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comments2.xml" ContentType="application/vnd.openxmlformats-officedocument.spreadsheetml.comments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omments3.xml" ContentType="application/vnd.openxmlformats-officedocument.spreadsheetml.comments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drawings/drawing25.xml" ContentType="application/vnd.openxmlformats-officedocument.drawingml.chartshapes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charts/chart23.xml" ContentType="application/vnd.openxmlformats-officedocument.drawingml.chart+xml"/>
  <Override PartName="/xl/drawings/drawing28.xml" ContentType="application/vnd.openxmlformats-officedocument.drawingml.chartshapes+xml"/>
  <Override PartName="/xl/charts/chart2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omments4.xml" ContentType="application/vnd.openxmlformats-officedocument.spreadsheetml.comments+xml"/>
  <Override PartName="/xl/drawings/drawing31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DieseArbeitsmappe" defaultThemeVersion="124226"/>
  <bookViews>
    <workbookView xWindow="-180" yWindow="240" windowWidth="19380" windowHeight="9975" tabRatio="714"/>
  </bookViews>
  <sheets>
    <sheet name="Info" sheetId="15" r:id="rId1"/>
    <sheet name="Notable" sheetId="22" r:id="rId2"/>
    <sheet name="Tournament-Statistic" sheetId="4" r:id="rId3"/>
    <sheet name="Hole-Statistic" sheetId="9" r:id="rId4"/>
    <sheet name="Round-Statistic" sheetId="23" r:id="rId5"/>
    <sheet name="Player-Statistic" sheetId="5" r:id="rId6"/>
    <sheet name="Player vs. Player" sheetId="13" r:id="rId7"/>
    <sheet name="Scores Women" sheetId="8" r:id="rId8"/>
    <sheet name="Scores Men" sheetId="7" r:id="rId9"/>
    <sheet name="Data" sheetId="10" state="hidden" r:id="rId10"/>
    <sheet name="Specials" sheetId="21" state="hidden" r:id="rId11"/>
    <sheet name="Parameter" sheetId="11" state="hidden" r:id="rId12"/>
    <sheet name="Development" sheetId="12" state="hidden" r:id="rId13"/>
    <sheet name="Skill-O-Meter" sheetId="20" state="hidden" r:id="rId14"/>
  </sheets>
  <externalReferences>
    <externalReference r:id="rId15"/>
  </externalReferences>
  <definedNames>
    <definedName name="_2012_06_03_jsessionid_1ln29dlw8nf2961svk9xg9so" localSheetId="13">'Skill-O-Meter'!#REF!</definedName>
    <definedName name="_2012_06_03_jsessionid_5zac1bh5qwea1y002x31rtogu" localSheetId="13">'Skill-O-Meter'!$D$1:$I$268</definedName>
    <definedName name="_xlnm._FilterDatabase" localSheetId="8" hidden="1">'Scores Men'!$E$8:$E$453</definedName>
    <definedName name="_xlnm._FilterDatabase" localSheetId="7" hidden="1">'Scores Women'!$E$8:$E$12</definedName>
    <definedName name="_xlnm._FilterDatabase" localSheetId="10" hidden="1">Specials!$A$1:$S$1109</definedName>
    <definedName name="_Par2">[1]CONFIG!$B$7:$J$7</definedName>
    <definedName name="Development_Average" localSheetId="1">IF(Notable!Gender="m",OFFSET(Development!$D$1,MATCH("Average Men",Development!$A:$A,0)-1,0,1,Development!$C$2+1),OFFSET(Development!$D$1,MATCH("Average Women",Development!$A:$A,0)-1,0,1,Development!$C$2+1))</definedName>
    <definedName name="Development_Average" localSheetId="4">IF('Round-Statistic'!Gender="m",OFFSET(Development!$D$1,MATCH("Average Men",Development!$A:$A,0)-1,0,1,Development!$C$2+1),OFFSET(Development!$D$1,MATCH("Average Women",Development!$A:$A,0)-1,0,1,Development!$C$2+1))</definedName>
    <definedName name="Development_Average" localSheetId="10">IF(Specials!Gender="m",OFFSET(Development!$D$1,MATCH("Average Men",Development!$A:$A,0)-1,0,1,Development!$C$2+1),OFFSET(Development!$D$1,MATCH("Average Women",Development!$A:$A,0)-1,0,1,Development!$C$2+1))</definedName>
    <definedName name="Development_Average">IF(Gender="m",OFFSET(Development!$D$1,MATCH("Average Men",Development!$A:$A,0)-1,0,1,Development!$C$2+1),OFFSET(Development!$D$1,MATCH("Average Women",Development!$A:$A,0)-1,0,1,Development!$C$2+1))</definedName>
    <definedName name="Development_Comp1" localSheetId="1">IF('Player vs. Player'!$A$24="not defined",Development!$D$1,OFFSET(Development!$D$1,MATCH('Player vs. Player'!$A$24,Development!$A:$A,0)-1,0,1,Development!$C$2+1))</definedName>
    <definedName name="Development_Comp1" localSheetId="4">IF('Player vs. Player'!$A$24="not defined",Development!$D$1,OFFSET(Development!$D$1,MATCH('Player vs. Player'!$A$24,Development!$A:$A,0)-1,0,1,Development!$C$2+1))</definedName>
    <definedName name="Development_Comp1" localSheetId="10">IF('Player vs. Player'!$A$24="not defined",Development!$D$1,OFFSET(Development!$D$1,MATCH('Player vs. Player'!$A$24,Development!$A:$A,0)-1,0,1,Development!$C$2+1))</definedName>
    <definedName name="Development_Comp1">IF('Player vs. Player'!$A$24="not defined",Development!$D$1,OFFSET(Development!$D$1,MATCH('Player vs. Player'!$A$24,Development!$A:$A,0)-1,0,1,Development!$C$2+1))</definedName>
    <definedName name="Development_Comp2" localSheetId="1">IF('Player vs. Player'!$B$24="not defined",Development!$D$1,OFFSET(Development!$D$1,MATCH('Player vs. Player'!$B$24,Development!$A:$A,0)-1,0,1,Development!$C$2+1))</definedName>
    <definedName name="Development_Comp2" localSheetId="4">IF('Player vs. Player'!$B$24="not defined",Development!$D$1,OFFSET(Development!$D$1,MATCH('Player vs. Player'!$B$24,Development!$A:$A,0)-1,0,1,Development!$C$2+1))</definedName>
    <definedName name="Development_Comp2" localSheetId="10">IF('Player vs. Player'!$B$24="not defined",Development!$D$1,OFFSET(Development!$D$1,MATCH('Player vs. Player'!$B$24,Development!$A:$A,0)-1,0,1,Development!$C$2+1))</definedName>
    <definedName name="Development_Comp2">IF('Player vs. Player'!$B$24="not defined",Development!$D$1,OFFSET(Development!$D$1,MATCH('Player vs. Player'!$B$24,Development!$A:$A,0)-1,0,1,Development!$C$2+1))</definedName>
    <definedName name="Development_Holes" localSheetId="1">OFFSET(Development!$D$1,0,0,1,Development!$C$2+1)</definedName>
    <definedName name="Development_Holes" localSheetId="4">OFFSET(Development!$D$1,0,0,1,Development!$C$2+1)</definedName>
    <definedName name="Development_Holes" localSheetId="10">OFFSET(Development!$D$1,0,0,1,Development!$C$2+1)</definedName>
    <definedName name="Development_Holes">OFFSET(Development!$D$1,0,0,1,Development!$C$2+1)</definedName>
    <definedName name="Development_Men_1" localSheetId="1">OFFSET(Development!$D$1,MATCH(Notable!Men_1,Development!$A:$A,0)-1,0,1,Development!$C$2+1)</definedName>
    <definedName name="Development_Men_1" localSheetId="4">OFFSET(Development!$D$1,MATCH('Round-Statistic'!Men_1,Development!$A:$A,0)-1,0,1,Development!$C$2+1)</definedName>
    <definedName name="Development_Men_1" localSheetId="10">OFFSET(Development!$D$1,MATCH(Specials!Men_1,Development!$A:$A,0)-1,0,1,Development!$C$2+1)</definedName>
    <definedName name="Development_Men_1">OFFSET(Development!$D$1,MATCH(Men_1,Development!$A:$A,0)-1,0,1,Development!$C$2+1)</definedName>
    <definedName name="Development_Men_2" localSheetId="1">OFFSET(Development!$D$1,MATCH(Notable!Men_2,Development!$A:$A,0)-1,0,1,Development!$C$2+1)</definedName>
    <definedName name="Development_Men_2" localSheetId="4">OFFSET(Development!$D$1,MATCH('Round-Statistic'!Men_2,Development!$A:$A,0)-1,0,1,Development!$C$2+1)</definedName>
    <definedName name="Development_Men_2" localSheetId="10">OFFSET(Development!$D$1,MATCH(Specials!Men_2,Development!$A:$A,0)-1,0,1,Development!$C$2+1)</definedName>
    <definedName name="Development_Men_2">OFFSET(Development!$D$1,MATCH(Men_2,Development!$A:$A,0)-1,0,1,Development!$C$2+1)</definedName>
    <definedName name="Development_Men_3" localSheetId="1">OFFSET(Development!$D$1,MATCH(Notable!Men_3,Development!$A:$A,0)-1,0,1,Development!$C$2+1)</definedName>
    <definedName name="Development_Men_3" localSheetId="4">OFFSET(Development!$D$1,MATCH('Round-Statistic'!Men_3,Development!$A:$A,0)-1,0,1,Development!$C$2+1)</definedName>
    <definedName name="Development_Men_3" localSheetId="10">OFFSET(Development!$D$1,MATCH(Specials!Men_3,Development!$A:$A,0)-1,0,1,Development!$C$2+1)</definedName>
    <definedName name="Development_Men_3">OFFSET(Development!$D$1,MATCH(Men_3,Development!$A:$A,0)-1,0,1,Development!$C$2+1)</definedName>
    <definedName name="Development_Men_4" localSheetId="1">OFFSET(Development!$D$1,MATCH(Notable!Men_4,Development!$A:$A,0)-1,0,1,Development!$C$2+1)</definedName>
    <definedName name="Development_Men_4" localSheetId="4">OFFSET(Development!$D$1,MATCH('Round-Statistic'!Men_4,Development!$A:$A,0)-1,0,1,Development!$C$2+1)</definedName>
    <definedName name="Development_Men_4" localSheetId="10">OFFSET(Development!$D$1,MATCH(Specials!Men_4,Development!$A:$A,0)-1,0,1,Development!$C$2+1)</definedName>
    <definedName name="Development_Men_4">OFFSET(Development!$D$1,MATCH(Men_4,Development!$A:$A,0)-1,0,1,Development!$C$2+1)</definedName>
    <definedName name="Development_Player" localSheetId="1">OFFSET(Development!$D$1,MATCH('Player-Statistic'!$A$11,Development!$A:$A,0)-1,0,1,Development!$C$2+1)</definedName>
    <definedName name="Development_Player" localSheetId="4">OFFSET(Development!$D$1,MATCH('Player-Statistic'!$A$11,Development!$A:$A,0)-1,0,1,Development!$C$2+1)</definedName>
    <definedName name="Development_Player" localSheetId="10">OFFSET(Development!$D$1,MATCH('Player-Statistic'!$A$11,Development!$A:$A,0)-1,0,1,Development!$C$2+1)</definedName>
    <definedName name="Development_Player">OFFSET(Development!$D$1,MATCH('Player-Statistic'!$A$11,Development!$A:$A,0)-1,0,1,Development!$C$2+1)</definedName>
    <definedName name="Development_Player1" localSheetId="1">OFFSET(Development!$D$1,MATCH('Player vs. Player'!$A$12,Development!$A:$A,0)-1,0,1,Development!$C$2+1)</definedName>
    <definedName name="Development_Player1" localSheetId="4">OFFSET(Development!$D$1,MATCH('Player vs. Player'!$A$12,Development!$A:$A,0)-1,0,1,Development!$C$2+1)</definedName>
    <definedName name="Development_Player1" localSheetId="10">OFFSET(Development!$D$1,MATCH('Player vs. Player'!$A$12,Development!$A:$A,0)-1,0,1,Development!$C$2+1)</definedName>
    <definedName name="Development_Player1">OFFSET(Development!$D$1,MATCH('Player vs. Player'!$A$12,Development!$A:$A,0)-1,0,1,Development!$C$2+1)</definedName>
    <definedName name="Development_Player2" localSheetId="1">OFFSET(Development!$D$1,MATCH('Player vs. Player'!$A$17,Development!$A:$A,0)-1,0,1,Development!$C$2+1)</definedName>
    <definedName name="Development_Player2" localSheetId="4">OFFSET(Development!$D$1,MATCH('Player vs. Player'!$A$17,Development!$A:$A,0)-1,0,1,Development!$C$2+1)</definedName>
    <definedName name="Development_Player2" localSheetId="10">OFFSET(Development!$D$1,MATCH('Player vs. Player'!$A$17,Development!$A:$A,0)-1,0,1,Development!$C$2+1)</definedName>
    <definedName name="Development_Player2">OFFSET(Development!$D$1,MATCH('Player vs. Player'!$A$17,Development!$A:$A,0)-1,0,1,Development!$C$2+1)</definedName>
    <definedName name="Development_Top_5" localSheetId="1">IF(Notable!Gender="m",OFFSET(Development!$D$1,MATCH("Average Top 5 Men",Development!$A:$A,0)-1,0,1,Development!$C$2+1),OFFSET(Development!$D$1,MATCH("Average Top 5 Women",Development!$A:$A,0)-1,0,1,Development!$C$2+1))</definedName>
    <definedName name="Development_Top_5" localSheetId="4">IF('Round-Statistic'!Gender="m",OFFSET(Development!$D$1,MATCH("Average Top 5 Men",Development!$A:$A,0)-1,0,1,Development!$C$2+1),OFFSET(Development!$D$1,MATCH("Average Top 5 Women",Development!$A:$A,0)-1,0,1,Development!$C$2+1))</definedName>
    <definedName name="Development_Top_5" localSheetId="10">IF(Specials!Gender="m",OFFSET(Development!$D$1,MATCH("Average Top 5 Men",Development!$A:$A,0)-1,0,1,Development!$C$2+1),OFFSET(Development!$D$1,MATCH("Average Top 5 Women",Development!$A:$A,0)-1,0,1,Development!$C$2+1))</definedName>
    <definedName name="Development_Top_5">IF(Gender="m",OFFSET(Development!$D$1,MATCH("Average Top 5 Men",Development!$A:$A,0)-1,0,1,Development!$C$2+1),OFFSET(Development!$D$1,MATCH("Average Top 5 Women",Development!$A:$A,0)-1,0,1,Development!$C$2+1))</definedName>
    <definedName name="Development_Women_1" localSheetId="1">OFFSET(Development!$D$1,MATCH(Notable!Women_1,Development!$A:$A,0)-1,0,1,Development!$C$2+1)</definedName>
    <definedName name="Development_Women_1" localSheetId="4">OFFSET(Development!$D$1,MATCH('Round-Statistic'!Women_1,Development!$A:$A,0)-1,0,1,Development!$C$2+1)</definedName>
    <definedName name="Development_Women_1" localSheetId="10">OFFSET(Development!$D$1,MATCH(Specials!Women_1,Development!$A:$A,0)-1,0,1,Development!$C$2+1)</definedName>
    <definedName name="Development_Women_1">OFFSET(Development!$D$1,MATCH(Women_1,Development!$A:$A,0)-1,0,1,Development!$C$2+1)</definedName>
    <definedName name="Development_Women_2" localSheetId="1">OFFSET(Development!$D$1,MATCH(Notable!Women_2,Development!$A:$A,0)-1,0,1,Development!$C$2+1)</definedName>
    <definedName name="Development_Women_2" localSheetId="4">OFFSET(Development!$D$1,MATCH('Round-Statistic'!Women_2,Development!$A:$A,0)-1,0,1,Development!$C$2+1)</definedName>
    <definedName name="Development_Women_2" localSheetId="10">OFFSET(Development!$D$1,MATCH(Specials!Women_2,Development!$A:$A,0)-1,0,1,Development!$C$2+1)</definedName>
    <definedName name="Development_Women_2">OFFSET(Development!$D$1,MATCH(Women_2,Development!$A:$A,0)-1,0,1,Development!$C$2+1)</definedName>
    <definedName name="Development_Women_3" localSheetId="1">OFFSET(Development!$D$1,MATCH(Notable!Women_3,Development!$A:$A,0)-1,0,1,Development!$C$2+1)</definedName>
    <definedName name="Development_Women_3" localSheetId="4">OFFSET(Development!$D$1,MATCH('Round-Statistic'!Women_3,Development!$A:$A,0)-1,0,1,Development!$C$2+1)</definedName>
    <definedName name="Development_Women_3" localSheetId="10">OFFSET(Development!$D$1,MATCH(Specials!Women_3,Development!$A:$A,0)-1,0,1,Development!$C$2+1)</definedName>
    <definedName name="Development_Women_3">OFFSET(Development!$D$1,MATCH(Women_3,Development!$A:$A,0)-1,0,1,Development!$C$2+1)</definedName>
    <definedName name="Development_Women_4" localSheetId="1">OFFSET(Development!$D$1,MATCH(Notable!Women_4,Development!$A:$A,0)-1,0,1,Development!$C$2+1)</definedName>
    <definedName name="Development_Women_4" localSheetId="4">OFFSET(Development!$D$1,MATCH('Round-Statistic'!Women_4,Development!$A:$A,0)-1,0,1,Development!$C$2+1)</definedName>
    <definedName name="Development_Women_4" localSheetId="10">OFFSET(Development!$D$1,MATCH(Specials!Women_4,Development!$A:$A,0)-1,0,1,Development!$C$2+1)</definedName>
    <definedName name="Development_Women_4">OFFSET(Development!$D$1,MATCH(Women_4,Development!$A:$A,0)-1,0,1,Development!$C$2+1)</definedName>
    <definedName name="Final_Comp1" localSheetId="1">IF('Player vs. Player'!$A$24="not defined",Development!$D$1,OFFSET('Player vs. Player'!$C$98,MATCH('Player vs. Player'!$A$24,'Player vs. Player'!$A$98:$A$109,0)-1,0,1,27))</definedName>
    <definedName name="Final_Comp1" localSheetId="4">IF('Player vs. Player'!$A$24="not defined",Development!$D$1,OFFSET('Player vs. Player'!$C$98,MATCH('Player vs. Player'!$A$24,'Player vs. Player'!$A$98:$A$109,0)-1,0,1,27))</definedName>
    <definedName name="Final_Comp1" localSheetId="10">IF('Player vs. Player'!$A$24="not defined",Development!$D$1,OFFSET('Player vs. Player'!$C$98,MATCH('Player vs. Player'!$A$24,'Player vs. Player'!$A$98:$A$109,0)-1,0,1,27))</definedName>
    <definedName name="Final_Comp1">IF('Player vs. Player'!$A$24="not defined",Development!$D$1,OFFSET('Player vs. Player'!$C$98,MATCH('Player vs. Player'!$A$24,'Player vs. Player'!$A$98:$A$109,0)-1,0,1,27))</definedName>
    <definedName name="Final_Comp2" localSheetId="1">IF('Player vs. Player'!$B$24="not defined",Development!$D$1,OFFSET('Player vs. Player'!$C$98,MATCH('Player vs. Player'!$B$24,'Player vs. Player'!$A$98:$A$109,0)-1,0,1,27))</definedName>
    <definedName name="Final_Comp2" localSheetId="4">IF('Player vs. Player'!$B$24="not defined",Development!$D$1,OFFSET('Player vs. Player'!$C$98,MATCH('Player vs. Player'!$B$24,'Player vs. Player'!$A$98:$A$109,0)-1,0,1,27))</definedName>
    <definedName name="Final_Comp2" localSheetId="10">IF('Player vs. Player'!$B$24="not defined",Development!$D$1,OFFSET('Player vs. Player'!$C$98,MATCH('Player vs. Player'!$B$24,'Player vs. Player'!$A$98:$A$109,0)-1,0,1,27))</definedName>
    <definedName name="Final_Comp2">IF('Player vs. Player'!$B$24="not defined",Development!$D$1,OFFSET('Player vs. Player'!$C$98,MATCH('Player vs. Player'!$B$24,'Player vs. Player'!$A$98:$A$109,0)-1,0,1,27))</definedName>
    <definedName name="Final_Played">IF(INDEX(Parameter!$B$1:$B$100,MATCH("Final",Parameter!$A$1:$A$100,0))&gt;0,"yes","no")</definedName>
    <definedName name="Gender" localSheetId="1">'Player-Statistic'!$A$1</definedName>
    <definedName name="Gender" localSheetId="4">'Player-Statistic'!$A$1</definedName>
    <definedName name="Gender" localSheetId="10">'Player-Statistic'!$A$1</definedName>
    <definedName name="Gender">'Player-Statistic'!$A$1</definedName>
    <definedName name="Gender_Player1" localSheetId="6">'Player vs. Player'!$A$1</definedName>
    <definedName name="Holes" localSheetId="1">OFFSET(Parameter!$B$9,0,0,1,Parameter!$B$6)</definedName>
    <definedName name="Holes" localSheetId="4">OFFSET(Parameter!$B$9,0,0,1,Parameter!$B$6)</definedName>
    <definedName name="Holes" localSheetId="10">OFFSET(Parameter!$B$9,0,0,1,Parameter!$B$6)</definedName>
    <definedName name="Holes">OFFSET(Parameter!$B$9,0,0,1,Parameter!$B$6)</definedName>
    <definedName name="Men_1" localSheetId="1">INDEX('Scores Men'!$C:$C,MATCH(1,'Scores Men'!$A:$A,0))</definedName>
    <definedName name="Men_1" localSheetId="4">INDEX('Scores Men'!$C:$C,MATCH(1,'Scores Men'!$A:$A,0))</definedName>
    <definedName name="Men_1" localSheetId="10">INDEX('Scores Men'!$C:$C,MATCH(1,'Scores Men'!$A:$A,0))</definedName>
    <definedName name="Men_1">INDEX('Scores Men'!$C:$C,MATCH(1,'Scores Men'!$A:$A,0))</definedName>
    <definedName name="Men_2" localSheetId="1">INDEX('Scores Men'!$C:$C,MATCH(2,'Scores Men'!$A:$A,0))</definedName>
    <definedName name="Men_2" localSheetId="4">INDEX('Scores Men'!$C:$C,MATCH(2,'Scores Men'!$A:$A,0))</definedName>
    <definedName name="Men_2" localSheetId="10">INDEX('Scores Men'!$C:$C,MATCH(2,'Scores Men'!$A:$A,0))</definedName>
    <definedName name="Men_2">INDEX('Scores Men'!$C:$C,MATCH(2,'Scores Men'!$A:$A,0))</definedName>
    <definedName name="Men_3" localSheetId="1">INDEX('Scores Men'!$C:$C,MATCH(3,'Scores Men'!$A:$A,0))</definedName>
    <definedName name="Men_3" localSheetId="4">INDEX('Scores Men'!$C:$C,MATCH(3,'Scores Men'!$A:$A,0))</definedName>
    <definedName name="Men_3" localSheetId="10">INDEX('Scores Men'!$C:$C,MATCH(3,'Scores Men'!$A:$A,0))</definedName>
    <definedName name="Men_3">INDEX('Scores Men'!$C:$C,MATCH(3,'Scores Men'!$A:$A,0))</definedName>
    <definedName name="Men_4" localSheetId="1">INDEX('Scores Men'!$C:$C,MATCH(4,'Scores Men'!$A:$A,0))</definedName>
    <definedName name="Men_4" localSheetId="4">INDEX('Scores Men'!$C:$C,MATCH(4,'Scores Men'!$A:$A,0))</definedName>
    <definedName name="Men_4" localSheetId="10">INDEX('Scores Men'!$C:$C,MATCH(4,'Scores Men'!$A:$A,0))</definedName>
    <definedName name="Men_4">INDEX('Scores Men'!$C:$C,MATCH(4,'Scores Men'!$A:$A,0))</definedName>
    <definedName name="Pars">[1]CONFIG!$B$2:$T$2</definedName>
    <definedName name="PlayOff_Comp1" localSheetId="1">IF('Player vs. Player'!$A$24="not defined",Development!$D$1,OFFSET('Player vs. Player'!$C$110,MATCH('Player vs. Player'!$A$24,'Player vs. Player'!$A$110:$A$121,0)-1,0,1,27))</definedName>
    <definedName name="PlayOff_Comp1" localSheetId="4">IF('Player vs. Player'!$A$24="not defined",Development!$D$1,OFFSET('Player vs. Player'!$C$110,MATCH('Player vs. Player'!$A$24,'Player vs. Player'!$A$110:$A$121,0)-1,0,1,27))</definedName>
    <definedName name="PlayOff_Comp1" localSheetId="10">IF('Player vs. Player'!$A$24="not defined",Development!$D$1,OFFSET('Player vs. Player'!$C$110,MATCH('Player vs. Player'!$A$24,'Player vs. Player'!$A$110:$A$121,0)-1,0,1,27))</definedName>
    <definedName name="PlayOff_Comp1">IF('Player vs. Player'!$A$24="not defined",Development!$D$1,OFFSET('Player vs. Player'!$C$110,MATCH('Player vs. Player'!$A$24,'Player vs. Player'!$A$110:$A$121,0)-1,0,1,27))</definedName>
    <definedName name="Playoff_Comp2" localSheetId="1">IF('Player vs. Player'!$B$24="not defined",Development!$D$1,OFFSET('Player vs. Player'!$C$110,MATCH('Player vs. Player'!$B$24,'Player vs. Player'!$A$110:$A$121,0)-1,0,1,27))</definedName>
    <definedName name="Playoff_Comp2" localSheetId="4">IF('Player vs. Player'!$B$24="not defined",Development!$D$1,OFFSET('Player vs. Player'!$C$110,MATCH('Player vs. Player'!$B$24,'Player vs. Player'!$A$110:$A$121,0)-1,0,1,27))</definedName>
    <definedName name="Playoff_Comp2" localSheetId="10">IF('Player vs. Player'!$B$24="not defined",Development!$D$1,OFFSET('Player vs. Player'!$C$110,MATCH('Player vs. Player'!$B$24,'Player vs. Player'!$A$110:$A$121,0)-1,0,1,27))</definedName>
    <definedName name="Playoff_Comp2">IF('Player vs. Player'!$B$24="not defined",Development!$D$1,OFFSET('Player vs. Player'!$C$110,MATCH('Player vs. Player'!$B$24,'Player vs. Player'!$A$110:$A$121,0)-1,0,1,27))</definedName>
    <definedName name="PlayOff_Played">IF(INDEX(Parameter!$B$1:$B$100,MATCH("Playoff",Parameter!$A$1:$A$100,0))&gt;0,"yes","no")</definedName>
    <definedName name="Round1_Comp1" localSheetId="1">IF('Player vs. Player'!$A$24="not defined",Development!$D$1,OFFSET('Player vs. Player'!$C$62,MATCH('Player vs. Player'!$A$24,'Player vs. Player'!$A$62:$A$73,0)-1,0,1,27))</definedName>
    <definedName name="Round1_Comp1" localSheetId="4">IF('Player vs. Player'!$A$24="not defined",Development!$D$1,OFFSET('Player vs. Player'!$C$62,MATCH('Player vs. Player'!$A$24,'Player vs. Player'!$A$62:$A$73,0)-1,0,1,27))</definedName>
    <definedName name="Round1_Comp1" localSheetId="10">IF('Player vs. Player'!$A$24="not defined",Development!$D$1,OFFSET('Player vs. Player'!$C$62,MATCH('Player vs. Player'!$A$24,'Player vs. Player'!$A$62:$A$73,0)-1,0,1,27))</definedName>
    <definedName name="Round1_Comp1">IF('Player vs. Player'!$A$24="not defined",Development!$D$1,OFFSET('Player vs. Player'!$C$62,MATCH('Player vs. Player'!$A$24,'Player vs. Player'!$A$62:$A$73,0)-1,0,1,27))</definedName>
    <definedName name="Round1_Comp2" localSheetId="1">IF('Player vs. Player'!$B$24="not defined",Development!$D$1,OFFSET('Player vs. Player'!$C$62,MATCH('Player vs. Player'!$B$24,'Player vs. Player'!$A$62:$A$73,0)-1,0,1,27))</definedName>
    <definedName name="Round1_Comp2" localSheetId="4">IF('Player vs. Player'!$B$24="not defined",Development!$D$1,OFFSET('Player vs. Player'!$C$62,MATCH('Player vs. Player'!$B$24,'Player vs. Player'!$A$62:$A$73,0)-1,0,1,27))</definedName>
    <definedName name="Round1_Comp2" localSheetId="10">IF('Player vs. Player'!$B$24="not defined",Development!$D$1,OFFSET('Player vs. Player'!$C$62,MATCH('Player vs. Player'!$B$24,'Player vs. Player'!$A$62:$A$73,0)-1,0,1,27))</definedName>
    <definedName name="Round1_Comp2">IF('Player vs. Player'!$B$24="not defined",Development!$D$1,OFFSET('Player vs. Player'!$C$62,MATCH('Player vs. Player'!$B$24,'Player vs. Player'!$A$62:$A$73,0)-1,0,1,27))</definedName>
    <definedName name="Round1_Played">IF(INDEX(Parameter!$B$1:$B$100,MATCH("Round 1",Parameter!$A$1:$A$100,0))&gt;0,"yes","no")</definedName>
    <definedName name="Round2_Comp1" localSheetId="1">IF('Player vs. Player'!$A$24="not defined",Development!$D$1,OFFSET('Player vs. Player'!$C$74,MATCH('Player vs. Player'!$A$24,'Player vs. Player'!$A$74:$A$85,0)-1,0,1,27))</definedName>
    <definedName name="Round2_Comp1" localSheetId="4">IF('Player vs. Player'!$A$24="not defined",Development!$D$1,OFFSET('Player vs. Player'!$C$74,MATCH('Player vs. Player'!$A$24,'Player vs. Player'!$A$74:$A$85,0)-1,0,1,27))</definedName>
    <definedName name="Round2_Comp1" localSheetId="10">IF('Player vs. Player'!$A$24="not defined",Development!$D$1,OFFSET('Player vs. Player'!$C$74,MATCH('Player vs. Player'!$A$24,'Player vs. Player'!$A$74:$A$85,0)-1,0,1,27))</definedName>
    <definedName name="Round2_Comp1">IF('Player vs. Player'!$A$24="not defined",Development!$D$1,OFFSET('Player vs. Player'!$C$74,MATCH('Player vs. Player'!$A$24,'Player vs. Player'!$A$74:$A$85,0)-1,0,1,27))</definedName>
    <definedName name="Round2_Comp2" localSheetId="1">IF('Player vs. Player'!$B$24="not defined",Development!$D$1,OFFSET('Player vs. Player'!$C$74,MATCH('Player vs. Player'!$B$24,'Player vs. Player'!$A$74:$A$85,0)-1,0,1,27))</definedName>
    <definedName name="Round2_Comp2" localSheetId="4">IF('Player vs. Player'!$B$24="not defined",Development!$D$1,OFFSET('Player vs. Player'!$C$74,MATCH('Player vs. Player'!$B$24,'Player vs. Player'!$A$74:$A$85,0)-1,0,1,27))</definedName>
    <definedName name="Round2_Comp2" localSheetId="10">IF('Player vs. Player'!$B$24="not defined",Development!$D$1,OFFSET('Player vs. Player'!$C$74,MATCH('Player vs. Player'!$B$24,'Player vs. Player'!$A$74:$A$85,0)-1,0,1,27))</definedName>
    <definedName name="Round2_Comp2">IF('Player vs. Player'!$B$24="not defined",Development!$D$1,OFFSET('Player vs. Player'!$C$74,MATCH('Player vs. Player'!$B$24,'Player vs. Player'!$A$74:$A$85,0)-1,0,1,27))</definedName>
    <definedName name="Round2_Played">IF(INDEX(Parameter!$B$1:$B$100,MATCH("Round 2",Parameter!$A$1:$A$100,0))&gt;0,"yes","no")</definedName>
    <definedName name="Round3_Comp1" localSheetId="1">IF('Player vs. Player'!$A$24="not defined",Development!$D$1,OFFSET('Player vs. Player'!$C$86,MATCH('Player vs. Player'!$A$24,'Player vs. Player'!$A$86:$A$97,0)-1,0,1,27))</definedName>
    <definedName name="Round3_Comp1" localSheetId="4">IF('Player vs. Player'!$A$24="not defined",Development!$D$1,OFFSET('Player vs. Player'!$C$86,MATCH('Player vs. Player'!$A$24,'Player vs. Player'!$A$86:$A$97,0)-1,0,1,27))</definedName>
    <definedName name="Round3_Comp1" localSheetId="10">IF('Player vs. Player'!$A$24="not defined",Development!$D$1,OFFSET('Player vs. Player'!$C$86,MATCH('Player vs. Player'!$A$24,'Player vs. Player'!$A$86:$A$97,0)-1,0,1,27))</definedName>
    <definedName name="Round3_Comp1">IF('Player vs. Player'!$A$24="not defined",Development!$D$1,OFFSET('Player vs. Player'!$C$86,MATCH('Player vs. Player'!$A$24,'Player vs. Player'!$A$86:$A$97,0)-1,0,1,27))</definedName>
    <definedName name="Round3_Comp2" localSheetId="1">IF('Player vs. Player'!$B$24="not defined",Development!$D$1,OFFSET('Player vs. Player'!$C$86,MATCH('Player vs. Player'!$B$24,'Player vs. Player'!$A$86:$A$97,0)-1,0,1,27))</definedName>
    <definedName name="Round3_Comp2" localSheetId="4">IF('Player vs. Player'!$B$24="not defined",Development!$D$1,OFFSET('Player vs. Player'!$C$86,MATCH('Player vs. Player'!$B$24,'Player vs. Player'!$A$86:$A$97,0)-1,0,1,27))</definedName>
    <definedName name="Round3_Comp2" localSheetId="10">IF('Player vs. Player'!$B$24="not defined",Development!$D$1,OFFSET('Player vs. Player'!$C$86,MATCH('Player vs. Player'!$B$24,'Player vs. Player'!$A$86:$A$97,0)-1,0,1,27))</definedName>
    <definedName name="Round3_Comp2">IF('Player vs. Player'!$B$24="not defined",Development!$D$1,OFFSET('Player vs. Player'!$C$86,MATCH('Player vs. Player'!$B$24,'Player vs. Player'!$A$86:$A$97,0)-1,0,1,27))</definedName>
    <definedName name="Round3_Played">IF(INDEX(Parameter!$B$1:$B$100,MATCH("Round 3",Parameter!$A$1:$A$100,0))&gt;0,"yes","no")</definedName>
    <definedName name="Spielerliste" localSheetId="1">OFFSET(Data!$DJ$91,0,0,Parameter!$B$7,1)</definedName>
    <definedName name="Spielerliste" localSheetId="4">OFFSET(Data!$DJ$91,0,0,Parameter!$B$7,1)</definedName>
    <definedName name="Spielerliste" localSheetId="10">OFFSET(Data!$DJ$91,0,0,Parameter!$B$7,1)</definedName>
    <definedName name="Spielerliste">OFFSET(Data!$DT$91,0,0,Parameter!$B$7,1)</definedName>
    <definedName name="Spielerliste_Alphabetisch" localSheetId="1">OFFSET(Data!$B$91,0,0,Parameter!$B$7,1)</definedName>
    <definedName name="Spielerliste_Alphabetisch" localSheetId="4">OFFSET(Data!$B$91,0,0,Parameter!$B$7,1)</definedName>
    <definedName name="Spielerliste_Alphabetisch" localSheetId="10">OFFSET(Data!$B$91,0,0,Parameter!$B$7,1)</definedName>
    <definedName name="Spielerliste_Alphabetisch">OFFSET(Data!$B$91,0,0,Parameter!$B$7,1)</definedName>
    <definedName name="Tournament_Birdies" localSheetId="1">OFFSET('Tournament-Statistic'!$AK$9,0,0,Parameter!$B$7,1)</definedName>
    <definedName name="Tournament_Birdies" localSheetId="4">OFFSET('Tournament-Statistic'!$AK$9,0,0,Parameter!$B$7,1)</definedName>
    <definedName name="Tournament_Birdies" localSheetId="10">OFFSET('Tournament-Statistic'!$AK$9,0,0,Parameter!$B$7,1)</definedName>
    <definedName name="Tournament_Birdies">OFFSET('Tournament-Statistic'!$AK$9,0,0,Parameter!$B$7,1)</definedName>
    <definedName name="Tournament_Bogeys" localSheetId="1">OFFSET('Tournament-Statistic'!$AL$9,0,0,Parameter!$B$7,1)</definedName>
    <definedName name="Tournament_Bogeys" localSheetId="4">OFFSET('Tournament-Statistic'!$AL$9,0,0,Parameter!$B$7,1)</definedName>
    <definedName name="Tournament_Bogeys" localSheetId="10">OFFSET('Tournament-Statistic'!$AL$9,0,0,Parameter!$B$7,1)</definedName>
    <definedName name="Tournament_Bogeys">OFFSET('Tournament-Statistic'!$AL$9,0,0,Parameter!$B$7,1)</definedName>
    <definedName name="Tournament_Double_Bogeys" localSheetId="1">OFFSET('Tournament-Statistic'!$AM$9,0,0,Parameter!$B$7,1)</definedName>
    <definedName name="Tournament_Double_Bogeys" localSheetId="4">OFFSET('Tournament-Statistic'!$AM$9,0,0,Parameter!$B$7,1)</definedName>
    <definedName name="Tournament_Double_Bogeys" localSheetId="10">OFFSET('Tournament-Statistic'!$AM$9,0,0,Parameter!$B$7,1)</definedName>
    <definedName name="Tournament_Double_Bogeys">OFFSET('Tournament-Statistic'!$AM$9,0,0,Parameter!$B$7,1)</definedName>
    <definedName name="Tournament_Eagles" localSheetId="1">OFFSET('Tournament-Statistic'!$AJ$9,0,0,Parameter!$B$7,1)</definedName>
    <definedName name="Tournament_Eagles" localSheetId="4">OFFSET('Tournament-Statistic'!$AJ$9,0,0,Parameter!$B$7,1)</definedName>
    <definedName name="Tournament_Eagles" localSheetId="10">OFFSET('Tournament-Statistic'!$AJ$9,0,0,Parameter!$B$7,1)</definedName>
    <definedName name="Tournament_Eagles">OFFSET('Tournament-Statistic'!$AJ$9,0,0,Parameter!$B$7,1)</definedName>
    <definedName name="Tournament_Names" localSheetId="1">OFFSET('Tournament-Statistic'!$AI$9,0,0,Parameter!$B$7,1)</definedName>
    <definedName name="Tournament_Names" localSheetId="4">OFFSET('Tournament-Statistic'!$AI$9,0,0,Parameter!$B$7,1)</definedName>
    <definedName name="Tournament_Names" localSheetId="10">OFFSET('Tournament-Statistic'!$AI$9,0,0,Parameter!$B$7,1)</definedName>
    <definedName name="Tournament_Names">OFFSET('Tournament-Statistic'!$AI$9,0,0,Parameter!$B$7,1)</definedName>
    <definedName name="Women_1" localSheetId="1">INDEX('Scores Women'!$C:$C,MATCH(1,'Scores Women'!$A:$A,0))</definedName>
    <definedName name="Women_1" localSheetId="4">INDEX('Scores Women'!$C:$C,MATCH(1,'Scores Women'!$A:$A,0))</definedName>
    <definedName name="Women_1" localSheetId="10">INDEX('Scores Women'!$C:$C,MATCH(1,'Scores Women'!$A:$A,0))</definedName>
    <definedName name="Women_1">INDEX('Scores Women'!$C:$C,MATCH(1,'Scores Women'!$A:$A,0))</definedName>
    <definedName name="Women_2" localSheetId="1">INDEX('Scores Women'!$C:$C,MATCH(2,'Scores Women'!$A:$A,0))</definedName>
    <definedName name="Women_2" localSheetId="4">INDEX('Scores Women'!$C:$C,MATCH(2,'Scores Women'!$A:$A,0))</definedName>
    <definedName name="Women_2" localSheetId="10">INDEX('Scores Women'!$C:$C,MATCH(2,'Scores Women'!$A:$A,0))</definedName>
    <definedName name="Women_2">INDEX('Scores Women'!$C:$C,MATCH(2,'Scores Women'!$A:$A,0))</definedName>
    <definedName name="Women_3" localSheetId="1">INDEX('Scores Women'!$C:$C,MATCH(3,'Scores Women'!$A:$A,0))</definedName>
    <definedName name="Women_3" localSheetId="4">INDEX('Scores Women'!$C:$C,MATCH(3,'Scores Women'!$A:$A,0))</definedName>
    <definedName name="Women_3" localSheetId="10">INDEX('Scores Women'!$C:$C,MATCH(3,'Scores Women'!$A:$A,0))</definedName>
    <definedName name="Women_3">INDEX('Scores Women'!$C:$C,MATCH(3,'Scores Women'!$A:$A,0))</definedName>
    <definedName name="Women_4" localSheetId="1">INDEX('Scores Women'!$C:$C,MATCH(4,'Scores Women'!$A:$A,0))</definedName>
    <definedName name="Women_4" localSheetId="4">INDEX('Scores Women'!$C:$C,MATCH(4,'Scores Women'!$A:$A,0))</definedName>
    <definedName name="Women_4" localSheetId="10">INDEX('Scores Women'!$C:$C,MATCH(4,'Scores Women'!$A:$A,0))</definedName>
    <definedName name="Women_4">INDEX('Scores Women'!$C:$C,MATCH(4,'Scores Women'!$A:$A,0))</definedName>
  </definedNames>
  <calcPr calcId="145621"/>
</workbook>
</file>

<file path=xl/calcChain.xml><?xml version="1.0" encoding="utf-8"?>
<calcChain xmlns="http://schemas.openxmlformats.org/spreadsheetml/2006/main">
  <c r="E11" i="13" l="1"/>
  <c r="W502" i="9"/>
  <c r="W501" i="9"/>
  <c r="W500" i="9"/>
  <c r="W499" i="9"/>
  <c r="W498" i="9"/>
  <c r="W497" i="9"/>
  <c r="W496" i="9"/>
  <c r="W495" i="9"/>
  <c r="W494" i="9"/>
  <c r="W493" i="9"/>
  <c r="W492" i="9"/>
  <c r="W491" i="9"/>
  <c r="W490" i="9"/>
  <c r="W489" i="9"/>
  <c r="W488" i="9"/>
  <c r="W487" i="9"/>
  <c r="W486" i="9"/>
  <c r="W485" i="9"/>
  <c r="W484" i="9"/>
  <c r="W483" i="9"/>
  <c r="W482" i="9"/>
  <c r="W481" i="9"/>
  <c r="W480" i="9"/>
  <c r="W479" i="9"/>
  <c r="W478" i="9"/>
  <c r="W477" i="9"/>
  <c r="W476" i="9"/>
  <c r="W475" i="9"/>
  <c r="W474" i="9"/>
  <c r="W473" i="9"/>
  <c r="W472" i="9"/>
  <c r="W471" i="9"/>
  <c r="W470" i="9"/>
  <c r="W469" i="9"/>
  <c r="W468" i="9"/>
  <c r="W467" i="9"/>
  <c r="W466" i="9"/>
  <c r="W465" i="9"/>
  <c r="W464" i="9"/>
  <c r="W463" i="9"/>
  <c r="W462" i="9"/>
  <c r="W461" i="9"/>
  <c r="W460" i="9"/>
  <c r="W459" i="9"/>
  <c r="W458" i="9"/>
  <c r="W457" i="9"/>
  <c r="W456" i="9"/>
  <c r="W455" i="9"/>
  <c r="W454" i="9"/>
  <c r="W453" i="9"/>
  <c r="W452" i="9"/>
  <c r="W451" i="9"/>
  <c r="W450" i="9"/>
  <c r="W449" i="9"/>
  <c r="W448" i="9"/>
  <c r="W447" i="9"/>
  <c r="W446" i="9"/>
  <c r="W445" i="9"/>
  <c r="W444" i="9"/>
  <c r="W443" i="9"/>
  <c r="W442" i="9"/>
  <c r="W441" i="9"/>
  <c r="W440" i="9"/>
  <c r="W439" i="9"/>
  <c r="W438" i="9"/>
  <c r="W437" i="9"/>
  <c r="W436" i="9"/>
  <c r="W435" i="9"/>
  <c r="W434" i="9"/>
  <c r="W433" i="9"/>
  <c r="W432" i="9"/>
  <c r="W431" i="9"/>
  <c r="W430" i="9"/>
  <c r="W429" i="9"/>
  <c r="W428" i="9"/>
  <c r="W427" i="9"/>
  <c r="W426" i="9"/>
  <c r="W425" i="9"/>
  <c r="W424" i="9"/>
  <c r="W423" i="9"/>
  <c r="W422" i="9"/>
  <c r="W421" i="9"/>
  <c r="W420" i="9"/>
  <c r="W419" i="9"/>
  <c r="W418" i="9"/>
  <c r="W417" i="9"/>
  <c r="W416" i="9"/>
  <c r="W415" i="9"/>
  <c r="W414" i="9"/>
  <c r="W413" i="9"/>
  <c r="W412" i="9"/>
  <c r="W411" i="9"/>
  <c r="W410" i="9"/>
  <c r="W409" i="9"/>
  <c r="W408" i="9"/>
  <c r="W407" i="9"/>
  <c r="W406" i="9"/>
  <c r="W405" i="9"/>
  <c r="W404" i="9"/>
  <c r="W403" i="9"/>
  <c r="W402" i="9"/>
  <c r="W401" i="9"/>
  <c r="W400" i="9"/>
  <c r="W399" i="9"/>
  <c r="W398" i="9"/>
  <c r="W397" i="9"/>
  <c r="W396" i="9"/>
  <c r="W395" i="9"/>
  <c r="W394" i="9"/>
  <c r="W393" i="9"/>
  <c r="W392" i="9"/>
  <c r="W391" i="9"/>
  <c r="W390" i="9"/>
  <c r="W389" i="9"/>
  <c r="W388" i="9"/>
  <c r="W387" i="9"/>
  <c r="W386" i="9"/>
  <c r="W385" i="9"/>
  <c r="W384" i="9"/>
  <c r="W383" i="9"/>
  <c r="W382" i="9"/>
  <c r="W381" i="9"/>
  <c r="W380" i="9"/>
  <c r="W379" i="9"/>
  <c r="W378" i="9"/>
  <c r="W377" i="9"/>
  <c r="W376" i="9"/>
  <c r="W375" i="9"/>
  <c r="W374" i="9"/>
  <c r="W373" i="9"/>
  <c r="W372" i="9"/>
  <c r="W371" i="9"/>
  <c r="W370" i="9"/>
  <c r="W369" i="9"/>
  <c r="W368" i="9"/>
  <c r="W367" i="9"/>
  <c r="W366" i="9"/>
  <c r="W365" i="9"/>
  <c r="W364" i="9"/>
  <c r="W363" i="9"/>
  <c r="W362" i="9"/>
  <c r="W361" i="9"/>
  <c r="W360" i="9"/>
  <c r="W359" i="9"/>
  <c r="W358" i="9"/>
  <c r="W357" i="9"/>
  <c r="W356" i="9"/>
  <c r="W355" i="9"/>
  <c r="W354" i="9"/>
  <c r="W353" i="9"/>
  <c r="W352" i="9"/>
  <c r="W351" i="9"/>
  <c r="W350" i="9"/>
  <c r="W349" i="9"/>
  <c r="W348" i="9"/>
  <c r="W347" i="9"/>
  <c r="W346" i="9"/>
  <c r="W345" i="9"/>
  <c r="W344" i="9"/>
  <c r="W343" i="9"/>
  <c r="W342" i="9"/>
  <c r="W341" i="9"/>
  <c r="W340" i="9"/>
  <c r="W339" i="9"/>
  <c r="W338" i="9"/>
  <c r="W337" i="9"/>
  <c r="W336" i="9"/>
  <c r="W335" i="9"/>
  <c r="W334" i="9"/>
  <c r="W333" i="9"/>
  <c r="W332" i="9"/>
  <c r="W331" i="9"/>
  <c r="W330" i="9"/>
  <c r="W329" i="9"/>
  <c r="W328" i="9"/>
  <c r="W327" i="9"/>
  <c r="W326" i="9"/>
  <c r="W325" i="9"/>
  <c r="W324" i="9"/>
  <c r="W323" i="9"/>
  <c r="W322" i="9"/>
  <c r="W321" i="9"/>
  <c r="W320" i="9"/>
  <c r="W319" i="9"/>
  <c r="W318" i="9"/>
  <c r="W317" i="9"/>
  <c r="W316" i="9"/>
  <c r="W315" i="9"/>
  <c r="W314" i="9"/>
  <c r="W313" i="9"/>
  <c r="W312" i="9"/>
  <c r="W311" i="9"/>
  <c r="W310" i="9"/>
  <c r="W309" i="9"/>
  <c r="W308" i="9"/>
  <c r="W307" i="9"/>
  <c r="W306" i="9"/>
  <c r="W305" i="9"/>
  <c r="W304" i="9"/>
  <c r="W303" i="9"/>
  <c r="W302" i="9"/>
  <c r="W301" i="9"/>
  <c r="W300" i="9"/>
  <c r="W299" i="9"/>
  <c r="W298" i="9"/>
  <c r="W297" i="9"/>
  <c r="W296" i="9"/>
  <c r="W295" i="9"/>
  <c r="W294" i="9"/>
  <c r="W293" i="9"/>
  <c r="W292" i="9"/>
  <c r="W291" i="9"/>
  <c r="W290" i="9"/>
  <c r="W289" i="9"/>
  <c r="W288" i="9"/>
  <c r="W287" i="9"/>
  <c r="W286" i="9"/>
  <c r="W285" i="9"/>
  <c r="W284" i="9"/>
  <c r="W283" i="9"/>
  <c r="W282" i="9"/>
  <c r="W281" i="9"/>
  <c r="W280" i="9"/>
  <c r="W279" i="9"/>
  <c r="W278" i="9"/>
  <c r="W277" i="9"/>
  <c r="W276" i="9"/>
  <c r="W275" i="9"/>
  <c r="W274" i="9"/>
  <c r="W273" i="9"/>
  <c r="W272" i="9"/>
  <c r="W271" i="9"/>
  <c r="W270" i="9"/>
  <c r="W269" i="9"/>
  <c r="W268" i="9"/>
  <c r="W267" i="9"/>
  <c r="W266" i="9"/>
  <c r="W265" i="9"/>
  <c r="W264" i="9"/>
  <c r="W263" i="9"/>
  <c r="W262" i="9"/>
  <c r="W261" i="9"/>
  <c r="W260" i="9"/>
  <c r="W259" i="9"/>
  <c r="W258" i="9"/>
  <c r="W257" i="9"/>
  <c r="W256" i="9"/>
  <c r="W255" i="9"/>
  <c r="W254" i="9"/>
  <c r="W253" i="9"/>
  <c r="W252" i="9"/>
  <c r="W251" i="9"/>
  <c r="W250" i="9"/>
  <c r="W249" i="9"/>
  <c r="W248" i="9"/>
  <c r="W247" i="9"/>
  <c r="W246" i="9"/>
  <c r="W245" i="9"/>
  <c r="W244" i="9"/>
  <c r="W243" i="9"/>
  <c r="W242" i="9"/>
  <c r="W241" i="9"/>
  <c r="W240" i="9"/>
  <c r="W239" i="9"/>
  <c r="W238" i="9"/>
  <c r="W237" i="9"/>
  <c r="W236" i="9"/>
  <c r="W235" i="9"/>
  <c r="W234" i="9"/>
  <c r="W233" i="9"/>
  <c r="W232" i="9"/>
  <c r="W231" i="9"/>
  <c r="W230" i="9"/>
  <c r="W229" i="9"/>
  <c r="W228" i="9"/>
  <c r="W227" i="9"/>
  <c r="W226" i="9"/>
  <c r="W225" i="9"/>
  <c r="W224" i="9"/>
  <c r="W223" i="9"/>
  <c r="W222" i="9"/>
  <c r="W221" i="9"/>
  <c r="W220" i="9"/>
  <c r="W219" i="9"/>
  <c r="W218" i="9"/>
  <c r="W217" i="9"/>
  <c r="W216" i="9"/>
  <c r="W215" i="9"/>
  <c r="W214" i="9"/>
  <c r="W213" i="9"/>
  <c r="W212" i="9"/>
  <c r="W211" i="9"/>
  <c r="W210" i="9"/>
  <c r="W209" i="9"/>
  <c r="W208" i="9"/>
  <c r="W207" i="9"/>
  <c r="W206" i="9"/>
  <c r="W205" i="9"/>
  <c r="W204" i="9"/>
  <c r="W203" i="9"/>
  <c r="W202" i="9"/>
  <c r="W201" i="9"/>
  <c r="W200" i="9"/>
  <c r="W199" i="9"/>
  <c r="W198" i="9"/>
  <c r="W197" i="9"/>
  <c r="W196" i="9"/>
  <c r="W195" i="9"/>
  <c r="W194" i="9"/>
  <c r="W193" i="9"/>
  <c r="W192" i="9"/>
  <c r="W191" i="9"/>
  <c r="W190" i="9"/>
  <c r="W189" i="9"/>
  <c r="W188" i="9"/>
  <c r="W187" i="9"/>
  <c r="W186" i="9"/>
  <c r="W185" i="9"/>
  <c r="W184" i="9"/>
  <c r="W183" i="9"/>
  <c r="W182" i="9"/>
  <c r="W181" i="9"/>
  <c r="W180" i="9"/>
  <c r="W179" i="9"/>
  <c r="W178" i="9"/>
  <c r="W177" i="9"/>
  <c r="W176" i="9"/>
  <c r="W175" i="9"/>
  <c r="W174" i="9"/>
  <c r="W173" i="9"/>
  <c r="W172" i="9"/>
  <c r="W171" i="9"/>
  <c r="W170" i="9"/>
  <c r="W169" i="9"/>
  <c r="W168" i="9"/>
  <c r="W167" i="9"/>
  <c r="W166" i="9"/>
  <c r="W165" i="9"/>
  <c r="W164" i="9"/>
  <c r="W163" i="9"/>
  <c r="W162" i="9"/>
  <c r="W161" i="9"/>
  <c r="W160" i="9"/>
  <c r="W159" i="9"/>
  <c r="W158" i="9"/>
  <c r="W157" i="9"/>
  <c r="W156" i="9"/>
  <c r="W155" i="9"/>
  <c r="W154" i="9"/>
  <c r="W153" i="9"/>
  <c r="W152" i="9"/>
  <c r="W151" i="9"/>
  <c r="W150" i="9"/>
  <c r="W149" i="9"/>
  <c r="W148" i="9"/>
  <c r="W147" i="9"/>
  <c r="W146" i="9"/>
  <c r="W145" i="9"/>
  <c r="W144" i="9"/>
  <c r="W143" i="9"/>
  <c r="W142" i="9"/>
  <c r="W141" i="9"/>
  <c r="W140" i="9"/>
  <c r="W139" i="9"/>
  <c r="W138" i="9"/>
  <c r="W137" i="9"/>
  <c r="W136" i="9"/>
  <c r="W135" i="9"/>
  <c r="W134" i="9"/>
  <c r="W133" i="9"/>
  <c r="W132" i="9"/>
  <c r="W131" i="9"/>
  <c r="W130" i="9"/>
  <c r="W129" i="9"/>
  <c r="W128" i="9"/>
  <c r="W127" i="9"/>
  <c r="W126" i="9"/>
  <c r="W125" i="9"/>
  <c r="W124" i="9"/>
  <c r="W123" i="9"/>
  <c r="W122" i="9"/>
  <c r="W121" i="9"/>
  <c r="W120" i="9"/>
  <c r="W119" i="9"/>
  <c r="W118" i="9"/>
  <c r="W117" i="9"/>
  <c r="W116" i="9"/>
  <c r="W115" i="9"/>
  <c r="W114" i="9"/>
  <c r="W113" i="9"/>
  <c r="W112" i="9"/>
  <c r="W111" i="9"/>
  <c r="W110" i="9"/>
  <c r="W109" i="9"/>
  <c r="W108" i="9"/>
  <c r="W107" i="9"/>
  <c r="W106" i="9"/>
  <c r="W105" i="9"/>
  <c r="W104" i="9"/>
  <c r="W103" i="9"/>
  <c r="W102" i="9"/>
  <c r="W101" i="9"/>
  <c r="W100" i="9"/>
  <c r="W99" i="9"/>
  <c r="W98" i="9"/>
  <c r="W97" i="9"/>
  <c r="W96" i="9"/>
  <c r="W95" i="9"/>
  <c r="W94" i="9"/>
  <c r="W93" i="9"/>
  <c r="W92" i="9"/>
  <c r="W91" i="9"/>
  <c r="W90" i="9"/>
  <c r="W89" i="9"/>
  <c r="W88" i="9"/>
  <c r="W87" i="9"/>
  <c r="W86" i="9"/>
  <c r="W85" i="9"/>
  <c r="W84" i="9"/>
  <c r="W83" i="9"/>
  <c r="AC1" i="5"/>
  <c r="AB1" i="5"/>
  <c r="AA1" i="5"/>
  <c r="Z1" i="5"/>
  <c r="Y1" i="5"/>
  <c r="X1" i="5"/>
  <c r="W1" i="5"/>
  <c r="V1" i="5"/>
  <c r="U1" i="5"/>
  <c r="T1" i="5"/>
  <c r="S1" i="5"/>
  <c r="R1" i="5"/>
  <c r="Q1" i="5"/>
  <c r="P1" i="5"/>
  <c r="O1" i="5"/>
  <c r="N1" i="5"/>
  <c r="M1" i="5"/>
  <c r="L1" i="5"/>
  <c r="K1" i="5"/>
  <c r="J1" i="5"/>
  <c r="I1" i="5"/>
  <c r="H1" i="5"/>
  <c r="G1" i="5"/>
  <c r="F1" i="5"/>
  <c r="E1" i="5"/>
  <c r="D1" i="5"/>
  <c r="C1" i="5"/>
  <c r="AC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1" i="13"/>
  <c r="I18" i="15"/>
  <c r="I16" i="15"/>
  <c r="AU189" i="9"/>
  <c r="AU181" i="9"/>
  <c r="AU149" i="9"/>
  <c r="AU109" i="9"/>
  <c r="AU495" i="9"/>
  <c r="AU487" i="9"/>
  <c r="AU479" i="9"/>
  <c r="AU477" i="9"/>
  <c r="AU475" i="9"/>
  <c r="AU473" i="9"/>
  <c r="AU471" i="9"/>
  <c r="AU469" i="9"/>
  <c r="AU467" i="9"/>
  <c r="AU465" i="9"/>
  <c r="AU463" i="9"/>
  <c r="AU461" i="9"/>
  <c r="AU459" i="9"/>
  <c r="AU457" i="9"/>
  <c r="AU455" i="9"/>
  <c r="AU440" i="9"/>
  <c r="AU438" i="9"/>
  <c r="AU436" i="9"/>
  <c r="AU434" i="9"/>
  <c r="AU432" i="9"/>
  <c r="AU430" i="9"/>
  <c r="AU428" i="9"/>
  <c r="AU426" i="9"/>
  <c r="AU424" i="9"/>
  <c r="AU422" i="9"/>
  <c r="AU420" i="9"/>
  <c r="AU418" i="9"/>
  <c r="AU416" i="9"/>
  <c r="AU407" i="9"/>
  <c r="AU405" i="9"/>
  <c r="AU403" i="9"/>
  <c r="AU401" i="9"/>
  <c r="AU399" i="9"/>
  <c r="AU397" i="9"/>
  <c r="AU395" i="9"/>
  <c r="AU393" i="9"/>
  <c r="AU391" i="9"/>
  <c r="AU389" i="9"/>
  <c r="AU387" i="9"/>
  <c r="AU385" i="9"/>
  <c r="AU383" i="9"/>
  <c r="AU381" i="9"/>
  <c r="AU379" i="9"/>
  <c r="AU377" i="9"/>
  <c r="AU375" i="9"/>
  <c r="AU373" i="9"/>
  <c r="AU371" i="9"/>
  <c r="AU369" i="9"/>
  <c r="AU367" i="9"/>
  <c r="AU365" i="9"/>
  <c r="AU363" i="9"/>
  <c r="AU361" i="9"/>
  <c r="AU359" i="9"/>
  <c r="AU357" i="9"/>
  <c r="AU355" i="9"/>
  <c r="AU353" i="9"/>
  <c r="AU345" i="9"/>
  <c r="AU197" i="9"/>
  <c r="AU173" i="9"/>
  <c r="AU165" i="9"/>
  <c r="AU157" i="9"/>
  <c r="AU141" i="9"/>
  <c r="AU133" i="9"/>
  <c r="AU125" i="9"/>
  <c r="AU117" i="9"/>
  <c r="AT105" i="9"/>
  <c r="AT111" i="9"/>
  <c r="AT121" i="9"/>
  <c r="AT124" i="9"/>
  <c r="AT135" i="9"/>
  <c r="AT145" i="9"/>
  <c r="AT151" i="9"/>
  <c r="AT161" i="9"/>
  <c r="AT164" i="9"/>
  <c r="AT177" i="9"/>
  <c r="AT183" i="9"/>
  <c r="AT191" i="9"/>
  <c r="AT201" i="9"/>
  <c r="AT205" i="9"/>
  <c r="AT211" i="9"/>
  <c r="AT229" i="9"/>
  <c r="AT233" i="9"/>
  <c r="AT243" i="9"/>
  <c r="AT251" i="9"/>
  <c r="AT259" i="9"/>
  <c r="AT269" i="9"/>
  <c r="AT273" i="9"/>
  <c r="AT277" i="9"/>
  <c r="AT281" i="9"/>
  <c r="AT285" i="9"/>
  <c r="AT289" i="9"/>
  <c r="AT293" i="9"/>
  <c r="AT299" i="9"/>
  <c r="AT303" i="9"/>
  <c r="AT307" i="9"/>
  <c r="AT311" i="9"/>
  <c r="AT315" i="9"/>
  <c r="AT319" i="9"/>
  <c r="AT323" i="9"/>
  <c r="AT327" i="9"/>
  <c r="AT331" i="9"/>
  <c r="AT335" i="9"/>
  <c r="AT339" i="9"/>
  <c r="AT344" i="9"/>
  <c r="AT349" i="9"/>
  <c r="AT350" i="9"/>
  <c r="AT409" i="9"/>
  <c r="AT414" i="9"/>
  <c r="AT444" i="9"/>
  <c r="AT445" i="9"/>
  <c r="AT483" i="9"/>
  <c r="AT489" i="9"/>
  <c r="AT499" i="9"/>
  <c r="AU500" i="9"/>
  <c r="AT103" i="9"/>
  <c r="AT122" i="9"/>
  <c r="AU138" i="9"/>
  <c r="AT153" i="9"/>
  <c r="AT159" i="9"/>
  <c r="AT167" i="9"/>
  <c r="AT175" i="9"/>
  <c r="AT180" i="9"/>
  <c r="AT193" i="9"/>
  <c r="AT199" i="9"/>
  <c r="AT207" i="9"/>
  <c r="AT215" i="9"/>
  <c r="AT219" i="9"/>
  <c r="AT231" i="9"/>
  <c r="AT237" i="9"/>
  <c r="AT245" i="9"/>
  <c r="AT253" i="9"/>
  <c r="AT261" i="9"/>
  <c r="AT265" i="9"/>
  <c r="AT96" i="9"/>
  <c r="AT107" i="9"/>
  <c r="AT112" i="9"/>
  <c r="AU113" i="9"/>
  <c r="AT117" i="9"/>
  <c r="AU118" i="9"/>
  <c r="AT123" i="9"/>
  <c r="AU128" i="9"/>
  <c r="AU129" i="9"/>
  <c r="AT133" i="9"/>
  <c r="AT134" i="9"/>
  <c r="AT139" i="9"/>
  <c r="AT144" i="9"/>
  <c r="AU145" i="9"/>
  <c r="AT149" i="9"/>
  <c r="AT155" i="9"/>
  <c r="AT160" i="9"/>
  <c r="AU161" i="9"/>
  <c r="AT165" i="9"/>
  <c r="AT166" i="9"/>
  <c r="AT171" i="9"/>
  <c r="AT176" i="9"/>
  <c r="AU177" i="9"/>
  <c r="AT181" i="9"/>
  <c r="AT182" i="9"/>
  <c r="AT187" i="9"/>
  <c r="AT192" i="9"/>
  <c r="AU193" i="9"/>
  <c r="AT197" i="9"/>
  <c r="AT198" i="9"/>
  <c r="AT203" i="9"/>
  <c r="AU205" i="9"/>
  <c r="AU207" i="9"/>
  <c r="AU209" i="9"/>
  <c r="AU211" i="9"/>
  <c r="AU213" i="9"/>
  <c r="AU215" i="9"/>
  <c r="AU217" i="9"/>
  <c r="AU219" i="9"/>
  <c r="AU221" i="9"/>
  <c r="AU223" i="9"/>
  <c r="AU225" i="9"/>
  <c r="AU227" i="9"/>
  <c r="AT343" i="9"/>
  <c r="AT348" i="9"/>
  <c r="AU349" i="9"/>
  <c r="AT353" i="9"/>
  <c r="AT355" i="9"/>
  <c r="AT357" i="9"/>
  <c r="AT359" i="9"/>
  <c r="AT361" i="9"/>
  <c r="AT363" i="9"/>
  <c r="AT365" i="9"/>
  <c r="AT367" i="9"/>
  <c r="AT369" i="9"/>
  <c r="AT371" i="9"/>
  <c r="AT373" i="9"/>
  <c r="AT375" i="9"/>
  <c r="AT377" i="9"/>
  <c r="AT379" i="9"/>
  <c r="AT381" i="9"/>
  <c r="AT383" i="9"/>
  <c r="AT385" i="9"/>
  <c r="AT387" i="9"/>
  <c r="AT389" i="9"/>
  <c r="AT391" i="9"/>
  <c r="AT393" i="9"/>
  <c r="AT395" i="9"/>
  <c r="AT397" i="9"/>
  <c r="AT399" i="9"/>
  <c r="AT401" i="9"/>
  <c r="AT403" i="9"/>
  <c r="AT405" i="9"/>
  <c r="AT407" i="9"/>
  <c r="AT408" i="9"/>
  <c r="AT413" i="9"/>
  <c r="AT443" i="9"/>
  <c r="AU444" i="9"/>
  <c r="AT453" i="9"/>
  <c r="AU482" i="9"/>
  <c r="AU483" i="9"/>
  <c r="AT487" i="9"/>
  <c r="AT493" i="9"/>
  <c r="AU499" i="9"/>
  <c r="AS107" i="9"/>
  <c r="AS111" i="9"/>
  <c r="AS119" i="9"/>
  <c r="AS127" i="9"/>
  <c r="AS135" i="9"/>
  <c r="AS147" i="9"/>
  <c r="AS151" i="9"/>
  <c r="AS159" i="9"/>
  <c r="AS167" i="9"/>
  <c r="AS175" i="9"/>
  <c r="AS183" i="9"/>
  <c r="AS191" i="9"/>
  <c r="AS195" i="9"/>
  <c r="AS199" i="9"/>
  <c r="AS203" i="9"/>
  <c r="AS231" i="9"/>
  <c r="AS235" i="9"/>
  <c r="AS239" i="9"/>
  <c r="AS243" i="9"/>
  <c r="AS247" i="9"/>
  <c r="AS251" i="9"/>
  <c r="AS255" i="9"/>
  <c r="AS259" i="9"/>
  <c r="AS263" i="9"/>
  <c r="AS267" i="9"/>
  <c r="AS271" i="9"/>
  <c r="AS275" i="9"/>
  <c r="AS279" i="9"/>
  <c r="AS283" i="9"/>
  <c r="AS287" i="9"/>
  <c r="AS291" i="9"/>
  <c r="AS295" i="9"/>
  <c r="AS299" i="9"/>
  <c r="AS303" i="9"/>
  <c r="AS307" i="9"/>
  <c r="AS311" i="9"/>
  <c r="AS315" i="9"/>
  <c r="AS319" i="9"/>
  <c r="AS323" i="9"/>
  <c r="AS327" i="9"/>
  <c r="AS331" i="9"/>
  <c r="AS335" i="9"/>
  <c r="AS339" i="9"/>
  <c r="AS409" i="9"/>
  <c r="AS413" i="9"/>
  <c r="AS453" i="9"/>
  <c r="AS489" i="9"/>
  <c r="AS497" i="9"/>
  <c r="AS97" i="9"/>
  <c r="AU103" i="9"/>
  <c r="AS105" i="9"/>
  <c r="AU111" i="9"/>
  <c r="AS113" i="9"/>
  <c r="AU119" i="9"/>
  <c r="AS121" i="9"/>
  <c r="AU127" i="9"/>
  <c r="AS129" i="9"/>
  <c r="AU135" i="9"/>
  <c r="AS137" i="9"/>
  <c r="AU143" i="9"/>
  <c r="AS145" i="9"/>
  <c r="AU151" i="9"/>
  <c r="AS153" i="9"/>
  <c r="AU159" i="9"/>
  <c r="AS161" i="9"/>
  <c r="AU167" i="9"/>
  <c r="AS169" i="9"/>
  <c r="AU175" i="9"/>
  <c r="AS177" i="9"/>
  <c r="AU183" i="9"/>
  <c r="AS185" i="9"/>
  <c r="AU191" i="9"/>
  <c r="AS193" i="9"/>
  <c r="AU199" i="9"/>
  <c r="AS201" i="9"/>
  <c r="AS205" i="9"/>
  <c r="AS207" i="9"/>
  <c r="AS209" i="9"/>
  <c r="AS211" i="9"/>
  <c r="AS213" i="9"/>
  <c r="AS215" i="9"/>
  <c r="AS217" i="9"/>
  <c r="AS219" i="9"/>
  <c r="AS221" i="9"/>
  <c r="AS223" i="9"/>
  <c r="AS225" i="9"/>
  <c r="AS227" i="9"/>
  <c r="AS229" i="9"/>
  <c r="AU233" i="9"/>
  <c r="AU237" i="9"/>
  <c r="AU241" i="9"/>
  <c r="AU245" i="9"/>
  <c r="AU249" i="9"/>
  <c r="AU253" i="9"/>
  <c r="AU257" i="9"/>
  <c r="AU261" i="9"/>
  <c r="AU265" i="9"/>
  <c r="AU269" i="9"/>
  <c r="AU273" i="9"/>
  <c r="AU277" i="9"/>
  <c r="AU281" i="9"/>
  <c r="AU285" i="9"/>
  <c r="AU289" i="9"/>
  <c r="AU293" i="9"/>
  <c r="AU297" i="9"/>
  <c r="AU301" i="9"/>
  <c r="AU305" i="9"/>
  <c r="AU309" i="9"/>
  <c r="AU313" i="9"/>
  <c r="AU317" i="9"/>
  <c r="AU321" i="9"/>
  <c r="AU325" i="9"/>
  <c r="AU329" i="9"/>
  <c r="AU333" i="9"/>
  <c r="AU337" i="9"/>
  <c r="AU343" i="9"/>
  <c r="AS345" i="9"/>
  <c r="AU351" i="9"/>
  <c r="AS353" i="9"/>
  <c r="AS355" i="9"/>
  <c r="AS357" i="9"/>
  <c r="AS359" i="9"/>
  <c r="AS361" i="9"/>
  <c r="AS363" i="9"/>
  <c r="AS365" i="9"/>
  <c r="AS367" i="9"/>
  <c r="AS369" i="9"/>
  <c r="AS371" i="9"/>
  <c r="AS373" i="9"/>
  <c r="AS375" i="9"/>
  <c r="AS377" i="9"/>
  <c r="AS379" i="9"/>
  <c r="AS381" i="9"/>
  <c r="AS383" i="9"/>
  <c r="AS385" i="9"/>
  <c r="AS387" i="9"/>
  <c r="AS389" i="9"/>
  <c r="AS391" i="9"/>
  <c r="AS393" i="9"/>
  <c r="AS395" i="9"/>
  <c r="AS397" i="9"/>
  <c r="AS399" i="9"/>
  <c r="AS401" i="9"/>
  <c r="AS403" i="9"/>
  <c r="AS405" i="9"/>
  <c r="AS407" i="9"/>
  <c r="AU413" i="9"/>
  <c r="AS416" i="9"/>
  <c r="AS418" i="9"/>
  <c r="AS420" i="9"/>
  <c r="AS422" i="9"/>
  <c r="AS424" i="9"/>
  <c r="AS426" i="9"/>
  <c r="AS428" i="9"/>
  <c r="AS430" i="9"/>
  <c r="AS432" i="9"/>
  <c r="AS434" i="9"/>
  <c r="AS436" i="9"/>
  <c r="AS438" i="9"/>
  <c r="AS440" i="9"/>
  <c r="AU453" i="9"/>
  <c r="AS455" i="9"/>
  <c r="AS457" i="9"/>
  <c r="AS459" i="9"/>
  <c r="AS461" i="9"/>
  <c r="AS463" i="9"/>
  <c r="AS465" i="9"/>
  <c r="AS467" i="9"/>
  <c r="AS469" i="9"/>
  <c r="AS471" i="9"/>
  <c r="AS473" i="9"/>
  <c r="AS475" i="9"/>
  <c r="AS477" i="9"/>
  <c r="AS479" i="9"/>
  <c r="AU485" i="9"/>
  <c r="AS487" i="9"/>
  <c r="AU493" i="9"/>
  <c r="AS495" i="9"/>
  <c r="AU501" i="9"/>
  <c r="AS103" i="9"/>
  <c r="AS115" i="9"/>
  <c r="AS123" i="9"/>
  <c r="AS131" i="9"/>
  <c r="AS139" i="9"/>
  <c r="AS143" i="9"/>
  <c r="AS155" i="9"/>
  <c r="AS163" i="9"/>
  <c r="AS171" i="9"/>
  <c r="AS179" i="9"/>
  <c r="AS187" i="9"/>
  <c r="AS233" i="9"/>
  <c r="AS237" i="9"/>
  <c r="AS241" i="9"/>
  <c r="AS245" i="9"/>
  <c r="AS249" i="9"/>
  <c r="AS253" i="9"/>
  <c r="AS257" i="9"/>
  <c r="AS261" i="9"/>
  <c r="AS265" i="9"/>
  <c r="AS269" i="9"/>
  <c r="AS273" i="9"/>
  <c r="AS277" i="9"/>
  <c r="AS281" i="9"/>
  <c r="AS285" i="9"/>
  <c r="AS289" i="9"/>
  <c r="AS293" i="9"/>
  <c r="AS297" i="9"/>
  <c r="AS301" i="9"/>
  <c r="AS305" i="9"/>
  <c r="AS309" i="9"/>
  <c r="AS313" i="9"/>
  <c r="AS317" i="9"/>
  <c r="AS321" i="9"/>
  <c r="AS325" i="9"/>
  <c r="AS329" i="9"/>
  <c r="AS333" i="9"/>
  <c r="AS337" i="9"/>
  <c r="AS442" i="9"/>
  <c r="AS446" i="9"/>
  <c r="AS481" i="9"/>
  <c r="AS485" i="9"/>
  <c r="AS493" i="9"/>
  <c r="AS501" i="9"/>
  <c r="AS204" i="9"/>
  <c r="AU206" i="9"/>
  <c r="AS208" i="9"/>
  <c r="AU210" i="9"/>
  <c r="AS212" i="9"/>
  <c r="AU214" i="9"/>
  <c r="AS216" i="9"/>
  <c r="AU218" i="9"/>
  <c r="AS220" i="9"/>
  <c r="AU222" i="9"/>
  <c r="AS224" i="9"/>
  <c r="AU226" i="9"/>
  <c r="AS228" i="9"/>
  <c r="AT106" i="9"/>
  <c r="AT108" i="9"/>
  <c r="AT114" i="9"/>
  <c r="AT128" i="9"/>
  <c r="AT132" i="9"/>
  <c r="AT140" i="9"/>
  <c r="AT146" i="9"/>
  <c r="AT150" i="9"/>
  <c r="AT156" i="9"/>
  <c r="AT158" i="9"/>
  <c r="AT174" i="9"/>
  <c r="AU104" i="9"/>
  <c r="AS106" i="9"/>
  <c r="AU108" i="9"/>
  <c r="AS110" i="9"/>
  <c r="AU112" i="9"/>
  <c r="AS114" i="9"/>
  <c r="AU116" i="9"/>
  <c r="AS118" i="9"/>
  <c r="AS120" i="9"/>
  <c r="AU122" i="9"/>
  <c r="AS124" i="9"/>
  <c r="AU126" i="9"/>
  <c r="AS128" i="9"/>
  <c r="AS130" i="9"/>
  <c r="AU134" i="9"/>
  <c r="AS136" i="9"/>
  <c r="AU140" i="9"/>
  <c r="AS142" i="9"/>
  <c r="AU144" i="9"/>
  <c r="AS146" i="9"/>
  <c r="AS148" i="9"/>
  <c r="AU150" i="9"/>
  <c r="AS152" i="9"/>
  <c r="AU154" i="9"/>
  <c r="AS156" i="9"/>
  <c r="AS158" i="9"/>
  <c r="AU160" i="9"/>
  <c r="AS162" i="9"/>
  <c r="AU164" i="9"/>
  <c r="AS166" i="9"/>
  <c r="AU170" i="9"/>
  <c r="AS172" i="9"/>
  <c r="AU176" i="9"/>
  <c r="AS178" i="9"/>
  <c r="AS180" i="9"/>
  <c r="AU182" i="9"/>
  <c r="AS184" i="9"/>
  <c r="AU186" i="9"/>
  <c r="AS188" i="9"/>
  <c r="AU190" i="9"/>
  <c r="AS192" i="9"/>
  <c r="AU194" i="9"/>
  <c r="AS196" i="9"/>
  <c r="AU198" i="9"/>
  <c r="AS200" i="9"/>
  <c r="AU202" i="9"/>
  <c r="AS230" i="9"/>
  <c r="AU232" i="9"/>
  <c r="AS234" i="9"/>
  <c r="AU236" i="9"/>
  <c r="AS238" i="9"/>
  <c r="AU240" i="9"/>
  <c r="AS242" i="9"/>
  <c r="AU244" i="9"/>
  <c r="AS246" i="9"/>
  <c r="AU248" i="9"/>
  <c r="AS250" i="9"/>
  <c r="AU252" i="9"/>
  <c r="AS254" i="9"/>
  <c r="AU256" i="9"/>
  <c r="AS258" i="9"/>
  <c r="AU260" i="9"/>
  <c r="AS262" i="9"/>
  <c r="AU264" i="9"/>
  <c r="AS266" i="9"/>
  <c r="AU268" i="9"/>
  <c r="AS270" i="9"/>
  <c r="AU272" i="9"/>
  <c r="AS274" i="9"/>
  <c r="AU276" i="9"/>
  <c r="AS278" i="9"/>
  <c r="AU280" i="9"/>
  <c r="AS282" i="9"/>
  <c r="AU284" i="9"/>
  <c r="AS286" i="9"/>
  <c r="AU288" i="9"/>
  <c r="AS290" i="9"/>
  <c r="AU292" i="9"/>
  <c r="AS294" i="9"/>
  <c r="AU296" i="9"/>
  <c r="AS298" i="9"/>
  <c r="AU300" i="9"/>
  <c r="AS302" i="9"/>
  <c r="AU304" i="9"/>
  <c r="AS306" i="9"/>
  <c r="AU308" i="9"/>
  <c r="AS310" i="9"/>
  <c r="AU312" i="9"/>
  <c r="AS314" i="9"/>
  <c r="AU316" i="9"/>
  <c r="AS318" i="9"/>
  <c r="AU320" i="9"/>
  <c r="AS322" i="9"/>
  <c r="AU324" i="9"/>
  <c r="AS326" i="9"/>
  <c r="AU328" i="9"/>
  <c r="AS330" i="9"/>
  <c r="AU332" i="9"/>
  <c r="AS334" i="9"/>
  <c r="AU336" i="9"/>
  <c r="AS338" i="9"/>
  <c r="AU229" i="9"/>
  <c r="AT230" i="9"/>
  <c r="AT232" i="9"/>
  <c r="AT234" i="9"/>
  <c r="AT236" i="9"/>
  <c r="AT238" i="9"/>
  <c r="AT240" i="9"/>
  <c r="AT242" i="9"/>
  <c r="AT244" i="9"/>
  <c r="AT246" i="9"/>
  <c r="AT248" i="9"/>
  <c r="AT250" i="9"/>
  <c r="AT252" i="9"/>
  <c r="AT254" i="9"/>
  <c r="AT256" i="9"/>
  <c r="AT258" i="9"/>
  <c r="AT260" i="9"/>
  <c r="AT262" i="9"/>
  <c r="AT264" i="9"/>
  <c r="AT266" i="9"/>
  <c r="AT268" i="9"/>
  <c r="AT270" i="9"/>
  <c r="AT272" i="9"/>
  <c r="AT274" i="9"/>
  <c r="AT276" i="9"/>
  <c r="AT278" i="9"/>
  <c r="AT280" i="9"/>
  <c r="AT282" i="9"/>
  <c r="AT284" i="9"/>
  <c r="AT286" i="9"/>
  <c r="AT288" i="9"/>
  <c r="AT290" i="9"/>
  <c r="AT292" i="9"/>
  <c r="AT294" i="9"/>
  <c r="AT296" i="9"/>
  <c r="AT298" i="9"/>
  <c r="AT300" i="9"/>
  <c r="AT302" i="9"/>
  <c r="AT304" i="9"/>
  <c r="AT306" i="9"/>
  <c r="AT308" i="9"/>
  <c r="AT310" i="9"/>
  <c r="AT312" i="9"/>
  <c r="AT314" i="9"/>
  <c r="AT316" i="9"/>
  <c r="AT318" i="9"/>
  <c r="AT320" i="9"/>
  <c r="AT322" i="9"/>
  <c r="AT324" i="9"/>
  <c r="AT326" i="9"/>
  <c r="AT328" i="9"/>
  <c r="AT330" i="9"/>
  <c r="AT332" i="9"/>
  <c r="AT334" i="9"/>
  <c r="AT336" i="9"/>
  <c r="AT338" i="9"/>
  <c r="AS354" i="9"/>
  <c r="AU356" i="9"/>
  <c r="AS358" i="9"/>
  <c r="AU360" i="9"/>
  <c r="AS362" i="9"/>
  <c r="AU364" i="9"/>
  <c r="AS366" i="9"/>
  <c r="AU368" i="9"/>
  <c r="AS370" i="9"/>
  <c r="AU372" i="9"/>
  <c r="AS374" i="9"/>
  <c r="AU376" i="9"/>
  <c r="AS378" i="9"/>
  <c r="AU380" i="9"/>
  <c r="AS382" i="9"/>
  <c r="AU384" i="9"/>
  <c r="AS386" i="9"/>
  <c r="AU388" i="9"/>
  <c r="AS390" i="9"/>
  <c r="AU392" i="9"/>
  <c r="AS394" i="9"/>
  <c r="AU396" i="9"/>
  <c r="AS398" i="9"/>
  <c r="AU400" i="9"/>
  <c r="AS402" i="9"/>
  <c r="AU404" i="9"/>
  <c r="AU406" i="9"/>
  <c r="AS340" i="9"/>
  <c r="AU342" i="9"/>
  <c r="AS344" i="9"/>
  <c r="AU346" i="9"/>
  <c r="AS348" i="9"/>
  <c r="AU350" i="9"/>
  <c r="AS352" i="9"/>
  <c r="AS415" i="9"/>
  <c r="AU417" i="9"/>
  <c r="AS419" i="9"/>
  <c r="AU421" i="9"/>
  <c r="AS423" i="9"/>
  <c r="AU425" i="9"/>
  <c r="AS427" i="9"/>
  <c r="AU429" i="9"/>
  <c r="AS431" i="9"/>
  <c r="AU433" i="9"/>
  <c r="AS435" i="9"/>
  <c r="AU437" i="9"/>
  <c r="AS439" i="9"/>
  <c r="AU408" i="9"/>
  <c r="AS410" i="9"/>
  <c r="AU412" i="9"/>
  <c r="AU414" i="9"/>
  <c r="AT415" i="9"/>
  <c r="AT417" i="9"/>
  <c r="AT419" i="9"/>
  <c r="AT421" i="9"/>
  <c r="AT423" i="9"/>
  <c r="AT425" i="9"/>
  <c r="AT427" i="9"/>
  <c r="AT429" i="9"/>
  <c r="AT431" i="9"/>
  <c r="AT433" i="9"/>
  <c r="AT435" i="9"/>
  <c r="AT437" i="9"/>
  <c r="AT439" i="9"/>
  <c r="AU448" i="9"/>
  <c r="AS450" i="9"/>
  <c r="AU452" i="9"/>
  <c r="AS454" i="9"/>
  <c r="AS441" i="9"/>
  <c r="AU443" i="9"/>
  <c r="AS445" i="9"/>
  <c r="AT446" i="9"/>
  <c r="AT448" i="9"/>
  <c r="AT450" i="9"/>
  <c r="AT452" i="9"/>
  <c r="AU456" i="9"/>
  <c r="AS458" i="9"/>
  <c r="AU460" i="9"/>
  <c r="AS462" i="9"/>
  <c r="AU464" i="9"/>
  <c r="AS466" i="9"/>
  <c r="AU468" i="9"/>
  <c r="AS470" i="9"/>
  <c r="AU472" i="9"/>
  <c r="AS474" i="9"/>
  <c r="AU476" i="9"/>
  <c r="AS478" i="9"/>
  <c r="AU484" i="9"/>
  <c r="AU486" i="9"/>
  <c r="AS488" i="9"/>
  <c r="AU490" i="9"/>
  <c r="AS492" i="9"/>
  <c r="AU494" i="9"/>
  <c r="AS496" i="9"/>
  <c r="AU498" i="9"/>
  <c r="AT482" i="9"/>
  <c r="AT500" i="9"/>
  <c r="AT116" i="9"/>
  <c r="AT129" i="9"/>
  <c r="AU132" i="9"/>
  <c r="AU146" i="9"/>
  <c r="AU156" i="9"/>
  <c r="AT169" i="9"/>
  <c r="AT172" i="9"/>
  <c r="AU178" i="9"/>
  <c r="AT186" i="9"/>
  <c r="AT196" i="9"/>
  <c r="AT213" i="9"/>
  <c r="AT217" i="9"/>
  <c r="AT223" i="9"/>
  <c r="AT227" i="9"/>
  <c r="AT239" i="9"/>
  <c r="AT247" i="9"/>
  <c r="AT255" i="9"/>
  <c r="AT267" i="9"/>
  <c r="AT271" i="9"/>
  <c r="AT275" i="9"/>
  <c r="AT279" i="9"/>
  <c r="AT283" i="9"/>
  <c r="AT287" i="9"/>
  <c r="AT291" i="9"/>
  <c r="AT295" i="9"/>
  <c r="AT301" i="9"/>
  <c r="AT305" i="9"/>
  <c r="AT309" i="9"/>
  <c r="AT313" i="9"/>
  <c r="AT317" i="9"/>
  <c r="AT321" i="9"/>
  <c r="AT325" i="9"/>
  <c r="AT329" i="9"/>
  <c r="AT333" i="9"/>
  <c r="AT337" i="9"/>
  <c r="AT341" i="9"/>
  <c r="AT342" i="9"/>
  <c r="AT347" i="9"/>
  <c r="AT352" i="9"/>
  <c r="AT411" i="9"/>
  <c r="AT412" i="9"/>
  <c r="AT442" i="9"/>
  <c r="AT447" i="9"/>
  <c r="AT449" i="9"/>
  <c r="AT451" i="9"/>
  <c r="AT481" i="9"/>
  <c r="AT491" i="9"/>
  <c r="AT497" i="9"/>
  <c r="AU502" i="9"/>
  <c r="AT113" i="9"/>
  <c r="AT119" i="9"/>
  <c r="AT127" i="9"/>
  <c r="AT137" i="9"/>
  <c r="AT143" i="9"/>
  <c r="AT162" i="9"/>
  <c r="AT170" i="9"/>
  <c r="AT185" i="9"/>
  <c r="AT188" i="9"/>
  <c r="AT194" i="9"/>
  <c r="AT202" i="9"/>
  <c r="AT209" i="9"/>
  <c r="AT221" i="9"/>
  <c r="AT225" i="9"/>
  <c r="AT235" i="9"/>
  <c r="AT241" i="9"/>
  <c r="AT249" i="9"/>
  <c r="AT257" i="9"/>
  <c r="AT263" i="9"/>
  <c r="AT297" i="9"/>
  <c r="AU105" i="9"/>
  <c r="AT109" i="9"/>
  <c r="AT110" i="9"/>
  <c r="AT115" i="9"/>
  <c r="AT120" i="9"/>
  <c r="AU121" i="9"/>
  <c r="AT125" i="9"/>
  <c r="AT126" i="9"/>
  <c r="AT131" i="9"/>
  <c r="AT136" i="9"/>
  <c r="AU137" i="9"/>
  <c r="AT141" i="9"/>
  <c r="AT147" i="9"/>
  <c r="AT152" i="9"/>
  <c r="AU153" i="9"/>
  <c r="AT157" i="9"/>
  <c r="AT163" i="9"/>
  <c r="AU168" i="9"/>
  <c r="AU169" i="9"/>
  <c r="AT173" i="9"/>
  <c r="AU174" i="9"/>
  <c r="AT179" i="9"/>
  <c r="AT184" i="9"/>
  <c r="AU185" i="9"/>
  <c r="AT189" i="9"/>
  <c r="AT190" i="9"/>
  <c r="AT195" i="9"/>
  <c r="AT200" i="9"/>
  <c r="AU201" i="9"/>
  <c r="AT340" i="9"/>
  <c r="AU341" i="9"/>
  <c r="AT345" i="9"/>
  <c r="AT346" i="9"/>
  <c r="AT351" i="9"/>
  <c r="AT410" i="9"/>
  <c r="AU411" i="9"/>
  <c r="AT416" i="9"/>
  <c r="AT418" i="9"/>
  <c r="AT420" i="9"/>
  <c r="AT422" i="9"/>
  <c r="AT424" i="9"/>
  <c r="AT426" i="9"/>
  <c r="AT428" i="9"/>
  <c r="AT430" i="9"/>
  <c r="AT432" i="9"/>
  <c r="AT434" i="9"/>
  <c r="AT436" i="9"/>
  <c r="AT438" i="9"/>
  <c r="AT440" i="9"/>
  <c r="AT441" i="9"/>
  <c r="AU446" i="9"/>
  <c r="AU447" i="9"/>
  <c r="AU449" i="9"/>
  <c r="AU451" i="9"/>
  <c r="AT455" i="9"/>
  <c r="AT457" i="9"/>
  <c r="AT459" i="9"/>
  <c r="AT461" i="9"/>
  <c r="AT463" i="9"/>
  <c r="AT465" i="9"/>
  <c r="AT467" i="9"/>
  <c r="AT469" i="9"/>
  <c r="AT471" i="9"/>
  <c r="AT473" i="9"/>
  <c r="AT475" i="9"/>
  <c r="AT477" i="9"/>
  <c r="AT479" i="9"/>
  <c r="AU480" i="9"/>
  <c r="AT485" i="9"/>
  <c r="AU491" i="9"/>
  <c r="AT495" i="9"/>
  <c r="AT501" i="9"/>
  <c r="AS347" i="9"/>
  <c r="AS351" i="9"/>
  <c r="AS93" i="9"/>
  <c r="AU107" i="9"/>
  <c r="AS109" i="9"/>
  <c r="AU115" i="9"/>
  <c r="AS117" i="9"/>
  <c r="AU123" i="9"/>
  <c r="AS125" i="9"/>
  <c r="AU131" i="9"/>
  <c r="AS133" i="9"/>
  <c r="AU139" i="9"/>
  <c r="AS141" i="9"/>
  <c r="AU147" i="9"/>
  <c r="AS149" i="9"/>
  <c r="AU155" i="9"/>
  <c r="AS157" i="9"/>
  <c r="AU163" i="9"/>
  <c r="AS165" i="9"/>
  <c r="AU171" i="9"/>
  <c r="AS173" i="9"/>
  <c r="AU179" i="9"/>
  <c r="AS181" i="9"/>
  <c r="AU187" i="9"/>
  <c r="AS189" i="9"/>
  <c r="AU195" i="9"/>
  <c r="AS197" i="9"/>
  <c r="AU231" i="9"/>
  <c r="AU235" i="9"/>
  <c r="AU239" i="9"/>
  <c r="AU243" i="9"/>
  <c r="AU247" i="9"/>
  <c r="AU251" i="9"/>
  <c r="AU255" i="9"/>
  <c r="AU259" i="9"/>
  <c r="AU263" i="9"/>
  <c r="AU267" i="9"/>
  <c r="AU271" i="9"/>
  <c r="AU275" i="9"/>
  <c r="AU279" i="9"/>
  <c r="AU283" i="9"/>
  <c r="AU287" i="9"/>
  <c r="AU291" i="9"/>
  <c r="AU295" i="9"/>
  <c r="AU299" i="9"/>
  <c r="AU303" i="9"/>
  <c r="AU307" i="9"/>
  <c r="AU311" i="9"/>
  <c r="AU315" i="9"/>
  <c r="AU319" i="9"/>
  <c r="AU323" i="9"/>
  <c r="AU327" i="9"/>
  <c r="AU331" i="9"/>
  <c r="AU335" i="9"/>
  <c r="AU339" i="9"/>
  <c r="AS341" i="9"/>
  <c r="AU347" i="9"/>
  <c r="AS349" i="9"/>
  <c r="AU409" i="9"/>
  <c r="AS411" i="9"/>
  <c r="AU442" i="9"/>
  <c r="AS444" i="9"/>
  <c r="AS447" i="9"/>
  <c r="AS449" i="9"/>
  <c r="AS451" i="9"/>
  <c r="AU481" i="9"/>
  <c r="AS483" i="9"/>
  <c r="AU489" i="9"/>
  <c r="AS491" i="9"/>
  <c r="AU497" i="9"/>
  <c r="AS499" i="9"/>
  <c r="AS343" i="9"/>
  <c r="AU204" i="9"/>
  <c r="AS206" i="9"/>
  <c r="AU208" i="9"/>
  <c r="AS210" i="9"/>
  <c r="AU212" i="9"/>
  <c r="AS214" i="9"/>
  <c r="AU216" i="9"/>
  <c r="AS218" i="9"/>
  <c r="AU220" i="9"/>
  <c r="AS222" i="9"/>
  <c r="AU224" i="9"/>
  <c r="AS226" i="9"/>
  <c r="AU228" i="9"/>
  <c r="AT104" i="9"/>
  <c r="AT118" i="9"/>
  <c r="AT130" i="9"/>
  <c r="AT138" i="9"/>
  <c r="AT142" i="9"/>
  <c r="AT148" i="9"/>
  <c r="AT154" i="9"/>
  <c r="AT168" i="9"/>
  <c r="AT178" i="9"/>
  <c r="AU92" i="9"/>
  <c r="AS104" i="9"/>
  <c r="AU106" i="9"/>
  <c r="AS108" i="9"/>
  <c r="AU110" i="9"/>
  <c r="AS112" i="9"/>
  <c r="AU114" i="9"/>
  <c r="AS116" i="9"/>
  <c r="AU120" i="9"/>
  <c r="AS122" i="9"/>
  <c r="AU124" i="9"/>
  <c r="AS126" i="9"/>
  <c r="AU130" i="9"/>
  <c r="AS132" i="9"/>
  <c r="AS134" i="9"/>
  <c r="AU136" i="9"/>
  <c r="AS138" i="9"/>
  <c r="AS140" i="9"/>
  <c r="AU142" i="9"/>
  <c r="AS144" i="9"/>
  <c r="AU148" i="9"/>
  <c r="AS150" i="9"/>
  <c r="AU152" i="9"/>
  <c r="AS154" i="9"/>
  <c r="AU158" i="9"/>
  <c r="AS160" i="9"/>
  <c r="AU162" i="9"/>
  <c r="AS164" i="9"/>
  <c r="AU166" i="9"/>
  <c r="AS168" i="9"/>
  <c r="AS170" i="9"/>
  <c r="AU172" i="9"/>
  <c r="AS174" i="9"/>
  <c r="AS176" i="9"/>
  <c r="AU180" i="9"/>
  <c r="AS182" i="9"/>
  <c r="AU184" i="9"/>
  <c r="AS186" i="9"/>
  <c r="AU188" i="9"/>
  <c r="AS190" i="9"/>
  <c r="AU192" i="9"/>
  <c r="AS194" i="9"/>
  <c r="AU196" i="9"/>
  <c r="AS198" i="9"/>
  <c r="AU200" i="9"/>
  <c r="AS202" i="9"/>
  <c r="AU203" i="9"/>
  <c r="AT204" i="9"/>
  <c r="AT206" i="9"/>
  <c r="AT208" i="9"/>
  <c r="AT210" i="9"/>
  <c r="AT212" i="9"/>
  <c r="AT214" i="9"/>
  <c r="AT216" i="9"/>
  <c r="AT218" i="9"/>
  <c r="AT220" i="9"/>
  <c r="AT222" i="9"/>
  <c r="AT224" i="9"/>
  <c r="AT226" i="9"/>
  <c r="AT228" i="9"/>
  <c r="AU230" i="9"/>
  <c r="AS232" i="9"/>
  <c r="AU234" i="9"/>
  <c r="AS236" i="9"/>
  <c r="AU238" i="9"/>
  <c r="AS240" i="9"/>
  <c r="AU242" i="9"/>
  <c r="AS244" i="9"/>
  <c r="AU246" i="9"/>
  <c r="AS248" i="9"/>
  <c r="AU250" i="9"/>
  <c r="AS252" i="9"/>
  <c r="AU254" i="9"/>
  <c r="AS256" i="9"/>
  <c r="AU258" i="9"/>
  <c r="AS260" i="9"/>
  <c r="AU262" i="9"/>
  <c r="AS264" i="9"/>
  <c r="AU266" i="9"/>
  <c r="AS268" i="9"/>
  <c r="AU270" i="9"/>
  <c r="AS272" i="9"/>
  <c r="AU274" i="9"/>
  <c r="AS276" i="9"/>
  <c r="AU278" i="9"/>
  <c r="AS280" i="9"/>
  <c r="AU282" i="9"/>
  <c r="AS284" i="9"/>
  <c r="AU286" i="9"/>
  <c r="AS288" i="9"/>
  <c r="AU290" i="9"/>
  <c r="AS292" i="9"/>
  <c r="AU294" i="9"/>
  <c r="AS296" i="9"/>
  <c r="AU298" i="9"/>
  <c r="AS300" i="9"/>
  <c r="AU302" i="9"/>
  <c r="AS304" i="9"/>
  <c r="AU306" i="9"/>
  <c r="AS308" i="9"/>
  <c r="AU310" i="9"/>
  <c r="AS312" i="9"/>
  <c r="AU314" i="9"/>
  <c r="AS316" i="9"/>
  <c r="AU318" i="9"/>
  <c r="AS320" i="9"/>
  <c r="AU322" i="9"/>
  <c r="AS324" i="9"/>
  <c r="AU326" i="9"/>
  <c r="AS328" i="9"/>
  <c r="AU330" i="9"/>
  <c r="AS332" i="9"/>
  <c r="AU334" i="9"/>
  <c r="AS336" i="9"/>
  <c r="AU338" i="9"/>
  <c r="AU354" i="9"/>
  <c r="AS356" i="9"/>
  <c r="AU358" i="9"/>
  <c r="AS360" i="9"/>
  <c r="AU362" i="9"/>
  <c r="AS364" i="9"/>
  <c r="AU366" i="9"/>
  <c r="AS368" i="9"/>
  <c r="AU370" i="9"/>
  <c r="AS372" i="9"/>
  <c r="AU374" i="9"/>
  <c r="AS376" i="9"/>
  <c r="AU378" i="9"/>
  <c r="AS380" i="9"/>
  <c r="AU382" i="9"/>
  <c r="AS384" i="9"/>
  <c r="AU386" i="9"/>
  <c r="AS388" i="9"/>
  <c r="AU390" i="9"/>
  <c r="AS392" i="9"/>
  <c r="AU394" i="9"/>
  <c r="AS396" i="9"/>
  <c r="AU398" i="9"/>
  <c r="AS400" i="9"/>
  <c r="AU402" i="9"/>
  <c r="AS404" i="9"/>
  <c r="AT406" i="9"/>
  <c r="AS406" i="9"/>
  <c r="AU340" i="9"/>
  <c r="AS342" i="9"/>
  <c r="AU344" i="9"/>
  <c r="AS346" i="9"/>
  <c r="AU348" i="9"/>
  <c r="AS350" i="9"/>
  <c r="AT354" i="9"/>
  <c r="AT356" i="9"/>
  <c r="AT358" i="9"/>
  <c r="AT360" i="9"/>
  <c r="AT362" i="9"/>
  <c r="AT364" i="9"/>
  <c r="AT366" i="9"/>
  <c r="AT368" i="9"/>
  <c r="AT370" i="9"/>
  <c r="AT372" i="9"/>
  <c r="AT374" i="9"/>
  <c r="AT376" i="9"/>
  <c r="AT378" i="9"/>
  <c r="AT380" i="9"/>
  <c r="AT382" i="9"/>
  <c r="AT384" i="9"/>
  <c r="AT386" i="9"/>
  <c r="AT388" i="9"/>
  <c r="AT390" i="9"/>
  <c r="AT392" i="9"/>
  <c r="AT394" i="9"/>
  <c r="AT396" i="9"/>
  <c r="AT398" i="9"/>
  <c r="AT400" i="9"/>
  <c r="AT402" i="9"/>
  <c r="AT404" i="9"/>
  <c r="AU352" i="9"/>
  <c r="AU415" i="9"/>
  <c r="AS417" i="9"/>
  <c r="AU419" i="9"/>
  <c r="AS421" i="9"/>
  <c r="AU423" i="9"/>
  <c r="AS425" i="9"/>
  <c r="AU427" i="9"/>
  <c r="AS429" i="9"/>
  <c r="AU431" i="9"/>
  <c r="AS433" i="9"/>
  <c r="AU435" i="9"/>
  <c r="AS437" i="9"/>
  <c r="AU439" i="9"/>
  <c r="AS408" i="9"/>
  <c r="AU410" i="9"/>
  <c r="AS412" i="9"/>
  <c r="AS414" i="9"/>
  <c r="AS448" i="9"/>
  <c r="AU450" i="9"/>
  <c r="AS452" i="9"/>
  <c r="AU454" i="9"/>
  <c r="AT454" i="9"/>
  <c r="AU441" i="9"/>
  <c r="AS443" i="9"/>
  <c r="AU445" i="9"/>
  <c r="AS456" i="9"/>
  <c r="AU458" i="9"/>
  <c r="AS460" i="9"/>
  <c r="AU462" i="9"/>
  <c r="AS464" i="9"/>
  <c r="AU466" i="9"/>
  <c r="AS468" i="9"/>
  <c r="AU470" i="9"/>
  <c r="AS472" i="9"/>
  <c r="AU474" i="9"/>
  <c r="AS476" i="9"/>
  <c r="AU478" i="9"/>
  <c r="AT456" i="9"/>
  <c r="AT458" i="9"/>
  <c r="AT460" i="9"/>
  <c r="AT462" i="9"/>
  <c r="AT464" i="9"/>
  <c r="AT466" i="9"/>
  <c r="AT468" i="9"/>
  <c r="AT470" i="9"/>
  <c r="AT472" i="9"/>
  <c r="AT474" i="9"/>
  <c r="AT476" i="9"/>
  <c r="AT478" i="9"/>
  <c r="AS484" i="9"/>
  <c r="AS486" i="9"/>
  <c r="AU488" i="9"/>
  <c r="AS490" i="9"/>
  <c r="AU492" i="9"/>
  <c r="AS494" i="9"/>
  <c r="AU496" i="9"/>
  <c r="AS498" i="9"/>
  <c r="AT480" i="9"/>
  <c r="AT484" i="9"/>
  <c r="AT486" i="9"/>
  <c r="AT488" i="9"/>
  <c r="AT490" i="9"/>
  <c r="AT492" i="9"/>
  <c r="AT494" i="9"/>
  <c r="AT496" i="9"/>
  <c r="AT498" i="9"/>
  <c r="AS480" i="9"/>
  <c r="AS482" i="9"/>
  <c r="AT502" i="9"/>
  <c r="AS500" i="9"/>
  <c r="AS502" i="9"/>
  <c r="A3" i="15"/>
  <c r="A4" i="13"/>
  <c r="A3" i="13"/>
  <c r="A5" i="5"/>
  <c r="AE2" i="9"/>
  <c r="AE425" i="9" s="1"/>
  <c r="AL425" i="9" s="1"/>
  <c r="AD2" i="9"/>
  <c r="W82" i="9"/>
  <c r="W81" i="9"/>
  <c r="AU81" i="9" s="1"/>
  <c r="W80" i="9"/>
  <c r="W79" i="9"/>
  <c r="W78" i="9"/>
  <c r="W77" i="9"/>
  <c r="AU77" i="9" s="1"/>
  <c r="W76" i="9"/>
  <c r="W75" i="9"/>
  <c r="AU75" i="9" s="1"/>
  <c r="W74" i="9"/>
  <c r="W73" i="9"/>
  <c r="AU73" i="9" s="1"/>
  <c r="W72" i="9"/>
  <c r="W71" i="9"/>
  <c r="AU71" i="9" s="1"/>
  <c r="W70" i="9"/>
  <c r="W69" i="9"/>
  <c r="AU69" i="9" s="1"/>
  <c r="W68" i="9"/>
  <c r="W67" i="9"/>
  <c r="AU67" i="9" s="1"/>
  <c r="W66" i="9"/>
  <c r="W65" i="9"/>
  <c r="AU65" i="9" s="1"/>
  <c r="W64" i="9"/>
  <c r="W63" i="9"/>
  <c r="AU63" i="9" s="1"/>
  <c r="W62" i="9"/>
  <c r="W61" i="9"/>
  <c r="AU61" i="9" s="1"/>
  <c r="W60" i="9"/>
  <c r="W59" i="9"/>
  <c r="AU59" i="9" s="1"/>
  <c r="W58" i="9"/>
  <c r="W57" i="9"/>
  <c r="AU57" i="9" s="1"/>
  <c r="W56" i="9"/>
  <c r="W55" i="9"/>
  <c r="AU55" i="9" s="1"/>
  <c r="W54" i="9"/>
  <c r="W53" i="9"/>
  <c r="AU53" i="9" s="1"/>
  <c r="W52" i="9"/>
  <c r="W51" i="9"/>
  <c r="AU51" i="9" s="1"/>
  <c r="W50" i="9"/>
  <c r="W49" i="9"/>
  <c r="AU49" i="9" s="1"/>
  <c r="W48" i="9"/>
  <c r="W47" i="9"/>
  <c r="AU47" i="9" s="1"/>
  <c r="W46" i="9"/>
  <c r="W45" i="9"/>
  <c r="AU45" i="9" s="1"/>
  <c r="W44" i="9"/>
  <c r="W43" i="9"/>
  <c r="AU43" i="9" s="1"/>
  <c r="W42" i="9"/>
  <c r="W41" i="9"/>
  <c r="AU41" i="9" s="1"/>
  <c r="W40" i="9"/>
  <c r="W39" i="9"/>
  <c r="AU39" i="9" s="1"/>
  <c r="W38" i="9"/>
  <c r="W37" i="9"/>
  <c r="AU37" i="9" s="1"/>
  <c r="W36" i="9"/>
  <c r="W35" i="9"/>
  <c r="AU35" i="9" s="1"/>
  <c r="W34" i="9"/>
  <c r="W33" i="9"/>
  <c r="AU33" i="9" s="1"/>
  <c r="W32" i="9"/>
  <c r="W31" i="9"/>
  <c r="AU31" i="9" s="1"/>
  <c r="W30" i="9"/>
  <c r="W29" i="9"/>
  <c r="AU29" i="9" s="1"/>
  <c r="W28" i="9"/>
  <c r="W27" i="9"/>
  <c r="AU27" i="9" s="1"/>
  <c r="W26" i="9"/>
  <c r="W25" i="9"/>
  <c r="AU25" i="9" s="1"/>
  <c r="W24" i="9"/>
  <c r="W23" i="9"/>
  <c r="AU23" i="9" s="1"/>
  <c r="W22" i="9"/>
  <c r="W21" i="9"/>
  <c r="AU21" i="9" s="1"/>
  <c r="W20" i="9"/>
  <c r="W19" i="9"/>
  <c r="AU19" i="9" s="1"/>
  <c r="W18" i="9"/>
  <c r="W17" i="9"/>
  <c r="AU17" i="9" s="1"/>
  <c r="W16" i="9"/>
  <c r="W15" i="9"/>
  <c r="AU15" i="9" s="1"/>
  <c r="W14" i="9"/>
  <c r="W13" i="9"/>
  <c r="AU13" i="9" s="1"/>
  <c r="W12" i="9"/>
  <c r="W11" i="9"/>
  <c r="AU11" i="9" s="1"/>
  <c r="W10" i="9"/>
  <c r="W9" i="9"/>
  <c r="AU9" i="9" s="1"/>
  <c r="W8" i="9"/>
  <c r="W7" i="9"/>
  <c r="AU7" i="9" s="1"/>
  <c r="W6" i="9"/>
  <c r="W5" i="9"/>
  <c r="AU5" i="9" s="1"/>
  <c r="W4" i="9"/>
  <c r="W3" i="9"/>
  <c r="AU3" i="9" s="1"/>
  <c r="AU79" i="9"/>
  <c r="AU6" i="9"/>
  <c r="AU10" i="9"/>
  <c r="AU14" i="9"/>
  <c r="AU18" i="9"/>
  <c r="AU22" i="9"/>
  <c r="AU26" i="9"/>
  <c r="AU30" i="9"/>
  <c r="AU34" i="9"/>
  <c r="AU38" i="9"/>
  <c r="AU42" i="9"/>
  <c r="AU46" i="9"/>
  <c r="AU50" i="9"/>
  <c r="AU54" i="9"/>
  <c r="AU58" i="9"/>
  <c r="AU62" i="9"/>
  <c r="AU66" i="9"/>
  <c r="AU70" i="9"/>
  <c r="AU74" i="9"/>
  <c r="AU78" i="9"/>
  <c r="AU82" i="9"/>
  <c r="A1" i="13"/>
  <c r="A6" i="13" s="1"/>
  <c r="AC2" i="13"/>
  <c r="AB2" i="13"/>
  <c r="AA2" i="13"/>
  <c r="Z2" i="13"/>
  <c r="Y2" i="13"/>
  <c r="X2" i="13"/>
  <c r="W2" i="13"/>
  <c r="V2" i="13"/>
  <c r="U2" i="13"/>
  <c r="T2" i="13"/>
  <c r="S2" i="13"/>
  <c r="R2" i="13"/>
  <c r="Q2" i="13"/>
  <c r="P2" i="13"/>
  <c r="O2" i="13"/>
  <c r="N2" i="13"/>
  <c r="M2" i="13"/>
  <c r="L2" i="13"/>
  <c r="K2" i="13"/>
  <c r="J2" i="13"/>
  <c r="I2" i="13"/>
  <c r="H2" i="13"/>
  <c r="G2" i="13"/>
  <c r="F2" i="13"/>
  <c r="E2" i="13"/>
  <c r="D2" i="13"/>
  <c r="C2" i="13"/>
  <c r="A10" i="13"/>
  <c r="AI2" i="9"/>
  <c r="AH2" i="9"/>
  <c r="AG2" i="9"/>
  <c r="AG379" i="9" s="1"/>
  <c r="AN379" i="9" s="1"/>
  <c r="AF2" i="9"/>
  <c r="AC2" i="9"/>
  <c r="AC437" i="9" s="1" a="1"/>
  <c r="AC437" i="9" s="1"/>
  <c r="AJ437" i="9" s="1"/>
  <c r="A3" i="9"/>
  <c r="C2" i="5"/>
  <c r="AC2" i="5"/>
  <c r="AC18" i="5" s="1"/>
  <c r="AC22" i="5" s="1"/>
  <c r="AB2" i="5"/>
  <c r="AA2" i="5"/>
  <c r="Z2" i="5"/>
  <c r="Y2" i="5"/>
  <c r="X2" i="5"/>
  <c r="W2" i="5"/>
  <c r="V2" i="5"/>
  <c r="U2" i="5"/>
  <c r="T2" i="5"/>
  <c r="S2" i="5"/>
  <c r="R2" i="5"/>
  <c r="Q2" i="5"/>
  <c r="P2" i="5"/>
  <c r="O2" i="5"/>
  <c r="N2" i="5"/>
  <c r="M2" i="5"/>
  <c r="L2" i="5"/>
  <c r="K2" i="5"/>
  <c r="J2" i="5"/>
  <c r="I2" i="5"/>
  <c r="H2" i="5"/>
  <c r="G2" i="5"/>
  <c r="F2" i="5"/>
  <c r="E2" i="5"/>
  <c r="D2" i="5"/>
  <c r="N4" i="9"/>
  <c r="H4" i="9"/>
  <c r="O4" i="9"/>
  <c r="M4" i="9"/>
  <c r="G4" i="9"/>
  <c r="L4" i="9"/>
  <c r="J4" i="9"/>
  <c r="I4" i="9"/>
  <c r="K4" i="9"/>
  <c r="Y103" i="9"/>
  <c r="X103" i="9"/>
  <c r="AA103" i="9"/>
  <c r="Z105" i="9"/>
  <c r="AB105" i="9"/>
  <c r="Y107" i="9"/>
  <c r="X107" i="9"/>
  <c r="AA107" i="9"/>
  <c r="Z109" i="9"/>
  <c r="AB109" i="9"/>
  <c r="Y111" i="9"/>
  <c r="X111" i="9"/>
  <c r="AA111" i="9"/>
  <c r="Z113" i="9"/>
  <c r="AB113" i="9"/>
  <c r="Y115" i="9"/>
  <c r="X115" i="9"/>
  <c r="AA115" i="9"/>
  <c r="Z117" i="9"/>
  <c r="AB117" i="9"/>
  <c r="Y119" i="9"/>
  <c r="X119" i="9"/>
  <c r="AA119" i="9"/>
  <c r="Z121" i="9"/>
  <c r="AB121" i="9"/>
  <c r="Y123" i="9"/>
  <c r="X123" i="9"/>
  <c r="AA123" i="9"/>
  <c r="Z125" i="9"/>
  <c r="AB125" i="9"/>
  <c r="Y127" i="9"/>
  <c r="X127" i="9"/>
  <c r="AA127" i="9"/>
  <c r="Z129" i="9"/>
  <c r="AB129" i="9"/>
  <c r="Y131" i="9"/>
  <c r="X131" i="9"/>
  <c r="AA131" i="9"/>
  <c r="Z133" i="9"/>
  <c r="AB133" i="9"/>
  <c r="Y135" i="9"/>
  <c r="X135" i="9"/>
  <c r="AA135" i="9"/>
  <c r="Z137" i="9"/>
  <c r="AB137" i="9"/>
  <c r="Y139" i="9"/>
  <c r="X139" i="9"/>
  <c r="AA139" i="9"/>
  <c r="Z141" i="9"/>
  <c r="AB141" i="9"/>
  <c r="Y143" i="9"/>
  <c r="X143" i="9"/>
  <c r="AA143" i="9"/>
  <c r="Z145" i="9"/>
  <c r="AB145" i="9"/>
  <c r="Y147" i="9"/>
  <c r="X147" i="9"/>
  <c r="AA147" i="9"/>
  <c r="Z149" i="9"/>
  <c r="AB149" i="9"/>
  <c r="Y151" i="9"/>
  <c r="X151" i="9"/>
  <c r="AA151" i="9"/>
  <c r="Z153" i="9"/>
  <c r="AB153" i="9"/>
  <c r="Y155" i="9"/>
  <c r="X155" i="9"/>
  <c r="AA155" i="9"/>
  <c r="Z157" i="9"/>
  <c r="AB157" i="9"/>
  <c r="Y159" i="9"/>
  <c r="X159" i="9"/>
  <c r="AA159" i="9"/>
  <c r="Z161" i="9"/>
  <c r="AB161" i="9"/>
  <c r="Y163" i="9"/>
  <c r="X163" i="9"/>
  <c r="AA163" i="9"/>
  <c r="Z165" i="9"/>
  <c r="AB165" i="9"/>
  <c r="Y167" i="9"/>
  <c r="X167" i="9"/>
  <c r="AA167" i="9"/>
  <c r="Z169" i="9"/>
  <c r="AB169" i="9"/>
  <c r="Y171" i="9"/>
  <c r="X171" i="9"/>
  <c r="AA171" i="9"/>
  <c r="Z173" i="9"/>
  <c r="AB173" i="9"/>
  <c r="Y175" i="9"/>
  <c r="X175" i="9"/>
  <c r="AA175" i="9"/>
  <c r="Z177" i="9"/>
  <c r="AB177" i="9"/>
  <c r="Y179" i="9"/>
  <c r="X179" i="9"/>
  <c r="AA179" i="9"/>
  <c r="Z181" i="9"/>
  <c r="AB181" i="9"/>
  <c r="Y183" i="9"/>
  <c r="X183" i="9"/>
  <c r="AA183" i="9"/>
  <c r="Z185" i="9"/>
  <c r="AB185" i="9"/>
  <c r="Y187" i="9"/>
  <c r="X187" i="9"/>
  <c r="AA187" i="9"/>
  <c r="Z189" i="9"/>
  <c r="AB189" i="9"/>
  <c r="Y191" i="9"/>
  <c r="X191" i="9"/>
  <c r="AA191" i="9"/>
  <c r="Z193" i="9"/>
  <c r="AB193" i="9"/>
  <c r="Y195" i="9"/>
  <c r="X195" i="9"/>
  <c r="AA195" i="9"/>
  <c r="Z197" i="9"/>
  <c r="AB197" i="9"/>
  <c r="Y199" i="9"/>
  <c r="X199" i="9"/>
  <c r="AA199" i="9"/>
  <c r="Z201" i="9"/>
  <c r="AB201" i="9"/>
  <c r="Y203" i="9"/>
  <c r="X203" i="9"/>
  <c r="AA203" i="9"/>
  <c r="Z205" i="9"/>
  <c r="AB205" i="9"/>
  <c r="Y207" i="9"/>
  <c r="X207" i="9"/>
  <c r="AA207" i="9"/>
  <c r="Z209" i="9"/>
  <c r="AB209" i="9"/>
  <c r="Y211" i="9"/>
  <c r="X211" i="9"/>
  <c r="AA211" i="9"/>
  <c r="Z213" i="9"/>
  <c r="AB213" i="9"/>
  <c r="Y215" i="9"/>
  <c r="X215" i="9"/>
  <c r="AA215" i="9"/>
  <c r="Z217" i="9"/>
  <c r="AB217" i="9"/>
  <c r="Y219" i="9"/>
  <c r="X219" i="9"/>
  <c r="AA219" i="9"/>
  <c r="Z221" i="9"/>
  <c r="AB221" i="9"/>
  <c r="Y223" i="9"/>
  <c r="X223" i="9"/>
  <c r="AA223" i="9"/>
  <c r="Z225" i="9"/>
  <c r="AB225" i="9"/>
  <c r="Y227" i="9"/>
  <c r="X227" i="9"/>
  <c r="AA227" i="9"/>
  <c r="Z229" i="9"/>
  <c r="AB229" i="9"/>
  <c r="Y231" i="9"/>
  <c r="X231" i="9"/>
  <c r="AA231" i="9"/>
  <c r="Z233" i="9"/>
  <c r="AB233" i="9"/>
  <c r="Y235" i="9"/>
  <c r="X235" i="9"/>
  <c r="AA235" i="9"/>
  <c r="Z237" i="9"/>
  <c r="AB237" i="9"/>
  <c r="Y239" i="9"/>
  <c r="X239" i="9"/>
  <c r="AA239" i="9"/>
  <c r="Z241" i="9"/>
  <c r="AB241" i="9"/>
  <c r="Y243" i="9"/>
  <c r="X243" i="9"/>
  <c r="AA243" i="9"/>
  <c r="Z245" i="9"/>
  <c r="AB245" i="9"/>
  <c r="Y247" i="9"/>
  <c r="X247" i="9"/>
  <c r="AA247" i="9"/>
  <c r="Z249" i="9"/>
  <c r="AB249" i="9"/>
  <c r="Y251" i="9"/>
  <c r="X251" i="9"/>
  <c r="AA251" i="9"/>
  <c r="Z253" i="9"/>
  <c r="AB253" i="9"/>
  <c r="Y255" i="9"/>
  <c r="X255" i="9"/>
  <c r="AA255" i="9"/>
  <c r="Z257" i="9"/>
  <c r="AB257" i="9"/>
  <c r="Y259" i="9"/>
  <c r="X259" i="9"/>
  <c r="AA259" i="9"/>
  <c r="Z261" i="9"/>
  <c r="AB261" i="9"/>
  <c r="Y263" i="9"/>
  <c r="X263" i="9"/>
  <c r="AA263" i="9"/>
  <c r="Z265" i="9"/>
  <c r="AB265" i="9"/>
  <c r="Y267" i="9"/>
  <c r="X267" i="9"/>
  <c r="AA267" i="9"/>
  <c r="Z269" i="9"/>
  <c r="AB269" i="9"/>
  <c r="Y271" i="9"/>
  <c r="X271" i="9"/>
  <c r="AA271" i="9"/>
  <c r="Z273" i="9"/>
  <c r="AB273" i="9"/>
  <c r="Y275" i="9"/>
  <c r="X275" i="9"/>
  <c r="AA275" i="9"/>
  <c r="Z277" i="9"/>
  <c r="AB277" i="9"/>
  <c r="Y279" i="9"/>
  <c r="X279" i="9"/>
  <c r="AA279" i="9"/>
  <c r="Z281" i="9"/>
  <c r="AB281" i="9"/>
  <c r="Y283" i="9"/>
  <c r="X283" i="9"/>
  <c r="AA283" i="9"/>
  <c r="Z285" i="9"/>
  <c r="AB285" i="9"/>
  <c r="Y287" i="9"/>
  <c r="X287" i="9"/>
  <c r="AA287" i="9"/>
  <c r="Z289" i="9"/>
  <c r="AB289" i="9"/>
  <c r="Y291" i="9"/>
  <c r="X291" i="9"/>
  <c r="AA291" i="9"/>
  <c r="Z293" i="9"/>
  <c r="AB293" i="9"/>
  <c r="Y295" i="9"/>
  <c r="X295" i="9"/>
  <c r="AA295" i="9"/>
  <c r="Z297" i="9"/>
  <c r="AB297" i="9"/>
  <c r="Y299" i="9"/>
  <c r="X299" i="9"/>
  <c r="AA299" i="9"/>
  <c r="Z301" i="9"/>
  <c r="AB301" i="9"/>
  <c r="Y303" i="9"/>
  <c r="X303" i="9"/>
  <c r="AA303" i="9"/>
  <c r="Z305" i="9"/>
  <c r="AB305" i="9"/>
  <c r="Y307" i="9"/>
  <c r="X307" i="9"/>
  <c r="AA307" i="9"/>
  <c r="Z309" i="9"/>
  <c r="AB309" i="9"/>
  <c r="Y311" i="9"/>
  <c r="X311" i="9"/>
  <c r="AA311" i="9"/>
  <c r="Z313" i="9"/>
  <c r="AB313" i="9"/>
  <c r="Y315" i="9"/>
  <c r="X315" i="9"/>
  <c r="AA315" i="9"/>
  <c r="Z317" i="9"/>
  <c r="AB317" i="9"/>
  <c r="Y319" i="9"/>
  <c r="X319" i="9"/>
  <c r="AA319" i="9"/>
  <c r="Z321" i="9"/>
  <c r="AB321" i="9"/>
  <c r="Y323" i="9"/>
  <c r="X323" i="9"/>
  <c r="AA323" i="9"/>
  <c r="Z325" i="9"/>
  <c r="AB325" i="9"/>
  <c r="Y327" i="9"/>
  <c r="X327" i="9"/>
  <c r="AA327" i="9"/>
  <c r="Z329" i="9"/>
  <c r="AB329" i="9"/>
  <c r="Y331" i="9"/>
  <c r="X331" i="9"/>
  <c r="AA331" i="9"/>
  <c r="Z333" i="9"/>
  <c r="AB333" i="9"/>
  <c r="Y335" i="9"/>
  <c r="X335" i="9"/>
  <c r="AA335" i="9"/>
  <c r="Z337" i="9"/>
  <c r="AB337" i="9"/>
  <c r="Y339" i="9"/>
  <c r="X339" i="9"/>
  <c r="AA339" i="9"/>
  <c r="Z341" i="9"/>
  <c r="AB341" i="9"/>
  <c r="Y343" i="9"/>
  <c r="X343" i="9"/>
  <c r="AA343" i="9"/>
  <c r="Z345" i="9"/>
  <c r="AB345" i="9"/>
  <c r="Y347" i="9"/>
  <c r="X347" i="9"/>
  <c r="AA347" i="9"/>
  <c r="Z349" i="9"/>
  <c r="AB349" i="9"/>
  <c r="Y351" i="9"/>
  <c r="X351" i="9"/>
  <c r="AA351" i="9"/>
  <c r="Z353" i="9"/>
  <c r="AB353" i="9"/>
  <c r="Y355" i="9"/>
  <c r="X355" i="9"/>
  <c r="AA355" i="9"/>
  <c r="Z357" i="9"/>
  <c r="AB357" i="9"/>
  <c r="Y359" i="9"/>
  <c r="X359" i="9"/>
  <c r="AA359" i="9"/>
  <c r="Z361" i="9"/>
  <c r="AB361" i="9"/>
  <c r="Y363" i="9"/>
  <c r="X363" i="9"/>
  <c r="AA363" i="9"/>
  <c r="Z365" i="9"/>
  <c r="AB365" i="9"/>
  <c r="Y367" i="9"/>
  <c r="X367" i="9"/>
  <c r="AA367" i="9"/>
  <c r="Z369" i="9"/>
  <c r="AB369" i="9"/>
  <c r="Y371" i="9"/>
  <c r="X371" i="9"/>
  <c r="AA371" i="9"/>
  <c r="Z373" i="9"/>
  <c r="AB373" i="9"/>
  <c r="Y375" i="9"/>
  <c r="X375" i="9"/>
  <c r="AA375" i="9"/>
  <c r="Z377" i="9"/>
  <c r="AB377" i="9"/>
  <c r="Y379" i="9"/>
  <c r="X379" i="9"/>
  <c r="AA379" i="9"/>
  <c r="Z381" i="9"/>
  <c r="AB381" i="9"/>
  <c r="Y383" i="9"/>
  <c r="X383" i="9"/>
  <c r="AA383" i="9"/>
  <c r="Z385" i="9"/>
  <c r="AB385" i="9"/>
  <c r="Y387" i="9"/>
  <c r="X387" i="9"/>
  <c r="AA387" i="9"/>
  <c r="Z389" i="9"/>
  <c r="AB389" i="9"/>
  <c r="Y391" i="9"/>
  <c r="X391" i="9"/>
  <c r="AA391" i="9"/>
  <c r="Z393" i="9"/>
  <c r="AB393" i="9"/>
  <c r="Y395" i="9"/>
  <c r="X395" i="9"/>
  <c r="AA395" i="9"/>
  <c r="Z397" i="9"/>
  <c r="AB397" i="9"/>
  <c r="Y399" i="9"/>
  <c r="X399" i="9"/>
  <c r="AA399" i="9"/>
  <c r="Z401" i="9"/>
  <c r="AB401" i="9"/>
  <c r="Y403" i="9"/>
  <c r="X403" i="9"/>
  <c r="AA403" i="9"/>
  <c r="Z405" i="9"/>
  <c r="AB405" i="9"/>
  <c r="Y407" i="9"/>
  <c r="X407" i="9"/>
  <c r="AA407" i="9"/>
  <c r="Z409" i="9"/>
  <c r="AB409" i="9"/>
  <c r="Y411" i="9"/>
  <c r="X411" i="9"/>
  <c r="AA411" i="9"/>
  <c r="Z413" i="9"/>
  <c r="AB413" i="9"/>
  <c r="Y415" i="9"/>
  <c r="X415" i="9"/>
  <c r="AA415" i="9"/>
  <c r="Z417" i="9"/>
  <c r="AB417" i="9"/>
  <c r="Y419" i="9"/>
  <c r="X419" i="9"/>
  <c r="AA419" i="9"/>
  <c r="Z421" i="9"/>
  <c r="AB421" i="9"/>
  <c r="Y423" i="9"/>
  <c r="X423" i="9"/>
  <c r="AA423" i="9"/>
  <c r="Z425" i="9"/>
  <c r="AB425" i="9"/>
  <c r="Y427" i="9"/>
  <c r="X427" i="9"/>
  <c r="AA427" i="9"/>
  <c r="Z429" i="9"/>
  <c r="AB429" i="9"/>
  <c r="Y431" i="9"/>
  <c r="X431" i="9"/>
  <c r="AA431" i="9"/>
  <c r="Z433" i="9"/>
  <c r="AB433" i="9"/>
  <c r="Y435" i="9"/>
  <c r="X435" i="9"/>
  <c r="AA435" i="9"/>
  <c r="Z437" i="9"/>
  <c r="AB437" i="9"/>
  <c r="Y439" i="9"/>
  <c r="X439" i="9"/>
  <c r="AA439" i="9"/>
  <c r="Z441" i="9"/>
  <c r="AB441" i="9"/>
  <c r="Y443" i="9"/>
  <c r="X443" i="9"/>
  <c r="AA443" i="9"/>
  <c r="Z445" i="9"/>
  <c r="AB445" i="9"/>
  <c r="Y447" i="9"/>
  <c r="X447" i="9"/>
  <c r="AA447" i="9"/>
  <c r="Z449" i="9"/>
  <c r="AB449" i="9"/>
  <c r="Y451" i="9"/>
  <c r="X451" i="9"/>
  <c r="AA451" i="9"/>
  <c r="Z453" i="9"/>
  <c r="AB453" i="9"/>
  <c r="Y455" i="9"/>
  <c r="X455" i="9"/>
  <c r="AA455" i="9"/>
  <c r="Z457" i="9"/>
  <c r="AB457" i="9"/>
  <c r="Y459" i="9"/>
  <c r="X459" i="9"/>
  <c r="AA459" i="9"/>
  <c r="Z461" i="9"/>
  <c r="AB461" i="9"/>
  <c r="Y463" i="9"/>
  <c r="X463" i="9"/>
  <c r="AA463" i="9"/>
  <c r="Z465" i="9"/>
  <c r="AB465" i="9"/>
  <c r="Y467" i="9"/>
  <c r="X467" i="9"/>
  <c r="AA467" i="9"/>
  <c r="Z469" i="9"/>
  <c r="AB469" i="9"/>
  <c r="Y471" i="9"/>
  <c r="X471" i="9"/>
  <c r="AA471" i="9"/>
  <c r="Z473" i="9"/>
  <c r="AB473" i="9"/>
  <c r="Y475" i="9"/>
  <c r="X475" i="9"/>
  <c r="AA475" i="9"/>
  <c r="Z477" i="9"/>
  <c r="AB477" i="9"/>
  <c r="Y479" i="9"/>
  <c r="X479" i="9"/>
  <c r="AA479" i="9"/>
  <c r="Z481" i="9"/>
  <c r="AB481" i="9"/>
  <c r="Y483" i="9"/>
  <c r="X483" i="9"/>
  <c r="AA483" i="9"/>
  <c r="Z485" i="9"/>
  <c r="AB485" i="9"/>
  <c r="Y487" i="9"/>
  <c r="X487" i="9"/>
  <c r="AA487" i="9"/>
  <c r="Z489" i="9"/>
  <c r="AB489" i="9"/>
  <c r="Y491" i="9"/>
  <c r="X491" i="9"/>
  <c r="AA491" i="9"/>
  <c r="Z493" i="9"/>
  <c r="AB493" i="9"/>
  <c r="Y495" i="9"/>
  <c r="X495" i="9"/>
  <c r="AA495" i="9"/>
  <c r="Z497" i="9"/>
  <c r="AB497" i="9"/>
  <c r="Y499" i="9"/>
  <c r="X499" i="9"/>
  <c r="AA499" i="9"/>
  <c r="Z501" i="9"/>
  <c r="AB501" i="9"/>
  <c r="Z104" i="9"/>
  <c r="Y104" i="9"/>
  <c r="AA104" i="9"/>
  <c r="X106" i="9"/>
  <c r="AB106" i="9"/>
  <c r="Z108" i="9"/>
  <c r="Y108" i="9"/>
  <c r="AA108" i="9"/>
  <c r="X110" i="9"/>
  <c r="AB110" i="9"/>
  <c r="Z112" i="9"/>
  <c r="Y112" i="9"/>
  <c r="AA112" i="9"/>
  <c r="X114" i="9"/>
  <c r="AB114" i="9"/>
  <c r="Z116" i="9"/>
  <c r="Y116" i="9"/>
  <c r="AA116" i="9"/>
  <c r="X118" i="9"/>
  <c r="AB118" i="9"/>
  <c r="Z120" i="9"/>
  <c r="Y120" i="9"/>
  <c r="AA120" i="9"/>
  <c r="X122" i="9"/>
  <c r="AB122" i="9"/>
  <c r="Z124" i="9"/>
  <c r="Y124" i="9"/>
  <c r="AA124" i="9"/>
  <c r="X126" i="9"/>
  <c r="AB126" i="9"/>
  <c r="Z128" i="9"/>
  <c r="Y128" i="9"/>
  <c r="AA128" i="9"/>
  <c r="X130" i="9"/>
  <c r="AB130" i="9"/>
  <c r="Z132" i="9"/>
  <c r="Y132" i="9"/>
  <c r="AA132" i="9"/>
  <c r="X134" i="9"/>
  <c r="AB134" i="9"/>
  <c r="Z136" i="9"/>
  <c r="Y136" i="9"/>
  <c r="AA136" i="9"/>
  <c r="X138" i="9"/>
  <c r="AB138" i="9"/>
  <c r="Z140" i="9"/>
  <c r="Y140" i="9"/>
  <c r="AA140" i="9"/>
  <c r="X142" i="9"/>
  <c r="AB142" i="9"/>
  <c r="Z144" i="9"/>
  <c r="Y144" i="9"/>
  <c r="AA144" i="9"/>
  <c r="X146" i="9"/>
  <c r="AB146" i="9"/>
  <c r="Z148" i="9"/>
  <c r="Y148" i="9"/>
  <c r="AA148" i="9"/>
  <c r="X150" i="9"/>
  <c r="AB150" i="9"/>
  <c r="Z152" i="9"/>
  <c r="Y152" i="9"/>
  <c r="AA152" i="9"/>
  <c r="X154" i="9"/>
  <c r="AB154" i="9"/>
  <c r="Z156" i="9"/>
  <c r="Y156" i="9"/>
  <c r="AA156" i="9"/>
  <c r="X158" i="9"/>
  <c r="AB158" i="9"/>
  <c r="Z160" i="9"/>
  <c r="Y160" i="9"/>
  <c r="AA160" i="9"/>
  <c r="X162" i="9"/>
  <c r="AB162" i="9"/>
  <c r="Z164" i="9"/>
  <c r="Y164" i="9"/>
  <c r="AA164" i="9"/>
  <c r="X166" i="9"/>
  <c r="AB166" i="9"/>
  <c r="Z168" i="9"/>
  <c r="Y168" i="9"/>
  <c r="AA168" i="9"/>
  <c r="X170" i="9"/>
  <c r="AB170" i="9"/>
  <c r="Z172" i="9"/>
  <c r="Y172" i="9"/>
  <c r="AA172" i="9"/>
  <c r="X174" i="9"/>
  <c r="AB174" i="9"/>
  <c r="Z176" i="9"/>
  <c r="Y176" i="9"/>
  <c r="AA176" i="9"/>
  <c r="X178" i="9"/>
  <c r="AB178" i="9"/>
  <c r="Z180" i="9"/>
  <c r="Y180" i="9"/>
  <c r="AA180" i="9"/>
  <c r="X182" i="9"/>
  <c r="AB182" i="9"/>
  <c r="Z184" i="9"/>
  <c r="Y184" i="9"/>
  <c r="AA184" i="9"/>
  <c r="X186" i="9"/>
  <c r="AB186" i="9"/>
  <c r="Z188" i="9"/>
  <c r="Y188" i="9"/>
  <c r="AA188" i="9"/>
  <c r="X190" i="9"/>
  <c r="AB190" i="9"/>
  <c r="Z192" i="9"/>
  <c r="Y192" i="9"/>
  <c r="AA192" i="9"/>
  <c r="X194" i="9"/>
  <c r="AB194" i="9"/>
  <c r="Z196" i="9"/>
  <c r="Y196" i="9"/>
  <c r="AA196" i="9"/>
  <c r="X198" i="9"/>
  <c r="AB198" i="9"/>
  <c r="Z200" i="9"/>
  <c r="Y200" i="9"/>
  <c r="AA200" i="9"/>
  <c r="X202" i="9"/>
  <c r="AB202" i="9"/>
  <c r="Z204" i="9"/>
  <c r="Y204" i="9"/>
  <c r="AA204" i="9"/>
  <c r="X206" i="9"/>
  <c r="AB206" i="9"/>
  <c r="Z208" i="9"/>
  <c r="Y208" i="9"/>
  <c r="AA208" i="9"/>
  <c r="X210" i="9"/>
  <c r="AB210" i="9"/>
  <c r="Z212" i="9"/>
  <c r="Y212" i="9"/>
  <c r="AA212" i="9"/>
  <c r="X214" i="9"/>
  <c r="AB214" i="9"/>
  <c r="Z216" i="9"/>
  <c r="Y216" i="9"/>
  <c r="AA216" i="9"/>
  <c r="X218" i="9"/>
  <c r="AB218" i="9"/>
  <c r="Z220" i="9"/>
  <c r="Y220" i="9"/>
  <c r="AA220" i="9"/>
  <c r="X222" i="9"/>
  <c r="AB222" i="9"/>
  <c r="Z224" i="9"/>
  <c r="Y224" i="9"/>
  <c r="AA224" i="9"/>
  <c r="X226" i="9"/>
  <c r="AB226" i="9"/>
  <c r="Z228" i="9"/>
  <c r="Y228" i="9"/>
  <c r="AA228" i="9"/>
  <c r="X230" i="9"/>
  <c r="AB230" i="9"/>
  <c r="Z232" i="9"/>
  <c r="Y232" i="9"/>
  <c r="AA232" i="9"/>
  <c r="X234" i="9"/>
  <c r="AB234" i="9"/>
  <c r="Z236" i="9"/>
  <c r="Y236" i="9"/>
  <c r="AA236" i="9"/>
  <c r="X238" i="9"/>
  <c r="AB238" i="9"/>
  <c r="Z240" i="9"/>
  <c r="Y240" i="9"/>
  <c r="AA240" i="9"/>
  <c r="X242" i="9"/>
  <c r="AB242" i="9"/>
  <c r="Z244" i="9"/>
  <c r="Y244" i="9"/>
  <c r="AA244" i="9"/>
  <c r="X246" i="9"/>
  <c r="AB246" i="9"/>
  <c r="Z248" i="9"/>
  <c r="Y248" i="9"/>
  <c r="AA248" i="9"/>
  <c r="X250" i="9"/>
  <c r="AB250" i="9"/>
  <c r="Z252" i="9"/>
  <c r="Y252" i="9"/>
  <c r="AA252" i="9"/>
  <c r="X254" i="9"/>
  <c r="AB254" i="9"/>
  <c r="Z256" i="9"/>
  <c r="Y256" i="9"/>
  <c r="AA256" i="9"/>
  <c r="X258" i="9"/>
  <c r="AB258" i="9"/>
  <c r="Z260" i="9"/>
  <c r="Y260" i="9"/>
  <c r="AA260" i="9"/>
  <c r="X262" i="9"/>
  <c r="AB262" i="9"/>
  <c r="Z264" i="9"/>
  <c r="Y264" i="9"/>
  <c r="AA264" i="9"/>
  <c r="X266" i="9"/>
  <c r="AB266" i="9"/>
  <c r="Z268" i="9"/>
  <c r="Y268" i="9"/>
  <c r="AA268" i="9"/>
  <c r="X270" i="9"/>
  <c r="AB270" i="9"/>
  <c r="Z272" i="9"/>
  <c r="Y272" i="9"/>
  <c r="AA272" i="9"/>
  <c r="X274" i="9"/>
  <c r="AB274" i="9"/>
  <c r="Z276" i="9"/>
  <c r="Y276" i="9"/>
  <c r="AA276" i="9"/>
  <c r="X278" i="9"/>
  <c r="AB278" i="9"/>
  <c r="Z280" i="9"/>
  <c r="Y280" i="9"/>
  <c r="AA280" i="9"/>
  <c r="X282" i="9"/>
  <c r="AB282" i="9"/>
  <c r="Z284" i="9"/>
  <c r="Y284" i="9"/>
  <c r="AA284" i="9"/>
  <c r="X286" i="9"/>
  <c r="AB286" i="9"/>
  <c r="Z288" i="9"/>
  <c r="Y288" i="9"/>
  <c r="AA288" i="9"/>
  <c r="X290" i="9"/>
  <c r="AB290" i="9"/>
  <c r="Z292" i="9"/>
  <c r="Y292" i="9"/>
  <c r="AA292" i="9"/>
  <c r="X294" i="9"/>
  <c r="AB294" i="9"/>
  <c r="Z296" i="9"/>
  <c r="Y296" i="9"/>
  <c r="AA296" i="9"/>
  <c r="X298" i="9"/>
  <c r="AB298" i="9"/>
  <c r="Z300" i="9"/>
  <c r="Y300" i="9"/>
  <c r="AA300" i="9"/>
  <c r="X302" i="9"/>
  <c r="AB302" i="9"/>
  <c r="Z304" i="9"/>
  <c r="Y304" i="9"/>
  <c r="AA304" i="9"/>
  <c r="X306" i="9"/>
  <c r="AB306" i="9"/>
  <c r="Z308" i="9"/>
  <c r="Y308" i="9"/>
  <c r="AA308" i="9"/>
  <c r="X310" i="9"/>
  <c r="AB310" i="9"/>
  <c r="Z312" i="9"/>
  <c r="Y312" i="9"/>
  <c r="AA312" i="9"/>
  <c r="X314" i="9"/>
  <c r="AB314" i="9"/>
  <c r="Z316" i="9"/>
  <c r="Y316" i="9"/>
  <c r="AA316" i="9"/>
  <c r="X318" i="9"/>
  <c r="AB318" i="9"/>
  <c r="Z320" i="9"/>
  <c r="Y320" i="9"/>
  <c r="AA320" i="9"/>
  <c r="X322" i="9"/>
  <c r="AB322" i="9"/>
  <c r="Z324" i="9"/>
  <c r="Y324" i="9"/>
  <c r="AA324" i="9"/>
  <c r="X326" i="9"/>
  <c r="AB326" i="9"/>
  <c r="Z328" i="9"/>
  <c r="Y328" i="9"/>
  <c r="AA328" i="9"/>
  <c r="X330" i="9"/>
  <c r="AB330" i="9"/>
  <c r="Z332" i="9"/>
  <c r="Y332" i="9"/>
  <c r="AA332" i="9"/>
  <c r="X334" i="9"/>
  <c r="AB334" i="9"/>
  <c r="Z336" i="9"/>
  <c r="Y336" i="9"/>
  <c r="AA336" i="9"/>
  <c r="X338" i="9"/>
  <c r="AB338" i="9"/>
  <c r="Z340" i="9"/>
  <c r="Y340" i="9"/>
  <c r="AA340" i="9"/>
  <c r="X342" i="9"/>
  <c r="AB342" i="9"/>
  <c r="Z344" i="9"/>
  <c r="Y344" i="9"/>
  <c r="AA344" i="9"/>
  <c r="X346" i="9"/>
  <c r="AB346" i="9"/>
  <c r="Z348" i="9"/>
  <c r="Y348" i="9"/>
  <c r="AA348" i="9"/>
  <c r="X350" i="9"/>
  <c r="AB350" i="9"/>
  <c r="Z352" i="9"/>
  <c r="Y352" i="9"/>
  <c r="AA352" i="9"/>
  <c r="X354" i="9"/>
  <c r="AB354" i="9"/>
  <c r="Z356" i="9"/>
  <c r="Y356" i="9"/>
  <c r="AA356" i="9"/>
  <c r="X358" i="9"/>
  <c r="AB358" i="9"/>
  <c r="Z360" i="9"/>
  <c r="Y360" i="9"/>
  <c r="AA360" i="9"/>
  <c r="X362" i="9"/>
  <c r="AB362" i="9"/>
  <c r="Z364" i="9"/>
  <c r="Y364" i="9"/>
  <c r="AA364" i="9"/>
  <c r="X366" i="9"/>
  <c r="AB366" i="9"/>
  <c r="Z368" i="9"/>
  <c r="Y368" i="9"/>
  <c r="AA368" i="9"/>
  <c r="X370" i="9"/>
  <c r="AB370" i="9"/>
  <c r="Z372" i="9"/>
  <c r="Y372" i="9"/>
  <c r="AA372" i="9"/>
  <c r="X374" i="9"/>
  <c r="AB374" i="9"/>
  <c r="Z376" i="9"/>
  <c r="Y376" i="9"/>
  <c r="AA376" i="9"/>
  <c r="X378" i="9"/>
  <c r="AB378" i="9"/>
  <c r="Z380" i="9"/>
  <c r="Y380" i="9"/>
  <c r="AA380" i="9"/>
  <c r="X382" i="9"/>
  <c r="AB382" i="9"/>
  <c r="Z384" i="9"/>
  <c r="Y384" i="9"/>
  <c r="AA384" i="9"/>
  <c r="X386" i="9"/>
  <c r="AB386" i="9"/>
  <c r="Z388" i="9"/>
  <c r="Y388" i="9"/>
  <c r="AA388" i="9"/>
  <c r="X390" i="9"/>
  <c r="AB390" i="9"/>
  <c r="Z392" i="9"/>
  <c r="Y392" i="9"/>
  <c r="AA392" i="9"/>
  <c r="X394" i="9"/>
  <c r="AB394" i="9"/>
  <c r="Z396" i="9"/>
  <c r="Y396" i="9"/>
  <c r="AA396" i="9"/>
  <c r="X398" i="9"/>
  <c r="AB398" i="9"/>
  <c r="Z400" i="9"/>
  <c r="Y400" i="9"/>
  <c r="AA400" i="9"/>
  <c r="X402" i="9"/>
  <c r="AB402" i="9"/>
  <c r="Z404" i="9"/>
  <c r="Y404" i="9"/>
  <c r="AA404" i="9"/>
  <c r="X406" i="9"/>
  <c r="AB406" i="9"/>
  <c r="Z408" i="9"/>
  <c r="Y408" i="9"/>
  <c r="AA408" i="9"/>
  <c r="X410" i="9"/>
  <c r="AB410" i="9"/>
  <c r="Z412" i="9"/>
  <c r="Y412" i="9"/>
  <c r="AA412" i="9"/>
  <c r="X414" i="9"/>
  <c r="AB414" i="9"/>
  <c r="Z416" i="9"/>
  <c r="Y416" i="9"/>
  <c r="AA416" i="9"/>
  <c r="X418" i="9"/>
  <c r="AB418" i="9"/>
  <c r="Z420" i="9"/>
  <c r="Y420" i="9"/>
  <c r="AA420" i="9"/>
  <c r="X422" i="9"/>
  <c r="AB422" i="9"/>
  <c r="Z424" i="9"/>
  <c r="Y424" i="9"/>
  <c r="AA424" i="9"/>
  <c r="X426" i="9"/>
  <c r="AB426" i="9"/>
  <c r="Z428" i="9"/>
  <c r="Y428" i="9"/>
  <c r="AA428" i="9"/>
  <c r="X430" i="9"/>
  <c r="AB430" i="9"/>
  <c r="Z432" i="9"/>
  <c r="Y432" i="9"/>
  <c r="AA432" i="9"/>
  <c r="X434" i="9"/>
  <c r="AB434" i="9"/>
  <c r="Z436" i="9"/>
  <c r="Y436" i="9"/>
  <c r="AA436" i="9"/>
  <c r="X438" i="9"/>
  <c r="AB438" i="9"/>
  <c r="Z440" i="9"/>
  <c r="Y440" i="9"/>
  <c r="AA440" i="9"/>
  <c r="X442" i="9"/>
  <c r="AB442" i="9"/>
  <c r="Z444" i="9"/>
  <c r="Y444" i="9"/>
  <c r="AA444" i="9"/>
  <c r="X446" i="9"/>
  <c r="AB446" i="9"/>
  <c r="Z448" i="9"/>
  <c r="Y448" i="9"/>
  <c r="AA448" i="9"/>
  <c r="X450" i="9"/>
  <c r="AB450" i="9"/>
  <c r="Z452" i="9"/>
  <c r="Y452" i="9"/>
  <c r="AA452" i="9"/>
  <c r="X454" i="9"/>
  <c r="AB454" i="9"/>
  <c r="Z456" i="9"/>
  <c r="Y456" i="9"/>
  <c r="AA456" i="9"/>
  <c r="X458" i="9"/>
  <c r="AB458" i="9"/>
  <c r="Z460" i="9"/>
  <c r="Y460" i="9"/>
  <c r="AA460" i="9"/>
  <c r="X462" i="9"/>
  <c r="AB462" i="9"/>
  <c r="Z464" i="9"/>
  <c r="Y464" i="9"/>
  <c r="AA464" i="9"/>
  <c r="X466" i="9"/>
  <c r="AB466" i="9"/>
  <c r="Z468" i="9"/>
  <c r="Y468" i="9"/>
  <c r="AA468" i="9"/>
  <c r="X470" i="9"/>
  <c r="AB470" i="9"/>
  <c r="Z472" i="9"/>
  <c r="Y472" i="9"/>
  <c r="AA472" i="9"/>
  <c r="X474" i="9"/>
  <c r="AB474" i="9"/>
  <c r="Z476" i="9"/>
  <c r="Y476" i="9"/>
  <c r="AA476" i="9"/>
  <c r="X478" i="9"/>
  <c r="AB478" i="9"/>
  <c r="Z480" i="9"/>
  <c r="Y480" i="9"/>
  <c r="AA480" i="9"/>
  <c r="X482" i="9"/>
  <c r="AB482" i="9"/>
  <c r="Z484" i="9"/>
  <c r="Y484" i="9"/>
  <c r="AA484" i="9"/>
  <c r="X486" i="9"/>
  <c r="AB486" i="9"/>
  <c r="Z488" i="9"/>
  <c r="Y488" i="9"/>
  <c r="AA488" i="9"/>
  <c r="X490" i="9"/>
  <c r="AB490" i="9"/>
  <c r="Z492" i="9"/>
  <c r="Y492" i="9"/>
  <c r="AA492" i="9"/>
  <c r="X494" i="9"/>
  <c r="AB494" i="9"/>
  <c r="Z496" i="9"/>
  <c r="Y496" i="9"/>
  <c r="AA496" i="9"/>
  <c r="X498" i="9"/>
  <c r="AB498" i="9"/>
  <c r="Z500" i="9"/>
  <c r="Y500" i="9"/>
  <c r="AA500" i="9"/>
  <c r="X502" i="9"/>
  <c r="AB502" i="9"/>
  <c r="Z103" i="9"/>
  <c r="AB103" i="9"/>
  <c r="Y105" i="9"/>
  <c r="X105" i="9"/>
  <c r="AA105" i="9"/>
  <c r="Z107" i="9"/>
  <c r="AB107" i="9"/>
  <c r="Y109" i="9"/>
  <c r="X109" i="9"/>
  <c r="AA109" i="9"/>
  <c r="Z111" i="9"/>
  <c r="AB111" i="9"/>
  <c r="Y113" i="9"/>
  <c r="X113" i="9"/>
  <c r="AA113" i="9"/>
  <c r="Z115" i="9"/>
  <c r="AB115" i="9"/>
  <c r="Y117" i="9"/>
  <c r="X117" i="9"/>
  <c r="AA117" i="9"/>
  <c r="Z119" i="9"/>
  <c r="AB119" i="9"/>
  <c r="Y121" i="9"/>
  <c r="X121" i="9"/>
  <c r="AA121" i="9"/>
  <c r="Z123" i="9"/>
  <c r="AB123" i="9"/>
  <c r="Y125" i="9"/>
  <c r="X125" i="9"/>
  <c r="AA125" i="9"/>
  <c r="Z127" i="9"/>
  <c r="AB127" i="9"/>
  <c r="Y129" i="9"/>
  <c r="X129" i="9"/>
  <c r="AA129" i="9"/>
  <c r="Z131" i="9"/>
  <c r="AB131" i="9"/>
  <c r="Y133" i="9"/>
  <c r="X133" i="9"/>
  <c r="AA133" i="9"/>
  <c r="Z135" i="9"/>
  <c r="AB135" i="9"/>
  <c r="Y137" i="9"/>
  <c r="X137" i="9"/>
  <c r="AA137" i="9"/>
  <c r="Z139" i="9"/>
  <c r="AB139" i="9"/>
  <c r="Y141" i="9"/>
  <c r="X141" i="9"/>
  <c r="AA141" i="9"/>
  <c r="Z143" i="9"/>
  <c r="AB143" i="9"/>
  <c r="Y145" i="9"/>
  <c r="X145" i="9"/>
  <c r="AA145" i="9"/>
  <c r="Z147" i="9"/>
  <c r="AB147" i="9"/>
  <c r="Y149" i="9"/>
  <c r="X149" i="9"/>
  <c r="AA149" i="9"/>
  <c r="Z151" i="9"/>
  <c r="AB151" i="9"/>
  <c r="Y153" i="9"/>
  <c r="X153" i="9"/>
  <c r="AA153" i="9"/>
  <c r="Z155" i="9"/>
  <c r="AB155" i="9"/>
  <c r="Y157" i="9"/>
  <c r="X157" i="9"/>
  <c r="AA157" i="9"/>
  <c r="Z159" i="9"/>
  <c r="AB159" i="9"/>
  <c r="Y161" i="9"/>
  <c r="X161" i="9"/>
  <c r="AA161" i="9"/>
  <c r="Z163" i="9"/>
  <c r="AB163" i="9"/>
  <c r="Y165" i="9"/>
  <c r="X165" i="9"/>
  <c r="AA165" i="9"/>
  <c r="Z167" i="9"/>
  <c r="AB167" i="9"/>
  <c r="Y169" i="9"/>
  <c r="X169" i="9"/>
  <c r="AA169" i="9"/>
  <c r="Z171" i="9"/>
  <c r="AB171" i="9"/>
  <c r="Y173" i="9"/>
  <c r="X173" i="9"/>
  <c r="AA173" i="9"/>
  <c r="Z175" i="9"/>
  <c r="AB175" i="9"/>
  <c r="Y177" i="9"/>
  <c r="X177" i="9"/>
  <c r="AA177" i="9"/>
  <c r="Z179" i="9"/>
  <c r="AB179" i="9"/>
  <c r="Y181" i="9"/>
  <c r="X181" i="9"/>
  <c r="AA181" i="9"/>
  <c r="Z183" i="9"/>
  <c r="AB183" i="9"/>
  <c r="Y185" i="9"/>
  <c r="X185" i="9"/>
  <c r="AA185" i="9"/>
  <c r="Z187" i="9"/>
  <c r="AB187" i="9"/>
  <c r="Y189" i="9"/>
  <c r="X189" i="9"/>
  <c r="AA189" i="9"/>
  <c r="Z191" i="9"/>
  <c r="AB191" i="9"/>
  <c r="Y193" i="9"/>
  <c r="X193" i="9"/>
  <c r="AA193" i="9"/>
  <c r="Z195" i="9"/>
  <c r="AB195" i="9"/>
  <c r="Y197" i="9"/>
  <c r="X197" i="9"/>
  <c r="AA197" i="9"/>
  <c r="Z199" i="9"/>
  <c r="AB199" i="9"/>
  <c r="Y201" i="9"/>
  <c r="X201" i="9"/>
  <c r="AA201" i="9"/>
  <c r="Z203" i="9"/>
  <c r="AB203" i="9"/>
  <c r="Y205" i="9"/>
  <c r="X205" i="9"/>
  <c r="AA205" i="9"/>
  <c r="Z207" i="9"/>
  <c r="AB207" i="9"/>
  <c r="Y209" i="9"/>
  <c r="X209" i="9"/>
  <c r="AA209" i="9"/>
  <c r="Z211" i="9"/>
  <c r="AB211" i="9"/>
  <c r="Y213" i="9"/>
  <c r="X213" i="9"/>
  <c r="AA213" i="9"/>
  <c r="Z215" i="9"/>
  <c r="AB215" i="9"/>
  <c r="Y217" i="9"/>
  <c r="X217" i="9"/>
  <c r="AA217" i="9"/>
  <c r="Z219" i="9"/>
  <c r="AB219" i="9"/>
  <c r="Y221" i="9"/>
  <c r="X221" i="9"/>
  <c r="AA221" i="9"/>
  <c r="Z223" i="9"/>
  <c r="AB223" i="9"/>
  <c r="Y225" i="9"/>
  <c r="X225" i="9"/>
  <c r="AA225" i="9"/>
  <c r="Z227" i="9"/>
  <c r="AB227" i="9"/>
  <c r="Y229" i="9"/>
  <c r="X229" i="9"/>
  <c r="AA229" i="9"/>
  <c r="Z231" i="9"/>
  <c r="AB231" i="9"/>
  <c r="Y233" i="9"/>
  <c r="X233" i="9"/>
  <c r="AA233" i="9"/>
  <c r="Z235" i="9"/>
  <c r="AB235" i="9"/>
  <c r="Y237" i="9"/>
  <c r="X237" i="9"/>
  <c r="AA237" i="9"/>
  <c r="Z239" i="9"/>
  <c r="AB239" i="9"/>
  <c r="Y241" i="9"/>
  <c r="X241" i="9"/>
  <c r="AA241" i="9"/>
  <c r="Z243" i="9"/>
  <c r="AB243" i="9"/>
  <c r="Y245" i="9"/>
  <c r="X245" i="9"/>
  <c r="AA245" i="9"/>
  <c r="Z247" i="9"/>
  <c r="AB247" i="9"/>
  <c r="Y249" i="9"/>
  <c r="X249" i="9"/>
  <c r="AA249" i="9"/>
  <c r="Z251" i="9"/>
  <c r="AB251" i="9"/>
  <c r="Y253" i="9"/>
  <c r="X253" i="9"/>
  <c r="AA253" i="9"/>
  <c r="Z255" i="9"/>
  <c r="AB255" i="9"/>
  <c r="Y257" i="9"/>
  <c r="X257" i="9"/>
  <c r="AA257" i="9"/>
  <c r="Z259" i="9"/>
  <c r="AB259" i="9"/>
  <c r="Y261" i="9"/>
  <c r="X261" i="9"/>
  <c r="AA261" i="9"/>
  <c r="Z263" i="9"/>
  <c r="AB263" i="9"/>
  <c r="Y265" i="9"/>
  <c r="X265" i="9"/>
  <c r="AA265" i="9"/>
  <c r="Z267" i="9"/>
  <c r="AB267" i="9"/>
  <c r="Y269" i="9"/>
  <c r="X269" i="9"/>
  <c r="AA269" i="9"/>
  <c r="Z271" i="9"/>
  <c r="AB271" i="9"/>
  <c r="Y273" i="9"/>
  <c r="X273" i="9"/>
  <c r="AA273" i="9"/>
  <c r="Z275" i="9"/>
  <c r="AB275" i="9"/>
  <c r="Y277" i="9"/>
  <c r="X277" i="9"/>
  <c r="AA277" i="9"/>
  <c r="Z279" i="9"/>
  <c r="AB279" i="9"/>
  <c r="Y281" i="9"/>
  <c r="X281" i="9"/>
  <c r="AA281" i="9"/>
  <c r="Z283" i="9"/>
  <c r="AB283" i="9"/>
  <c r="Y285" i="9"/>
  <c r="X285" i="9"/>
  <c r="AA285" i="9"/>
  <c r="Z287" i="9"/>
  <c r="AB287" i="9"/>
  <c r="Y289" i="9"/>
  <c r="X289" i="9"/>
  <c r="AA289" i="9"/>
  <c r="Z291" i="9"/>
  <c r="AB291" i="9"/>
  <c r="Y293" i="9"/>
  <c r="X293" i="9"/>
  <c r="AA293" i="9"/>
  <c r="Z295" i="9"/>
  <c r="AB295" i="9"/>
  <c r="Y297" i="9"/>
  <c r="X297" i="9"/>
  <c r="AA297" i="9"/>
  <c r="Z299" i="9"/>
  <c r="AB299" i="9"/>
  <c r="Y301" i="9"/>
  <c r="X301" i="9"/>
  <c r="AA301" i="9"/>
  <c r="Z303" i="9"/>
  <c r="AB303" i="9"/>
  <c r="Y305" i="9"/>
  <c r="X305" i="9"/>
  <c r="AA305" i="9"/>
  <c r="Z307" i="9"/>
  <c r="AB307" i="9"/>
  <c r="Y309" i="9"/>
  <c r="X309" i="9"/>
  <c r="AA309" i="9"/>
  <c r="Z311" i="9"/>
  <c r="AB311" i="9"/>
  <c r="Y313" i="9"/>
  <c r="X313" i="9"/>
  <c r="AA313" i="9"/>
  <c r="Z315" i="9"/>
  <c r="AB315" i="9"/>
  <c r="Y317" i="9"/>
  <c r="X317" i="9"/>
  <c r="AA317" i="9"/>
  <c r="Z319" i="9"/>
  <c r="AB319" i="9"/>
  <c r="Y321" i="9"/>
  <c r="X321" i="9"/>
  <c r="AA321" i="9"/>
  <c r="Z323" i="9"/>
  <c r="AB323" i="9"/>
  <c r="Y325" i="9"/>
  <c r="X325" i="9"/>
  <c r="AA325" i="9"/>
  <c r="Z327" i="9"/>
  <c r="AB327" i="9"/>
  <c r="Y329" i="9"/>
  <c r="X329" i="9"/>
  <c r="AA329" i="9"/>
  <c r="Z331" i="9"/>
  <c r="AB331" i="9"/>
  <c r="Y333" i="9"/>
  <c r="X333" i="9"/>
  <c r="AA333" i="9"/>
  <c r="Z335" i="9"/>
  <c r="AB335" i="9"/>
  <c r="Y337" i="9"/>
  <c r="X337" i="9"/>
  <c r="AA337" i="9"/>
  <c r="Z339" i="9"/>
  <c r="AB339" i="9"/>
  <c r="Y341" i="9"/>
  <c r="X341" i="9"/>
  <c r="AA341" i="9"/>
  <c r="Z343" i="9"/>
  <c r="AB343" i="9"/>
  <c r="Y345" i="9"/>
  <c r="X345" i="9"/>
  <c r="AA345" i="9"/>
  <c r="Z347" i="9"/>
  <c r="AB347" i="9"/>
  <c r="Y349" i="9"/>
  <c r="X349" i="9"/>
  <c r="AA349" i="9"/>
  <c r="Z351" i="9"/>
  <c r="AB351" i="9"/>
  <c r="Y353" i="9"/>
  <c r="X353" i="9"/>
  <c r="AA353" i="9"/>
  <c r="Z355" i="9"/>
  <c r="AB355" i="9"/>
  <c r="Y357" i="9"/>
  <c r="X357" i="9"/>
  <c r="AA357" i="9"/>
  <c r="Z359" i="9"/>
  <c r="AB359" i="9"/>
  <c r="Y361" i="9"/>
  <c r="X361" i="9"/>
  <c r="AA361" i="9"/>
  <c r="Z363" i="9"/>
  <c r="AB363" i="9"/>
  <c r="Y365" i="9"/>
  <c r="X365" i="9"/>
  <c r="AA365" i="9"/>
  <c r="Z367" i="9"/>
  <c r="AB367" i="9"/>
  <c r="Y369" i="9"/>
  <c r="X369" i="9"/>
  <c r="AA369" i="9"/>
  <c r="Z371" i="9"/>
  <c r="AB371" i="9"/>
  <c r="Y373" i="9"/>
  <c r="X373" i="9"/>
  <c r="AA373" i="9"/>
  <c r="Z375" i="9"/>
  <c r="AB375" i="9"/>
  <c r="Y377" i="9"/>
  <c r="X377" i="9"/>
  <c r="AA377" i="9"/>
  <c r="Z379" i="9"/>
  <c r="AB379" i="9"/>
  <c r="Y381" i="9"/>
  <c r="X381" i="9"/>
  <c r="AA381" i="9"/>
  <c r="Z383" i="9"/>
  <c r="AB383" i="9"/>
  <c r="Y385" i="9"/>
  <c r="X385" i="9"/>
  <c r="AA385" i="9"/>
  <c r="Z387" i="9"/>
  <c r="AB387" i="9"/>
  <c r="Y389" i="9"/>
  <c r="X389" i="9"/>
  <c r="AA389" i="9"/>
  <c r="Z391" i="9"/>
  <c r="AB391" i="9"/>
  <c r="Y393" i="9"/>
  <c r="X393" i="9"/>
  <c r="AA393" i="9"/>
  <c r="Z395" i="9"/>
  <c r="AB395" i="9"/>
  <c r="Y397" i="9"/>
  <c r="X397" i="9"/>
  <c r="AA397" i="9"/>
  <c r="Z399" i="9"/>
  <c r="AB399" i="9"/>
  <c r="Y401" i="9"/>
  <c r="X401" i="9"/>
  <c r="AA401" i="9"/>
  <c r="Z403" i="9"/>
  <c r="AB403" i="9"/>
  <c r="Y405" i="9"/>
  <c r="X405" i="9"/>
  <c r="AA405" i="9"/>
  <c r="Z407" i="9"/>
  <c r="AB407" i="9"/>
  <c r="Y409" i="9"/>
  <c r="X409" i="9"/>
  <c r="AA409" i="9"/>
  <c r="Z411" i="9"/>
  <c r="AB411" i="9"/>
  <c r="Y413" i="9"/>
  <c r="X413" i="9"/>
  <c r="AA413" i="9"/>
  <c r="Z415" i="9"/>
  <c r="AB415" i="9"/>
  <c r="Y417" i="9"/>
  <c r="X417" i="9"/>
  <c r="AA417" i="9"/>
  <c r="Z419" i="9"/>
  <c r="AB419" i="9"/>
  <c r="Y421" i="9"/>
  <c r="X421" i="9"/>
  <c r="AA421" i="9"/>
  <c r="Z423" i="9"/>
  <c r="AB423" i="9"/>
  <c r="Y425" i="9"/>
  <c r="X425" i="9"/>
  <c r="AA425" i="9"/>
  <c r="Z427" i="9"/>
  <c r="AB427" i="9"/>
  <c r="Y429" i="9"/>
  <c r="X429" i="9"/>
  <c r="AA429" i="9"/>
  <c r="Z431" i="9"/>
  <c r="AB431" i="9"/>
  <c r="Y433" i="9"/>
  <c r="X433" i="9"/>
  <c r="AA433" i="9"/>
  <c r="Z435" i="9"/>
  <c r="AB435" i="9"/>
  <c r="Y437" i="9"/>
  <c r="X437" i="9"/>
  <c r="AA437" i="9"/>
  <c r="Z439" i="9"/>
  <c r="AB439" i="9"/>
  <c r="Y441" i="9"/>
  <c r="X441" i="9"/>
  <c r="AA441" i="9"/>
  <c r="Z443" i="9"/>
  <c r="AB443" i="9"/>
  <c r="Y445" i="9"/>
  <c r="X445" i="9"/>
  <c r="AA445" i="9"/>
  <c r="Z447" i="9"/>
  <c r="AB447" i="9"/>
  <c r="Y449" i="9"/>
  <c r="X449" i="9"/>
  <c r="AA449" i="9"/>
  <c r="Z451" i="9"/>
  <c r="AB451" i="9"/>
  <c r="Y453" i="9"/>
  <c r="X453" i="9"/>
  <c r="AA453" i="9"/>
  <c r="Z455" i="9"/>
  <c r="AB455" i="9"/>
  <c r="Y457" i="9"/>
  <c r="X457" i="9"/>
  <c r="AA457" i="9"/>
  <c r="Z459" i="9"/>
  <c r="AB459" i="9"/>
  <c r="Y461" i="9"/>
  <c r="X461" i="9"/>
  <c r="AA461" i="9"/>
  <c r="Z463" i="9"/>
  <c r="AB463" i="9"/>
  <c r="Y465" i="9"/>
  <c r="X465" i="9"/>
  <c r="AA465" i="9"/>
  <c r="Z467" i="9"/>
  <c r="AB467" i="9"/>
  <c r="Y469" i="9"/>
  <c r="X469" i="9"/>
  <c r="AA469" i="9"/>
  <c r="Z471" i="9"/>
  <c r="AB471" i="9"/>
  <c r="Y473" i="9"/>
  <c r="X473" i="9"/>
  <c r="AA473" i="9"/>
  <c r="Z475" i="9"/>
  <c r="AB475" i="9"/>
  <c r="Y477" i="9"/>
  <c r="X477" i="9"/>
  <c r="AA477" i="9"/>
  <c r="Z479" i="9"/>
  <c r="AB479" i="9"/>
  <c r="Y481" i="9"/>
  <c r="X481" i="9"/>
  <c r="AA481" i="9"/>
  <c r="Z483" i="9"/>
  <c r="AB483" i="9"/>
  <c r="Y485" i="9"/>
  <c r="X485" i="9"/>
  <c r="AA485" i="9"/>
  <c r="Z487" i="9"/>
  <c r="AB487" i="9"/>
  <c r="Y489" i="9"/>
  <c r="X489" i="9"/>
  <c r="AA489" i="9"/>
  <c r="Z491" i="9"/>
  <c r="AB491" i="9"/>
  <c r="Y493" i="9"/>
  <c r="X493" i="9"/>
  <c r="AA493" i="9"/>
  <c r="Z495" i="9"/>
  <c r="AB495" i="9"/>
  <c r="Y497" i="9"/>
  <c r="X497" i="9"/>
  <c r="AA497" i="9"/>
  <c r="Z499" i="9"/>
  <c r="AB499" i="9"/>
  <c r="Y501" i="9"/>
  <c r="X501" i="9"/>
  <c r="AA501" i="9"/>
  <c r="X104" i="9"/>
  <c r="AB104" i="9"/>
  <c r="Z106" i="9"/>
  <c r="Y106" i="9"/>
  <c r="AA106" i="9"/>
  <c r="X108" i="9"/>
  <c r="AB108" i="9"/>
  <c r="Z110" i="9"/>
  <c r="Y110" i="9"/>
  <c r="AA110" i="9"/>
  <c r="X112" i="9"/>
  <c r="AB112" i="9"/>
  <c r="Z114" i="9"/>
  <c r="Y114" i="9"/>
  <c r="AA114" i="9"/>
  <c r="X116" i="9"/>
  <c r="AB116" i="9"/>
  <c r="Z118" i="9"/>
  <c r="Y118" i="9"/>
  <c r="AA118" i="9"/>
  <c r="X120" i="9"/>
  <c r="AB120" i="9"/>
  <c r="Z122" i="9"/>
  <c r="Y122" i="9"/>
  <c r="AA122" i="9"/>
  <c r="X124" i="9"/>
  <c r="AB124" i="9"/>
  <c r="Z126" i="9"/>
  <c r="Y126" i="9"/>
  <c r="AA126" i="9"/>
  <c r="X128" i="9"/>
  <c r="AB128" i="9"/>
  <c r="Z130" i="9"/>
  <c r="Y130" i="9"/>
  <c r="AA130" i="9"/>
  <c r="X132" i="9"/>
  <c r="AB132" i="9"/>
  <c r="Z134" i="9"/>
  <c r="Y134" i="9"/>
  <c r="AA134" i="9"/>
  <c r="X136" i="9"/>
  <c r="AB136" i="9"/>
  <c r="Z138" i="9"/>
  <c r="Y138" i="9"/>
  <c r="AA138" i="9"/>
  <c r="X140" i="9"/>
  <c r="AB140" i="9"/>
  <c r="Z142" i="9"/>
  <c r="Y142" i="9"/>
  <c r="AA142" i="9"/>
  <c r="X144" i="9"/>
  <c r="AB144" i="9"/>
  <c r="Z146" i="9"/>
  <c r="Y146" i="9"/>
  <c r="AA146" i="9"/>
  <c r="X148" i="9"/>
  <c r="AB148" i="9"/>
  <c r="Z150" i="9"/>
  <c r="Y150" i="9"/>
  <c r="AA150" i="9"/>
  <c r="X152" i="9"/>
  <c r="AB152" i="9"/>
  <c r="Z154" i="9"/>
  <c r="Y154" i="9"/>
  <c r="AA154" i="9"/>
  <c r="X156" i="9"/>
  <c r="AB156" i="9"/>
  <c r="Z158" i="9"/>
  <c r="Y158" i="9"/>
  <c r="AA158" i="9"/>
  <c r="X160" i="9"/>
  <c r="AB160" i="9"/>
  <c r="Z162" i="9"/>
  <c r="Y162" i="9"/>
  <c r="AA162" i="9"/>
  <c r="X164" i="9"/>
  <c r="AB164" i="9"/>
  <c r="Z166" i="9"/>
  <c r="Y166" i="9"/>
  <c r="AA166" i="9"/>
  <c r="X168" i="9"/>
  <c r="AB168" i="9"/>
  <c r="Z170" i="9"/>
  <c r="Y170" i="9"/>
  <c r="AA170" i="9"/>
  <c r="X172" i="9"/>
  <c r="AB172" i="9"/>
  <c r="Z174" i="9"/>
  <c r="Y174" i="9"/>
  <c r="AA174" i="9"/>
  <c r="X176" i="9"/>
  <c r="AB176" i="9"/>
  <c r="Z178" i="9"/>
  <c r="Y178" i="9"/>
  <c r="AA178" i="9"/>
  <c r="X180" i="9"/>
  <c r="AB180" i="9"/>
  <c r="Z182" i="9"/>
  <c r="Y182" i="9"/>
  <c r="AA182" i="9"/>
  <c r="X184" i="9"/>
  <c r="AB184" i="9"/>
  <c r="Z186" i="9"/>
  <c r="Y186" i="9"/>
  <c r="AA186" i="9"/>
  <c r="X188" i="9"/>
  <c r="AB188" i="9"/>
  <c r="Z190" i="9"/>
  <c r="Y190" i="9"/>
  <c r="AA190" i="9"/>
  <c r="X192" i="9"/>
  <c r="AB192" i="9"/>
  <c r="Z194" i="9"/>
  <c r="Y194" i="9"/>
  <c r="AA194" i="9"/>
  <c r="X196" i="9"/>
  <c r="AB196" i="9"/>
  <c r="Z198" i="9"/>
  <c r="Y198" i="9"/>
  <c r="AA198" i="9"/>
  <c r="X200" i="9"/>
  <c r="AB200" i="9"/>
  <c r="Z202" i="9"/>
  <c r="Y202" i="9"/>
  <c r="AA202" i="9"/>
  <c r="X204" i="9"/>
  <c r="AB204" i="9"/>
  <c r="Z206" i="9"/>
  <c r="Y206" i="9"/>
  <c r="AA206" i="9"/>
  <c r="X208" i="9"/>
  <c r="AB208" i="9"/>
  <c r="Z210" i="9"/>
  <c r="Y210" i="9"/>
  <c r="AA210" i="9"/>
  <c r="X212" i="9"/>
  <c r="AB212" i="9"/>
  <c r="Z214" i="9"/>
  <c r="Y214" i="9"/>
  <c r="AA214" i="9"/>
  <c r="X216" i="9"/>
  <c r="AB216" i="9"/>
  <c r="Z218" i="9"/>
  <c r="Y218" i="9"/>
  <c r="AA218" i="9"/>
  <c r="X220" i="9"/>
  <c r="AB220" i="9"/>
  <c r="Z222" i="9"/>
  <c r="Y222" i="9"/>
  <c r="AA222" i="9"/>
  <c r="X224" i="9"/>
  <c r="AB224" i="9"/>
  <c r="Z226" i="9"/>
  <c r="Y226" i="9"/>
  <c r="AA226" i="9"/>
  <c r="X228" i="9"/>
  <c r="AB228" i="9"/>
  <c r="Z230" i="9"/>
  <c r="Y230" i="9"/>
  <c r="AA230" i="9"/>
  <c r="X232" i="9"/>
  <c r="AB232" i="9"/>
  <c r="Z234" i="9"/>
  <c r="Y234" i="9"/>
  <c r="AA234" i="9"/>
  <c r="X236" i="9"/>
  <c r="AB236" i="9"/>
  <c r="Z238" i="9"/>
  <c r="Y238" i="9"/>
  <c r="AA238" i="9"/>
  <c r="X240" i="9"/>
  <c r="AB240" i="9"/>
  <c r="Z242" i="9"/>
  <c r="Y242" i="9"/>
  <c r="AA242" i="9"/>
  <c r="X244" i="9"/>
  <c r="AB244" i="9"/>
  <c r="Z246" i="9"/>
  <c r="Y246" i="9"/>
  <c r="AA246" i="9"/>
  <c r="X248" i="9"/>
  <c r="AB248" i="9"/>
  <c r="Z250" i="9"/>
  <c r="Y250" i="9"/>
  <c r="AA250" i="9"/>
  <c r="X252" i="9"/>
  <c r="AB252" i="9"/>
  <c r="Z254" i="9"/>
  <c r="Y254" i="9"/>
  <c r="AA254" i="9"/>
  <c r="X256" i="9"/>
  <c r="AB256" i="9"/>
  <c r="Z258" i="9"/>
  <c r="Y258" i="9"/>
  <c r="AA258" i="9"/>
  <c r="X260" i="9"/>
  <c r="AB260" i="9"/>
  <c r="Z262" i="9"/>
  <c r="Y262" i="9"/>
  <c r="AA262" i="9"/>
  <c r="X264" i="9"/>
  <c r="AB264" i="9"/>
  <c r="Z266" i="9"/>
  <c r="Y266" i="9"/>
  <c r="AA266" i="9"/>
  <c r="X268" i="9"/>
  <c r="AB268" i="9"/>
  <c r="Z270" i="9"/>
  <c r="Y270" i="9"/>
  <c r="AA270" i="9"/>
  <c r="X272" i="9"/>
  <c r="AB272" i="9"/>
  <c r="Z274" i="9"/>
  <c r="Y274" i="9"/>
  <c r="AA274" i="9"/>
  <c r="X276" i="9"/>
  <c r="AB276" i="9"/>
  <c r="Z278" i="9"/>
  <c r="Y278" i="9"/>
  <c r="AA278" i="9"/>
  <c r="X280" i="9"/>
  <c r="AB280" i="9"/>
  <c r="Z282" i="9"/>
  <c r="Y282" i="9"/>
  <c r="AA282" i="9"/>
  <c r="X284" i="9"/>
  <c r="AB284" i="9"/>
  <c r="Z286" i="9"/>
  <c r="Y286" i="9"/>
  <c r="AA286" i="9"/>
  <c r="X288" i="9"/>
  <c r="AB288" i="9"/>
  <c r="Z290" i="9"/>
  <c r="Y290" i="9"/>
  <c r="AA290" i="9"/>
  <c r="X292" i="9"/>
  <c r="AB292" i="9"/>
  <c r="Z294" i="9"/>
  <c r="Y294" i="9"/>
  <c r="AA294" i="9"/>
  <c r="X296" i="9"/>
  <c r="AB296" i="9"/>
  <c r="Z298" i="9"/>
  <c r="Y298" i="9"/>
  <c r="AA298" i="9"/>
  <c r="X300" i="9"/>
  <c r="AB300" i="9"/>
  <c r="Z302" i="9"/>
  <c r="Y302" i="9"/>
  <c r="AA302" i="9"/>
  <c r="X304" i="9"/>
  <c r="AB304" i="9"/>
  <c r="Z306" i="9"/>
  <c r="Y306" i="9"/>
  <c r="AA306" i="9"/>
  <c r="X308" i="9"/>
  <c r="AB308" i="9"/>
  <c r="Z310" i="9"/>
  <c r="Y310" i="9"/>
  <c r="AA310" i="9"/>
  <c r="X312" i="9"/>
  <c r="AB312" i="9"/>
  <c r="Z314" i="9"/>
  <c r="Y314" i="9"/>
  <c r="AA314" i="9"/>
  <c r="X316" i="9"/>
  <c r="AB316" i="9"/>
  <c r="Z318" i="9"/>
  <c r="Y318" i="9"/>
  <c r="AA318" i="9"/>
  <c r="X320" i="9"/>
  <c r="AB320" i="9"/>
  <c r="Z322" i="9"/>
  <c r="Y322" i="9"/>
  <c r="AA322" i="9"/>
  <c r="X324" i="9"/>
  <c r="AB324" i="9"/>
  <c r="Z326" i="9"/>
  <c r="Y326" i="9"/>
  <c r="AA326" i="9"/>
  <c r="X328" i="9"/>
  <c r="AB328" i="9"/>
  <c r="Z330" i="9"/>
  <c r="Y330" i="9"/>
  <c r="AA330" i="9"/>
  <c r="X332" i="9"/>
  <c r="AB332" i="9"/>
  <c r="Z334" i="9"/>
  <c r="Y334" i="9"/>
  <c r="AA334" i="9"/>
  <c r="X336" i="9"/>
  <c r="AB336" i="9"/>
  <c r="Z338" i="9"/>
  <c r="Y338" i="9"/>
  <c r="AA338" i="9"/>
  <c r="X340" i="9"/>
  <c r="AB340" i="9"/>
  <c r="Z342" i="9"/>
  <c r="Y342" i="9"/>
  <c r="AA342" i="9"/>
  <c r="X344" i="9"/>
  <c r="AB344" i="9"/>
  <c r="Z346" i="9"/>
  <c r="Y346" i="9"/>
  <c r="AA346" i="9"/>
  <c r="X348" i="9"/>
  <c r="AB348" i="9"/>
  <c r="Z350" i="9"/>
  <c r="Y350" i="9"/>
  <c r="AA350" i="9"/>
  <c r="X352" i="9"/>
  <c r="AB352" i="9"/>
  <c r="Z354" i="9"/>
  <c r="Y354" i="9"/>
  <c r="AA354" i="9"/>
  <c r="X356" i="9"/>
  <c r="AB356" i="9"/>
  <c r="Z358" i="9"/>
  <c r="Y358" i="9"/>
  <c r="AA358" i="9"/>
  <c r="X360" i="9"/>
  <c r="AB360" i="9"/>
  <c r="Z362" i="9"/>
  <c r="Y362" i="9"/>
  <c r="AA362" i="9"/>
  <c r="X364" i="9"/>
  <c r="AB364" i="9"/>
  <c r="Z366" i="9"/>
  <c r="Y366" i="9"/>
  <c r="AA366" i="9"/>
  <c r="X368" i="9"/>
  <c r="AB368" i="9"/>
  <c r="Z370" i="9"/>
  <c r="Y370" i="9"/>
  <c r="AA370" i="9"/>
  <c r="X372" i="9"/>
  <c r="AB372" i="9"/>
  <c r="Z374" i="9"/>
  <c r="Y374" i="9"/>
  <c r="AA374" i="9"/>
  <c r="X376" i="9"/>
  <c r="AB376" i="9"/>
  <c r="Z378" i="9"/>
  <c r="Y378" i="9"/>
  <c r="AA378" i="9"/>
  <c r="X380" i="9"/>
  <c r="AB380" i="9"/>
  <c r="Z382" i="9"/>
  <c r="Y382" i="9"/>
  <c r="AA382" i="9"/>
  <c r="X384" i="9"/>
  <c r="AB384" i="9"/>
  <c r="Z386" i="9"/>
  <c r="Y386" i="9"/>
  <c r="AA386" i="9"/>
  <c r="X388" i="9"/>
  <c r="AB388" i="9"/>
  <c r="Z390" i="9"/>
  <c r="Y390" i="9"/>
  <c r="AA390" i="9"/>
  <c r="X392" i="9"/>
  <c r="AB392" i="9"/>
  <c r="Z394" i="9"/>
  <c r="Y394" i="9"/>
  <c r="AA394" i="9"/>
  <c r="X396" i="9"/>
  <c r="AB396" i="9"/>
  <c r="Z398" i="9"/>
  <c r="Y398" i="9"/>
  <c r="AA398" i="9"/>
  <c r="X400" i="9"/>
  <c r="AB400" i="9"/>
  <c r="Z402" i="9"/>
  <c r="Y402" i="9"/>
  <c r="AA402" i="9"/>
  <c r="X404" i="9"/>
  <c r="AB404" i="9"/>
  <c r="Z406" i="9"/>
  <c r="Y406" i="9"/>
  <c r="AA406" i="9"/>
  <c r="X408" i="9"/>
  <c r="AB408" i="9"/>
  <c r="Z410" i="9"/>
  <c r="Y410" i="9"/>
  <c r="AA410" i="9"/>
  <c r="X412" i="9"/>
  <c r="AB412" i="9"/>
  <c r="Z414" i="9"/>
  <c r="Y414" i="9"/>
  <c r="AA414" i="9"/>
  <c r="X416" i="9"/>
  <c r="AB416" i="9"/>
  <c r="Z418" i="9"/>
  <c r="Y418" i="9"/>
  <c r="AA418" i="9"/>
  <c r="X420" i="9"/>
  <c r="AB420" i="9"/>
  <c r="Z422" i="9"/>
  <c r="Y422" i="9"/>
  <c r="AA422" i="9"/>
  <c r="X424" i="9"/>
  <c r="AB424" i="9"/>
  <c r="Z426" i="9"/>
  <c r="Y426" i="9"/>
  <c r="AA426" i="9"/>
  <c r="X428" i="9"/>
  <c r="AB428" i="9"/>
  <c r="Z430" i="9"/>
  <c r="Y430" i="9"/>
  <c r="AA430" i="9"/>
  <c r="X432" i="9"/>
  <c r="AB432" i="9"/>
  <c r="Z434" i="9"/>
  <c r="Y434" i="9"/>
  <c r="AA434" i="9"/>
  <c r="X436" i="9"/>
  <c r="AB436" i="9"/>
  <c r="Z438" i="9"/>
  <c r="Y438" i="9"/>
  <c r="AA438" i="9"/>
  <c r="X440" i="9"/>
  <c r="AB440" i="9"/>
  <c r="Z442" i="9"/>
  <c r="Y442" i="9"/>
  <c r="AA442" i="9"/>
  <c r="X444" i="9"/>
  <c r="AB444" i="9"/>
  <c r="Z446" i="9"/>
  <c r="Y446" i="9"/>
  <c r="AA446" i="9"/>
  <c r="X448" i="9"/>
  <c r="AB448" i="9"/>
  <c r="Z450" i="9"/>
  <c r="Y450" i="9"/>
  <c r="AA450" i="9"/>
  <c r="X452" i="9"/>
  <c r="AB452" i="9"/>
  <c r="Z454" i="9"/>
  <c r="Y454" i="9"/>
  <c r="AA454" i="9"/>
  <c r="X456" i="9"/>
  <c r="AB456" i="9"/>
  <c r="Z458" i="9"/>
  <c r="Y458" i="9"/>
  <c r="AA458" i="9"/>
  <c r="X460" i="9"/>
  <c r="AB460" i="9"/>
  <c r="Z462" i="9"/>
  <c r="Y462" i="9"/>
  <c r="AA462" i="9"/>
  <c r="X464" i="9"/>
  <c r="AB464" i="9"/>
  <c r="Z466" i="9"/>
  <c r="Y466" i="9"/>
  <c r="AA466" i="9"/>
  <c r="X468" i="9"/>
  <c r="AB468" i="9"/>
  <c r="Z470" i="9"/>
  <c r="Y470" i="9"/>
  <c r="AA470" i="9"/>
  <c r="X472" i="9"/>
  <c r="AB472" i="9"/>
  <c r="Z474" i="9"/>
  <c r="Y474" i="9"/>
  <c r="AA474" i="9"/>
  <c r="X476" i="9"/>
  <c r="AB476" i="9"/>
  <c r="Z478" i="9"/>
  <c r="Y478" i="9"/>
  <c r="AA478" i="9"/>
  <c r="X480" i="9"/>
  <c r="AB480" i="9"/>
  <c r="Z482" i="9"/>
  <c r="Y482" i="9"/>
  <c r="AA482" i="9"/>
  <c r="X484" i="9"/>
  <c r="AB484" i="9"/>
  <c r="Z486" i="9"/>
  <c r="Y486" i="9"/>
  <c r="AA486" i="9"/>
  <c r="X488" i="9"/>
  <c r="AB488" i="9"/>
  <c r="Z490" i="9"/>
  <c r="Y490" i="9"/>
  <c r="AA490" i="9"/>
  <c r="X492" i="9"/>
  <c r="AB492" i="9"/>
  <c r="Z494" i="9"/>
  <c r="Y494" i="9"/>
  <c r="AA494" i="9"/>
  <c r="X496" i="9"/>
  <c r="AB496" i="9"/>
  <c r="Z498" i="9"/>
  <c r="Y498" i="9"/>
  <c r="AA498" i="9"/>
  <c r="X500" i="9"/>
  <c r="AB500" i="9"/>
  <c r="Z502" i="9"/>
  <c r="Y502" i="9"/>
  <c r="AA502" i="9"/>
  <c r="Y83" i="9"/>
  <c r="AA83" i="9"/>
  <c r="AB85" i="9"/>
  <c r="X87" i="9"/>
  <c r="Z89" i="9"/>
  <c r="Y91" i="9"/>
  <c r="AA91" i="9"/>
  <c r="AB93" i="9"/>
  <c r="X95" i="9"/>
  <c r="Z97" i="9"/>
  <c r="Y99" i="9"/>
  <c r="AA99" i="9"/>
  <c r="AB101" i="9"/>
  <c r="Y84" i="9"/>
  <c r="X86" i="9"/>
  <c r="Z88" i="9"/>
  <c r="AA88" i="9"/>
  <c r="AB90" i="9"/>
  <c r="Y92" i="9"/>
  <c r="X94" i="9"/>
  <c r="Z96" i="9"/>
  <c r="AA96" i="9"/>
  <c r="AB98" i="9"/>
  <c r="Y100" i="9"/>
  <c r="X102" i="9"/>
  <c r="Z83" i="9"/>
  <c r="Y85" i="9"/>
  <c r="AA85" i="9"/>
  <c r="AB87" i="9"/>
  <c r="X89" i="9"/>
  <c r="Z91" i="9"/>
  <c r="Y93" i="9"/>
  <c r="AA93" i="9"/>
  <c r="AB95" i="9"/>
  <c r="X97" i="9"/>
  <c r="Z99" i="9"/>
  <c r="Y101" i="9"/>
  <c r="AA101" i="9"/>
  <c r="AB84" i="9"/>
  <c r="Y86" i="9"/>
  <c r="X88" i="9"/>
  <c r="Z90" i="9"/>
  <c r="AA90" i="9"/>
  <c r="AB92" i="9"/>
  <c r="Y94" i="9"/>
  <c r="X96" i="9"/>
  <c r="Z98" i="9"/>
  <c r="AA98" i="9"/>
  <c r="AB100" i="9"/>
  <c r="Y102" i="9"/>
  <c r="X83" i="9"/>
  <c r="Z85" i="9"/>
  <c r="Y87" i="9"/>
  <c r="AA87" i="9"/>
  <c r="AB89" i="9"/>
  <c r="X91" i="9"/>
  <c r="Z93" i="9"/>
  <c r="Y95" i="9"/>
  <c r="AA95" i="9"/>
  <c r="AB97" i="9"/>
  <c r="X99" i="9"/>
  <c r="Z101" i="9"/>
  <c r="Z84" i="9"/>
  <c r="AA84" i="9"/>
  <c r="AB86" i="9"/>
  <c r="Y88" i="9"/>
  <c r="X90" i="9"/>
  <c r="Z92" i="9"/>
  <c r="AA92" i="9"/>
  <c r="AB94" i="9"/>
  <c r="Y96" i="9"/>
  <c r="X98" i="9"/>
  <c r="Z100" i="9"/>
  <c r="AA100" i="9"/>
  <c r="AB102" i="9"/>
  <c r="AB83" i="9"/>
  <c r="X85" i="9"/>
  <c r="Z87" i="9"/>
  <c r="Y89" i="9"/>
  <c r="AA89" i="9"/>
  <c r="AB91" i="9"/>
  <c r="X93" i="9"/>
  <c r="Z95" i="9"/>
  <c r="Y97" i="9"/>
  <c r="AA97" i="9"/>
  <c r="AB99" i="9"/>
  <c r="X101" i="9"/>
  <c r="X84" i="9"/>
  <c r="Z86" i="9"/>
  <c r="AA86" i="9"/>
  <c r="AB88" i="9"/>
  <c r="Y90" i="9"/>
  <c r="X92" i="9"/>
  <c r="Z94" i="9"/>
  <c r="AA94" i="9"/>
  <c r="AB96" i="9"/>
  <c r="Y98" i="9"/>
  <c r="X100" i="9"/>
  <c r="Z102" i="9"/>
  <c r="AA102" i="9"/>
  <c r="Y3" i="9"/>
  <c r="X3" i="9"/>
  <c r="AA3" i="9"/>
  <c r="Z5" i="9"/>
  <c r="AB5" i="9"/>
  <c r="Y7" i="9"/>
  <c r="X7" i="9"/>
  <c r="AA7" i="9"/>
  <c r="Z9" i="9"/>
  <c r="AB9" i="9"/>
  <c r="Y11" i="9"/>
  <c r="X11" i="9"/>
  <c r="AA11" i="9"/>
  <c r="Z13" i="9"/>
  <c r="AB13" i="9"/>
  <c r="Y15" i="9"/>
  <c r="X15" i="9"/>
  <c r="AA15" i="9"/>
  <c r="Z17" i="9"/>
  <c r="AB17" i="9"/>
  <c r="Y19" i="9"/>
  <c r="X19" i="9"/>
  <c r="AA19" i="9"/>
  <c r="Z21" i="9"/>
  <c r="AB21" i="9"/>
  <c r="Y23" i="9"/>
  <c r="X23" i="9"/>
  <c r="AA23" i="9"/>
  <c r="Z25" i="9"/>
  <c r="AB25" i="9"/>
  <c r="Y27" i="9"/>
  <c r="X27" i="9"/>
  <c r="AA27" i="9"/>
  <c r="Z29" i="9"/>
  <c r="AB29" i="9"/>
  <c r="Y31" i="9"/>
  <c r="X31" i="9"/>
  <c r="AA31" i="9"/>
  <c r="Z33" i="9"/>
  <c r="AB33" i="9"/>
  <c r="Y35" i="9"/>
  <c r="X35" i="9"/>
  <c r="AA35" i="9"/>
  <c r="Z37" i="9"/>
  <c r="AB37" i="9"/>
  <c r="Y39" i="9"/>
  <c r="X39" i="9"/>
  <c r="AA39" i="9"/>
  <c r="Z41" i="9"/>
  <c r="AB41" i="9"/>
  <c r="Y43" i="9"/>
  <c r="X43" i="9"/>
  <c r="AA43" i="9"/>
  <c r="Z45" i="9"/>
  <c r="AB45" i="9"/>
  <c r="Y47" i="9"/>
  <c r="X47" i="9"/>
  <c r="AA47" i="9"/>
  <c r="Z49" i="9"/>
  <c r="AB49" i="9"/>
  <c r="Y51" i="9"/>
  <c r="X51" i="9"/>
  <c r="AA51" i="9"/>
  <c r="Z53" i="9"/>
  <c r="AB53" i="9"/>
  <c r="Y55" i="9"/>
  <c r="X55" i="9"/>
  <c r="AA55" i="9"/>
  <c r="Z57" i="9"/>
  <c r="AB57" i="9"/>
  <c r="Y59" i="9"/>
  <c r="X59" i="9"/>
  <c r="AA59" i="9"/>
  <c r="Z61" i="9"/>
  <c r="AB61" i="9"/>
  <c r="Y63" i="9"/>
  <c r="X63" i="9"/>
  <c r="AA63" i="9"/>
  <c r="Z65" i="9"/>
  <c r="AB65" i="9"/>
  <c r="Y67" i="9"/>
  <c r="X67" i="9"/>
  <c r="AA67" i="9"/>
  <c r="Z69" i="9"/>
  <c r="AB69" i="9"/>
  <c r="Y71" i="9"/>
  <c r="X71" i="9"/>
  <c r="AA71" i="9"/>
  <c r="Z73" i="9"/>
  <c r="AB73" i="9"/>
  <c r="Y75" i="9"/>
  <c r="X75" i="9"/>
  <c r="AA75" i="9"/>
  <c r="Z77" i="9"/>
  <c r="AB77" i="9"/>
  <c r="Y79" i="9"/>
  <c r="X79" i="9"/>
  <c r="AA79" i="9"/>
  <c r="Z81" i="9"/>
  <c r="AB81" i="9"/>
  <c r="Z4" i="9"/>
  <c r="Y4" i="9"/>
  <c r="AA4" i="9"/>
  <c r="X6" i="9"/>
  <c r="AB6" i="9"/>
  <c r="Z8" i="9"/>
  <c r="Y8" i="9"/>
  <c r="AA8" i="9"/>
  <c r="X10" i="9"/>
  <c r="AB10" i="9"/>
  <c r="Z12" i="9"/>
  <c r="Y12" i="9"/>
  <c r="AA12" i="9"/>
  <c r="X14" i="9"/>
  <c r="AB14" i="9"/>
  <c r="Z16" i="9"/>
  <c r="Y16" i="9"/>
  <c r="AA16" i="9"/>
  <c r="X18" i="9"/>
  <c r="AB18" i="9"/>
  <c r="Z20" i="9"/>
  <c r="Y20" i="9"/>
  <c r="AA20" i="9"/>
  <c r="X22" i="9"/>
  <c r="AB22" i="9"/>
  <c r="Z24" i="9"/>
  <c r="Y24" i="9"/>
  <c r="AA24" i="9"/>
  <c r="X26" i="9"/>
  <c r="AB26" i="9"/>
  <c r="Z28" i="9"/>
  <c r="Y28" i="9"/>
  <c r="AA28" i="9"/>
  <c r="X30" i="9"/>
  <c r="AB30" i="9"/>
  <c r="Z32" i="9"/>
  <c r="Y32" i="9"/>
  <c r="AA32" i="9"/>
  <c r="X34" i="9"/>
  <c r="AB34" i="9"/>
  <c r="Z36" i="9"/>
  <c r="Y36" i="9"/>
  <c r="AA36" i="9"/>
  <c r="X38" i="9"/>
  <c r="AB38" i="9"/>
  <c r="Z40" i="9"/>
  <c r="Y40" i="9"/>
  <c r="AA40" i="9"/>
  <c r="X42" i="9"/>
  <c r="AB42" i="9"/>
  <c r="Z44" i="9"/>
  <c r="Y44" i="9"/>
  <c r="AA44" i="9"/>
  <c r="X46" i="9"/>
  <c r="AB46" i="9"/>
  <c r="Z48" i="9"/>
  <c r="Y48" i="9"/>
  <c r="AA48" i="9"/>
  <c r="X50" i="9"/>
  <c r="AB50" i="9"/>
  <c r="Z52" i="9"/>
  <c r="Y52" i="9"/>
  <c r="AA52" i="9"/>
  <c r="X54" i="9"/>
  <c r="AB54" i="9"/>
  <c r="Z56" i="9"/>
  <c r="Y56" i="9"/>
  <c r="AA56" i="9"/>
  <c r="X58" i="9"/>
  <c r="AB58" i="9"/>
  <c r="Z60" i="9"/>
  <c r="Y60" i="9"/>
  <c r="AA60" i="9"/>
  <c r="X62" i="9"/>
  <c r="AB62" i="9"/>
  <c r="Z64" i="9"/>
  <c r="Y64" i="9"/>
  <c r="AA64" i="9"/>
  <c r="X66" i="9"/>
  <c r="AB66" i="9"/>
  <c r="Z68" i="9"/>
  <c r="Y68" i="9"/>
  <c r="AA68" i="9"/>
  <c r="X70" i="9"/>
  <c r="AB70" i="9"/>
  <c r="Z72" i="9"/>
  <c r="Y72" i="9"/>
  <c r="AA72" i="9"/>
  <c r="X74" i="9"/>
  <c r="AB74" i="9"/>
  <c r="Z76" i="9"/>
  <c r="Y76" i="9"/>
  <c r="AA76" i="9"/>
  <c r="X78" i="9"/>
  <c r="AB78" i="9"/>
  <c r="Z80" i="9"/>
  <c r="Y80" i="9"/>
  <c r="AA80" i="9"/>
  <c r="X82" i="9"/>
  <c r="AB82" i="9"/>
  <c r="Z3" i="9"/>
  <c r="AB3" i="9"/>
  <c r="Y5" i="9"/>
  <c r="X5" i="9"/>
  <c r="AA5" i="9"/>
  <c r="Z7" i="9"/>
  <c r="AB7" i="9"/>
  <c r="Y9" i="9"/>
  <c r="X9" i="9"/>
  <c r="AA9" i="9"/>
  <c r="Z11" i="9"/>
  <c r="AB11" i="9"/>
  <c r="Y13" i="9"/>
  <c r="X13" i="9"/>
  <c r="AA13" i="9"/>
  <c r="Z15" i="9"/>
  <c r="AB15" i="9"/>
  <c r="Y17" i="9"/>
  <c r="X17" i="9"/>
  <c r="AA17" i="9"/>
  <c r="Z19" i="9"/>
  <c r="AB19" i="9"/>
  <c r="Y21" i="9"/>
  <c r="X21" i="9"/>
  <c r="AA21" i="9"/>
  <c r="Z23" i="9"/>
  <c r="AB23" i="9"/>
  <c r="Y25" i="9"/>
  <c r="X25" i="9"/>
  <c r="AA25" i="9"/>
  <c r="Z27" i="9"/>
  <c r="AB27" i="9"/>
  <c r="Y29" i="9"/>
  <c r="X29" i="9"/>
  <c r="AA29" i="9"/>
  <c r="Z31" i="9"/>
  <c r="AB31" i="9"/>
  <c r="Y33" i="9"/>
  <c r="X33" i="9"/>
  <c r="AA33" i="9"/>
  <c r="Z35" i="9"/>
  <c r="AB35" i="9"/>
  <c r="Y37" i="9"/>
  <c r="X37" i="9"/>
  <c r="AA37" i="9"/>
  <c r="Z39" i="9"/>
  <c r="AB39" i="9"/>
  <c r="Y41" i="9"/>
  <c r="X41" i="9"/>
  <c r="AA41" i="9"/>
  <c r="Z43" i="9"/>
  <c r="AB43" i="9"/>
  <c r="Y45" i="9"/>
  <c r="X45" i="9"/>
  <c r="AA45" i="9"/>
  <c r="Z47" i="9"/>
  <c r="AB47" i="9"/>
  <c r="Y49" i="9"/>
  <c r="X49" i="9"/>
  <c r="AA49" i="9"/>
  <c r="Z51" i="9"/>
  <c r="AB51" i="9"/>
  <c r="Y53" i="9"/>
  <c r="X53" i="9"/>
  <c r="AA53" i="9"/>
  <c r="Z55" i="9"/>
  <c r="AB55" i="9"/>
  <c r="Y57" i="9"/>
  <c r="X57" i="9"/>
  <c r="AA57" i="9"/>
  <c r="Z59" i="9"/>
  <c r="AB59" i="9"/>
  <c r="Y61" i="9"/>
  <c r="X61" i="9"/>
  <c r="AA61" i="9"/>
  <c r="Z63" i="9"/>
  <c r="AB63" i="9"/>
  <c r="Y65" i="9"/>
  <c r="X65" i="9"/>
  <c r="AA65" i="9"/>
  <c r="Z67" i="9"/>
  <c r="AB67" i="9"/>
  <c r="Y69" i="9"/>
  <c r="X69" i="9"/>
  <c r="AA69" i="9"/>
  <c r="Z71" i="9"/>
  <c r="AB71" i="9"/>
  <c r="Y73" i="9"/>
  <c r="X73" i="9"/>
  <c r="AA73" i="9"/>
  <c r="Z75" i="9"/>
  <c r="AB75" i="9"/>
  <c r="Y77" i="9"/>
  <c r="X77" i="9"/>
  <c r="AA77" i="9"/>
  <c r="Z79" i="9"/>
  <c r="AB79" i="9"/>
  <c r="Y81" i="9"/>
  <c r="X81" i="9"/>
  <c r="AA81" i="9"/>
  <c r="X4" i="9"/>
  <c r="AB4" i="9"/>
  <c r="Z6" i="9"/>
  <c r="Y6" i="9"/>
  <c r="AA6" i="9"/>
  <c r="X8" i="9"/>
  <c r="AB8" i="9"/>
  <c r="Z10" i="9"/>
  <c r="Y10" i="9"/>
  <c r="AA10" i="9"/>
  <c r="X12" i="9"/>
  <c r="AB12" i="9"/>
  <c r="Z14" i="9"/>
  <c r="Y14" i="9"/>
  <c r="AA14" i="9"/>
  <c r="X16" i="9"/>
  <c r="AB16" i="9"/>
  <c r="Z18" i="9"/>
  <c r="Y18" i="9"/>
  <c r="AA18" i="9"/>
  <c r="X20" i="9"/>
  <c r="AB20" i="9"/>
  <c r="Z22" i="9"/>
  <c r="Y22" i="9"/>
  <c r="AA22" i="9"/>
  <c r="X24" i="9"/>
  <c r="AB24" i="9"/>
  <c r="Z26" i="9"/>
  <c r="Y26" i="9"/>
  <c r="AA26" i="9"/>
  <c r="X28" i="9"/>
  <c r="AB28" i="9"/>
  <c r="Z30" i="9"/>
  <c r="Y30" i="9"/>
  <c r="AA30" i="9"/>
  <c r="X32" i="9"/>
  <c r="AB32" i="9"/>
  <c r="Z34" i="9"/>
  <c r="Y34" i="9"/>
  <c r="AA34" i="9"/>
  <c r="X36" i="9"/>
  <c r="AB36" i="9"/>
  <c r="Z38" i="9"/>
  <c r="Y38" i="9"/>
  <c r="AA38" i="9"/>
  <c r="X40" i="9"/>
  <c r="AB40" i="9"/>
  <c r="Z42" i="9"/>
  <c r="Y42" i="9"/>
  <c r="AA42" i="9"/>
  <c r="X44" i="9"/>
  <c r="AB44" i="9"/>
  <c r="Z46" i="9"/>
  <c r="Y46" i="9"/>
  <c r="AA46" i="9"/>
  <c r="X48" i="9"/>
  <c r="AB48" i="9"/>
  <c r="Z50" i="9"/>
  <c r="Y50" i="9"/>
  <c r="AA50" i="9"/>
  <c r="X52" i="9"/>
  <c r="AB52" i="9"/>
  <c r="Z54" i="9"/>
  <c r="Y54" i="9"/>
  <c r="AA54" i="9"/>
  <c r="X56" i="9"/>
  <c r="AB56" i="9"/>
  <c r="Z58" i="9"/>
  <c r="Y58" i="9"/>
  <c r="AA58" i="9"/>
  <c r="X60" i="9"/>
  <c r="AB60" i="9"/>
  <c r="Z62" i="9"/>
  <c r="Y62" i="9"/>
  <c r="AA62" i="9"/>
  <c r="X64" i="9"/>
  <c r="AB64" i="9"/>
  <c r="Z66" i="9"/>
  <c r="Y66" i="9"/>
  <c r="AA66" i="9"/>
  <c r="X68" i="9"/>
  <c r="AB68" i="9"/>
  <c r="Z70" i="9"/>
  <c r="Y70" i="9"/>
  <c r="AA70" i="9"/>
  <c r="X72" i="9"/>
  <c r="AB72" i="9"/>
  <c r="Z74" i="9"/>
  <c r="Y74" i="9"/>
  <c r="AA74" i="9"/>
  <c r="X76" i="9"/>
  <c r="AB76" i="9"/>
  <c r="Z78" i="9"/>
  <c r="Y78" i="9"/>
  <c r="AA78" i="9"/>
  <c r="X80" i="9"/>
  <c r="AB80" i="9"/>
  <c r="Z82" i="9"/>
  <c r="Y82" i="9"/>
  <c r="AA82" i="9"/>
  <c r="C6" i="9"/>
  <c r="AB18" i="5"/>
  <c r="AB22" i="5" s="1"/>
  <c r="AB19" i="5"/>
  <c r="AB23" i="5" s="1"/>
  <c r="K6" i="9"/>
  <c r="I6" i="9"/>
  <c r="N6" i="9"/>
  <c r="G6" i="9"/>
  <c r="J6" i="9"/>
  <c r="L6" i="9"/>
  <c r="M6" i="9"/>
  <c r="E6" i="9"/>
  <c r="H6" i="9"/>
  <c r="D6" i="9"/>
  <c r="B6" i="9"/>
  <c r="F4" i="9"/>
  <c r="C8" i="9"/>
  <c r="E8" i="9"/>
  <c r="G8" i="9"/>
  <c r="I8" i="9"/>
  <c r="K8" i="9"/>
  <c r="M8" i="9"/>
  <c r="M14" i="9" s="1"/>
  <c r="O8" i="9"/>
  <c r="B8" i="9"/>
  <c r="D8" i="9"/>
  <c r="F8" i="9"/>
  <c r="F14" i="9" s="1"/>
  <c r="H8" i="9"/>
  <c r="J8" i="9"/>
  <c r="L8" i="9"/>
  <c r="N8" i="9"/>
  <c r="E4" i="9"/>
  <c r="D4" i="9"/>
  <c r="AT89" i="9"/>
  <c r="AT88" i="9"/>
  <c r="AT90" i="9"/>
  <c r="AT92" i="9"/>
  <c r="AC176" i="9" a="1"/>
  <c r="AC176" i="9" s="1"/>
  <c r="AJ176" i="9" s="1"/>
  <c r="AG405" i="9"/>
  <c r="AN405" i="9" s="1"/>
  <c r="AD255" i="9"/>
  <c r="AQ255" i="9" s="1"/>
  <c r="AE352" i="9"/>
  <c r="AL352" i="9" s="1"/>
  <c r="AE343" i="9"/>
  <c r="AL343" i="9" s="1"/>
  <c r="AB72" i="13"/>
  <c r="AC72" i="13"/>
  <c r="AB96" i="13"/>
  <c r="AC96" i="13"/>
  <c r="AB120" i="13"/>
  <c r="Z120" i="13"/>
  <c r="X120" i="13"/>
  <c r="AC120" i="13"/>
  <c r="AA120" i="13"/>
  <c r="Y120" i="13"/>
  <c r="W120" i="13"/>
  <c r="U120" i="13"/>
  <c r="Q120" i="13"/>
  <c r="M120" i="13"/>
  <c r="I120" i="13"/>
  <c r="E120" i="13"/>
  <c r="V120" i="13"/>
  <c r="S120" i="13"/>
  <c r="O120" i="13"/>
  <c r="K120" i="13"/>
  <c r="G120" i="13"/>
  <c r="C120" i="13"/>
  <c r="D120" i="13"/>
  <c r="H120" i="13"/>
  <c r="L120" i="13"/>
  <c r="P120" i="13"/>
  <c r="T120" i="13"/>
  <c r="F120" i="13"/>
  <c r="J120" i="13"/>
  <c r="N120" i="13"/>
  <c r="R120" i="13"/>
  <c r="AB80" i="13"/>
  <c r="AC80" i="13"/>
  <c r="AB104" i="13"/>
  <c r="Z104" i="13"/>
  <c r="X104" i="13"/>
  <c r="AC104" i="13"/>
  <c r="Y104" i="13"/>
  <c r="W104" i="13"/>
  <c r="P104" i="13"/>
  <c r="AC71" i="13"/>
  <c r="AB71" i="13"/>
  <c r="AC95" i="13"/>
  <c r="AB95" i="13"/>
  <c r="AC119" i="13"/>
  <c r="AA119" i="13"/>
  <c r="Y119" i="13"/>
  <c r="W119" i="13"/>
  <c r="AB119" i="13"/>
  <c r="Z119" i="13"/>
  <c r="X119" i="13"/>
  <c r="T119" i="13"/>
  <c r="D119" i="13"/>
  <c r="L119" i="13"/>
  <c r="U119" i="13"/>
  <c r="Q119" i="13"/>
  <c r="M119" i="13"/>
  <c r="I119" i="13"/>
  <c r="E119" i="13"/>
  <c r="F119" i="13"/>
  <c r="N119" i="13"/>
  <c r="V119" i="13"/>
  <c r="H119" i="13"/>
  <c r="P119" i="13"/>
  <c r="S119" i="13"/>
  <c r="O119" i="13"/>
  <c r="K119" i="13"/>
  <c r="G119" i="13"/>
  <c r="C119" i="13"/>
  <c r="J119" i="13"/>
  <c r="R119" i="13"/>
  <c r="AB74" i="13"/>
  <c r="AC74" i="13"/>
  <c r="AB98" i="13"/>
  <c r="Z98" i="13"/>
  <c r="X98" i="13"/>
  <c r="AC98" i="13"/>
  <c r="Y98" i="13"/>
  <c r="W98" i="13"/>
  <c r="P98" i="13"/>
  <c r="AC65" i="13"/>
  <c r="AB65" i="13"/>
  <c r="AC89" i="13"/>
  <c r="AB89" i="13"/>
  <c r="AC113" i="13"/>
  <c r="AA113" i="13"/>
  <c r="Y113" i="13"/>
  <c r="W113" i="13"/>
  <c r="AB113" i="13"/>
  <c r="Z113" i="13"/>
  <c r="X113" i="13"/>
  <c r="U113" i="13"/>
  <c r="Q113" i="13"/>
  <c r="M113" i="13"/>
  <c r="F113" i="13"/>
  <c r="J113" i="13"/>
  <c r="P113" i="13"/>
  <c r="C113" i="13"/>
  <c r="G113" i="13"/>
  <c r="K113" i="13"/>
  <c r="R113" i="13"/>
  <c r="S113" i="13"/>
  <c r="O113" i="13"/>
  <c r="D113" i="13"/>
  <c r="H113" i="13"/>
  <c r="L113" i="13"/>
  <c r="T113" i="13"/>
  <c r="E113" i="13"/>
  <c r="I113" i="13"/>
  <c r="N113" i="13"/>
  <c r="V113" i="13"/>
  <c r="AB76" i="13"/>
  <c r="AC76" i="13"/>
  <c r="AB100" i="13"/>
  <c r="Z100" i="13"/>
  <c r="X100" i="13"/>
  <c r="AC100" i="13"/>
  <c r="Y100" i="13"/>
  <c r="W100" i="13"/>
  <c r="P100" i="13"/>
  <c r="AB66" i="13"/>
  <c r="AC66" i="13"/>
  <c r="AB90" i="13"/>
  <c r="AC90" i="13"/>
  <c r="AB114" i="13"/>
  <c r="Z114" i="13"/>
  <c r="X114" i="13"/>
  <c r="AC114" i="13"/>
  <c r="AA114" i="13"/>
  <c r="Y114" i="13"/>
  <c r="W114" i="13"/>
  <c r="U114" i="13"/>
  <c r="Q114" i="13"/>
  <c r="M114" i="13"/>
  <c r="I114" i="13"/>
  <c r="E114" i="13"/>
  <c r="V114" i="13"/>
  <c r="S114" i="13"/>
  <c r="O114" i="13"/>
  <c r="K114" i="13"/>
  <c r="G114" i="13"/>
  <c r="C114" i="13"/>
  <c r="F114" i="13"/>
  <c r="J114" i="13"/>
  <c r="N114" i="13"/>
  <c r="R114" i="13"/>
  <c r="D114" i="13"/>
  <c r="H114" i="13"/>
  <c r="L114" i="13"/>
  <c r="P114" i="13"/>
  <c r="T114" i="13"/>
  <c r="AB82" i="13"/>
  <c r="AC82" i="13"/>
  <c r="AB106" i="13"/>
  <c r="Z106" i="13"/>
  <c r="X106" i="13"/>
  <c r="AC106" i="13"/>
  <c r="Y106" i="13"/>
  <c r="W106" i="13"/>
  <c r="P106" i="13"/>
  <c r="AC73" i="13"/>
  <c r="AB73" i="13"/>
  <c r="C73" i="13"/>
  <c r="AC97" i="13"/>
  <c r="AB97" i="13"/>
  <c r="AC121" i="13"/>
  <c r="AA121" i="13"/>
  <c r="Y121" i="13"/>
  <c r="W121" i="13"/>
  <c r="AB121" i="13"/>
  <c r="Z121" i="13"/>
  <c r="X121" i="13"/>
  <c r="V121" i="13"/>
  <c r="E121" i="13"/>
  <c r="I121" i="13"/>
  <c r="M121" i="13"/>
  <c r="Q121" i="13"/>
  <c r="U121" i="13"/>
  <c r="F121" i="13"/>
  <c r="J121" i="13"/>
  <c r="N121" i="13"/>
  <c r="R121" i="13"/>
  <c r="C121" i="13"/>
  <c r="G121" i="13"/>
  <c r="K121" i="13"/>
  <c r="O121" i="13"/>
  <c r="S121" i="13"/>
  <c r="D121" i="13"/>
  <c r="H121" i="13"/>
  <c r="L121" i="13"/>
  <c r="P121" i="13"/>
  <c r="T121" i="13"/>
  <c r="AC81" i="13"/>
  <c r="AB81" i="13"/>
  <c r="AC105" i="13"/>
  <c r="Y105" i="13"/>
  <c r="W105" i="13"/>
  <c r="AB105" i="13"/>
  <c r="Z105" i="13"/>
  <c r="X105" i="13"/>
  <c r="P105" i="13"/>
  <c r="AC63" i="13"/>
  <c r="AB63" i="13"/>
  <c r="AC87" i="13"/>
  <c r="AB87" i="13"/>
  <c r="AC111" i="13"/>
  <c r="AA111" i="13"/>
  <c r="Y111" i="13"/>
  <c r="W111" i="13"/>
  <c r="AB111" i="13"/>
  <c r="Z111" i="13"/>
  <c r="X111" i="13"/>
  <c r="U111" i="13"/>
  <c r="D111" i="13"/>
  <c r="H111" i="13"/>
  <c r="L111" i="13"/>
  <c r="P111" i="13"/>
  <c r="T111" i="13"/>
  <c r="C111" i="13"/>
  <c r="G111" i="13"/>
  <c r="K111" i="13"/>
  <c r="O111" i="13"/>
  <c r="S111" i="13"/>
  <c r="F111" i="13"/>
  <c r="J111" i="13"/>
  <c r="N111" i="13"/>
  <c r="R111" i="13"/>
  <c r="V111" i="13"/>
  <c r="E111" i="13"/>
  <c r="I111" i="13"/>
  <c r="M111" i="13"/>
  <c r="Q111" i="13"/>
  <c r="AC79" i="13"/>
  <c r="Y79" i="13"/>
  <c r="AB79" i="13"/>
  <c r="Z79" i="13"/>
  <c r="X79" i="13"/>
  <c r="V79" i="13"/>
  <c r="AC103" i="13"/>
  <c r="Y103" i="13"/>
  <c r="W103" i="13"/>
  <c r="AB103" i="13"/>
  <c r="Z103" i="13"/>
  <c r="X103" i="13"/>
  <c r="T103" i="13"/>
  <c r="P103" i="13"/>
  <c r="K103" i="13"/>
  <c r="AB84" i="13"/>
  <c r="AC84" i="13"/>
  <c r="AB108" i="13"/>
  <c r="Z108" i="13"/>
  <c r="X108" i="13"/>
  <c r="AC108" i="13"/>
  <c r="Y108" i="13"/>
  <c r="W108" i="13"/>
  <c r="P108" i="13"/>
  <c r="AB68" i="13"/>
  <c r="AC68" i="13"/>
  <c r="AB92" i="13"/>
  <c r="AC92" i="13"/>
  <c r="AB116" i="13"/>
  <c r="Z116" i="13"/>
  <c r="X116" i="13"/>
  <c r="AC116" i="13"/>
  <c r="AA116" i="13"/>
  <c r="Y116" i="13"/>
  <c r="W116" i="13"/>
  <c r="U116" i="13"/>
  <c r="Q116" i="13"/>
  <c r="M116" i="13"/>
  <c r="I116" i="13"/>
  <c r="E116" i="13"/>
  <c r="V116" i="13"/>
  <c r="S116" i="13"/>
  <c r="O116" i="13"/>
  <c r="K116" i="13"/>
  <c r="G116" i="13"/>
  <c r="C116" i="13"/>
  <c r="D116" i="13"/>
  <c r="H116" i="13"/>
  <c r="L116" i="13"/>
  <c r="P116" i="13"/>
  <c r="T116" i="13"/>
  <c r="F116" i="13"/>
  <c r="J116" i="13"/>
  <c r="N116" i="13"/>
  <c r="R116" i="13"/>
  <c r="AC83" i="13"/>
  <c r="AB83" i="13"/>
  <c r="AC107" i="13"/>
  <c r="Y107" i="13"/>
  <c r="W107" i="13"/>
  <c r="AB107" i="13"/>
  <c r="Z107" i="13"/>
  <c r="X107" i="13"/>
  <c r="P107" i="13"/>
  <c r="AC62" i="13"/>
  <c r="AB62" i="13"/>
  <c r="AB86" i="13"/>
  <c r="AC86" i="13"/>
  <c r="AB110" i="13"/>
  <c r="Z110" i="13"/>
  <c r="X110" i="13"/>
  <c r="AC110" i="13"/>
  <c r="AA110" i="13"/>
  <c r="Y110" i="13"/>
  <c r="W110" i="13"/>
  <c r="D110" i="13"/>
  <c r="H110" i="13"/>
  <c r="L110" i="13"/>
  <c r="P110" i="13"/>
  <c r="T110" i="13"/>
  <c r="C110" i="13"/>
  <c r="G110" i="13"/>
  <c r="K110" i="13"/>
  <c r="O110" i="13"/>
  <c r="S110" i="13"/>
  <c r="F110" i="13"/>
  <c r="J110" i="13"/>
  <c r="N110" i="13"/>
  <c r="R110" i="13"/>
  <c r="V110" i="13"/>
  <c r="E110" i="13"/>
  <c r="I110" i="13"/>
  <c r="M110" i="13"/>
  <c r="Q110" i="13"/>
  <c r="U110" i="13"/>
  <c r="AC77" i="13"/>
  <c r="AB77" i="13"/>
  <c r="AC101" i="13"/>
  <c r="Y101" i="13"/>
  <c r="W101" i="13"/>
  <c r="AB101" i="13"/>
  <c r="Z101" i="13"/>
  <c r="X101" i="13"/>
  <c r="P101" i="13"/>
  <c r="AB64" i="13"/>
  <c r="AC64" i="13"/>
  <c r="AB88" i="13"/>
  <c r="AC88" i="13"/>
  <c r="AB112" i="13"/>
  <c r="Z112" i="13"/>
  <c r="X112" i="13"/>
  <c r="AC112" i="13"/>
  <c r="AA112" i="13"/>
  <c r="Y112" i="13"/>
  <c r="W112" i="13"/>
  <c r="S112" i="13"/>
  <c r="O112" i="13"/>
  <c r="K112" i="13"/>
  <c r="G112" i="13"/>
  <c r="C112" i="13"/>
  <c r="U112" i="13"/>
  <c r="Q112" i="13"/>
  <c r="M112" i="13"/>
  <c r="I112" i="13"/>
  <c r="E112" i="13"/>
  <c r="V112" i="13"/>
  <c r="F112" i="13"/>
  <c r="J112" i="13"/>
  <c r="N112" i="13"/>
  <c r="R112" i="13"/>
  <c r="D112" i="13"/>
  <c r="H112" i="13"/>
  <c r="L112" i="13"/>
  <c r="P112" i="13"/>
  <c r="T112" i="13"/>
  <c r="AB78" i="13"/>
  <c r="AC78" i="13"/>
  <c r="AB102" i="13"/>
  <c r="Z102" i="13"/>
  <c r="X102" i="13"/>
  <c r="AC102" i="13"/>
  <c r="Y102" i="13"/>
  <c r="W102" i="13"/>
  <c r="P102" i="13"/>
  <c r="AB70" i="13"/>
  <c r="AC70" i="13"/>
  <c r="AB94" i="13"/>
  <c r="AC94" i="13"/>
  <c r="AB118" i="13"/>
  <c r="Z118" i="13"/>
  <c r="X118" i="13"/>
  <c r="AC118" i="13"/>
  <c r="AA118" i="13"/>
  <c r="Y118" i="13"/>
  <c r="W118" i="13"/>
  <c r="U118" i="13"/>
  <c r="Q118" i="13"/>
  <c r="M118" i="13"/>
  <c r="I118" i="13"/>
  <c r="E118" i="13"/>
  <c r="V118" i="13"/>
  <c r="S118" i="13"/>
  <c r="O118" i="13"/>
  <c r="K118" i="13"/>
  <c r="G118" i="13"/>
  <c r="C118" i="13"/>
  <c r="F118" i="13"/>
  <c r="J118" i="13"/>
  <c r="N118" i="13"/>
  <c r="R118" i="13"/>
  <c r="D118" i="13"/>
  <c r="H118" i="13"/>
  <c r="L118" i="13"/>
  <c r="P118" i="13"/>
  <c r="T118" i="13"/>
  <c r="AC85" i="13"/>
  <c r="Y85" i="13"/>
  <c r="AB85" i="13"/>
  <c r="Z85" i="13"/>
  <c r="X85" i="13"/>
  <c r="V85" i="13"/>
  <c r="AC109" i="13"/>
  <c r="Y109" i="13"/>
  <c r="W109" i="13"/>
  <c r="AB109" i="13"/>
  <c r="Z109" i="13"/>
  <c r="X109" i="13"/>
  <c r="K109" i="13"/>
  <c r="P109" i="13"/>
  <c r="T109" i="13"/>
  <c r="AC69" i="13"/>
  <c r="AB69" i="13"/>
  <c r="AC93" i="13"/>
  <c r="AB93" i="13"/>
  <c r="AC117" i="13"/>
  <c r="AA117" i="13"/>
  <c r="Y117" i="13"/>
  <c r="W117" i="13"/>
  <c r="AB117" i="13"/>
  <c r="Z117" i="13"/>
  <c r="X117" i="13"/>
  <c r="T117" i="13"/>
  <c r="D117" i="13"/>
  <c r="L117" i="13"/>
  <c r="S117" i="13"/>
  <c r="O117" i="13"/>
  <c r="K117" i="13"/>
  <c r="G117" i="13"/>
  <c r="C117" i="13"/>
  <c r="J117" i="13"/>
  <c r="R117" i="13"/>
  <c r="H117" i="13"/>
  <c r="P117" i="13"/>
  <c r="U117" i="13"/>
  <c r="Q117" i="13"/>
  <c r="M117" i="13"/>
  <c r="I117" i="13"/>
  <c r="E117" i="13"/>
  <c r="F117" i="13"/>
  <c r="N117" i="13"/>
  <c r="V117" i="13"/>
  <c r="AC75" i="13"/>
  <c r="AB75" i="13"/>
  <c r="AC99" i="13"/>
  <c r="Y99" i="13"/>
  <c r="W99" i="13"/>
  <c r="AB99" i="13"/>
  <c r="Z99" i="13"/>
  <c r="X99" i="13"/>
  <c r="P99" i="13"/>
  <c r="AC67" i="13"/>
  <c r="AB67" i="13"/>
  <c r="AC91" i="13"/>
  <c r="AB91" i="13"/>
  <c r="AC115" i="13"/>
  <c r="AA115" i="13"/>
  <c r="Y115" i="13"/>
  <c r="W115" i="13"/>
  <c r="AB115" i="13"/>
  <c r="Z115" i="13"/>
  <c r="X115" i="13"/>
  <c r="P115" i="13"/>
  <c r="H115" i="13"/>
  <c r="T115" i="13"/>
  <c r="L115" i="13"/>
  <c r="D115" i="13"/>
  <c r="U115" i="13"/>
  <c r="Q115" i="13"/>
  <c r="M115" i="13"/>
  <c r="I115" i="13"/>
  <c r="E115" i="13"/>
  <c r="F115" i="13"/>
  <c r="N115" i="13"/>
  <c r="V115" i="13"/>
  <c r="S115" i="13"/>
  <c r="O115" i="13"/>
  <c r="K115" i="13"/>
  <c r="G115" i="13"/>
  <c r="C115" i="13"/>
  <c r="J115" i="13"/>
  <c r="R115" i="13"/>
  <c r="I14" i="9"/>
  <c r="H14" i="9"/>
  <c r="C14" i="9"/>
  <c r="D14" i="9"/>
  <c r="F6" i="9"/>
  <c r="B4" i="9"/>
  <c r="C4" i="9"/>
  <c r="AD57" i="9"/>
  <c r="AD24" i="9"/>
  <c r="AK24" i="9" s="1"/>
  <c r="AV24" i="9" s="1"/>
  <c r="AD72" i="9"/>
  <c r="AD39" i="9"/>
  <c r="AK39" i="9" s="1"/>
  <c r="AV39" i="9" s="1"/>
  <c r="AD3" i="9"/>
  <c r="AG53" i="9"/>
  <c r="AN53" i="9" s="1"/>
  <c r="AE463" i="9" l="1"/>
  <c r="AL463" i="9" s="1"/>
  <c r="AG149" i="9"/>
  <c r="AN149" i="9" s="1"/>
  <c r="AG366" i="9"/>
  <c r="AN366" i="9" s="1"/>
  <c r="AE283" i="9"/>
  <c r="AL283" i="9" s="1"/>
  <c r="AC242" i="9" a="1"/>
  <c r="AC242" i="9" s="1"/>
  <c r="AJ242" i="9" s="1"/>
  <c r="AC483" i="9" a="1"/>
  <c r="AC483" i="9" s="1"/>
  <c r="AJ483" i="9" s="1"/>
  <c r="L14" i="9"/>
  <c r="AC317" i="9" a="1"/>
  <c r="AC317" i="9" s="1"/>
  <c r="AJ317" i="9" s="1"/>
  <c r="AG334" i="9"/>
  <c r="AN334" i="9" s="1"/>
  <c r="AI494" i="9"/>
  <c r="AP494" i="9" s="1"/>
  <c r="AD213" i="9"/>
  <c r="AK213" i="9" s="1"/>
  <c r="AV213" i="9" s="1"/>
  <c r="AI53" i="9"/>
  <c r="AP53" i="9" s="1"/>
  <c r="AD23" i="9"/>
  <c r="AK23" i="9" s="1"/>
  <c r="AV23" i="9" s="1"/>
  <c r="AD56" i="9"/>
  <c r="AD8" i="9"/>
  <c r="AD40" i="9"/>
  <c r="AK40" i="9" s="1"/>
  <c r="AV40" i="9" s="1"/>
  <c r="AD73" i="9"/>
  <c r="AC137" i="9" a="1"/>
  <c r="AC137" i="9" s="1"/>
  <c r="AJ137" i="9" s="1"/>
  <c r="AG325" i="9"/>
  <c r="AN325" i="9" s="1"/>
  <c r="AC307" i="9" a="1"/>
  <c r="AC307" i="9" s="1"/>
  <c r="AJ307" i="9" s="1"/>
  <c r="AC187" i="9" a="1"/>
  <c r="AC187" i="9" s="1"/>
  <c r="AJ187" i="9" s="1"/>
  <c r="AC300" i="9" a="1"/>
  <c r="AC300" i="9" s="1"/>
  <c r="AJ300" i="9" s="1"/>
  <c r="AF57" i="9"/>
  <c r="AM57" i="9" s="1"/>
  <c r="AC297" i="9" a="1"/>
  <c r="AC297" i="9" s="1"/>
  <c r="AJ297" i="9" s="1"/>
  <c r="AG453" i="9"/>
  <c r="AN453" i="9" s="1"/>
  <c r="AI157" i="9"/>
  <c r="AP157" i="9" s="1"/>
  <c r="AE269" i="9"/>
  <c r="AL269" i="9" s="1"/>
  <c r="AE421" i="9"/>
  <c r="AL421" i="9" s="1"/>
  <c r="AE306" i="9"/>
  <c r="AL306" i="9" s="1"/>
  <c r="AE134" i="9"/>
  <c r="AL134" i="9" s="1"/>
  <c r="AE110" i="9"/>
  <c r="AL110" i="9" s="1"/>
  <c r="AC267" i="9" a="1"/>
  <c r="AC267" i="9" s="1"/>
  <c r="AJ267" i="9" s="1"/>
  <c r="AG487" i="9"/>
  <c r="AN487" i="9" s="1"/>
  <c r="AG159" i="9"/>
  <c r="AN159" i="9" s="1"/>
  <c r="AC325" i="9" a="1"/>
  <c r="AC325" i="9" s="1"/>
  <c r="AJ325" i="9" s="1"/>
  <c r="AI191" i="9"/>
  <c r="AP191" i="9" s="1"/>
  <c r="AG296" i="9"/>
  <c r="AN296" i="9" s="1"/>
  <c r="AC408" i="9" a="1"/>
  <c r="AC408" i="9" s="1"/>
  <c r="AJ408" i="9" s="1"/>
  <c r="AC260" i="9" a="1"/>
  <c r="AC260" i="9" s="1"/>
  <c r="AJ260" i="9" s="1"/>
  <c r="AC228" i="9" a="1"/>
  <c r="AC228" i="9" s="1"/>
  <c r="AJ228" i="9" s="1"/>
  <c r="AC278" i="9" a="1"/>
  <c r="AC278" i="9" s="1"/>
  <c r="AJ278" i="9" s="1"/>
  <c r="AG423" i="9"/>
  <c r="AN423" i="9" s="1"/>
  <c r="AG485" i="9"/>
  <c r="AN485" i="9" s="1"/>
  <c r="AC167" i="9" a="1"/>
  <c r="AC167" i="9" s="1"/>
  <c r="AJ167" i="9" s="1"/>
  <c r="AI160" i="9"/>
  <c r="AP160" i="9" s="1"/>
  <c r="N7" i="9"/>
  <c r="J103" i="13"/>
  <c r="I7" i="9"/>
  <c r="E7" i="9"/>
  <c r="O7" i="9"/>
  <c r="H7" i="9"/>
  <c r="F7" i="9"/>
  <c r="D7" i="9"/>
  <c r="M7" i="9"/>
  <c r="G7" i="9"/>
  <c r="C7" i="9"/>
  <c r="L7" i="9"/>
  <c r="K7" i="9"/>
  <c r="B7" i="9"/>
  <c r="J7" i="9"/>
  <c r="AU93" i="9"/>
  <c r="AU90" i="9"/>
  <c r="AT100" i="9"/>
  <c r="AT98" i="9"/>
  <c r="AT99" i="9"/>
  <c r="AS101" i="9"/>
  <c r="AU88" i="9"/>
  <c r="AU96" i="9"/>
  <c r="AU100" i="9"/>
  <c r="AT93" i="9"/>
  <c r="AU98" i="9"/>
  <c r="AS87" i="9"/>
  <c r="S85" i="13"/>
  <c r="S79" i="13"/>
  <c r="O6" i="9"/>
  <c r="A5" i="13"/>
  <c r="A9" i="13"/>
  <c r="D11" i="13"/>
  <c r="A22" i="13"/>
  <c r="AU80" i="9"/>
  <c r="AU76" i="9"/>
  <c r="AU72" i="9"/>
  <c r="AU68" i="9"/>
  <c r="AU64" i="9"/>
  <c r="AU60" i="9"/>
  <c r="AU56" i="9"/>
  <c r="AU52" i="9"/>
  <c r="AU48" i="9"/>
  <c r="AU44" i="9"/>
  <c r="AU40" i="9"/>
  <c r="AU36" i="9"/>
  <c r="AU32" i="9"/>
  <c r="AU28" i="9"/>
  <c r="AU24" i="9"/>
  <c r="AU20" i="9"/>
  <c r="AU16" i="9"/>
  <c r="AU12" i="9"/>
  <c r="AU8" i="9"/>
  <c r="AU4" i="9"/>
  <c r="AS102" i="9"/>
  <c r="AS98" i="9"/>
  <c r="AS94" i="9"/>
  <c r="AS90" i="9"/>
  <c r="AU99" i="9"/>
  <c r="AU91" i="9"/>
  <c r="AT94" i="9"/>
  <c r="AU89" i="9"/>
  <c r="AU86" i="9"/>
  <c r="AU94" i="9"/>
  <c r="AU84" i="9"/>
  <c r="AT102" i="9"/>
  <c r="AS99" i="9"/>
  <c r="AS89" i="9"/>
  <c r="AT101" i="9"/>
  <c r="AF317" i="9"/>
  <c r="AM317" i="9" s="1"/>
  <c r="AH287" i="9"/>
  <c r="AO287" i="9" s="1"/>
  <c r="AE333" i="9"/>
  <c r="AL333" i="9" s="1"/>
  <c r="AE181" i="9"/>
  <c r="AL181" i="9" s="1"/>
  <c r="AE260" i="9"/>
  <c r="AL260" i="9" s="1"/>
  <c r="AE147" i="9"/>
  <c r="AL147" i="9" s="1"/>
  <c r="AE128" i="9"/>
  <c r="AL128" i="9" s="1"/>
  <c r="AE435" i="9"/>
  <c r="AL435" i="9" s="1"/>
  <c r="AE185" i="9"/>
  <c r="AL185" i="9" s="1"/>
  <c r="AE304" i="9"/>
  <c r="AL304" i="9" s="1"/>
  <c r="AE225" i="9"/>
  <c r="AL225" i="9" s="1"/>
  <c r="AE270" i="9"/>
  <c r="AL270" i="9" s="1"/>
  <c r="AE416" i="9"/>
  <c r="AL416" i="9" s="1"/>
  <c r="AC330" i="9" a="1"/>
  <c r="AC330" i="9" s="1"/>
  <c r="AJ330" i="9" s="1"/>
  <c r="AG108" i="9"/>
  <c r="AN108" i="9" s="1"/>
  <c r="AI383" i="9"/>
  <c r="AP383" i="9" s="1"/>
  <c r="AE301" i="9"/>
  <c r="AL301" i="9" s="1"/>
  <c r="AE151" i="9"/>
  <c r="AL151" i="9" s="1"/>
  <c r="AE170" i="9"/>
  <c r="AL170" i="9" s="1"/>
  <c r="AE324" i="9"/>
  <c r="AL324" i="9" s="1"/>
  <c r="AE211" i="9"/>
  <c r="AL211" i="9" s="1"/>
  <c r="AE251" i="9"/>
  <c r="AL251" i="9" s="1"/>
  <c r="AE315" i="9"/>
  <c r="AL315" i="9" s="1"/>
  <c r="AE242" i="9"/>
  <c r="AL242" i="9" s="1"/>
  <c r="AE374" i="9"/>
  <c r="AL374" i="9" s="1"/>
  <c r="AE479" i="9"/>
  <c r="AL479" i="9" s="1"/>
  <c r="AE109" i="9"/>
  <c r="AL109" i="9" s="1"/>
  <c r="AE218" i="9"/>
  <c r="AL218" i="9" s="1"/>
  <c r="AE240" i="9"/>
  <c r="AL240" i="9" s="1"/>
  <c r="AE372" i="9"/>
  <c r="AL372" i="9" s="1"/>
  <c r="AE113" i="9"/>
  <c r="AL113" i="9" s="1"/>
  <c r="AE347" i="9"/>
  <c r="AL347" i="9" s="1"/>
  <c r="AE180" i="9"/>
  <c r="AL180" i="9" s="1"/>
  <c r="AE334" i="9"/>
  <c r="AL334" i="9" s="1"/>
  <c r="AE99" i="9"/>
  <c r="AL99" i="9" s="1"/>
  <c r="AE237" i="9"/>
  <c r="AL237" i="9" s="1"/>
  <c r="AC387" i="9" a="1"/>
  <c r="AC387" i="9" s="1"/>
  <c r="AJ387" i="9" s="1"/>
  <c r="AC236" i="9" a="1"/>
  <c r="AC236" i="9" s="1"/>
  <c r="AJ236" i="9" s="1"/>
  <c r="AC458" i="9" a="1"/>
  <c r="AC458" i="9" s="1"/>
  <c r="AJ458" i="9" s="1"/>
  <c r="AG361" i="9"/>
  <c r="AN361" i="9" s="1"/>
  <c r="AC377" i="9" a="1"/>
  <c r="AC377" i="9" s="1"/>
  <c r="AJ377" i="9" s="1"/>
  <c r="AG261" i="9"/>
  <c r="AN261" i="9" s="1"/>
  <c r="AC420" i="9" a="1"/>
  <c r="AC420" i="9" s="1"/>
  <c r="AJ420" i="9" s="1"/>
  <c r="AC127" i="9" a="1"/>
  <c r="AC127" i="9" s="1"/>
  <c r="AJ127" i="9" s="1"/>
  <c r="AC184" i="9" a="1"/>
  <c r="AC184" i="9" s="1"/>
  <c r="AJ184" i="9" s="1"/>
  <c r="AI242" i="9"/>
  <c r="AP242" i="9" s="1"/>
  <c r="AI147" i="9"/>
  <c r="AP147" i="9" s="1"/>
  <c r="AC136" i="9" a="1"/>
  <c r="AC136" i="9" s="1"/>
  <c r="AJ136" i="9" s="1"/>
  <c r="AC400" i="9" a="1"/>
  <c r="AC400" i="9" s="1"/>
  <c r="AJ400" i="9" s="1"/>
  <c r="AC346" i="9" a="1"/>
  <c r="AC346" i="9" s="1"/>
  <c r="AJ346" i="9" s="1"/>
  <c r="AI451" i="9"/>
  <c r="AP451" i="9" s="1"/>
  <c r="AG205" i="9"/>
  <c r="AN205" i="9" s="1"/>
  <c r="AC499" i="9" a="1"/>
  <c r="AC499" i="9" s="1"/>
  <c r="AJ499" i="9" s="1"/>
  <c r="AG343" i="9"/>
  <c r="AN343" i="9" s="1"/>
  <c r="AI124" i="9"/>
  <c r="AP124" i="9" s="1"/>
  <c r="AG230" i="9"/>
  <c r="AN230" i="9" s="1"/>
  <c r="AI336" i="9"/>
  <c r="AP336" i="9" s="1"/>
  <c r="AC402" i="9" a="1"/>
  <c r="AC402" i="9" s="1"/>
  <c r="AJ402" i="9" s="1"/>
  <c r="AC454" i="9" a="1"/>
  <c r="AC454" i="9" s="1"/>
  <c r="AJ454" i="9" s="1"/>
  <c r="AC435" i="9" a="1"/>
  <c r="AC435" i="9" s="1"/>
  <c r="AJ435" i="9" s="1"/>
  <c r="AC211" i="9" a="1"/>
  <c r="AC211" i="9" s="1"/>
  <c r="AJ211" i="9" s="1"/>
  <c r="AG478" i="9"/>
  <c r="AN478" i="9" s="1"/>
  <c r="AG201" i="9"/>
  <c r="AN201" i="9" s="1"/>
  <c r="E67" i="13"/>
  <c r="G67" i="13"/>
  <c r="I67" i="13"/>
  <c r="K67" i="13"/>
  <c r="M67" i="13"/>
  <c r="D67" i="13"/>
  <c r="F67" i="13"/>
  <c r="H67" i="13"/>
  <c r="J67" i="13"/>
  <c r="L67" i="13"/>
  <c r="N67" i="13"/>
  <c r="O85" i="13"/>
  <c r="AU87" i="9"/>
  <c r="AU101" i="9"/>
  <c r="AU83" i="9"/>
  <c r="AT95" i="9"/>
  <c r="AT87" i="9"/>
  <c r="AT91" i="9"/>
  <c r="AU97" i="9"/>
  <c r="AU102" i="9"/>
  <c r="AS95" i="9"/>
  <c r="AU95" i="9"/>
  <c r="AS91" i="9"/>
  <c r="AS88" i="9"/>
  <c r="AS92" i="9"/>
  <c r="AS96" i="9"/>
  <c r="AS100" i="9"/>
  <c r="AT97" i="9"/>
  <c r="AU85" i="9"/>
  <c r="A1" i="5"/>
  <c r="E91" i="13"/>
  <c r="O67" i="13"/>
  <c r="O79" i="13"/>
  <c r="G73" i="13"/>
  <c r="I73" i="13"/>
  <c r="K73" i="13"/>
  <c r="M73" i="13"/>
  <c r="D73" i="13"/>
  <c r="F73" i="13"/>
  <c r="V73" i="13"/>
  <c r="V67" i="13"/>
  <c r="D79" i="13"/>
  <c r="F79" i="13"/>
  <c r="H79" i="13"/>
  <c r="L79" i="13"/>
  <c r="H73" i="13"/>
  <c r="J73" i="13"/>
  <c r="L73" i="13"/>
  <c r="N73" i="13"/>
  <c r="E73" i="13"/>
  <c r="C85" i="13"/>
  <c r="E85" i="13"/>
  <c r="G85" i="13"/>
  <c r="W97" i="13"/>
  <c r="AE49" i="9"/>
  <c r="AL49" i="9" s="1"/>
  <c r="AC19" i="9" a="1"/>
  <c r="AC19" i="9" s="1"/>
  <c r="AJ19" i="9" s="1"/>
  <c r="AG90" i="9"/>
  <c r="AN90" i="9" s="1"/>
  <c r="AC88" i="9" a="1"/>
  <c r="AC88" i="9" s="1"/>
  <c r="AJ88" i="9" s="1"/>
  <c r="AG91" i="9"/>
  <c r="AN91" i="9" s="1"/>
  <c r="AE496" i="9"/>
  <c r="AL496" i="9" s="1"/>
  <c r="AC486" i="9" a="1"/>
  <c r="AC486" i="9" s="1"/>
  <c r="AJ486" i="9" s="1"/>
  <c r="AE442" i="9"/>
  <c r="AL442" i="9" s="1"/>
  <c r="AD434" i="9"/>
  <c r="AE432" i="9"/>
  <c r="AL432" i="9" s="1"/>
  <c r="AI414" i="9"/>
  <c r="AP414" i="9" s="1"/>
  <c r="AG28" i="9"/>
  <c r="AN28" i="9" s="1"/>
  <c r="AI80" i="9"/>
  <c r="AP80" i="9" s="1"/>
  <c r="AD64" i="9"/>
  <c r="AD48" i="9"/>
  <c r="AD32" i="9"/>
  <c r="AK32" i="9" s="1"/>
  <c r="AV32" i="9" s="1"/>
  <c r="AC28" i="9" a="1"/>
  <c r="AC28" i="9" s="1"/>
  <c r="AJ28" i="9" s="1"/>
  <c r="AE24" i="9"/>
  <c r="AL24" i="9" s="1"/>
  <c r="AD16" i="9"/>
  <c r="AE81" i="9"/>
  <c r="AL81" i="9" s="1"/>
  <c r="AD65" i="9"/>
  <c r="AH53" i="9"/>
  <c r="AO53" i="9" s="1"/>
  <c r="AG45" i="9"/>
  <c r="AN45" i="9" s="1"/>
  <c r="AG38" i="9"/>
  <c r="AN38" i="9" s="1"/>
  <c r="AD47" i="9"/>
  <c r="AC43" i="9" a="1"/>
  <c r="AC43" i="9" s="1"/>
  <c r="AJ43" i="9" s="1"/>
  <c r="AI31" i="9"/>
  <c r="AP31" i="9" s="1"/>
  <c r="AD15" i="9"/>
  <c r="AE95" i="9"/>
  <c r="AL95" i="9" s="1"/>
  <c r="AE486" i="9"/>
  <c r="AL486" i="9" s="1"/>
  <c r="AC478" i="9" a="1"/>
  <c r="AC478" i="9" s="1"/>
  <c r="AJ478" i="9" s="1"/>
  <c r="AG468" i="9"/>
  <c r="AN468" i="9" s="1"/>
  <c r="AC430" i="9" a="1"/>
  <c r="AC430" i="9" s="1"/>
  <c r="AJ430" i="9" s="1"/>
  <c r="AE404" i="9"/>
  <c r="AL404" i="9" s="1"/>
  <c r="AI390" i="9"/>
  <c r="AP390" i="9" s="1"/>
  <c r="AC372" i="9" a="1"/>
  <c r="AC372" i="9" s="1"/>
  <c r="AJ372" i="9" s="1"/>
  <c r="AG358" i="9"/>
  <c r="AN358" i="9" s="1"/>
  <c r="AE340" i="9"/>
  <c r="AL340" i="9" s="1"/>
  <c r="AG308" i="9"/>
  <c r="AN308" i="9" s="1"/>
  <c r="AE302" i="9"/>
  <c r="AL302" i="9" s="1"/>
  <c r="AE292" i="9"/>
  <c r="AL292" i="9" s="1"/>
  <c r="AI268" i="9"/>
  <c r="AP268" i="9" s="1"/>
  <c r="AE238" i="9"/>
  <c r="AL238" i="9" s="1"/>
  <c r="AE228" i="9"/>
  <c r="AL228" i="9" s="1"/>
  <c r="AD222" i="9"/>
  <c r="AR222" i="9" s="1"/>
  <c r="AC204" i="9" a="1"/>
  <c r="AC204" i="9" s="1"/>
  <c r="AJ204" i="9" s="1"/>
  <c r="AE190" i="9"/>
  <c r="AL190" i="9" s="1"/>
  <c r="AC174" i="9" a="1"/>
  <c r="AC174" i="9" s="1"/>
  <c r="AJ174" i="9" s="1"/>
  <c r="AF156" i="9"/>
  <c r="AM156" i="9" s="1"/>
  <c r="AE148" i="9"/>
  <c r="AL148" i="9" s="1"/>
  <c r="AI116" i="9"/>
  <c r="AP116" i="9" s="1"/>
  <c r="AE108" i="9"/>
  <c r="AL108" i="9" s="1"/>
  <c r="AG489" i="9"/>
  <c r="AN489" i="9" s="1"/>
  <c r="AE453" i="9"/>
  <c r="AL453" i="9" s="1"/>
  <c r="AG449" i="9"/>
  <c r="AN449" i="9" s="1"/>
  <c r="AI437" i="9"/>
  <c r="AP437" i="9" s="1"/>
  <c r="AC433" i="9" a="1"/>
  <c r="AC433" i="9" s="1"/>
  <c r="AJ433" i="9" s="1"/>
  <c r="AC425" i="9" a="1"/>
  <c r="AC425" i="9" s="1"/>
  <c r="AJ425" i="9" s="1"/>
  <c r="AH397" i="9"/>
  <c r="AO397" i="9" s="1"/>
  <c r="AG385" i="9"/>
  <c r="AN385" i="9" s="1"/>
  <c r="AG381" i="9"/>
  <c r="AN381" i="9" s="1"/>
  <c r="AI373" i="9"/>
  <c r="AP373" i="9" s="1"/>
  <c r="AI325" i="9"/>
  <c r="AP325" i="9" s="1"/>
  <c r="AE317" i="9"/>
  <c r="AL317" i="9" s="1"/>
  <c r="AG293" i="9"/>
  <c r="AN293" i="9" s="1"/>
  <c r="AE285" i="9"/>
  <c r="AL285" i="9" s="1"/>
  <c r="AD281" i="9"/>
  <c r="AR281" i="9" s="1"/>
  <c r="AC261" i="9" a="1"/>
  <c r="AC261" i="9" s="1"/>
  <c r="AJ261" i="9" s="1"/>
  <c r="AE253" i="9"/>
  <c r="AL253" i="9" s="1"/>
  <c r="AG245" i="9"/>
  <c r="AN245" i="9" s="1"/>
  <c r="AI229" i="9"/>
  <c r="AP229" i="9" s="1"/>
  <c r="AC209" i="9" a="1"/>
  <c r="AC209" i="9" s="1"/>
  <c r="AJ209" i="9" s="1"/>
  <c r="AE201" i="9"/>
  <c r="AL201" i="9" s="1"/>
  <c r="AG193" i="9"/>
  <c r="AN193" i="9" s="1"/>
  <c r="K10" i="9"/>
  <c r="AE173" i="9"/>
  <c r="AL173" i="9" s="1"/>
  <c r="AE165" i="9"/>
  <c r="AL165" i="9" s="1"/>
  <c r="AC145" i="9" a="1"/>
  <c r="AC145" i="9" s="1"/>
  <c r="AJ145" i="9" s="1"/>
  <c r="AE121" i="9"/>
  <c r="AL121" i="9" s="1"/>
  <c r="AG113" i="9"/>
  <c r="AN113" i="9" s="1"/>
  <c r="AE498" i="9"/>
  <c r="AL498" i="9" s="1"/>
  <c r="AG496" i="9"/>
  <c r="AN496" i="9" s="1"/>
  <c r="AE440" i="9"/>
  <c r="AL440" i="9" s="1"/>
  <c r="AG432" i="9"/>
  <c r="AN432" i="9" s="1"/>
  <c r="AE424" i="9"/>
  <c r="AL424" i="9" s="1"/>
  <c r="AC418" i="9" a="1"/>
  <c r="AC418" i="9" s="1"/>
  <c r="AJ418" i="9" s="1"/>
  <c r="AI394" i="9"/>
  <c r="AP394" i="9" s="1"/>
  <c r="AE384" i="9"/>
  <c r="AL384" i="9" s="1"/>
  <c r="AE378" i="9"/>
  <c r="AL378" i="9" s="1"/>
  <c r="AC354" i="9" a="1"/>
  <c r="AC354" i="9" s="1"/>
  <c r="AJ354" i="9" s="1"/>
  <c r="AE338" i="9"/>
  <c r="AL338" i="9" s="1"/>
  <c r="AE336" i="9"/>
  <c r="AL336" i="9" s="1"/>
  <c r="AI330" i="9"/>
  <c r="AP330" i="9" s="1"/>
  <c r="AD312" i="9"/>
  <c r="AQ312" i="9" s="1"/>
  <c r="AC304" i="9" a="1"/>
  <c r="AC304" i="9" s="1"/>
  <c r="AJ304" i="9" s="1"/>
  <c r="AG298" i="9"/>
  <c r="AN298" i="9" s="1"/>
  <c r="AE274" i="9"/>
  <c r="AL274" i="9" s="1"/>
  <c r="AE272" i="9"/>
  <c r="AL272" i="9" s="1"/>
  <c r="AG258" i="9"/>
  <c r="AN258" i="9" s="1"/>
  <c r="AG256" i="9"/>
  <c r="AN256" i="9" s="1"/>
  <c r="AC248" i="9" a="1"/>
  <c r="AC248" i="9" s="1"/>
  <c r="AJ248" i="9" s="1"/>
  <c r="AE216" i="9"/>
  <c r="AL216" i="9" s="1"/>
  <c r="AG210" i="9"/>
  <c r="AN210" i="9" s="1"/>
  <c r="AC208" i="9" a="1"/>
  <c r="AC208" i="9" s="1"/>
  <c r="AJ208" i="9" s="1"/>
  <c r="AG202" i="9"/>
  <c r="AN202" i="9" s="1"/>
  <c r="AI178" i="9"/>
  <c r="AP178" i="9" s="1"/>
  <c r="AG176" i="9"/>
  <c r="AN176" i="9" s="1"/>
  <c r="AE160" i="9"/>
  <c r="AL160" i="9" s="1"/>
  <c r="AE152" i="9"/>
  <c r="AL152" i="9" s="1"/>
  <c r="AC146" i="9" a="1"/>
  <c r="AC146" i="9" s="1"/>
  <c r="AJ146" i="9" s="1"/>
  <c r="AC128" i="9" a="1"/>
  <c r="AC128" i="9" s="1"/>
  <c r="AJ128" i="9" s="1"/>
  <c r="AG120" i="9"/>
  <c r="AN120" i="9" s="1"/>
  <c r="AI112" i="9"/>
  <c r="AP112" i="9" s="1"/>
  <c r="AC471" i="9" a="1"/>
  <c r="AC471" i="9" s="1"/>
  <c r="AJ471" i="9" s="1"/>
  <c r="AE455" i="9"/>
  <c r="AL455" i="9" s="1"/>
  <c r="AC451" i="9" a="1"/>
  <c r="AC451" i="9" s="1"/>
  <c r="AJ451" i="9" s="1"/>
  <c r="AG447" i="9"/>
  <c r="AN447" i="9" s="1"/>
  <c r="AG443" i="9"/>
  <c r="AN443" i="9" s="1"/>
  <c r="AE431" i="9"/>
  <c r="AL431" i="9" s="1"/>
  <c r="AI407" i="9"/>
  <c r="AP407" i="9" s="1"/>
  <c r="AI379" i="9"/>
  <c r="AP379" i="9" s="1"/>
  <c r="AC359" i="9" a="1"/>
  <c r="AC359" i="9" s="1"/>
  <c r="AJ359" i="9" s="1"/>
  <c r="AC355" i="9" a="1"/>
  <c r="AC355" i="9" s="1"/>
  <c r="AJ355" i="9" s="1"/>
  <c r="AI347" i="9"/>
  <c r="AP347" i="9" s="1"/>
  <c r="AC331" i="9" a="1"/>
  <c r="AC331" i="9" s="1"/>
  <c r="AJ331" i="9" s="1"/>
  <c r="AC311" i="9" a="1"/>
  <c r="AC311" i="9" s="1"/>
  <c r="AJ311" i="9" s="1"/>
  <c r="AE299" i="9"/>
  <c r="AL299" i="9" s="1"/>
  <c r="AC275" i="9" a="1"/>
  <c r="AC275" i="9" s="1"/>
  <c r="AJ275" i="9" s="1"/>
  <c r="AC271" i="9" a="1"/>
  <c r="AC271" i="9" s="1"/>
  <c r="AJ271" i="9" s="1"/>
  <c r="AE267" i="9"/>
  <c r="AL267" i="9" s="1"/>
  <c r="AI251" i="9"/>
  <c r="AP251" i="9" s="1"/>
  <c r="AE235" i="9"/>
  <c r="AL235" i="9" s="1"/>
  <c r="AG231" i="9"/>
  <c r="AN231" i="9" s="1"/>
  <c r="AE227" i="9"/>
  <c r="AL227" i="9" s="1"/>
  <c r="AG215" i="9"/>
  <c r="AN215" i="9" s="1"/>
  <c r="AE175" i="9"/>
  <c r="AL175" i="9" s="1"/>
  <c r="AG139" i="9"/>
  <c r="AN139" i="9" s="1"/>
  <c r="AG131" i="9"/>
  <c r="AN131" i="9" s="1"/>
  <c r="AE123" i="9"/>
  <c r="AL123" i="9" s="1"/>
  <c r="AC107" i="9" a="1"/>
  <c r="AC107" i="9" s="1"/>
  <c r="AJ107" i="9" s="1"/>
  <c r="AQ222" i="9"/>
  <c r="AC3" i="5"/>
  <c r="AC8" i="5"/>
  <c r="AC9" i="5"/>
  <c r="AC6" i="5"/>
  <c r="AC7" i="5"/>
  <c r="AD31" i="9"/>
  <c r="AK31" i="9" s="1"/>
  <c r="AV31" i="9" s="1"/>
  <c r="AD80" i="9"/>
  <c r="AQ80" i="9" s="1"/>
  <c r="AD81" i="9"/>
  <c r="AQ81" i="9" s="1"/>
  <c r="AR255" i="9"/>
  <c r="H12" i="9"/>
  <c r="AE331" i="9"/>
  <c r="AL331" i="9" s="1"/>
  <c r="AE471" i="9"/>
  <c r="AL471" i="9" s="1"/>
  <c r="AE209" i="9"/>
  <c r="AL209" i="9" s="1"/>
  <c r="AE107" i="9"/>
  <c r="AL107" i="9" s="1"/>
  <c r="AE156" i="9"/>
  <c r="AL156" i="9" s="1"/>
  <c r="AC215" i="9" a="1"/>
  <c r="AC215" i="9" s="1"/>
  <c r="AJ215" i="9" s="1"/>
  <c r="AI275" i="9"/>
  <c r="AP275" i="9" s="1"/>
  <c r="AC58" i="9" a="1"/>
  <c r="AC58" i="9" s="1"/>
  <c r="AJ58" i="9" s="1"/>
  <c r="AE76" i="9"/>
  <c r="AL76" i="9" s="1"/>
  <c r="AE72" i="9"/>
  <c r="AL72" i="9" s="1"/>
  <c r="AG66" i="9"/>
  <c r="AN66" i="9" s="1"/>
  <c r="AC56" i="9" a="1"/>
  <c r="AC56" i="9" s="1"/>
  <c r="AJ56" i="9" s="1"/>
  <c r="AB4" i="5"/>
  <c r="AB17" i="5" a="1"/>
  <c r="AB17" i="5" s="1"/>
  <c r="AB21" i="5" s="1"/>
  <c r="AC4" i="5"/>
  <c r="AC17" i="5" a="1"/>
  <c r="AC17" i="5" s="1"/>
  <c r="AC21" i="5" s="1"/>
  <c r="AC16" i="5"/>
  <c r="AC20" i="5" s="1"/>
  <c r="J12" i="9"/>
  <c r="AG80" i="9"/>
  <c r="AN80" i="9" s="1"/>
  <c r="AG56" i="9"/>
  <c r="AN56" i="9" s="1"/>
  <c r="AC24" i="9" a="1"/>
  <c r="AC24" i="9" s="1"/>
  <c r="AJ24" i="9" s="1"/>
  <c r="AE61" i="9"/>
  <c r="AL61" i="9" s="1"/>
  <c r="AE90" i="9"/>
  <c r="AL90" i="9" s="1"/>
  <c r="AE97" i="9"/>
  <c r="AL97" i="9" s="1"/>
  <c r="AE101" i="9"/>
  <c r="AL101" i="9" s="1"/>
  <c r="AG85" i="9"/>
  <c r="AN85" i="9" s="1"/>
  <c r="AG490" i="9"/>
  <c r="AN490" i="9" s="1"/>
  <c r="AG480" i="9"/>
  <c r="AN480" i="9" s="1"/>
  <c r="AE466" i="9"/>
  <c r="AL466" i="9" s="1"/>
  <c r="AC460" i="9" a="1"/>
  <c r="AC460" i="9" s="1"/>
  <c r="AJ460" i="9" s="1"/>
  <c r="AE454" i="9"/>
  <c r="AL454" i="9" s="1"/>
  <c r="AE448" i="9"/>
  <c r="AL448" i="9" s="1"/>
  <c r="AG440" i="9"/>
  <c r="AN440" i="9" s="1"/>
  <c r="AC424" i="9" a="1"/>
  <c r="AC424" i="9" s="1"/>
  <c r="AJ424" i="9" s="1"/>
  <c r="AI420" i="9"/>
  <c r="AP420" i="9" s="1"/>
  <c r="AE74" i="9"/>
  <c r="AL74" i="9" s="1"/>
  <c r="AC34" i="9" a="1"/>
  <c r="AC34" i="9" s="1"/>
  <c r="AJ34" i="9" s="1"/>
  <c r="AC81" i="9" a="1"/>
  <c r="AC81" i="9" s="1"/>
  <c r="AJ81" i="9" s="1"/>
  <c r="AG73" i="9"/>
  <c r="AN73" i="9" s="1"/>
  <c r="AG57" i="9"/>
  <c r="AN57" i="9" s="1"/>
  <c r="AG17" i="9"/>
  <c r="AN17" i="9" s="1"/>
  <c r="AC54" i="9" a="1"/>
  <c r="AC54" i="9" s="1"/>
  <c r="AJ54" i="9" s="1"/>
  <c r="AC46" i="9" a="1"/>
  <c r="AC46" i="9" s="1"/>
  <c r="AJ46" i="9" s="1"/>
  <c r="AG36" i="9"/>
  <c r="AN36" i="9" s="1"/>
  <c r="AE14" i="9"/>
  <c r="AL14" i="9" s="1"/>
  <c r="AG12" i="9"/>
  <c r="AN12" i="9" s="1"/>
  <c r="AE79" i="9"/>
  <c r="AL79" i="9" s="1"/>
  <c r="AI75" i="9"/>
  <c r="AP75" i="9" s="1"/>
  <c r="AI71" i="9"/>
  <c r="AP71" i="9" s="1"/>
  <c r="AI51" i="9"/>
  <c r="AP51" i="9" s="1"/>
  <c r="AE39" i="9"/>
  <c r="AL39" i="9" s="1"/>
  <c r="AG83" i="9"/>
  <c r="AN83" i="9" s="1"/>
  <c r="AE462" i="9"/>
  <c r="AL462" i="9" s="1"/>
  <c r="AB16" i="5"/>
  <c r="AB20" i="5" s="1"/>
  <c r="AC19" i="5"/>
  <c r="AC23" i="5" s="1"/>
  <c r="D18" i="13"/>
  <c r="D20" i="13"/>
  <c r="D12" i="13"/>
  <c r="D17" i="13"/>
  <c r="D19" i="13"/>
  <c r="D21" i="13"/>
  <c r="D13" i="13"/>
  <c r="D15" i="13"/>
  <c r="D14" i="13"/>
  <c r="D16" i="13"/>
  <c r="F17" i="13"/>
  <c r="F19" i="13"/>
  <c r="F21" i="13"/>
  <c r="F12" i="13"/>
  <c r="F18" i="13"/>
  <c r="F20" i="13"/>
  <c r="F13" i="13"/>
  <c r="F15" i="13"/>
  <c r="F14" i="13"/>
  <c r="F16" i="13"/>
  <c r="H17" i="13"/>
  <c r="H19" i="13"/>
  <c r="H21" i="13"/>
  <c r="H12" i="13"/>
  <c r="H18" i="13"/>
  <c r="H20" i="13"/>
  <c r="H13" i="13"/>
  <c r="H15" i="13"/>
  <c r="H14" i="13"/>
  <c r="H16" i="13"/>
  <c r="J17" i="13"/>
  <c r="J19" i="13"/>
  <c r="J21" i="13"/>
  <c r="J12" i="13"/>
  <c r="J18" i="13"/>
  <c r="J20" i="13"/>
  <c r="J13" i="13"/>
  <c r="J15" i="13"/>
  <c r="J14" i="13"/>
  <c r="J16" i="13"/>
  <c r="L17" i="13"/>
  <c r="L19" i="13"/>
  <c r="L21" i="13"/>
  <c r="L12" i="13"/>
  <c r="L18" i="13"/>
  <c r="L20" i="13"/>
  <c r="L13" i="13"/>
  <c r="L15" i="13"/>
  <c r="L14" i="13"/>
  <c r="L16" i="13"/>
  <c r="N17" i="13"/>
  <c r="N19" i="13"/>
  <c r="N21" i="13"/>
  <c r="N12" i="13"/>
  <c r="N18" i="13"/>
  <c r="N20" i="13"/>
  <c r="N13" i="13"/>
  <c r="N15" i="13"/>
  <c r="N14" i="13"/>
  <c r="N16" i="13"/>
  <c r="P17" i="13"/>
  <c r="P19" i="13"/>
  <c r="P21" i="13"/>
  <c r="P12" i="13"/>
  <c r="P18" i="13"/>
  <c r="P20" i="13"/>
  <c r="P13" i="13"/>
  <c r="P15" i="13"/>
  <c r="P14" i="13"/>
  <c r="P16" i="13"/>
  <c r="R17" i="13"/>
  <c r="R19" i="13"/>
  <c r="R21" i="13"/>
  <c r="R12" i="13"/>
  <c r="R18" i="13"/>
  <c r="R20" i="13"/>
  <c r="R13" i="13"/>
  <c r="R15" i="13"/>
  <c r="R14" i="13"/>
  <c r="R16" i="13"/>
  <c r="T17" i="13"/>
  <c r="T19" i="13"/>
  <c r="T21" i="13"/>
  <c r="T12" i="13"/>
  <c r="T18" i="13"/>
  <c r="T20" i="13"/>
  <c r="T13" i="13"/>
  <c r="T15" i="13"/>
  <c r="T14" i="13"/>
  <c r="T16" i="13"/>
  <c r="V17" i="13"/>
  <c r="V19" i="13"/>
  <c r="V21" i="13"/>
  <c r="V12" i="13"/>
  <c r="V18" i="13"/>
  <c r="V20" i="13"/>
  <c r="V13" i="13"/>
  <c r="V15" i="13"/>
  <c r="V14" i="13"/>
  <c r="V16" i="13"/>
  <c r="X17" i="13"/>
  <c r="X19" i="13"/>
  <c r="X21" i="13"/>
  <c r="X12" i="13"/>
  <c r="X18" i="13"/>
  <c r="X20" i="13"/>
  <c r="X13" i="13"/>
  <c r="X15" i="13"/>
  <c r="X14" i="13"/>
  <c r="X16" i="13"/>
  <c r="Z17" i="13"/>
  <c r="Z19" i="13"/>
  <c r="Z21" i="13"/>
  <c r="Z12" i="13"/>
  <c r="Z18" i="13"/>
  <c r="Z20" i="13"/>
  <c r="Z13" i="13"/>
  <c r="Z15" i="13"/>
  <c r="Z14" i="13"/>
  <c r="Z16" i="13"/>
  <c r="AB17" i="13"/>
  <c r="AB19" i="13"/>
  <c r="AB21" i="13"/>
  <c r="AB12" i="13"/>
  <c r="AB18" i="13"/>
  <c r="AB20" i="13"/>
  <c r="AB13" i="13"/>
  <c r="AB15" i="13"/>
  <c r="AB14" i="13"/>
  <c r="AB16" i="13"/>
  <c r="C11" i="5"/>
  <c r="C13" i="5"/>
  <c r="C15" i="5"/>
  <c r="C12" i="5"/>
  <c r="C14" i="5"/>
  <c r="E11" i="5"/>
  <c r="E13" i="5"/>
  <c r="E15" i="5"/>
  <c r="E12" i="5"/>
  <c r="E14" i="5"/>
  <c r="G11" i="5"/>
  <c r="G13" i="5"/>
  <c r="G15" i="5"/>
  <c r="G12" i="5"/>
  <c r="G14" i="5"/>
  <c r="I11" i="5"/>
  <c r="I13" i="5"/>
  <c r="I15" i="5"/>
  <c r="I12" i="5"/>
  <c r="I14" i="5"/>
  <c r="K11" i="5"/>
  <c r="K13" i="5"/>
  <c r="K15" i="5"/>
  <c r="K12" i="5"/>
  <c r="K14" i="5"/>
  <c r="M11" i="5"/>
  <c r="M12" i="5"/>
  <c r="M14" i="5"/>
  <c r="M13" i="5"/>
  <c r="M15" i="5"/>
  <c r="O11" i="5"/>
  <c r="O12" i="5"/>
  <c r="O14" i="5"/>
  <c r="O13" i="5"/>
  <c r="O15" i="5"/>
  <c r="Q11" i="5"/>
  <c r="Q12" i="5"/>
  <c r="Q14" i="5"/>
  <c r="Q13" i="5"/>
  <c r="Q15" i="5"/>
  <c r="S11" i="5"/>
  <c r="S12" i="5"/>
  <c r="S14" i="5"/>
  <c r="S13" i="5"/>
  <c r="S15" i="5"/>
  <c r="U11" i="5"/>
  <c r="U12" i="5"/>
  <c r="U14" i="5"/>
  <c r="U13" i="5"/>
  <c r="U15" i="5"/>
  <c r="W11" i="5"/>
  <c r="W12" i="5"/>
  <c r="W14" i="5"/>
  <c r="W13" i="5"/>
  <c r="W15" i="5"/>
  <c r="Y11" i="5"/>
  <c r="Y12" i="5"/>
  <c r="Y14" i="5"/>
  <c r="Y13" i="5"/>
  <c r="Y15" i="5"/>
  <c r="AA11" i="5"/>
  <c r="AA12" i="5"/>
  <c r="AA14" i="5"/>
  <c r="AA13" i="5"/>
  <c r="AA15" i="5"/>
  <c r="AC11" i="5"/>
  <c r="AC12" i="5"/>
  <c r="AC14" i="5"/>
  <c r="AC13" i="5"/>
  <c r="AC15" i="5"/>
  <c r="C12" i="13"/>
  <c r="C18" i="13"/>
  <c r="C20" i="13"/>
  <c r="C13" i="13"/>
  <c r="C15" i="13"/>
  <c r="C17" i="13"/>
  <c r="C19" i="13"/>
  <c r="C21" i="13"/>
  <c r="C14" i="13"/>
  <c r="C16" i="13"/>
  <c r="E12" i="13"/>
  <c r="E17" i="13"/>
  <c r="E19" i="13"/>
  <c r="E21" i="13"/>
  <c r="E18" i="13"/>
  <c r="E20" i="13"/>
  <c r="E14" i="13"/>
  <c r="E16" i="13"/>
  <c r="E13" i="13"/>
  <c r="E15" i="13"/>
  <c r="G12" i="13"/>
  <c r="G18" i="13"/>
  <c r="G20" i="13"/>
  <c r="G17" i="13"/>
  <c r="G19" i="13"/>
  <c r="G21" i="13"/>
  <c r="G13" i="13"/>
  <c r="G15" i="13"/>
  <c r="G14" i="13"/>
  <c r="G16" i="13"/>
  <c r="I12" i="13"/>
  <c r="I18" i="13"/>
  <c r="I20" i="13"/>
  <c r="I17" i="13"/>
  <c r="I19" i="13"/>
  <c r="I21" i="13"/>
  <c r="I13" i="13"/>
  <c r="I15" i="13"/>
  <c r="I14" i="13"/>
  <c r="I16" i="13"/>
  <c r="K12" i="13"/>
  <c r="K18" i="13"/>
  <c r="K20" i="13"/>
  <c r="K17" i="13"/>
  <c r="K19" i="13"/>
  <c r="K21" i="13"/>
  <c r="K13" i="13"/>
  <c r="K15" i="13"/>
  <c r="K14" i="13"/>
  <c r="K16" i="13"/>
  <c r="M12" i="13"/>
  <c r="M18" i="13"/>
  <c r="M20" i="13"/>
  <c r="M17" i="13"/>
  <c r="M19" i="13"/>
  <c r="M21" i="13"/>
  <c r="M13" i="13"/>
  <c r="M15" i="13"/>
  <c r="M14" i="13"/>
  <c r="M16" i="13"/>
  <c r="O12" i="13"/>
  <c r="O18" i="13"/>
  <c r="O20" i="13"/>
  <c r="O17" i="13"/>
  <c r="O19" i="13"/>
  <c r="O21" i="13"/>
  <c r="O13" i="13"/>
  <c r="O15" i="13"/>
  <c r="O14" i="13"/>
  <c r="O16" i="13"/>
  <c r="Q12" i="13"/>
  <c r="Q18" i="13"/>
  <c r="Q20" i="13"/>
  <c r="Q17" i="13"/>
  <c r="Q19" i="13"/>
  <c r="Q21" i="13"/>
  <c r="Q13" i="13"/>
  <c r="Q15" i="13"/>
  <c r="Q14" i="13"/>
  <c r="Q16" i="13"/>
  <c r="S12" i="13"/>
  <c r="S18" i="13"/>
  <c r="S20" i="13"/>
  <c r="S17" i="13"/>
  <c r="S19" i="13"/>
  <c r="S21" i="13"/>
  <c r="S13" i="13"/>
  <c r="S15" i="13"/>
  <c r="S14" i="13"/>
  <c r="S16" i="13"/>
  <c r="U12" i="13"/>
  <c r="U18" i="13"/>
  <c r="U20" i="13"/>
  <c r="U17" i="13"/>
  <c r="U19" i="13"/>
  <c r="U21" i="13"/>
  <c r="U13" i="13"/>
  <c r="U15" i="13"/>
  <c r="U14" i="13"/>
  <c r="U16" i="13"/>
  <c r="W12" i="13"/>
  <c r="W18" i="13"/>
  <c r="W20" i="13"/>
  <c r="W17" i="13"/>
  <c r="W19" i="13"/>
  <c r="W21" i="13"/>
  <c r="W13" i="13"/>
  <c r="W15" i="13"/>
  <c r="W14" i="13"/>
  <c r="W16" i="13"/>
  <c r="Y12" i="13"/>
  <c r="Y18" i="13"/>
  <c r="Y20" i="13"/>
  <c r="Y17" i="13"/>
  <c r="Y19" i="13"/>
  <c r="Y21" i="13"/>
  <c r="Y13" i="13"/>
  <c r="Y15" i="13"/>
  <c r="Y14" i="13"/>
  <c r="Y16" i="13"/>
  <c r="AA12" i="13"/>
  <c r="AA18" i="13"/>
  <c r="AA20" i="13"/>
  <c r="AA17" i="13"/>
  <c r="AA19" i="13"/>
  <c r="AA21" i="13"/>
  <c r="AA13" i="13"/>
  <c r="AA15" i="13"/>
  <c r="AA14" i="13"/>
  <c r="AA16" i="13"/>
  <c r="AC12" i="13"/>
  <c r="AC18" i="13"/>
  <c r="AC20" i="13"/>
  <c r="AC17" i="13"/>
  <c r="AC19" i="13"/>
  <c r="AC21" i="13"/>
  <c r="AC13" i="13"/>
  <c r="AC15" i="13"/>
  <c r="AC14" i="13"/>
  <c r="AC16" i="13"/>
  <c r="D13" i="5"/>
  <c r="D15" i="5"/>
  <c r="D11" i="5"/>
  <c r="D12" i="5"/>
  <c r="D14" i="5"/>
  <c r="F13" i="5"/>
  <c r="F15" i="5"/>
  <c r="F11" i="5"/>
  <c r="F12" i="5"/>
  <c r="F14" i="5"/>
  <c r="H13" i="5"/>
  <c r="H15" i="5"/>
  <c r="H11" i="5"/>
  <c r="H12" i="5"/>
  <c r="H14" i="5"/>
  <c r="J13" i="5"/>
  <c r="J15" i="5"/>
  <c r="J11" i="5"/>
  <c r="J12" i="5"/>
  <c r="J14" i="5"/>
  <c r="L13" i="5"/>
  <c r="L15" i="5"/>
  <c r="L11" i="5"/>
  <c r="L12" i="5"/>
  <c r="L14" i="5"/>
  <c r="N11" i="5"/>
  <c r="N12" i="5"/>
  <c r="N14" i="5"/>
  <c r="N13" i="5"/>
  <c r="N15" i="5"/>
  <c r="P11" i="5"/>
  <c r="P12" i="5"/>
  <c r="P14" i="5"/>
  <c r="P13" i="5"/>
  <c r="P15" i="5"/>
  <c r="R11" i="5"/>
  <c r="R12" i="5"/>
  <c r="R14" i="5"/>
  <c r="R13" i="5"/>
  <c r="R15" i="5"/>
  <c r="T11" i="5"/>
  <c r="T12" i="5"/>
  <c r="T14" i="5"/>
  <c r="T13" i="5"/>
  <c r="T15" i="5"/>
  <c r="V11" i="5"/>
  <c r="V12" i="5"/>
  <c r="V14" i="5"/>
  <c r="V13" i="5"/>
  <c r="V15" i="5"/>
  <c r="X11" i="5"/>
  <c r="X12" i="5"/>
  <c r="X14" i="5"/>
  <c r="X13" i="5"/>
  <c r="X15" i="5"/>
  <c r="Z11" i="5"/>
  <c r="Z12" i="5"/>
  <c r="Z14" i="5"/>
  <c r="Z13" i="5"/>
  <c r="Z15" i="5"/>
  <c r="AB11" i="5"/>
  <c r="AB12" i="5"/>
  <c r="AB14" i="5"/>
  <c r="AB13" i="5"/>
  <c r="AB15" i="5"/>
  <c r="AG46" i="9"/>
  <c r="AN46" i="9" s="1"/>
  <c r="AE460" i="9"/>
  <c r="AL460" i="9" s="1"/>
  <c r="AD83" i="9"/>
  <c r="AQ83" i="9" s="1"/>
  <c r="H13" i="9"/>
  <c r="AC76" i="9" a="1"/>
  <c r="AC76" i="9" s="1"/>
  <c r="AJ76" i="9" s="1"/>
  <c r="AI60" i="9"/>
  <c r="AP60" i="9" s="1"/>
  <c r="AE54" i="9"/>
  <c r="AL54" i="9" s="1"/>
  <c r="AC52" i="9" a="1"/>
  <c r="AC52" i="9" s="1"/>
  <c r="AJ52" i="9" s="1"/>
  <c r="AE44" i="9"/>
  <c r="AL44" i="9" s="1"/>
  <c r="AC6" i="9" a="1"/>
  <c r="AC6" i="9" s="1"/>
  <c r="AJ6" i="9" s="1"/>
  <c r="AC4" i="9" a="1"/>
  <c r="AC4" i="9" s="1"/>
  <c r="AJ4" i="9" s="1"/>
  <c r="AG77" i="9"/>
  <c r="AN77" i="9" s="1"/>
  <c r="AC53" i="9" a="1"/>
  <c r="AC53" i="9" s="1"/>
  <c r="AJ53" i="9" s="1"/>
  <c r="AI49" i="9"/>
  <c r="AP49" i="9" s="1"/>
  <c r="AE43" i="9"/>
  <c r="AL43" i="9" s="1"/>
  <c r="AG41" i="9"/>
  <c r="AN41" i="9" s="1"/>
  <c r="AI39" i="9"/>
  <c r="AP39" i="9" s="1"/>
  <c r="AE35" i="9"/>
  <c r="AL35" i="9" s="1"/>
  <c r="AC33" i="9" a="1"/>
  <c r="AC33" i="9" s="1"/>
  <c r="AJ33" i="9" s="1"/>
  <c r="AC31" i="9" a="1"/>
  <c r="AC31" i="9" s="1"/>
  <c r="AJ31" i="9" s="1"/>
  <c r="AE29" i="9"/>
  <c r="AL29" i="9" s="1"/>
  <c r="AC25" i="9" a="1"/>
  <c r="AC25" i="9" s="1"/>
  <c r="AJ25" i="9" s="1"/>
  <c r="AI21" i="9"/>
  <c r="AP21" i="9" s="1"/>
  <c r="AE17" i="9"/>
  <c r="AL17" i="9" s="1"/>
  <c r="AC72" i="9" a="1"/>
  <c r="AC72" i="9" s="1"/>
  <c r="AJ72" i="9" s="1"/>
  <c r="AG64" i="9"/>
  <c r="AN64" i="9" s="1"/>
  <c r="AI58" i="9"/>
  <c r="AP58" i="9" s="1"/>
  <c r="AI56" i="9"/>
  <c r="AP56" i="9" s="1"/>
  <c r="AG48" i="9"/>
  <c r="AN48" i="9" s="1"/>
  <c r="AE42" i="9"/>
  <c r="AL42" i="9" s="1"/>
  <c r="AF40" i="9"/>
  <c r="AM40" i="9" s="1"/>
  <c r="AI34" i="9"/>
  <c r="AP34" i="9" s="1"/>
  <c r="AG26" i="9"/>
  <c r="AN26" i="9" s="1"/>
  <c r="AG24" i="9"/>
  <c r="AN24" i="9" s="1"/>
  <c r="AG10" i="9"/>
  <c r="AN10" i="9" s="1"/>
  <c r="AG79" i="9"/>
  <c r="AN79" i="9" s="1"/>
  <c r="AC63" i="9" a="1"/>
  <c r="AC63" i="9" s="1"/>
  <c r="AJ63" i="9" s="1"/>
  <c r="AE31" i="9"/>
  <c r="AL31" i="9" s="1"/>
  <c r="AE40" i="9"/>
  <c r="AL40" i="9" s="1"/>
  <c r="AH72" i="9"/>
  <c r="AO72" i="9" s="1"/>
  <c r="AG58" i="9"/>
  <c r="AN58" i="9" s="1"/>
  <c r="AG4" i="9"/>
  <c r="AN4" i="9" s="1"/>
  <c r="N13" i="9"/>
  <c r="AE80" i="9"/>
  <c r="AL80" i="9" s="1"/>
  <c r="AI72" i="9"/>
  <c r="AP72" i="9" s="1"/>
  <c r="AE64" i="9"/>
  <c r="AL64" i="9" s="1"/>
  <c r="AE56" i="9"/>
  <c r="AL56" i="9" s="1"/>
  <c r="AI24" i="9"/>
  <c r="AP24" i="9" s="1"/>
  <c r="AE53" i="9"/>
  <c r="AL53" i="9" s="1"/>
  <c r="AG29" i="9"/>
  <c r="AN29" i="9" s="1"/>
  <c r="AC84" i="9" a="1"/>
  <c r="AC84" i="9" s="1"/>
  <c r="AJ84" i="9" s="1"/>
  <c r="AE468" i="9"/>
  <c r="AL468" i="9" s="1"/>
  <c r="AG420" i="9"/>
  <c r="AN420" i="9" s="1"/>
  <c r="AI280" i="9"/>
  <c r="AP280" i="9" s="1"/>
  <c r="AI272" i="9"/>
  <c r="AP272" i="9" s="1"/>
  <c r="AC266" i="9" a="1"/>
  <c r="AC266" i="9" s="1"/>
  <c r="AJ266" i="9" s="1"/>
  <c r="AD264" i="9"/>
  <c r="AQ264" i="9" s="1"/>
  <c r="AE258" i="9"/>
  <c r="AL258" i="9" s="1"/>
  <c r="AE256" i="9"/>
  <c r="AL256" i="9" s="1"/>
  <c r="AF250" i="9"/>
  <c r="AM250" i="9" s="1"/>
  <c r="AC240" i="9" a="1"/>
  <c r="AC240" i="9" s="1"/>
  <c r="AJ240" i="9" s="1"/>
  <c r="AH234" i="9"/>
  <c r="AO234" i="9" s="1"/>
  <c r="AG232" i="9"/>
  <c r="AN232" i="9" s="1"/>
  <c r="AD226" i="9"/>
  <c r="AR226" i="9" s="1"/>
  <c r="AI224" i="9"/>
  <c r="AP224" i="9" s="1"/>
  <c r="AG218" i="9"/>
  <c r="AN218" i="9" s="1"/>
  <c r="AI216" i="9"/>
  <c r="AP216" i="9" s="1"/>
  <c r="AD208" i="9"/>
  <c r="AK208" i="9" s="1"/>
  <c r="AV208" i="9" s="1"/>
  <c r="AD200" i="9"/>
  <c r="AQ200" i="9" s="1"/>
  <c r="AC194" i="9" a="1"/>
  <c r="AC194" i="9" s="1"/>
  <c r="AJ194" i="9" s="1"/>
  <c r="AG192" i="9"/>
  <c r="AN192" i="9" s="1"/>
  <c r="AD186" i="9"/>
  <c r="AQ186" i="9" s="1"/>
  <c r="AH184" i="9"/>
  <c r="AO184" i="9" s="1"/>
  <c r="AD178" i="9"/>
  <c r="AR178" i="9" s="1"/>
  <c r="AD176" i="9"/>
  <c r="AR176" i="9" s="1"/>
  <c r="AG170" i="9"/>
  <c r="AN170" i="9" s="1"/>
  <c r="AD168" i="9"/>
  <c r="AK168" i="9" s="1"/>
  <c r="AV168" i="9" s="1"/>
  <c r="AH162" i="9"/>
  <c r="AO162" i="9" s="1"/>
  <c r="AC154" i="9" a="1"/>
  <c r="AC154" i="9" s="1"/>
  <c r="AJ154" i="9" s="1"/>
  <c r="AE146" i="9"/>
  <c r="AL146" i="9" s="1"/>
  <c r="AG138" i="9"/>
  <c r="AN138" i="9" s="1"/>
  <c r="AG136" i="9"/>
  <c r="AN136" i="9" s="1"/>
  <c r="AH130" i="9"/>
  <c r="AO130" i="9" s="1"/>
  <c r="AE122" i="9"/>
  <c r="AL122" i="9" s="1"/>
  <c r="AD120" i="9"/>
  <c r="AR120" i="9" s="1"/>
  <c r="AD112" i="9"/>
  <c r="AQ112" i="9" s="1"/>
  <c r="AE106" i="9"/>
  <c r="AL106" i="9" s="1"/>
  <c r="AD104" i="9"/>
  <c r="AQ104" i="9" s="1"/>
  <c r="AG495" i="9"/>
  <c r="AN495" i="9" s="1"/>
  <c r="AI491" i="9"/>
  <c r="AP491" i="9" s="1"/>
  <c r="AD487" i="9"/>
  <c r="AK487" i="9" s="1"/>
  <c r="AV487" i="9" s="1"/>
  <c r="AD483" i="9"/>
  <c r="AK483" i="9" s="1"/>
  <c r="AV483" i="9" s="1"/>
  <c r="AF475" i="9"/>
  <c r="AM475" i="9" s="1"/>
  <c r="AC467" i="9" a="1"/>
  <c r="AC467" i="9" s="1"/>
  <c r="AJ467" i="9" s="1"/>
  <c r="AE459" i="9"/>
  <c r="AL459" i="9" s="1"/>
  <c r="AH455" i="9"/>
  <c r="AO455" i="9" s="1"/>
  <c r="AC447" i="9" a="1"/>
  <c r="AC447" i="9" s="1"/>
  <c r="AJ447" i="9" s="1"/>
  <c r="AE443" i="9"/>
  <c r="AL443" i="9" s="1"/>
  <c r="AG439" i="9"/>
  <c r="AN439" i="9" s="1"/>
  <c r="AI427" i="9"/>
  <c r="AP427" i="9" s="1"/>
  <c r="AE419" i="9"/>
  <c r="AL419" i="9" s="1"/>
  <c r="AE415" i="9"/>
  <c r="AL415" i="9" s="1"/>
  <c r="AD407" i="9"/>
  <c r="AK407" i="9" s="1"/>
  <c r="AV407" i="9" s="1"/>
  <c r="AF403" i="9"/>
  <c r="AM403" i="9" s="1"/>
  <c r="AF399" i="9"/>
  <c r="AM399" i="9" s="1"/>
  <c r="AD391" i="9"/>
  <c r="AK391" i="9" s="1"/>
  <c r="AV391" i="9" s="1"/>
  <c r="AH387" i="9"/>
  <c r="AO387" i="9" s="1"/>
  <c r="AD383" i="9"/>
  <c r="AR383" i="9" s="1"/>
  <c r="AF375" i="9"/>
  <c r="AM375" i="9" s="1"/>
  <c r="AC371" i="9" a="1"/>
  <c r="AC371" i="9" s="1"/>
  <c r="AJ371" i="9" s="1"/>
  <c r="AD367" i="9"/>
  <c r="AR367" i="9" s="1"/>
  <c r="AD359" i="9"/>
  <c r="AK359" i="9" s="1"/>
  <c r="AV359" i="9" s="1"/>
  <c r="AF351" i="9"/>
  <c r="AM351" i="9" s="1"/>
  <c r="AG339" i="9"/>
  <c r="AN339" i="9" s="1"/>
  <c r="AG335" i="9"/>
  <c r="AN335" i="9" s="1"/>
  <c r="AD327" i="9"/>
  <c r="AR327" i="9" s="1"/>
  <c r="AG323" i="9"/>
  <c r="AN323" i="9" s="1"/>
  <c r="AG311" i="9"/>
  <c r="AN311" i="9" s="1"/>
  <c r="AI307" i="9"/>
  <c r="AP307" i="9" s="1"/>
  <c r="AH303" i="9"/>
  <c r="AO303" i="9" s="1"/>
  <c r="AF299" i="9"/>
  <c r="AM299" i="9" s="1"/>
  <c r="AD295" i="9"/>
  <c r="AQ295" i="9" s="1"/>
  <c r="AE291" i="9"/>
  <c r="AL291" i="9" s="1"/>
  <c r="AC287" i="9" a="1"/>
  <c r="AC287" i="9" s="1"/>
  <c r="AJ287" i="9" s="1"/>
  <c r="AD279" i="9"/>
  <c r="AR279" i="9" s="1"/>
  <c r="AD263" i="9"/>
  <c r="AR263" i="9" s="1"/>
  <c r="AI255" i="9"/>
  <c r="AP255" i="9" s="1"/>
  <c r="AD247" i="9"/>
  <c r="AQ247" i="9" s="1"/>
  <c r="AD231" i="9"/>
  <c r="AQ231" i="9" s="1"/>
  <c r="AG223" i="9"/>
  <c r="AN223" i="9" s="1"/>
  <c r="AH215" i="9"/>
  <c r="AO215" i="9" s="1"/>
  <c r="AD199" i="9"/>
  <c r="AK199" i="9" s="1"/>
  <c r="AV199" i="9" s="1"/>
  <c r="AB10" i="13"/>
  <c r="AB9" i="13"/>
  <c r="AB8" i="13"/>
  <c r="AB7" i="13"/>
  <c r="AB6" i="13"/>
  <c r="AB5" i="13"/>
  <c r="M9" i="9"/>
  <c r="H9" i="9"/>
  <c r="AC10" i="13"/>
  <c r="AC9" i="13"/>
  <c r="AC8" i="13"/>
  <c r="AC7" i="13"/>
  <c r="AC6" i="13"/>
  <c r="AC5" i="13"/>
  <c r="AH58" i="9"/>
  <c r="AO58" i="9" s="1"/>
  <c r="AG33" i="9"/>
  <c r="AN33" i="9" s="1"/>
  <c r="AI4" i="9"/>
  <c r="AP4" i="9" s="1"/>
  <c r="AF43" i="9"/>
  <c r="AM43" i="9" s="1"/>
  <c r="AE325" i="9"/>
  <c r="AL325" i="9" s="1"/>
  <c r="AH275" i="9"/>
  <c r="AO275" i="9" s="1"/>
  <c r="AE259" i="9"/>
  <c r="AL259" i="9" s="1"/>
  <c r="AG251" i="9"/>
  <c r="AN251" i="9" s="1"/>
  <c r="AC243" i="9" a="1"/>
  <c r="AC243" i="9" s="1"/>
  <c r="AJ243" i="9" s="1"/>
  <c r="AC235" i="9" a="1"/>
  <c r="AC235" i="9" s="1"/>
  <c r="AJ235" i="9" s="1"/>
  <c r="AG227" i="9"/>
  <c r="AN227" i="9" s="1"/>
  <c r="AE219" i="9"/>
  <c r="AL219" i="9" s="1"/>
  <c r="AG203" i="9"/>
  <c r="AN203" i="9" s="1"/>
  <c r="AD195" i="9"/>
  <c r="AR195" i="9" s="1"/>
  <c r="AC191" i="9" a="1"/>
  <c r="AC191" i="9" s="1"/>
  <c r="AJ191" i="9" s="1"/>
  <c r="AH187" i="9"/>
  <c r="AO187" i="9" s="1"/>
  <c r="AI183" i="9"/>
  <c r="AP183" i="9" s="1"/>
  <c r="AE179" i="9"/>
  <c r="AL179" i="9" s="1"/>
  <c r="AC175" i="9" a="1"/>
  <c r="AC175" i="9" s="1"/>
  <c r="AJ175" i="9" s="1"/>
  <c r="AD155" i="9"/>
  <c r="AR155" i="9" s="1"/>
  <c r="AC143" i="9" a="1"/>
  <c r="AC143" i="9" s="1"/>
  <c r="AJ143" i="9" s="1"/>
  <c r="AD139" i="9"/>
  <c r="AK139" i="9" s="1"/>
  <c r="AV139" i="9" s="1"/>
  <c r="AG135" i="9"/>
  <c r="AN135" i="9" s="1"/>
  <c r="AE131" i="9"/>
  <c r="AL131" i="9" s="1"/>
  <c r="AH127" i="9"/>
  <c r="AO127" i="9" s="1"/>
  <c r="AF123" i="9"/>
  <c r="AM123" i="9" s="1"/>
  <c r="AC119" i="9" a="1"/>
  <c r="AC119" i="9" s="1"/>
  <c r="AJ119" i="9" s="1"/>
  <c r="AE115" i="9"/>
  <c r="AL115" i="9" s="1"/>
  <c r="AG107" i="9"/>
  <c r="AN107" i="9" s="1"/>
  <c r="AF458" i="9"/>
  <c r="AM458" i="9" s="1"/>
  <c r="AH103" i="9"/>
  <c r="AO103" i="9" s="1"/>
  <c r="AD262" i="9"/>
  <c r="AQ262" i="9" s="1"/>
  <c r="O10" i="9"/>
  <c r="N12" i="9"/>
  <c r="J13" i="9"/>
  <c r="AA17" i="5" a="1"/>
  <c r="AA17" i="5" s="1"/>
  <c r="AA21" i="5" s="1"/>
  <c r="AF78" i="9"/>
  <c r="AM78" i="9" s="1"/>
  <c r="AF52" i="9"/>
  <c r="AM52" i="9" s="1"/>
  <c r="AH51" i="9"/>
  <c r="AO51" i="9" s="1"/>
  <c r="AF10" i="9"/>
  <c r="AM10" i="9" s="1"/>
  <c r="AF55" i="9"/>
  <c r="AM55" i="9" s="1"/>
  <c r="AH24" i="9"/>
  <c r="AO24" i="9" s="1"/>
  <c r="AF65" i="9"/>
  <c r="AM65" i="9" s="1"/>
  <c r="AH43" i="9"/>
  <c r="AO43" i="9" s="1"/>
  <c r="AD363" i="9"/>
  <c r="AQ363" i="9" s="1"/>
  <c r="AD376" i="9"/>
  <c r="AR376" i="9" s="1"/>
  <c r="AD266" i="9"/>
  <c r="AK266" i="9" s="1"/>
  <c r="AV266" i="9" s="1"/>
  <c r="AD451" i="9"/>
  <c r="AQ451" i="9" s="1"/>
  <c r="AD159" i="9"/>
  <c r="AQ159" i="9" s="1"/>
  <c r="AD413" i="9"/>
  <c r="AK413" i="9" s="1"/>
  <c r="AV413" i="9" s="1"/>
  <c r="AD118" i="9"/>
  <c r="AR118" i="9" s="1"/>
  <c r="AF170" i="9"/>
  <c r="AM170" i="9" s="1"/>
  <c r="AF390" i="9"/>
  <c r="AM390" i="9" s="1"/>
  <c r="AF339" i="9"/>
  <c r="AM339" i="9" s="1"/>
  <c r="AF303" i="9"/>
  <c r="AM303" i="9" s="1"/>
  <c r="AF481" i="9"/>
  <c r="AM481" i="9" s="1"/>
  <c r="AF484" i="9"/>
  <c r="AM484" i="9" s="1"/>
  <c r="N14" i="9"/>
  <c r="J14" i="9"/>
  <c r="O14" i="9"/>
  <c r="K14" i="9"/>
  <c r="O12" i="9"/>
  <c r="AR434" i="9"/>
  <c r="AQ434" i="9"/>
  <c r="AR363" i="9"/>
  <c r="E13" i="9"/>
  <c r="F13" i="9"/>
  <c r="G13" i="9"/>
  <c r="K13" i="9"/>
  <c r="L13" i="9"/>
  <c r="O13" i="9"/>
  <c r="AF487" i="9"/>
  <c r="AM487" i="9" s="1"/>
  <c r="AF279" i="9"/>
  <c r="AM279" i="9" s="1"/>
  <c r="AF193" i="9"/>
  <c r="AM193" i="9" s="1"/>
  <c r="AF249" i="9"/>
  <c r="AM249" i="9" s="1"/>
  <c r="AF425" i="9"/>
  <c r="AM425" i="9" s="1"/>
  <c r="AF465" i="9"/>
  <c r="AM465" i="9" s="1"/>
  <c r="AF327" i="9"/>
  <c r="AM327" i="9" s="1"/>
  <c r="AF374" i="9"/>
  <c r="AM374" i="9" s="1"/>
  <c r="AF99" i="9"/>
  <c r="AM99" i="9" s="1"/>
  <c r="AF244" i="9"/>
  <c r="AM244" i="9" s="1"/>
  <c r="AF256" i="9"/>
  <c r="AM256" i="9" s="1"/>
  <c r="AF320" i="9"/>
  <c r="AM320" i="9" s="1"/>
  <c r="AF384" i="9"/>
  <c r="AM384" i="9" s="1"/>
  <c r="AF466" i="9"/>
  <c r="AM466" i="9" s="1"/>
  <c r="AF434" i="9"/>
  <c r="AM434" i="9" s="1"/>
  <c r="AF105" i="9"/>
  <c r="AM105" i="9" s="1"/>
  <c r="AF392" i="9"/>
  <c r="AM392" i="9" s="1"/>
  <c r="AF197" i="9"/>
  <c r="AM197" i="9" s="1"/>
  <c r="AF419" i="9"/>
  <c r="AM419" i="9" s="1"/>
  <c r="AF151" i="9"/>
  <c r="AM151" i="9" s="1"/>
  <c r="AF288" i="9"/>
  <c r="AM288" i="9" s="1"/>
  <c r="AF389" i="9"/>
  <c r="AM389" i="9" s="1"/>
  <c r="AF29" i="9"/>
  <c r="AM29" i="9" s="1"/>
  <c r="AF11" i="9"/>
  <c r="AM11" i="9" s="1"/>
  <c r="AF37" i="9"/>
  <c r="AM37" i="9" s="1"/>
  <c r="AF12" i="9"/>
  <c r="AM12" i="9" s="1"/>
  <c r="AF39" i="9"/>
  <c r="AM39" i="9" s="1"/>
  <c r="AF49" i="9"/>
  <c r="AM49" i="9" s="1"/>
  <c r="AF19" i="9"/>
  <c r="AM19" i="9" s="1"/>
  <c r="AF72" i="9"/>
  <c r="AM72" i="9" s="1"/>
  <c r="AF28" i="9"/>
  <c r="AM28" i="9" s="1"/>
  <c r="AF38" i="9"/>
  <c r="AM38" i="9" s="1"/>
  <c r="AH178" i="9"/>
  <c r="AO178" i="9" s="1"/>
  <c r="AH384" i="9"/>
  <c r="AO384" i="9" s="1"/>
  <c r="AH323" i="9"/>
  <c r="AO323" i="9" s="1"/>
  <c r="AH413" i="9"/>
  <c r="AO413" i="9" s="1"/>
  <c r="AH149" i="9"/>
  <c r="AO149" i="9" s="1"/>
  <c r="AH414" i="9"/>
  <c r="AO414" i="9" s="1"/>
  <c r="AH453" i="9"/>
  <c r="AO453" i="9" s="1"/>
  <c r="AH377" i="9"/>
  <c r="AO377" i="9" s="1"/>
  <c r="AH126" i="9"/>
  <c r="AO126" i="9" s="1"/>
  <c r="AH155" i="9"/>
  <c r="AO155" i="9" s="1"/>
  <c r="AH198" i="9"/>
  <c r="AO198" i="9" s="1"/>
  <c r="AH330" i="9"/>
  <c r="AO330" i="9" s="1"/>
  <c r="AH353" i="9"/>
  <c r="AO353" i="9" s="1"/>
  <c r="AH437" i="9"/>
  <c r="AO437" i="9" s="1"/>
  <c r="AH482" i="9"/>
  <c r="AO482" i="9" s="1"/>
  <c r="AH415" i="9"/>
  <c r="AO415" i="9" s="1"/>
  <c r="AH196" i="9"/>
  <c r="AO196" i="9" s="1"/>
  <c r="AH274" i="9"/>
  <c r="AO274" i="9" s="1"/>
  <c r="AH279" i="9"/>
  <c r="AO279" i="9" s="1"/>
  <c r="AH450" i="9"/>
  <c r="AO450" i="9" s="1"/>
  <c r="AH84" i="9"/>
  <c r="AO84" i="9" s="1"/>
  <c r="AH370" i="9"/>
  <c r="AO370" i="9" s="1"/>
  <c r="AH452" i="9"/>
  <c r="AO452" i="9" s="1"/>
  <c r="AH33" i="9"/>
  <c r="AO33" i="9" s="1"/>
  <c r="AH50" i="9"/>
  <c r="AO50" i="9" s="1"/>
  <c r="AH19" i="9"/>
  <c r="AO19" i="9" s="1"/>
  <c r="AH21" i="9"/>
  <c r="AO21" i="9" s="1"/>
  <c r="AH13" i="9"/>
  <c r="AO13" i="9" s="1"/>
  <c r="AH15" i="9"/>
  <c r="AO15" i="9" s="1"/>
  <c r="AH4" i="9"/>
  <c r="AO4" i="9" s="1"/>
  <c r="AH16" i="9"/>
  <c r="AO16" i="9" s="1"/>
  <c r="AH8" i="9"/>
  <c r="AO8" i="9" s="1"/>
  <c r="AH22" i="9"/>
  <c r="AO22" i="9" s="1"/>
  <c r="AH54" i="9"/>
  <c r="AO54" i="9" s="1"/>
  <c r="AD488" i="9"/>
  <c r="AK488" i="9" s="1"/>
  <c r="AV488" i="9" s="1"/>
  <c r="AD423" i="9"/>
  <c r="AK423" i="9" s="1"/>
  <c r="AV423" i="9" s="1"/>
  <c r="AD370" i="9"/>
  <c r="AK370" i="9" s="1"/>
  <c r="AV370" i="9" s="1"/>
  <c r="AD294" i="9"/>
  <c r="AK294" i="9" s="1"/>
  <c r="AV294" i="9" s="1"/>
  <c r="AD230" i="9"/>
  <c r="AK230" i="9" s="1"/>
  <c r="AV230" i="9" s="1"/>
  <c r="AD130" i="9"/>
  <c r="AD224" i="9"/>
  <c r="AR224" i="9" s="1"/>
  <c r="AD335" i="9"/>
  <c r="AD303" i="9"/>
  <c r="AK303" i="9" s="1"/>
  <c r="AV303" i="9" s="1"/>
  <c r="AD271" i="9"/>
  <c r="AD239" i="9"/>
  <c r="AK239" i="9" s="1"/>
  <c r="AV239" i="9" s="1"/>
  <c r="AD229" i="9"/>
  <c r="AK229" i="9" s="1"/>
  <c r="AV229" i="9" s="1"/>
  <c r="AD177" i="9"/>
  <c r="AR177" i="9" s="1"/>
  <c r="AD472" i="9"/>
  <c r="AK472" i="9" s="1"/>
  <c r="AV472" i="9" s="1"/>
  <c r="AD417" i="9"/>
  <c r="AD364" i="9"/>
  <c r="AD280" i="9"/>
  <c r="AD202" i="9"/>
  <c r="AD154" i="9"/>
  <c r="AD210" i="9"/>
  <c r="AK210" i="9" s="1"/>
  <c r="AV210" i="9" s="1"/>
  <c r="AD353" i="9"/>
  <c r="AQ353" i="9" s="1"/>
  <c r="AD369" i="9"/>
  <c r="AD385" i="9"/>
  <c r="AQ385" i="9" s="1"/>
  <c r="AD401" i="9"/>
  <c r="AD157" i="9"/>
  <c r="AD414" i="9"/>
  <c r="AD382" i="9"/>
  <c r="AD298" i="9"/>
  <c r="AD234" i="9"/>
  <c r="AD166" i="9"/>
  <c r="AD220" i="9"/>
  <c r="AK220" i="9" s="1"/>
  <c r="AV220" i="9" s="1"/>
  <c r="AD163" i="9"/>
  <c r="AK163" i="9" s="1"/>
  <c r="AV163" i="9" s="1"/>
  <c r="AD223" i="9"/>
  <c r="AK223" i="9" s="1"/>
  <c r="AV223" i="9" s="1"/>
  <c r="AD161" i="9"/>
  <c r="AD468" i="9"/>
  <c r="AD406" i="9"/>
  <c r="AD332" i="9"/>
  <c r="AR332" i="9" s="1"/>
  <c r="AD268" i="9"/>
  <c r="AD182" i="9"/>
  <c r="AQ182" i="9" s="1"/>
  <c r="AD98" i="9"/>
  <c r="AD493" i="9"/>
  <c r="AD103" i="9"/>
  <c r="AD137" i="9"/>
  <c r="AD355" i="9"/>
  <c r="AD371" i="9"/>
  <c r="AD387" i="9"/>
  <c r="AD403" i="9"/>
  <c r="AD426" i="9"/>
  <c r="AD457" i="9"/>
  <c r="AD473" i="9"/>
  <c r="AD197" i="9"/>
  <c r="AD171" i="9"/>
  <c r="AK171" i="9" s="1"/>
  <c r="AV171" i="9" s="1"/>
  <c r="AD92" i="9"/>
  <c r="AD412" i="9"/>
  <c r="AQ412" i="9" s="1"/>
  <c r="AD144" i="9"/>
  <c r="AQ144" i="9" s="1"/>
  <c r="AD441" i="9"/>
  <c r="AD326" i="9"/>
  <c r="AK326" i="9" s="1"/>
  <c r="AV326" i="9" s="1"/>
  <c r="AD481" i="9"/>
  <c r="AQ481" i="9" s="1"/>
  <c r="AD287" i="9"/>
  <c r="AK287" i="9" s="1"/>
  <c r="AV287" i="9" s="1"/>
  <c r="AD187" i="9"/>
  <c r="AK187" i="9" s="1"/>
  <c r="AV187" i="9" s="1"/>
  <c r="AD499" i="9"/>
  <c r="AK499" i="9" s="1"/>
  <c r="AV499" i="9" s="1"/>
  <c r="AD502" i="9"/>
  <c r="AD396" i="9"/>
  <c r="AD248" i="9"/>
  <c r="AD94" i="9"/>
  <c r="AK94" i="9" s="1"/>
  <c r="AV94" i="9" s="1"/>
  <c r="AD361" i="9"/>
  <c r="AQ361" i="9" s="1"/>
  <c r="AD393" i="9"/>
  <c r="AQ393" i="9" s="1"/>
  <c r="AD458" i="9"/>
  <c r="AD330" i="9"/>
  <c r="AD184" i="9"/>
  <c r="AD489" i="9"/>
  <c r="AQ489" i="9" s="1"/>
  <c r="AD207" i="9"/>
  <c r="AK207" i="9" s="1"/>
  <c r="AV207" i="9" s="1"/>
  <c r="AD429" i="9"/>
  <c r="AK429" i="9" s="1"/>
  <c r="AV429" i="9" s="1"/>
  <c r="AD300" i="9"/>
  <c r="AR300" i="9" s="1"/>
  <c r="AD126" i="9"/>
  <c r="AK126" i="9" s="1"/>
  <c r="AV126" i="9" s="1"/>
  <c r="AD167" i="9"/>
  <c r="AD133" i="9"/>
  <c r="AD379" i="9"/>
  <c r="AD418" i="9"/>
  <c r="AD465" i="9"/>
  <c r="AD132" i="9"/>
  <c r="AD329" i="9"/>
  <c r="AQ329" i="9" s="1"/>
  <c r="AD297" i="9"/>
  <c r="AQ297" i="9" s="1"/>
  <c r="AD265" i="9"/>
  <c r="AQ265" i="9" s="1"/>
  <c r="AD233" i="9"/>
  <c r="AQ233" i="9" s="1"/>
  <c r="W17" i="5" a="1"/>
  <c r="W17" i="5" s="1"/>
  <c r="W21" i="5" s="1"/>
  <c r="W19" i="5"/>
  <c r="W23" i="5" s="1"/>
  <c r="U18" i="5"/>
  <c r="U22" i="5" s="1"/>
  <c r="U16" i="5"/>
  <c r="U20" i="5" s="1"/>
  <c r="S19" i="5"/>
  <c r="S23" i="5" s="1"/>
  <c r="Q19" i="5"/>
  <c r="Q23" i="5" s="1"/>
  <c r="M18" i="5"/>
  <c r="M22" i="5" s="1"/>
  <c r="I19" i="5"/>
  <c r="I23" i="5" s="1"/>
  <c r="G16" i="5"/>
  <c r="G20" i="5" s="1"/>
  <c r="E16" i="5"/>
  <c r="E20" i="5" s="1"/>
  <c r="C18" i="5"/>
  <c r="C22" i="5" s="1"/>
  <c r="AF17" i="13"/>
  <c r="AG17" i="13" s="1"/>
  <c r="AD4" i="9"/>
  <c r="AD11" i="9"/>
  <c r="AD19" i="9"/>
  <c r="AK19" i="9" s="1"/>
  <c r="AV19" i="9" s="1"/>
  <c r="AD27" i="9"/>
  <c r="AD35" i="9"/>
  <c r="AK35" i="9" s="1"/>
  <c r="AV35" i="9" s="1"/>
  <c r="AD43" i="9"/>
  <c r="AK43" i="9" s="1"/>
  <c r="AV43" i="9" s="1"/>
  <c r="AD51" i="9"/>
  <c r="AK51" i="9" s="1"/>
  <c r="AV51" i="9" s="1"/>
  <c r="AD60" i="9"/>
  <c r="AD68" i="9"/>
  <c r="AK68" i="9" s="1"/>
  <c r="AV68" i="9" s="1"/>
  <c r="AD76" i="9"/>
  <c r="AQ76" i="9" s="1"/>
  <c r="AD5" i="9"/>
  <c r="AD12" i="9"/>
  <c r="AK12" i="9" s="1"/>
  <c r="AV12" i="9" s="1"/>
  <c r="AD20" i="9"/>
  <c r="AK20" i="9" s="1"/>
  <c r="AV20" i="9" s="1"/>
  <c r="AD28" i="9"/>
  <c r="AK28" i="9" s="1"/>
  <c r="AV28" i="9" s="1"/>
  <c r="AD36" i="9"/>
  <c r="AK36" i="9" s="1"/>
  <c r="AV36" i="9" s="1"/>
  <c r="AD44" i="9"/>
  <c r="AK44" i="9" s="1"/>
  <c r="AV44" i="9" s="1"/>
  <c r="AD52" i="9"/>
  <c r="AD61" i="9"/>
  <c r="AK61" i="9" s="1"/>
  <c r="AV61" i="9" s="1"/>
  <c r="AD69" i="9"/>
  <c r="AD77" i="9"/>
  <c r="AQ77" i="9" s="1"/>
  <c r="AR213" i="9"/>
  <c r="AK312" i="9"/>
  <c r="AV312" i="9" s="1"/>
  <c r="AK222" i="9"/>
  <c r="AV222" i="9" s="1"/>
  <c r="AK434" i="9"/>
  <c r="AV434" i="9" s="1"/>
  <c r="AK281" i="9"/>
  <c r="AV281" i="9" s="1"/>
  <c r="G19" i="5"/>
  <c r="G23" i="5" s="1"/>
  <c r="M17" i="5" a="1"/>
  <c r="M17" i="5" s="1"/>
  <c r="M21" i="5" s="1"/>
  <c r="C17" i="5" a="1"/>
  <c r="C17" i="5" s="1"/>
  <c r="C21" i="5" s="1"/>
  <c r="G17" i="5" a="1"/>
  <c r="G17" i="5" s="1"/>
  <c r="G21" i="5" s="1"/>
  <c r="AD16" i="13"/>
  <c r="C13" i="9"/>
  <c r="AH68" i="9"/>
  <c r="AO68" i="9" s="1"/>
  <c r="U19" i="5"/>
  <c r="U23" i="5" s="1"/>
  <c r="AF64" i="9"/>
  <c r="AM64" i="9" s="1"/>
  <c r="AF54" i="9"/>
  <c r="AM54" i="9" s="1"/>
  <c r="AH26" i="9"/>
  <c r="AO26" i="9" s="1"/>
  <c r="AF66" i="9"/>
  <c r="AM66" i="9" s="1"/>
  <c r="AH30" i="9"/>
  <c r="AO30" i="9" s="1"/>
  <c r="AF51" i="9"/>
  <c r="AM51" i="9" s="1"/>
  <c r="AH9" i="9"/>
  <c r="AO9" i="9" s="1"/>
  <c r="AH57" i="9"/>
  <c r="AO57" i="9" s="1"/>
  <c r="AF7" i="9"/>
  <c r="AM7" i="9" s="1"/>
  <c r="AF67" i="9"/>
  <c r="AM67" i="9" s="1"/>
  <c r="AF26" i="9"/>
  <c r="AM26" i="9" s="1"/>
  <c r="AF24" i="9"/>
  <c r="AM24" i="9" s="1"/>
  <c r="B13" i="9"/>
  <c r="AH14" i="9"/>
  <c r="AO14" i="9" s="1"/>
  <c r="W16" i="5"/>
  <c r="W20" i="5" s="1"/>
  <c r="AD249" i="9"/>
  <c r="AQ249" i="9" s="1"/>
  <c r="AD313" i="9"/>
  <c r="AD172" i="9"/>
  <c r="AK172" i="9" s="1"/>
  <c r="AV172" i="9" s="1"/>
  <c r="AD111" i="9"/>
  <c r="AD87" i="9"/>
  <c r="AD395" i="9"/>
  <c r="AD411" i="9"/>
  <c r="AD236" i="9"/>
  <c r="AR236" i="9" s="1"/>
  <c r="AD480" i="9"/>
  <c r="AD114" i="9"/>
  <c r="AD348" i="9"/>
  <c r="AD377" i="9"/>
  <c r="AQ377" i="9" s="1"/>
  <c r="AD174" i="9"/>
  <c r="AD319" i="9"/>
  <c r="AK319" i="9" s="1"/>
  <c r="AV319" i="9" s="1"/>
  <c r="AD402" i="9"/>
  <c r="AK402" i="9" s="1"/>
  <c r="AV402" i="9" s="1"/>
  <c r="AF229" i="9"/>
  <c r="AM229" i="9" s="1"/>
  <c r="AH500" i="9"/>
  <c r="AO500" i="9" s="1"/>
  <c r="AH266" i="9"/>
  <c r="AO266" i="9" s="1"/>
  <c r="AF371" i="9"/>
  <c r="AM371" i="9" s="1"/>
  <c r="AH237" i="9"/>
  <c r="AO237" i="9" s="1"/>
  <c r="AH144" i="9"/>
  <c r="AO144" i="9" s="1"/>
  <c r="I10" i="9"/>
  <c r="G14" i="9"/>
  <c r="G12" i="9"/>
  <c r="B14" i="9"/>
  <c r="E14" i="9"/>
  <c r="M10" i="9"/>
  <c r="L12" i="9"/>
  <c r="I12" i="9"/>
  <c r="K12" i="9"/>
  <c r="AC82" i="9" a="1"/>
  <c r="AC82" i="9" s="1"/>
  <c r="AJ82" i="9" s="1"/>
  <c r="AI82" i="9"/>
  <c r="AP82" i="9" s="1"/>
  <c r="AE82" i="9"/>
  <c r="AL82" i="9" s="1"/>
  <c r="AC74" i="9" a="1"/>
  <c r="AC74" i="9" s="1"/>
  <c r="AJ74" i="9" s="1"/>
  <c r="AI74" i="9"/>
  <c r="AP74" i="9" s="1"/>
  <c r="AG74" i="9"/>
  <c r="AN74" i="9" s="1"/>
  <c r="AC66" i="9" a="1"/>
  <c r="AC66" i="9" s="1"/>
  <c r="AJ66" i="9" s="1"/>
  <c r="AE66" i="9"/>
  <c r="AL66" i="9" s="1"/>
  <c r="AC50" i="9" a="1"/>
  <c r="AC50" i="9" s="1"/>
  <c r="AJ50" i="9" s="1"/>
  <c r="AE50" i="9"/>
  <c r="AL50" i="9" s="1"/>
  <c r="AC48" i="9" a="1"/>
  <c r="AC48" i="9" s="1"/>
  <c r="AJ48" i="9" s="1"/>
  <c r="AI48" i="9"/>
  <c r="AP48" i="9" s="1"/>
  <c r="AE48" i="9"/>
  <c r="AL48" i="9" s="1"/>
  <c r="AC42" i="9" a="1"/>
  <c r="AC42" i="9" s="1"/>
  <c r="AJ42" i="9" s="1"/>
  <c r="AI42" i="9"/>
  <c r="AP42" i="9" s="1"/>
  <c r="AG42" i="9"/>
  <c r="AN42" i="9" s="1"/>
  <c r="AC40" i="9" a="1"/>
  <c r="AC40" i="9" s="1"/>
  <c r="AJ40" i="9" s="1"/>
  <c r="AG40" i="9"/>
  <c r="AN40" i="9" s="1"/>
  <c r="AE34" i="9"/>
  <c r="AL34" i="9" s="1"/>
  <c r="AC32" i="9" a="1"/>
  <c r="AC32" i="9" s="1"/>
  <c r="AJ32" i="9" s="1"/>
  <c r="AI32" i="9"/>
  <c r="AP32" i="9" s="1"/>
  <c r="AG32" i="9"/>
  <c r="AN32" i="9" s="1"/>
  <c r="AE32" i="9"/>
  <c r="AL32" i="9" s="1"/>
  <c r="AC26" i="9" a="1"/>
  <c r="AC26" i="9" s="1"/>
  <c r="AJ26" i="9" s="1"/>
  <c r="AI26" i="9"/>
  <c r="AP26" i="9" s="1"/>
  <c r="AC18" i="9" a="1"/>
  <c r="AC18" i="9" s="1"/>
  <c r="AJ18" i="9" s="1"/>
  <c r="AI18" i="9"/>
  <c r="AP18" i="9" s="1"/>
  <c r="AE18" i="9"/>
  <c r="AL18" i="9" s="1"/>
  <c r="AE16" i="9"/>
  <c r="AL16" i="9" s="1"/>
  <c r="AG16" i="9"/>
  <c r="AN16" i="9" s="1"/>
  <c r="AI16" i="9"/>
  <c r="AP16" i="9" s="1"/>
  <c r="AC10" i="9" a="1"/>
  <c r="AC10" i="9" s="1"/>
  <c r="AJ10" i="9" s="1"/>
  <c r="AI10" i="9"/>
  <c r="AP10" i="9" s="1"/>
  <c r="AE10" i="9"/>
  <c r="AL10" i="9" s="1"/>
  <c r="AC8" i="9" a="1"/>
  <c r="AC8" i="9" s="1"/>
  <c r="AJ8" i="9" s="1"/>
  <c r="AG8" i="9"/>
  <c r="AN8" i="9" s="1"/>
  <c r="AI8" i="9"/>
  <c r="AP8" i="9" s="1"/>
  <c r="AE8" i="9"/>
  <c r="AL8" i="9" s="1"/>
  <c r="AI81" i="9"/>
  <c r="AP81" i="9" s="1"/>
  <c r="AC77" i="9" a="1"/>
  <c r="AC77" i="9" s="1"/>
  <c r="AJ77" i="9" s="1"/>
  <c r="AI77" i="9"/>
  <c r="AP77" i="9" s="1"/>
  <c r="AC73" i="9" a="1"/>
  <c r="AC73" i="9" s="1"/>
  <c r="AJ73" i="9" s="1"/>
  <c r="AI73" i="9"/>
  <c r="AP73" i="9" s="1"/>
  <c r="AE73" i="9"/>
  <c r="AL73" i="9" s="1"/>
  <c r="AG69" i="9"/>
  <c r="AN69" i="9" s="1"/>
  <c r="AE69" i="9"/>
  <c r="AL69" i="9" s="1"/>
  <c r="AG65" i="9"/>
  <c r="AN65" i="9" s="1"/>
  <c r="AI65" i="9"/>
  <c r="AP65" i="9" s="1"/>
  <c r="AC61" i="9" a="1"/>
  <c r="AC61" i="9" s="1"/>
  <c r="AJ61" i="9" s="1"/>
  <c r="AG61" i="9"/>
  <c r="AN61" i="9" s="1"/>
  <c r="AI61" i="9"/>
  <c r="AP61" i="9" s="1"/>
  <c r="AC57" i="9" a="1"/>
  <c r="AC57" i="9" s="1"/>
  <c r="AJ57" i="9" s="1"/>
  <c r="AI57" i="9"/>
  <c r="AP57" i="9" s="1"/>
  <c r="AE57" i="9"/>
  <c r="AL57" i="9" s="1"/>
  <c r="AC49" i="9" a="1"/>
  <c r="AC49" i="9" s="1"/>
  <c r="AJ49" i="9" s="1"/>
  <c r="AC45" i="9" a="1"/>
  <c r="AC45" i="9" s="1"/>
  <c r="AJ45" i="9" s="1"/>
  <c r="AI45" i="9"/>
  <c r="AP45" i="9" s="1"/>
  <c r="AI41" i="9"/>
  <c r="AP41" i="9" s="1"/>
  <c r="AE41" i="9"/>
  <c r="AL41" i="9" s="1"/>
  <c r="AC37" i="9" a="1"/>
  <c r="AC37" i="9" s="1"/>
  <c r="AJ37" i="9" s="1"/>
  <c r="AG37" i="9"/>
  <c r="AN37" i="9" s="1"/>
  <c r="AE37" i="9"/>
  <c r="AL37" i="9" s="1"/>
  <c r="AI25" i="9"/>
  <c r="AP25" i="9" s="1"/>
  <c r="AE25" i="9"/>
  <c r="AL25" i="9" s="1"/>
  <c r="AG21" i="9"/>
  <c r="AN21" i="9" s="1"/>
  <c r="AE21" i="9"/>
  <c r="AL21" i="9" s="1"/>
  <c r="AC17" i="9" a="1"/>
  <c r="AC17" i="9" s="1"/>
  <c r="AJ17" i="9" s="1"/>
  <c r="AC13" i="9" a="1"/>
  <c r="AC13" i="9" s="1"/>
  <c r="AJ13" i="9" s="1"/>
  <c r="AG13" i="9"/>
  <c r="AN13" i="9" s="1"/>
  <c r="AE13" i="9"/>
  <c r="AL13" i="9" s="1"/>
  <c r="AC9" i="9" a="1"/>
  <c r="AC9" i="9" s="1"/>
  <c r="AJ9" i="9" s="1"/>
  <c r="AG9" i="9"/>
  <c r="AN9" i="9" s="1"/>
  <c r="AI9" i="9"/>
  <c r="AP9" i="9" s="1"/>
  <c r="AC5" i="9" a="1"/>
  <c r="AC5" i="9" s="1"/>
  <c r="AJ5" i="9" s="1"/>
  <c r="AI5" i="9"/>
  <c r="AP5" i="9" s="1"/>
  <c r="AC78" i="9" a="1"/>
  <c r="AC78" i="9" s="1"/>
  <c r="AJ78" i="9" s="1"/>
  <c r="AI78" i="9"/>
  <c r="AP78" i="9" s="1"/>
  <c r="AE78" i="9"/>
  <c r="AL78" i="9" s="1"/>
  <c r="AG76" i="9"/>
  <c r="AN76" i="9" s="1"/>
  <c r="AI70" i="9"/>
  <c r="AP70" i="9" s="1"/>
  <c r="AG70" i="9"/>
  <c r="AN70" i="9" s="1"/>
  <c r="AC68" i="9" a="1"/>
  <c r="AC68" i="9" s="1"/>
  <c r="AJ68" i="9" s="1"/>
  <c r="AI68" i="9"/>
  <c r="AP68" i="9" s="1"/>
  <c r="AG68" i="9"/>
  <c r="AN68" i="9" s="1"/>
  <c r="AE68" i="9"/>
  <c r="AL68" i="9" s="1"/>
  <c r="AC62" i="9" a="1"/>
  <c r="AC62" i="9" s="1"/>
  <c r="AJ62" i="9" s="1"/>
  <c r="AI62" i="9"/>
  <c r="AP62" i="9" s="1"/>
  <c r="AG62" i="9"/>
  <c r="AN62" i="9" s="1"/>
  <c r="AE62" i="9"/>
  <c r="AL62" i="9" s="1"/>
  <c r="AC60" i="9" a="1"/>
  <c r="AC60" i="9" s="1"/>
  <c r="AJ60" i="9" s="1"/>
  <c r="AG60" i="9"/>
  <c r="AN60" i="9" s="1"/>
  <c r="AI54" i="9"/>
  <c r="AP54" i="9" s="1"/>
  <c r="AG54" i="9"/>
  <c r="AN54" i="9" s="1"/>
  <c r="AG52" i="9"/>
  <c r="AN52" i="9" s="1"/>
  <c r="AI52" i="9"/>
  <c r="AP52" i="9" s="1"/>
  <c r="AE52" i="9"/>
  <c r="AL52" i="9" s="1"/>
  <c r="AE46" i="9"/>
  <c r="AL46" i="9" s="1"/>
  <c r="AI44" i="9"/>
  <c r="AP44" i="9" s="1"/>
  <c r="AC38" i="9" a="1"/>
  <c r="AC38" i="9" s="1"/>
  <c r="AJ38" i="9" s="1"/>
  <c r="AI38" i="9"/>
  <c r="AP38" i="9" s="1"/>
  <c r="AI36" i="9"/>
  <c r="AP36" i="9" s="1"/>
  <c r="AE36" i="9"/>
  <c r="AL36" i="9" s="1"/>
  <c r="AC30" i="9" a="1"/>
  <c r="AC30" i="9" s="1"/>
  <c r="AJ30" i="9" s="1"/>
  <c r="AI30" i="9"/>
  <c r="AP30" i="9" s="1"/>
  <c r="AG30" i="9"/>
  <c r="AN30" i="9" s="1"/>
  <c r="AE30" i="9"/>
  <c r="AL30" i="9" s="1"/>
  <c r="AI28" i="9"/>
  <c r="AP28" i="9" s="1"/>
  <c r="AG22" i="9"/>
  <c r="AN22" i="9" s="1"/>
  <c r="AI22" i="9"/>
  <c r="AP22" i="9" s="1"/>
  <c r="AC20" i="9" a="1"/>
  <c r="AC20" i="9" s="1"/>
  <c r="AJ20" i="9" s="1"/>
  <c r="AG20" i="9"/>
  <c r="AN20" i="9" s="1"/>
  <c r="AI14" i="9"/>
  <c r="AP14" i="9" s="1"/>
  <c r="AG14" i="9"/>
  <c r="AN14" i="9" s="1"/>
  <c r="AI12" i="9"/>
  <c r="AP12" i="9" s="1"/>
  <c r="AE12" i="9"/>
  <c r="AL12" i="9" s="1"/>
  <c r="AI6" i="9"/>
  <c r="AP6" i="9" s="1"/>
  <c r="AE6" i="9"/>
  <c r="AL6" i="9" s="1"/>
  <c r="AC79" i="9" a="1"/>
  <c r="AC79" i="9" s="1"/>
  <c r="AJ79" i="9" s="1"/>
  <c r="AI79" i="9"/>
  <c r="AP79" i="9" s="1"/>
  <c r="AC75" i="9" a="1"/>
  <c r="AC75" i="9" s="1"/>
  <c r="AJ75" i="9" s="1"/>
  <c r="AG75" i="9"/>
  <c r="AN75" i="9" s="1"/>
  <c r="AE75" i="9"/>
  <c r="AL75" i="9" s="1"/>
  <c r="AG71" i="9"/>
  <c r="AN71" i="9" s="1"/>
  <c r="AE71" i="9"/>
  <c r="AL71" i="9" s="1"/>
  <c r="AC67" i="9" a="1"/>
  <c r="AC67" i="9" s="1"/>
  <c r="AJ67" i="9" s="1"/>
  <c r="AG67" i="9"/>
  <c r="AN67" i="9" s="1"/>
  <c r="AI67" i="9"/>
  <c r="AP67" i="9" s="1"/>
  <c r="AI63" i="9"/>
  <c r="AP63" i="9" s="1"/>
  <c r="AG59" i="9"/>
  <c r="AN59" i="9" s="1"/>
  <c r="AE59" i="9"/>
  <c r="AL59" i="9" s="1"/>
  <c r="AC55" i="9" a="1"/>
  <c r="AC55" i="9" s="1"/>
  <c r="AJ55" i="9" s="1"/>
  <c r="AI55" i="9"/>
  <c r="AP55" i="9" s="1"/>
  <c r="AG55" i="9"/>
  <c r="AN55" i="9" s="1"/>
  <c r="AE55" i="9"/>
  <c r="AL55" i="9" s="1"/>
  <c r="AC51" i="9" a="1"/>
  <c r="AC51" i="9" s="1"/>
  <c r="AJ51" i="9" s="1"/>
  <c r="AE51" i="9"/>
  <c r="AL51" i="9" s="1"/>
  <c r="AI47" i="9"/>
  <c r="AP47" i="9" s="1"/>
  <c r="AE47" i="9"/>
  <c r="AL47" i="9" s="1"/>
  <c r="AC39" i="9" a="1"/>
  <c r="AC39" i="9" s="1"/>
  <c r="AJ39" i="9" s="1"/>
  <c r="AG39" i="9"/>
  <c r="AN39" i="9" s="1"/>
  <c r="AC35" i="9" a="1"/>
  <c r="AC35" i="9" s="1"/>
  <c r="AJ35" i="9" s="1"/>
  <c r="AG35" i="9"/>
  <c r="AN35" i="9" s="1"/>
  <c r="AG31" i="9"/>
  <c r="AN31" i="9" s="1"/>
  <c r="AC27" i="9" a="1"/>
  <c r="AC27" i="9" s="1"/>
  <c r="AJ27" i="9" s="1"/>
  <c r="AI27" i="9"/>
  <c r="AP27" i="9" s="1"/>
  <c r="AE27" i="9"/>
  <c r="AL27" i="9" s="1"/>
  <c r="AI23" i="9"/>
  <c r="AP23" i="9" s="1"/>
  <c r="AG23" i="9"/>
  <c r="AN23" i="9" s="1"/>
  <c r="AE23" i="9"/>
  <c r="AL23" i="9" s="1"/>
  <c r="AI19" i="9"/>
  <c r="AP19" i="9" s="1"/>
  <c r="AE19" i="9"/>
  <c r="AL19" i="9" s="1"/>
  <c r="AC15" i="9" a="1"/>
  <c r="AC15" i="9" s="1"/>
  <c r="AJ15" i="9" s="1"/>
  <c r="AG15" i="9"/>
  <c r="AN15" i="9" s="1"/>
  <c r="AE15" i="9"/>
  <c r="AL15" i="9" s="1"/>
  <c r="AI11" i="9"/>
  <c r="AP11" i="9" s="1"/>
  <c r="AG11" i="9"/>
  <c r="AN11" i="9" s="1"/>
  <c r="AC7" i="9" a="1"/>
  <c r="AC7" i="9" s="1"/>
  <c r="AJ7" i="9" s="1"/>
  <c r="AI7" i="9"/>
  <c r="AP7" i="9" s="1"/>
  <c r="AG7" i="9"/>
  <c r="AN7" i="9" s="1"/>
  <c r="AG3" i="9"/>
  <c r="AN3" i="9" s="1"/>
  <c r="AI3" i="9"/>
  <c r="AP3" i="9" s="1"/>
  <c r="AE3" i="9"/>
  <c r="AL3" i="9" s="1"/>
  <c r="AG100" i="9"/>
  <c r="AN100" i="9" s="1"/>
  <c r="AI100" i="9"/>
  <c r="AP100" i="9" s="1"/>
  <c r="AI90" i="9"/>
  <c r="AP90" i="9" s="1"/>
  <c r="AC90" i="9" a="1"/>
  <c r="AC90" i="9" s="1"/>
  <c r="AJ90" i="9" s="1"/>
  <c r="AI97" i="9"/>
  <c r="AP97" i="9" s="1"/>
  <c r="AG97" i="9"/>
  <c r="AN97" i="9" s="1"/>
  <c r="AG93" i="9"/>
  <c r="AN93" i="9" s="1"/>
  <c r="AI93" i="9"/>
  <c r="AP93" i="9" s="1"/>
  <c r="AC93" i="9" a="1"/>
  <c r="AC93" i="9" s="1"/>
  <c r="AJ93" i="9" s="1"/>
  <c r="AI98" i="9"/>
  <c r="AP98" i="9" s="1"/>
  <c r="AG98" i="9"/>
  <c r="AN98" i="9" s="1"/>
  <c r="AE98" i="9"/>
  <c r="AL98" i="9" s="1"/>
  <c r="AI92" i="9"/>
  <c r="AP92" i="9" s="1"/>
  <c r="AG92" i="9"/>
  <c r="AN92" i="9" s="1"/>
  <c r="AC92" i="9" a="1"/>
  <c r="AC92" i="9" s="1"/>
  <c r="AJ92" i="9" s="1"/>
  <c r="AE92" i="9"/>
  <c r="AL92" i="9" s="1"/>
  <c r="AG88" i="9"/>
  <c r="AN88" i="9" s="1"/>
  <c r="AI88" i="9"/>
  <c r="AP88" i="9" s="1"/>
  <c r="AG101" i="9"/>
  <c r="AN101" i="9" s="1"/>
  <c r="AI101" i="9"/>
  <c r="AP101" i="9" s="1"/>
  <c r="AC101" i="9" a="1"/>
  <c r="AC101" i="9" s="1"/>
  <c r="AJ101" i="9" s="1"/>
  <c r="AI95" i="9"/>
  <c r="AP95" i="9" s="1"/>
  <c r="AG95" i="9"/>
  <c r="AN95" i="9" s="1"/>
  <c r="AC95" i="9" a="1"/>
  <c r="AC95" i="9" s="1"/>
  <c r="AJ95" i="9" s="1"/>
  <c r="AC91" i="9" a="1"/>
  <c r="AC91" i="9" s="1"/>
  <c r="AJ91" i="9" s="1"/>
  <c r="AI91" i="9"/>
  <c r="AP91" i="9" s="1"/>
  <c r="AC85" i="9" a="1"/>
  <c r="AC85" i="9" s="1"/>
  <c r="AJ85" i="9" s="1"/>
  <c r="AI85" i="9"/>
  <c r="AP85" i="9" s="1"/>
  <c r="AE85" i="9"/>
  <c r="AL85" i="9" s="1"/>
  <c r="AC102" i="9" a="1"/>
  <c r="AC102" i="9" s="1"/>
  <c r="AJ102" i="9" s="1"/>
  <c r="AI102" i="9"/>
  <c r="AP102" i="9" s="1"/>
  <c r="AG102" i="9"/>
  <c r="AN102" i="9" s="1"/>
  <c r="AG96" i="9"/>
  <c r="AN96" i="9" s="1"/>
  <c r="AC96" i="9" a="1"/>
  <c r="AC96" i="9" s="1"/>
  <c r="AJ96" i="9" s="1"/>
  <c r="AI96" i="9"/>
  <c r="AP96" i="9" s="1"/>
  <c r="AC86" i="9" a="1"/>
  <c r="AC86" i="9" s="1"/>
  <c r="AJ86" i="9" s="1"/>
  <c r="AG86" i="9"/>
  <c r="AN86" i="9" s="1"/>
  <c r="AI86" i="9"/>
  <c r="AP86" i="9" s="1"/>
  <c r="AG99" i="9"/>
  <c r="AN99" i="9" s="1"/>
  <c r="AC99" i="9" a="1"/>
  <c r="AC99" i="9" s="1"/>
  <c r="AJ99" i="9" s="1"/>
  <c r="AI89" i="9"/>
  <c r="AP89" i="9" s="1"/>
  <c r="AG89" i="9"/>
  <c r="AN89" i="9" s="1"/>
  <c r="AC89" i="9" a="1"/>
  <c r="AC89" i="9" s="1"/>
  <c r="AJ89" i="9" s="1"/>
  <c r="AI83" i="9"/>
  <c r="AP83" i="9" s="1"/>
  <c r="AC83" i="9" a="1"/>
  <c r="AC83" i="9" s="1"/>
  <c r="AJ83" i="9" s="1"/>
  <c r="AE83" i="9"/>
  <c r="AL83" i="9" s="1"/>
  <c r="AI94" i="9"/>
  <c r="AP94" i="9" s="1"/>
  <c r="AG94" i="9"/>
  <c r="AN94" i="9" s="1"/>
  <c r="AC94" i="9" a="1"/>
  <c r="AC94" i="9" s="1"/>
  <c r="AJ94" i="9" s="1"/>
  <c r="AE94" i="9"/>
  <c r="AL94" i="9" s="1"/>
  <c r="AG87" i="9"/>
  <c r="AN87" i="9" s="1"/>
  <c r="AI87" i="9"/>
  <c r="AP87" i="9" s="1"/>
  <c r="AE87" i="9"/>
  <c r="AL87" i="9" s="1"/>
  <c r="AC502" i="9" a="1"/>
  <c r="AC502" i="9" s="1"/>
  <c r="AJ502" i="9" s="1"/>
  <c r="AI502" i="9"/>
  <c r="AP502" i="9" s="1"/>
  <c r="AE502" i="9"/>
  <c r="AL502" i="9" s="1"/>
  <c r="AC500" i="9" a="1"/>
  <c r="AC500" i="9" s="1"/>
  <c r="AJ500" i="9" s="1"/>
  <c r="AG500" i="9"/>
  <c r="AN500" i="9" s="1"/>
  <c r="AC494" i="9" a="1"/>
  <c r="AC494" i="9" s="1"/>
  <c r="AJ494" i="9" s="1"/>
  <c r="AG494" i="9"/>
  <c r="AN494" i="9" s="1"/>
  <c r="AE494" i="9"/>
  <c r="AL494" i="9" s="1"/>
  <c r="AI492" i="9"/>
  <c r="AP492" i="9" s="1"/>
  <c r="AC492" i="9" a="1"/>
  <c r="AC492" i="9" s="1"/>
  <c r="AJ492" i="9" s="1"/>
  <c r="AG492" i="9"/>
  <c r="AN492" i="9" s="1"/>
  <c r="AI486" i="9"/>
  <c r="AP486" i="9" s="1"/>
  <c r="AG486" i="9"/>
  <c r="AN486" i="9" s="1"/>
  <c r="AC484" i="9" a="1"/>
  <c r="AC484" i="9" s="1"/>
  <c r="AJ484" i="9" s="1"/>
  <c r="AI484" i="9"/>
  <c r="AP484" i="9" s="1"/>
  <c r="AG484" i="9"/>
  <c r="AN484" i="9" s="1"/>
  <c r="AI478" i="9"/>
  <c r="AP478" i="9" s="1"/>
  <c r="AI476" i="9"/>
  <c r="AP476" i="9" s="1"/>
  <c r="AC476" i="9" a="1"/>
  <c r="AC476" i="9" s="1"/>
  <c r="AJ476" i="9" s="1"/>
  <c r="AI470" i="9"/>
  <c r="AP470" i="9" s="1"/>
  <c r="AC470" i="9" a="1"/>
  <c r="AC470" i="9" s="1"/>
  <c r="AJ470" i="9" s="1"/>
  <c r="AE470" i="9"/>
  <c r="AL470" i="9" s="1"/>
  <c r="AC462" i="9" a="1"/>
  <c r="AC462" i="9" s="1"/>
  <c r="AJ462" i="9" s="1"/>
  <c r="AI462" i="9"/>
  <c r="AP462" i="9" s="1"/>
  <c r="AG462" i="9"/>
  <c r="AN462" i="9" s="1"/>
  <c r="AI460" i="9"/>
  <c r="AP460" i="9" s="1"/>
  <c r="AG460" i="9"/>
  <c r="AN460" i="9" s="1"/>
  <c r="AI454" i="9"/>
  <c r="AP454" i="9" s="1"/>
  <c r="AG454" i="9"/>
  <c r="AN454" i="9" s="1"/>
  <c r="AG452" i="9"/>
  <c r="AN452" i="9" s="1"/>
  <c r="AC452" i="9" a="1"/>
  <c r="AC452" i="9" s="1"/>
  <c r="AJ452" i="9" s="1"/>
  <c r="AI446" i="9"/>
  <c r="AP446" i="9" s="1"/>
  <c r="AG446" i="9"/>
  <c r="AN446" i="9" s="1"/>
  <c r="AC446" i="9" a="1"/>
  <c r="AC446" i="9" s="1"/>
  <c r="AJ446" i="9" s="1"/>
  <c r="AI444" i="9"/>
  <c r="AP444" i="9" s="1"/>
  <c r="AC444" i="9" a="1"/>
  <c r="AC444" i="9" s="1"/>
  <c r="AJ444" i="9" s="1"/>
  <c r="AG444" i="9"/>
  <c r="AN444" i="9" s="1"/>
  <c r="AE444" i="9"/>
  <c r="AL444" i="9" s="1"/>
  <c r="AI438" i="9"/>
  <c r="AP438" i="9" s="1"/>
  <c r="AG438" i="9"/>
  <c r="AN438" i="9" s="1"/>
  <c r="AC438" i="9" a="1"/>
  <c r="AC438" i="9" s="1"/>
  <c r="AJ438" i="9" s="1"/>
  <c r="AE438" i="9"/>
  <c r="AL438" i="9" s="1"/>
  <c r="AI436" i="9"/>
  <c r="AP436" i="9" s="1"/>
  <c r="AG436" i="9"/>
  <c r="AN436" i="9" s="1"/>
  <c r="AI430" i="9"/>
  <c r="AP430" i="9" s="1"/>
  <c r="AG430" i="9"/>
  <c r="AN430" i="9" s="1"/>
  <c r="AE430" i="9"/>
  <c r="AL430" i="9" s="1"/>
  <c r="AC428" i="9" a="1"/>
  <c r="AC428" i="9" s="1"/>
  <c r="AJ428" i="9" s="1"/>
  <c r="AI428" i="9"/>
  <c r="AP428" i="9" s="1"/>
  <c r="AG428" i="9"/>
  <c r="AN428" i="9" s="1"/>
  <c r="AC422" i="9" a="1"/>
  <c r="AC422" i="9" s="1"/>
  <c r="AJ422" i="9" s="1"/>
  <c r="AE422" i="9"/>
  <c r="AL422" i="9" s="1"/>
  <c r="AC414" i="9" a="1"/>
  <c r="AC414" i="9" s="1"/>
  <c r="AJ414" i="9" s="1"/>
  <c r="AG414" i="9"/>
  <c r="AN414" i="9" s="1"/>
  <c r="AE414" i="9"/>
  <c r="AL414" i="9" s="1"/>
  <c r="AG412" i="9"/>
  <c r="AN412" i="9" s="1"/>
  <c r="AI412" i="9"/>
  <c r="AP412" i="9" s="1"/>
  <c r="AE412" i="9"/>
  <c r="AL412" i="9" s="1"/>
  <c r="AG406" i="9"/>
  <c r="AN406" i="9" s="1"/>
  <c r="AI406" i="9"/>
  <c r="AP406" i="9" s="1"/>
  <c r="AC406" i="9" a="1"/>
  <c r="AC406" i="9" s="1"/>
  <c r="AJ406" i="9" s="1"/>
  <c r="AE406" i="9"/>
  <c r="AL406" i="9" s="1"/>
  <c r="AG404" i="9"/>
  <c r="AN404" i="9" s="1"/>
  <c r="AC404" i="9" a="1"/>
  <c r="AC404" i="9" s="1"/>
  <c r="AJ404" i="9" s="1"/>
  <c r="AC398" i="9" a="1"/>
  <c r="AC398" i="9" s="1"/>
  <c r="AJ398" i="9" s="1"/>
  <c r="AI398" i="9"/>
  <c r="AP398" i="9" s="1"/>
  <c r="AG398" i="9"/>
  <c r="AN398" i="9" s="1"/>
  <c r="AE398" i="9"/>
  <c r="AL398" i="9" s="1"/>
  <c r="AC396" i="9" a="1"/>
  <c r="AC396" i="9" s="1"/>
  <c r="AJ396" i="9" s="1"/>
  <c r="AI396" i="9"/>
  <c r="AP396" i="9" s="1"/>
  <c r="AE396" i="9"/>
  <c r="AL396" i="9" s="1"/>
  <c r="AG390" i="9"/>
  <c r="AN390" i="9" s="1"/>
  <c r="AC390" i="9" a="1"/>
  <c r="AC390" i="9" s="1"/>
  <c r="AJ390" i="9" s="1"/>
  <c r="AG388" i="9"/>
  <c r="AN388" i="9" s="1"/>
  <c r="AI388" i="9"/>
  <c r="AP388" i="9" s="1"/>
  <c r="AC388" i="9" a="1"/>
  <c r="AC388" i="9" s="1"/>
  <c r="AJ388" i="9" s="1"/>
  <c r="AC382" i="9" a="1"/>
  <c r="AC382" i="9" s="1"/>
  <c r="AJ382" i="9" s="1"/>
  <c r="AG382" i="9"/>
  <c r="AN382" i="9" s="1"/>
  <c r="AI382" i="9"/>
  <c r="AP382" i="9" s="1"/>
  <c r="AE382" i="9"/>
  <c r="AL382" i="9" s="1"/>
  <c r="AG380" i="9"/>
  <c r="AN380" i="9" s="1"/>
  <c r="AI380" i="9"/>
  <c r="AP380" i="9" s="1"/>
  <c r="AE380" i="9"/>
  <c r="AL380" i="9" s="1"/>
  <c r="AC374" i="9" a="1"/>
  <c r="AC374" i="9" s="1"/>
  <c r="AJ374" i="9" s="1"/>
  <c r="AI374" i="9"/>
  <c r="AP374" i="9" s="1"/>
  <c r="AG372" i="9"/>
  <c r="AN372" i="9" s="1"/>
  <c r="AI372" i="9"/>
  <c r="AP372" i="9" s="1"/>
  <c r="AI366" i="9"/>
  <c r="AP366" i="9" s="1"/>
  <c r="AC366" i="9" a="1"/>
  <c r="AC366" i="9" s="1"/>
  <c r="AJ366" i="9" s="1"/>
  <c r="AE366" i="9"/>
  <c r="AL366" i="9" s="1"/>
  <c r="AG364" i="9"/>
  <c r="AN364" i="9" s="1"/>
  <c r="AI364" i="9"/>
  <c r="AP364" i="9" s="1"/>
  <c r="AE364" i="9"/>
  <c r="AL364" i="9" s="1"/>
  <c r="AC358" i="9" a="1"/>
  <c r="AC358" i="9" s="1"/>
  <c r="AJ358" i="9" s="1"/>
  <c r="AI358" i="9"/>
  <c r="AP358" i="9" s="1"/>
  <c r="AG356" i="9"/>
  <c r="AN356" i="9" s="1"/>
  <c r="AC356" i="9" a="1"/>
  <c r="AC356" i="9" s="1"/>
  <c r="AJ356" i="9" s="1"/>
  <c r="AG350" i="9"/>
  <c r="AN350" i="9" s="1"/>
  <c r="AC350" i="9" a="1"/>
  <c r="AC350" i="9" s="1"/>
  <c r="AJ350" i="9" s="1"/>
  <c r="AI350" i="9"/>
  <c r="AP350" i="9" s="1"/>
  <c r="AE350" i="9"/>
  <c r="AL350" i="9" s="1"/>
  <c r="AI348" i="9"/>
  <c r="AP348" i="9" s="1"/>
  <c r="AG348" i="9"/>
  <c r="AN348" i="9" s="1"/>
  <c r="AE348" i="9"/>
  <c r="AL348" i="9" s="1"/>
  <c r="AC342" i="9" a="1"/>
  <c r="AC342" i="9" s="1"/>
  <c r="AJ342" i="9" s="1"/>
  <c r="AC340" i="9" a="1"/>
  <c r="AC340" i="9" s="1"/>
  <c r="AJ340" i="9" s="1"/>
  <c r="AI340" i="9"/>
  <c r="AP340" i="9" s="1"/>
  <c r="AG340" i="9"/>
  <c r="AN340" i="9" s="1"/>
  <c r="AC334" i="9" a="1"/>
  <c r="AC334" i="9" s="1"/>
  <c r="AJ334" i="9" s="1"/>
  <c r="AI334" i="9"/>
  <c r="AP334" i="9" s="1"/>
  <c r="AG332" i="9"/>
  <c r="AN332" i="9" s="1"/>
  <c r="AC332" i="9" a="1"/>
  <c r="AC332" i="9" s="1"/>
  <c r="AJ332" i="9" s="1"/>
  <c r="AE332" i="9"/>
  <c r="AL332" i="9" s="1"/>
  <c r="AI326" i="9"/>
  <c r="AP326" i="9" s="1"/>
  <c r="AC326" i="9" a="1"/>
  <c r="AC326" i="9" s="1"/>
  <c r="AJ326" i="9" s="1"/>
  <c r="AG326" i="9"/>
  <c r="AN326" i="9" s="1"/>
  <c r="AE326" i="9"/>
  <c r="AL326" i="9" s="1"/>
  <c r="AC324" i="9" a="1"/>
  <c r="AC324" i="9" s="1"/>
  <c r="AJ324" i="9" s="1"/>
  <c r="AI324" i="9"/>
  <c r="AP324" i="9" s="1"/>
  <c r="AG324" i="9"/>
  <c r="AN324" i="9" s="1"/>
  <c r="AG318" i="9"/>
  <c r="AN318" i="9" s="1"/>
  <c r="AI318" i="9"/>
  <c r="AP318" i="9" s="1"/>
  <c r="AC318" i="9" a="1"/>
  <c r="AC318" i="9" s="1"/>
  <c r="AJ318" i="9" s="1"/>
  <c r="AC316" i="9" a="1"/>
  <c r="AC316" i="9" s="1"/>
  <c r="AJ316" i="9" s="1"/>
  <c r="AI316" i="9"/>
  <c r="AP316" i="9" s="1"/>
  <c r="AG316" i="9"/>
  <c r="AN316" i="9" s="1"/>
  <c r="AE316" i="9"/>
  <c r="AL316" i="9" s="1"/>
  <c r="AI310" i="9"/>
  <c r="AP310" i="9" s="1"/>
  <c r="AG310" i="9"/>
  <c r="AN310" i="9" s="1"/>
  <c r="AC310" i="9" a="1"/>
  <c r="AC310" i="9" s="1"/>
  <c r="AJ310" i="9" s="1"/>
  <c r="AE310" i="9"/>
  <c r="AL310" i="9" s="1"/>
  <c r="AC308" i="9" a="1"/>
  <c r="AC308" i="9" s="1"/>
  <c r="AJ308" i="9" s="1"/>
  <c r="AI308" i="9"/>
  <c r="AP308" i="9" s="1"/>
  <c r="AG302" i="9"/>
  <c r="AN302" i="9" s="1"/>
  <c r="AC302" i="9" a="1"/>
  <c r="AC302" i="9" s="1"/>
  <c r="AJ302" i="9" s="1"/>
  <c r="AG300" i="9"/>
  <c r="AN300" i="9" s="1"/>
  <c r="AI300" i="9"/>
  <c r="AP300" i="9" s="1"/>
  <c r="AE300" i="9"/>
  <c r="AL300" i="9" s="1"/>
  <c r="AI294" i="9"/>
  <c r="AP294" i="9" s="1"/>
  <c r="AC294" i="9" a="1"/>
  <c r="AC294" i="9" s="1"/>
  <c r="AJ294" i="9" s="1"/>
  <c r="AE294" i="9"/>
  <c r="AL294" i="9" s="1"/>
  <c r="AC292" i="9" a="1"/>
  <c r="AC292" i="9" s="1"/>
  <c r="AJ292" i="9" s="1"/>
  <c r="AI292" i="9"/>
  <c r="AP292" i="9" s="1"/>
  <c r="AI286" i="9"/>
  <c r="AP286" i="9" s="1"/>
  <c r="AG286" i="9"/>
  <c r="AN286" i="9" s="1"/>
  <c r="AC286" i="9" a="1"/>
  <c r="AC286" i="9" s="1"/>
  <c r="AJ286" i="9" s="1"/>
  <c r="AC284" i="9" a="1"/>
  <c r="AC284" i="9" s="1"/>
  <c r="AJ284" i="9" s="1"/>
  <c r="AI284" i="9"/>
  <c r="AP284" i="9" s="1"/>
  <c r="AE284" i="9"/>
  <c r="AL284" i="9" s="1"/>
  <c r="AI278" i="9"/>
  <c r="AP278" i="9" s="1"/>
  <c r="AG278" i="9"/>
  <c r="AN278" i="9" s="1"/>
  <c r="AE278" i="9"/>
  <c r="AL278" i="9" s="1"/>
  <c r="AC276" i="9" a="1"/>
  <c r="AC276" i="9" s="1"/>
  <c r="AJ276" i="9" s="1"/>
  <c r="AI276" i="9"/>
  <c r="AP276" i="9" s="1"/>
  <c r="AG276" i="9"/>
  <c r="AN276" i="9" s="1"/>
  <c r="AC270" i="9" a="1"/>
  <c r="AC270" i="9" s="1"/>
  <c r="AJ270" i="9" s="1"/>
  <c r="AI270" i="9"/>
  <c r="AP270" i="9" s="1"/>
  <c r="AG270" i="9"/>
  <c r="AN270" i="9" s="1"/>
  <c r="AG268" i="9"/>
  <c r="AN268" i="9" s="1"/>
  <c r="AC268" i="9" a="1"/>
  <c r="AC268" i="9" s="1"/>
  <c r="AJ268" i="9" s="1"/>
  <c r="AE268" i="9"/>
  <c r="AL268" i="9" s="1"/>
  <c r="AI262" i="9"/>
  <c r="AP262" i="9" s="1"/>
  <c r="AC262" i="9" a="1"/>
  <c r="AC262" i="9" s="1"/>
  <c r="AJ262" i="9" s="1"/>
  <c r="AG262" i="9"/>
  <c r="AN262" i="9" s="1"/>
  <c r="AE262" i="9"/>
  <c r="AL262" i="9" s="1"/>
  <c r="AG260" i="9"/>
  <c r="AN260" i="9" s="1"/>
  <c r="AI260" i="9"/>
  <c r="AP260" i="9" s="1"/>
  <c r="AI254" i="9"/>
  <c r="AP254" i="9" s="1"/>
  <c r="AC254" i="9" a="1"/>
  <c r="AC254" i="9" s="1"/>
  <c r="AJ254" i="9" s="1"/>
  <c r="AC252" i="9" a="1"/>
  <c r="AC252" i="9" s="1"/>
  <c r="AJ252" i="9" s="1"/>
  <c r="AI252" i="9"/>
  <c r="AP252" i="9" s="1"/>
  <c r="AG252" i="9"/>
  <c r="AN252" i="9" s="1"/>
  <c r="AE252" i="9"/>
  <c r="AL252" i="9" s="1"/>
  <c r="AI246" i="9"/>
  <c r="AP246" i="9" s="1"/>
  <c r="AG246" i="9"/>
  <c r="AN246" i="9" s="1"/>
  <c r="AC246" i="9" a="1"/>
  <c r="AC246" i="9" s="1"/>
  <c r="AJ246" i="9" s="1"/>
  <c r="AE246" i="9"/>
  <c r="AL246" i="9" s="1"/>
  <c r="AC244" i="9" a="1"/>
  <c r="AC244" i="9" s="1"/>
  <c r="AJ244" i="9" s="1"/>
  <c r="AI244" i="9"/>
  <c r="AP244" i="9" s="1"/>
  <c r="AG238" i="9"/>
  <c r="AN238" i="9" s="1"/>
  <c r="AI238" i="9"/>
  <c r="AP238" i="9" s="1"/>
  <c r="AC238" i="9" a="1"/>
  <c r="AC238" i="9" s="1"/>
  <c r="AJ238" i="9" s="1"/>
  <c r="AI236" i="9"/>
  <c r="AP236" i="9" s="1"/>
  <c r="AE236" i="9"/>
  <c r="AL236" i="9" s="1"/>
  <c r="AI230" i="9"/>
  <c r="AP230" i="9" s="1"/>
  <c r="AC230" i="9" a="1"/>
  <c r="AC230" i="9" s="1"/>
  <c r="AJ230" i="9" s="1"/>
  <c r="AE230" i="9"/>
  <c r="AL230" i="9" s="1"/>
  <c r="AG228" i="9"/>
  <c r="AN228" i="9" s="1"/>
  <c r="AI228" i="9"/>
  <c r="AP228" i="9" s="1"/>
  <c r="AI222" i="9"/>
  <c r="AP222" i="9" s="1"/>
  <c r="AG222" i="9"/>
  <c r="AN222" i="9" s="1"/>
  <c r="AE222" i="9"/>
  <c r="AL222" i="9" s="1"/>
  <c r="AG220" i="9"/>
  <c r="AN220" i="9" s="1"/>
  <c r="AI220" i="9"/>
  <c r="AP220" i="9" s="1"/>
  <c r="AC220" i="9" a="1"/>
  <c r="AC220" i="9" s="1"/>
  <c r="AJ220" i="9" s="1"/>
  <c r="AE220" i="9"/>
  <c r="AL220" i="9" s="1"/>
  <c r="AC214" i="9" a="1"/>
  <c r="AC214" i="9" s="1"/>
  <c r="AJ214" i="9" s="1"/>
  <c r="AC212" i="9" a="1"/>
  <c r="AC212" i="9" s="1"/>
  <c r="AJ212" i="9" s="1"/>
  <c r="AI212" i="9"/>
  <c r="AP212" i="9" s="1"/>
  <c r="AG212" i="9"/>
  <c r="AN212" i="9" s="1"/>
  <c r="AC206" i="9" a="1"/>
  <c r="AC206" i="9" s="1"/>
  <c r="AJ206" i="9" s="1"/>
  <c r="AI206" i="9"/>
  <c r="AP206" i="9" s="1"/>
  <c r="AG206" i="9"/>
  <c r="AN206" i="9" s="1"/>
  <c r="AE206" i="9"/>
  <c r="AL206" i="9" s="1"/>
  <c r="AG204" i="9"/>
  <c r="AN204" i="9" s="1"/>
  <c r="AI204" i="9"/>
  <c r="AP204" i="9" s="1"/>
  <c r="AE204" i="9"/>
  <c r="AL204" i="9" s="1"/>
  <c r="AC198" i="9" a="1"/>
  <c r="AC198" i="9" s="1"/>
  <c r="AJ198" i="9" s="1"/>
  <c r="AI198" i="9"/>
  <c r="AP198" i="9" s="1"/>
  <c r="AG198" i="9"/>
  <c r="AN198" i="9" s="1"/>
  <c r="AE198" i="9"/>
  <c r="AL198" i="9" s="1"/>
  <c r="AC196" i="9" a="1"/>
  <c r="AC196" i="9" s="1"/>
  <c r="AJ196" i="9" s="1"/>
  <c r="AG196" i="9"/>
  <c r="AN196" i="9" s="1"/>
  <c r="AI196" i="9"/>
  <c r="AP196" i="9" s="1"/>
  <c r="AI190" i="9"/>
  <c r="AP190" i="9" s="1"/>
  <c r="AG190" i="9"/>
  <c r="AN190" i="9" s="1"/>
  <c r="AC190" i="9" a="1"/>
  <c r="AC190" i="9" s="1"/>
  <c r="AJ190" i="9" s="1"/>
  <c r="AI188" i="9"/>
  <c r="AP188" i="9" s="1"/>
  <c r="AC188" i="9" a="1"/>
  <c r="AC188" i="9" s="1"/>
  <c r="AJ188" i="9" s="1"/>
  <c r="AG188" i="9"/>
  <c r="AN188" i="9" s="1"/>
  <c r="AE188" i="9"/>
  <c r="AL188" i="9" s="1"/>
  <c r="AI182" i="9"/>
  <c r="AP182" i="9" s="1"/>
  <c r="AG182" i="9"/>
  <c r="AN182" i="9" s="1"/>
  <c r="AE182" i="9"/>
  <c r="AL182" i="9" s="1"/>
  <c r="AC180" i="9" a="1"/>
  <c r="AC180" i="9" s="1"/>
  <c r="AJ180" i="9" s="1"/>
  <c r="AG180" i="9"/>
  <c r="AN180" i="9" s="1"/>
  <c r="AI174" i="9"/>
  <c r="AP174" i="9" s="1"/>
  <c r="AG174" i="9"/>
  <c r="AN174" i="9" s="1"/>
  <c r="AE174" i="9"/>
  <c r="AL174" i="9" s="1"/>
  <c r="AC172" i="9" a="1"/>
  <c r="AC172" i="9" s="1"/>
  <c r="AJ172" i="9" s="1"/>
  <c r="AI172" i="9"/>
  <c r="AP172" i="9" s="1"/>
  <c r="AE172" i="9"/>
  <c r="AL172" i="9" s="1"/>
  <c r="AI166" i="9"/>
  <c r="AP166" i="9" s="1"/>
  <c r="AG166" i="9"/>
  <c r="AN166" i="9" s="1"/>
  <c r="AC166" i="9" a="1"/>
  <c r="AC166" i="9" s="1"/>
  <c r="AJ166" i="9" s="1"/>
  <c r="AE166" i="9"/>
  <c r="AL166" i="9" s="1"/>
  <c r="AI164" i="9"/>
  <c r="AP164" i="9" s="1"/>
  <c r="AG164" i="9"/>
  <c r="AN164" i="9" s="1"/>
  <c r="AI158" i="9"/>
  <c r="AP158" i="9" s="1"/>
  <c r="AG158" i="9"/>
  <c r="AN158" i="9" s="1"/>
  <c r="AC158" i="9" a="1"/>
  <c r="AC158" i="9" s="1"/>
  <c r="AJ158" i="9" s="1"/>
  <c r="AC156" i="9" a="1"/>
  <c r="AC156" i="9" s="1"/>
  <c r="AJ156" i="9" s="1"/>
  <c r="AI156" i="9"/>
  <c r="AP156" i="9" s="1"/>
  <c r="AG156" i="9"/>
  <c r="AN156" i="9" s="1"/>
  <c r="AI150" i="9"/>
  <c r="AP150" i="9" s="1"/>
  <c r="AG150" i="9"/>
  <c r="AN150" i="9" s="1"/>
  <c r="AC150" i="9" a="1"/>
  <c r="AC150" i="9" s="1"/>
  <c r="AJ150" i="9" s="1"/>
  <c r="AE150" i="9"/>
  <c r="AL150" i="9" s="1"/>
  <c r="AG148" i="9"/>
  <c r="AN148" i="9" s="1"/>
  <c r="AI148" i="9"/>
  <c r="AP148" i="9" s="1"/>
  <c r="AC148" i="9" a="1"/>
  <c r="AC148" i="9" s="1"/>
  <c r="AJ148" i="9" s="1"/>
  <c r="AC142" i="9" a="1"/>
  <c r="AC142" i="9" s="1"/>
  <c r="AJ142" i="9" s="1"/>
  <c r="AG142" i="9"/>
  <c r="AN142" i="9" s="1"/>
  <c r="AI142" i="9"/>
  <c r="AP142" i="9" s="1"/>
  <c r="AE142" i="9"/>
  <c r="AL142" i="9" s="1"/>
  <c r="AG140" i="9"/>
  <c r="AN140" i="9" s="1"/>
  <c r="AI140" i="9"/>
  <c r="AP140" i="9" s="1"/>
  <c r="AC140" i="9" a="1"/>
  <c r="AC140" i="9" s="1"/>
  <c r="AJ140" i="9" s="1"/>
  <c r="AI134" i="9"/>
  <c r="AP134" i="9" s="1"/>
  <c r="AG134" i="9"/>
  <c r="AN134" i="9" s="1"/>
  <c r="AC134" i="9" a="1"/>
  <c r="AC134" i="9" s="1"/>
  <c r="AJ134" i="9" s="1"/>
  <c r="AG132" i="9"/>
  <c r="AN132" i="9" s="1"/>
  <c r="AI132" i="9"/>
  <c r="AP132" i="9" s="1"/>
  <c r="AC132" i="9" a="1"/>
  <c r="AC132" i="9" s="1"/>
  <c r="AJ132" i="9" s="1"/>
  <c r="AE132" i="9"/>
  <c r="AL132" i="9" s="1"/>
  <c r="AG126" i="9"/>
  <c r="AN126" i="9" s="1"/>
  <c r="AI126" i="9"/>
  <c r="AP126" i="9" s="1"/>
  <c r="AC126" i="9" a="1"/>
  <c r="AC126" i="9" s="1"/>
  <c r="AJ126" i="9" s="1"/>
  <c r="AE126" i="9"/>
  <c r="AL126" i="9" s="1"/>
  <c r="AC124" i="9" a="1"/>
  <c r="AC124" i="9" s="1"/>
  <c r="AJ124" i="9" s="1"/>
  <c r="AG124" i="9"/>
  <c r="AN124" i="9" s="1"/>
  <c r="AE124" i="9"/>
  <c r="AL124" i="9" s="1"/>
  <c r="AI118" i="9"/>
  <c r="AP118" i="9" s="1"/>
  <c r="AC118" i="9" a="1"/>
  <c r="AC118" i="9" s="1"/>
  <c r="AJ118" i="9" s="1"/>
  <c r="AE118" i="9"/>
  <c r="AL118" i="9" s="1"/>
  <c r="AC116" i="9" a="1"/>
  <c r="AC116" i="9" s="1"/>
  <c r="AJ116" i="9" s="1"/>
  <c r="AG116" i="9"/>
  <c r="AN116" i="9" s="1"/>
  <c r="AI110" i="9"/>
  <c r="AP110" i="9" s="1"/>
  <c r="AC110" i="9" a="1"/>
  <c r="AC110" i="9" s="1"/>
  <c r="AJ110" i="9" s="1"/>
  <c r="AG110" i="9"/>
  <c r="AN110" i="9" s="1"/>
  <c r="AI108" i="9"/>
  <c r="AP108" i="9" s="1"/>
  <c r="AC108" i="9" a="1"/>
  <c r="AC108" i="9" s="1"/>
  <c r="AJ108" i="9" s="1"/>
  <c r="AG501" i="9"/>
  <c r="AN501" i="9" s="1"/>
  <c r="AI501" i="9"/>
  <c r="AP501" i="9" s="1"/>
  <c r="AI497" i="9"/>
  <c r="AP497" i="9" s="1"/>
  <c r="AG497" i="9"/>
  <c r="AN497" i="9" s="1"/>
  <c r="AC497" i="9" a="1"/>
  <c r="AC497" i="9" s="1"/>
  <c r="AJ497" i="9" s="1"/>
  <c r="AG493" i="9"/>
  <c r="AN493" i="9" s="1"/>
  <c r="AI493" i="9"/>
  <c r="AP493" i="9" s="1"/>
  <c r="AE493" i="9"/>
  <c r="AL493" i="9" s="1"/>
  <c r="AC489" i="9" a="1"/>
  <c r="AC489" i="9" s="1"/>
  <c r="AJ489" i="9" s="1"/>
  <c r="AE489" i="9"/>
  <c r="AL489" i="9" s="1"/>
  <c r="AC485" i="9" a="1"/>
  <c r="AC485" i="9" s="1"/>
  <c r="AJ485" i="9" s="1"/>
  <c r="AI485" i="9"/>
  <c r="AP485" i="9" s="1"/>
  <c r="AC481" i="9" a="1"/>
  <c r="AC481" i="9" s="1"/>
  <c r="AJ481" i="9" s="1"/>
  <c r="AI481" i="9"/>
  <c r="AP481" i="9" s="1"/>
  <c r="AG481" i="9"/>
  <c r="AN481" i="9" s="1"/>
  <c r="AE481" i="9"/>
  <c r="AL481" i="9" s="1"/>
  <c r="AG477" i="9"/>
  <c r="AN477" i="9" s="1"/>
  <c r="AI477" i="9"/>
  <c r="AP477" i="9" s="1"/>
  <c r="AC477" i="9" a="1"/>
  <c r="AC477" i="9" s="1"/>
  <c r="AJ477" i="9" s="1"/>
  <c r="AE477" i="9"/>
  <c r="AL477" i="9" s="1"/>
  <c r="AC473" i="9" a="1"/>
  <c r="AC473" i="9" s="1"/>
  <c r="AJ473" i="9" s="1"/>
  <c r="AI473" i="9"/>
  <c r="AP473" i="9" s="1"/>
  <c r="AG473" i="9"/>
  <c r="AN473" i="9" s="1"/>
  <c r="AE473" i="9"/>
  <c r="AL473" i="9" s="1"/>
  <c r="AC469" i="9" a="1"/>
  <c r="AC469" i="9" s="1"/>
  <c r="AJ469" i="9" s="1"/>
  <c r="AG469" i="9"/>
  <c r="AN469" i="9" s="1"/>
  <c r="AI469" i="9"/>
  <c r="AP469" i="9" s="1"/>
  <c r="AE469" i="9"/>
  <c r="AL469" i="9" s="1"/>
  <c r="AC465" i="9" a="1"/>
  <c r="AC465" i="9" s="1"/>
  <c r="AJ465" i="9" s="1"/>
  <c r="AI465" i="9"/>
  <c r="AP465" i="9" s="1"/>
  <c r="AG465" i="9"/>
  <c r="AN465" i="9" s="1"/>
  <c r="AE465" i="9"/>
  <c r="AL465" i="9" s="1"/>
  <c r="AG461" i="9"/>
  <c r="AN461" i="9" s="1"/>
  <c r="AI461" i="9"/>
  <c r="AP461" i="9" s="1"/>
  <c r="AC461" i="9" a="1"/>
  <c r="AC461" i="9" s="1"/>
  <c r="AJ461" i="9" s="1"/>
  <c r="AE461" i="9"/>
  <c r="AL461" i="9" s="1"/>
  <c r="AC457" i="9" a="1"/>
  <c r="AC457" i="9" s="1"/>
  <c r="AJ457" i="9" s="1"/>
  <c r="AI457" i="9"/>
  <c r="AP457" i="9" s="1"/>
  <c r="AG457" i="9"/>
  <c r="AN457" i="9" s="1"/>
  <c r="AE457" i="9"/>
  <c r="AL457" i="9" s="1"/>
  <c r="AI453" i="9"/>
  <c r="AP453" i="9" s="1"/>
  <c r="AC449" i="9" a="1"/>
  <c r="AC449" i="9" s="1"/>
  <c r="AJ449" i="9" s="1"/>
  <c r="AI449" i="9"/>
  <c r="AP449" i="9" s="1"/>
  <c r="AE449" i="9"/>
  <c r="AL449" i="9" s="1"/>
  <c r="AI445" i="9"/>
  <c r="AP445" i="9" s="1"/>
  <c r="AG445" i="9"/>
  <c r="AN445" i="9" s="1"/>
  <c r="AC445" i="9" a="1"/>
  <c r="AC445" i="9" s="1"/>
  <c r="AJ445" i="9" s="1"/>
  <c r="AI441" i="9"/>
  <c r="AP441" i="9" s="1"/>
  <c r="AG441" i="9"/>
  <c r="AN441" i="9" s="1"/>
  <c r="AE441" i="9"/>
  <c r="AL441" i="9" s="1"/>
  <c r="AG437" i="9"/>
  <c r="AN437" i="9" s="1"/>
  <c r="AG433" i="9"/>
  <c r="AN433" i="9" s="1"/>
  <c r="AI433" i="9"/>
  <c r="AP433" i="9" s="1"/>
  <c r="AE433" i="9"/>
  <c r="AL433" i="9" s="1"/>
  <c r="AG429" i="9"/>
  <c r="AN429" i="9" s="1"/>
  <c r="AC429" i="9" a="1"/>
  <c r="AC429" i="9" s="1"/>
  <c r="AJ429" i="9" s="1"/>
  <c r="AI429" i="9"/>
  <c r="AP429" i="9" s="1"/>
  <c r="AE429" i="9"/>
  <c r="AL429" i="9" s="1"/>
  <c r="AI425" i="9"/>
  <c r="AP425" i="9" s="1"/>
  <c r="AG425" i="9"/>
  <c r="AN425" i="9" s="1"/>
  <c r="AG421" i="9"/>
  <c r="AN421" i="9" s="1"/>
  <c r="AI421" i="9"/>
  <c r="AP421" i="9" s="1"/>
  <c r="AG417" i="9"/>
  <c r="AN417" i="9" s="1"/>
  <c r="AC417" i="9" a="1"/>
  <c r="AC417" i="9" s="1"/>
  <c r="AJ417" i="9" s="1"/>
  <c r="AE417" i="9"/>
  <c r="AL417" i="9" s="1"/>
  <c r="AI413" i="9"/>
  <c r="AP413" i="9" s="1"/>
  <c r="AC413" i="9" a="1"/>
  <c r="AC413" i="9" s="1"/>
  <c r="AJ413" i="9" s="1"/>
  <c r="AG413" i="9"/>
  <c r="AN413" i="9" s="1"/>
  <c r="AE413" i="9"/>
  <c r="AL413" i="9" s="1"/>
  <c r="AI409" i="9"/>
  <c r="AP409" i="9" s="1"/>
  <c r="AG409" i="9"/>
  <c r="AN409" i="9" s="1"/>
  <c r="AC409" i="9" a="1"/>
  <c r="AC409" i="9" s="1"/>
  <c r="AJ409" i="9" s="1"/>
  <c r="AE409" i="9"/>
  <c r="AL409" i="9" s="1"/>
  <c r="AI405" i="9"/>
  <c r="AP405" i="9" s="1"/>
  <c r="AC405" i="9" a="1"/>
  <c r="AC405" i="9" s="1"/>
  <c r="AJ405" i="9" s="1"/>
  <c r="AE405" i="9"/>
  <c r="AL405" i="9" s="1"/>
  <c r="AI401" i="9"/>
  <c r="AP401" i="9" s="1"/>
  <c r="AC401" i="9" a="1"/>
  <c r="AC401" i="9" s="1"/>
  <c r="AJ401" i="9" s="1"/>
  <c r="AG401" i="9"/>
  <c r="AN401" i="9" s="1"/>
  <c r="AE401" i="9"/>
  <c r="AL401" i="9" s="1"/>
  <c r="AI397" i="9"/>
  <c r="AP397" i="9" s="1"/>
  <c r="AC397" i="9" a="1"/>
  <c r="AC397" i="9" s="1"/>
  <c r="AJ397" i="9" s="1"/>
  <c r="AE397" i="9"/>
  <c r="AL397" i="9" s="1"/>
  <c r="AI393" i="9"/>
  <c r="AP393" i="9" s="1"/>
  <c r="AE393" i="9"/>
  <c r="AL393" i="9" s="1"/>
  <c r="AI389" i="9"/>
  <c r="AP389" i="9" s="1"/>
  <c r="AC389" i="9" a="1"/>
  <c r="AC389" i="9" s="1"/>
  <c r="AJ389" i="9" s="1"/>
  <c r="AG389" i="9"/>
  <c r="AN389" i="9" s="1"/>
  <c r="AE389" i="9"/>
  <c r="AL389" i="9" s="1"/>
  <c r="AI385" i="9"/>
  <c r="AP385" i="9" s="1"/>
  <c r="AC385" i="9" a="1"/>
  <c r="AC385" i="9" s="1"/>
  <c r="AJ385" i="9" s="1"/>
  <c r="AE385" i="9"/>
  <c r="AL385" i="9" s="1"/>
  <c r="AI381" i="9"/>
  <c r="AP381" i="9" s="1"/>
  <c r="AC381" i="9" a="1"/>
  <c r="AC381" i="9" s="1"/>
  <c r="AJ381" i="9" s="1"/>
  <c r="AE381" i="9"/>
  <c r="AL381" i="9" s="1"/>
  <c r="AI377" i="9"/>
  <c r="AP377" i="9" s="1"/>
  <c r="AG377" i="9"/>
  <c r="AN377" i="9" s="1"/>
  <c r="AE377" i="9"/>
  <c r="AL377" i="9" s="1"/>
  <c r="AC373" i="9" a="1"/>
  <c r="AC373" i="9" s="1"/>
  <c r="AJ373" i="9" s="1"/>
  <c r="AE373" i="9"/>
  <c r="AL373" i="9" s="1"/>
  <c r="AI369" i="9"/>
  <c r="AP369" i="9" s="1"/>
  <c r="AC369" i="9" a="1"/>
  <c r="AC369" i="9" s="1"/>
  <c r="AJ369" i="9" s="1"/>
  <c r="AG369" i="9"/>
  <c r="AN369" i="9" s="1"/>
  <c r="AE369" i="9"/>
  <c r="AL369" i="9" s="1"/>
  <c r="AI365" i="9"/>
  <c r="AP365" i="9" s="1"/>
  <c r="AC365" i="9" a="1"/>
  <c r="AC365" i="9" s="1"/>
  <c r="AJ365" i="9" s="1"/>
  <c r="AE365" i="9"/>
  <c r="AL365" i="9" s="1"/>
  <c r="AI361" i="9"/>
  <c r="AP361" i="9" s="1"/>
  <c r="AE361" i="9"/>
  <c r="AL361" i="9" s="1"/>
  <c r="AI357" i="9"/>
  <c r="AP357" i="9" s="1"/>
  <c r="AC357" i="9" a="1"/>
  <c r="AC357" i="9" s="1"/>
  <c r="AJ357" i="9" s="1"/>
  <c r="AG357" i="9"/>
  <c r="AN357" i="9" s="1"/>
  <c r="AE357" i="9"/>
  <c r="AL357" i="9" s="1"/>
  <c r="AI353" i="9"/>
  <c r="AP353" i="9" s="1"/>
  <c r="AC353" i="9" a="1"/>
  <c r="AC353" i="9" s="1"/>
  <c r="AJ353" i="9" s="1"/>
  <c r="AE353" i="9"/>
  <c r="AL353" i="9" s="1"/>
  <c r="AC349" i="9" a="1"/>
  <c r="AC349" i="9" s="1"/>
  <c r="AJ349" i="9" s="1"/>
  <c r="AE349" i="9"/>
  <c r="AL349" i="9" s="1"/>
  <c r="AG345" i="9"/>
  <c r="AN345" i="9" s="1"/>
  <c r="AC345" i="9" a="1"/>
  <c r="AC345" i="9" s="1"/>
  <c r="AJ345" i="9" s="1"/>
  <c r="AI341" i="9"/>
  <c r="AP341" i="9" s="1"/>
  <c r="AG341" i="9"/>
  <c r="AN341" i="9" s="1"/>
  <c r="AC341" i="9" a="1"/>
  <c r="AC341" i="9" s="1"/>
  <c r="AJ341" i="9" s="1"/>
  <c r="AE341" i="9"/>
  <c r="AL341" i="9" s="1"/>
  <c r="AG337" i="9"/>
  <c r="AN337" i="9" s="1"/>
  <c r="AC337" i="9" a="1"/>
  <c r="AC337" i="9" s="1"/>
  <c r="AJ337" i="9" s="1"/>
  <c r="AI337" i="9"/>
  <c r="AP337" i="9" s="1"/>
  <c r="AE337" i="9"/>
  <c r="AL337" i="9" s="1"/>
  <c r="AC333" i="9" a="1"/>
  <c r="AC333" i="9" s="1"/>
  <c r="AJ333" i="9" s="1"/>
  <c r="AI333" i="9"/>
  <c r="AP333" i="9" s="1"/>
  <c r="AG333" i="9"/>
  <c r="AN333" i="9" s="1"/>
  <c r="AC329" i="9" a="1"/>
  <c r="AC329" i="9" s="1"/>
  <c r="AJ329" i="9" s="1"/>
  <c r="AI329" i="9"/>
  <c r="AP329" i="9" s="1"/>
  <c r="AE329" i="9"/>
  <c r="AL329" i="9" s="1"/>
  <c r="AC321" i="9" a="1"/>
  <c r="AC321" i="9" s="1"/>
  <c r="AJ321" i="9" s="1"/>
  <c r="AG321" i="9"/>
  <c r="AN321" i="9" s="1"/>
  <c r="AI321" i="9"/>
  <c r="AP321" i="9" s="1"/>
  <c r="AE321" i="9"/>
  <c r="AL321" i="9" s="1"/>
  <c r="AI317" i="9"/>
  <c r="AP317" i="9" s="1"/>
  <c r="AG317" i="9"/>
  <c r="AN317" i="9" s="1"/>
  <c r="AC313" i="9" a="1"/>
  <c r="AC313" i="9" s="1"/>
  <c r="AJ313" i="9" s="1"/>
  <c r="AI313" i="9"/>
  <c r="AP313" i="9" s="1"/>
  <c r="AG313" i="9"/>
  <c r="AN313" i="9" s="1"/>
  <c r="AE313" i="9"/>
  <c r="AL313" i="9" s="1"/>
  <c r="AI309" i="9"/>
  <c r="AP309" i="9" s="1"/>
  <c r="AC309" i="9" a="1"/>
  <c r="AC309" i="9" s="1"/>
  <c r="AJ309" i="9" s="1"/>
  <c r="AI305" i="9"/>
  <c r="AP305" i="9" s="1"/>
  <c r="AG305" i="9"/>
  <c r="AN305" i="9" s="1"/>
  <c r="AC305" i="9" a="1"/>
  <c r="AC305" i="9" s="1"/>
  <c r="AJ305" i="9" s="1"/>
  <c r="AE305" i="9"/>
  <c r="AL305" i="9" s="1"/>
  <c r="AC301" i="9" a="1"/>
  <c r="AC301" i="9" s="1"/>
  <c r="AJ301" i="9" s="1"/>
  <c r="AI301" i="9"/>
  <c r="AP301" i="9" s="1"/>
  <c r="AG301" i="9"/>
  <c r="AN301" i="9" s="1"/>
  <c r="AG297" i="9"/>
  <c r="AN297" i="9" s="1"/>
  <c r="AI297" i="9"/>
  <c r="AP297" i="9" s="1"/>
  <c r="AE297" i="9"/>
  <c r="AL297" i="9" s="1"/>
  <c r="AI293" i="9"/>
  <c r="AP293" i="9" s="1"/>
  <c r="AI289" i="9"/>
  <c r="AP289" i="9" s="1"/>
  <c r="AC289" i="9" a="1"/>
  <c r="AC289" i="9" s="1"/>
  <c r="AJ289" i="9" s="1"/>
  <c r="AG289" i="9"/>
  <c r="AN289" i="9" s="1"/>
  <c r="AE289" i="9"/>
  <c r="AL289" i="9" s="1"/>
  <c r="AI285" i="9"/>
  <c r="AP285" i="9" s="1"/>
  <c r="AC285" i="9" a="1"/>
  <c r="AC285" i="9" s="1"/>
  <c r="AJ285" i="9" s="1"/>
  <c r="AG285" i="9"/>
  <c r="AN285" i="9" s="1"/>
  <c r="AC281" i="9" a="1"/>
  <c r="AC281" i="9" s="1"/>
  <c r="AJ281" i="9" s="1"/>
  <c r="AI281" i="9"/>
  <c r="AP281" i="9" s="1"/>
  <c r="AG281" i="9"/>
  <c r="AN281" i="9" s="1"/>
  <c r="AE281" i="9"/>
  <c r="AL281" i="9" s="1"/>
  <c r="AI277" i="9"/>
  <c r="AP277" i="9" s="1"/>
  <c r="AC277" i="9" a="1"/>
  <c r="AC277" i="9" s="1"/>
  <c r="AJ277" i="9" s="1"/>
  <c r="AC273" i="9" a="1"/>
  <c r="AC273" i="9" s="1"/>
  <c r="AJ273" i="9" s="1"/>
  <c r="AG273" i="9"/>
  <c r="AN273" i="9" s="1"/>
  <c r="AE273" i="9"/>
  <c r="AL273" i="9" s="1"/>
  <c r="AI269" i="9"/>
  <c r="AP269" i="9" s="1"/>
  <c r="AC269" i="9" a="1"/>
  <c r="AC269" i="9" s="1"/>
  <c r="AJ269" i="9" s="1"/>
  <c r="AG269" i="9"/>
  <c r="AN269" i="9" s="1"/>
  <c r="AC265" i="9" a="1"/>
  <c r="AC265" i="9" s="1"/>
  <c r="AJ265" i="9" s="1"/>
  <c r="AI265" i="9"/>
  <c r="AP265" i="9" s="1"/>
  <c r="AG265" i="9"/>
  <c r="AN265" i="9" s="1"/>
  <c r="AE265" i="9"/>
  <c r="AL265" i="9" s="1"/>
  <c r="AI261" i="9"/>
  <c r="AP261" i="9" s="1"/>
  <c r="AC257" i="9" a="1"/>
  <c r="AC257" i="9" s="1"/>
  <c r="AJ257" i="9" s="1"/>
  <c r="AI257" i="9"/>
  <c r="AP257" i="9" s="1"/>
  <c r="AG257" i="9"/>
  <c r="AN257" i="9" s="1"/>
  <c r="AE257" i="9"/>
  <c r="AL257" i="9" s="1"/>
  <c r="AI253" i="9"/>
  <c r="AP253" i="9" s="1"/>
  <c r="AG253" i="9"/>
  <c r="AN253" i="9" s="1"/>
  <c r="AG249" i="9"/>
  <c r="AN249" i="9" s="1"/>
  <c r="AI249" i="9"/>
  <c r="AP249" i="9" s="1"/>
  <c r="AC249" i="9" a="1"/>
  <c r="AC249" i="9" s="1"/>
  <c r="AJ249" i="9" s="1"/>
  <c r="AE249" i="9"/>
  <c r="AL249" i="9" s="1"/>
  <c r="AI245" i="9"/>
  <c r="AP245" i="9" s="1"/>
  <c r="AC245" i="9" a="1"/>
  <c r="AC245" i="9" s="1"/>
  <c r="AJ245" i="9" s="1"/>
  <c r="AG241" i="9"/>
  <c r="AN241" i="9" s="1"/>
  <c r="AI241" i="9"/>
  <c r="AP241" i="9" s="1"/>
  <c r="AC241" i="9" a="1"/>
  <c r="AC241" i="9" s="1"/>
  <c r="AJ241" i="9" s="1"/>
  <c r="AE241" i="9"/>
  <c r="AL241" i="9" s="1"/>
  <c r="AI237" i="9"/>
  <c r="AP237" i="9" s="1"/>
  <c r="AC237" i="9" a="1"/>
  <c r="AC237" i="9" s="1"/>
  <c r="AJ237" i="9" s="1"/>
  <c r="AG237" i="9"/>
  <c r="AN237" i="9" s="1"/>
  <c r="AG233" i="9"/>
  <c r="AN233" i="9" s="1"/>
  <c r="AC233" i="9" a="1"/>
  <c r="AC233" i="9" s="1"/>
  <c r="AJ233" i="9" s="1"/>
  <c r="AI233" i="9"/>
  <c r="AP233" i="9" s="1"/>
  <c r="AE233" i="9"/>
  <c r="AL233" i="9" s="1"/>
  <c r="AG229" i="9"/>
  <c r="AN229" i="9" s="1"/>
  <c r="AC229" i="9" a="1"/>
  <c r="AC229" i="9" s="1"/>
  <c r="AJ229" i="9" s="1"/>
  <c r="AE229" i="9"/>
  <c r="AL229" i="9" s="1"/>
  <c r="AI225" i="9"/>
  <c r="AP225" i="9" s="1"/>
  <c r="AG225" i="9"/>
  <c r="AN225" i="9" s="1"/>
  <c r="AC225" i="9" a="1"/>
  <c r="AC225" i="9" s="1"/>
  <c r="AJ225" i="9" s="1"/>
  <c r="AC221" i="9" a="1"/>
  <c r="AC221" i="9" s="1"/>
  <c r="AJ221" i="9" s="1"/>
  <c r="AI221" i="9"/>
  <c r="AP221" i="9" s="1"/>
  <c r="AG221" i="9"/>
  <c r="AN221" i="9" s="1"/>
  <c r="AE221" i="9"/>
  <c r="AL221" i="9" s="1"/>
  <c r="AG217" i="9"/>
  <c r="AN217" i="9" s="1"/>
  <c r="AC217" i="9" a="1"/>
  <c r="AC217" i="9" s="1"/>
  <c r="AJ217" i="9" s="1"/>
  <c r="AG213" i="9"/>
  <c r="AN213" i="9" s="1"/>
  <c r="AI213" i="9"/>
  <c r="AP213" i="9" s="1"/>
  <c r="AE213" i="9"/>
  <c r="AL213" i="9" s="1"/>
  <c r="AG209" i="9"/>
  <c r="AN209" i="9" s="1"/>
  <c r="AI209" i="9"/>
  <c r="AP209" i="9" s="1"/>
  <c r="AC205" i="9" a="1"/>
  <c r="AC205" i="9" s="1"/>
  <c r="AJ205" i="9" s="1"/>
  <c r="AI205" i="9"/>
  <c r="AP205" i="9" s="1"/>
  <c r="AE205" i="9"/>
  <c r="AL205" i="9" s="1"/>
  <c r="AI201" i="9"/>
  <c r="AP201" i="9" s="1"/>
  <c r="AC201" i="9" a="1"/>
  <c r="AC201" i="9" s="1"/>
  <c r="AJ201" i="9" s="1"/>
  <c r="AG197" i="9"/>
  <c r="AN197" i="9" s="1"/>
  <c r="AI197" i="9"/>
  <c r="AP197" i="9" s="1"/>
  <c r="AC197" i="9" a="1"/>
  <c r="AC197" i="9" s="1"/>
  <c r="AJ197" i="9" s="1"/>
  <c r="AE197" i="9"/>
  <c r="AL197" i="9" s="1"/>
  <c r="AC193" i="9" a="1"/>
  <c r="AC193" i="9" s="1"/>
  <c r="AJ193" i="9" s="1"/>
  <c r="AI193" i="9"/>
  <c r="AP193" i="9" s="1"/>
  <c r="AE193" i="9"/>
  <c r="AL193" i="9" s="1"/>
  <c r="AC189" i="9" a="1"/>
  <c r="AC189" i="9" s="1"/>
  <c r="AJ189" i="9" s="1"/>
  <c r="AI189" i="9"/>
  <c r="AP189" i="9" s="1"/>
  <c r="AG189" i="9"/>
  <c r="AN189" i="9" s="1"/>
  <c r="AE189" i="9"/>
  <c r="AL189" i="9" s="1"/>
  <c r="AI185" i="9"/>
  <c r="AP185" i="9" s="1"/>
  <c r="AG185" i="9"/>
  <c r="AN185" i="9" s="1"/>
  <c r="AC185" i="9" a="1"/>
  <c r="AC185" i="9" s="1"/>
  <c r="AJ185" i="9" s="1"/>
  <c r="AI181" i="9"/>
  <c r="AP181" i="9" s="1"/>
  <c r="AC181" i="9" a="1"/>
  <c r="AC181" i="9" s="1"/>
  <c r="AJ181" i="9" s="1"/>
  <c r="AG177" i="9"/>
  <c r="AN177" i="9" s="1"/>
  <c r="AC177" i="9" a="1"/>
  <c r="AC177" i="9" s="1"/>
  <c r="AJ177" i="9" s="1"/>
  <c r="AE177" i="9"/>
  <c r="AL177" i="9" s="1"/>
  <c r="AI173" i="9"/>
  <c r="AP173" i="9" s="1"/>
  <c r="AC173" i="9" a="1"/>
  <c r="AC173" i="9" s="1"/>
  <c r="AJ173" i="9" s="1"/>
  <c r="AG173" i="9"/>
  <c r="AN173" i="9" s="1"/>
  <c r="AG169" i="9"/>
  <c r="AN169" i="9" s="1"/>
  <c r="AI169" i="9"/>
  <c r="AP169" i="9" s="1"/>
  <c r="AC165" i="9" a="1"/>
  <c r="AC165" i="9" s="1"/>
  <c r="AJ165" i="9" s="1"/>
  <c r="AG165" i="9"/>
  <c r="AN165" i="9" s="1"/>
  <c r="AI165" i="9"/>
  <c r="AP165" i="9" s="1"/>
  <c r="AG161" i="9"/>
  <c r="AN161" i="9" s="1"/>
  <c r="AC161" i="9" a="1"/>
  <c r="AC161" i="9" s="1"/>
  <c r="AJ161" i="9" s="1"/>
  <c r="AE161" i="9"/>
  <c r="AL161" i="9" s="1"/>
  <c r="AG157" i="9"/>
  <c r="AN157" i="9" s="1"/>
  <c r="AE157" i="9"/>
  <c r="AL157" i="9" s="1"/>
  <c r="AG153" i="9"/>
  <c r="AN153" i="9" s="1"/>
  <c r="AI153" i="9"/>
  <c r="AP153" i="9" s="1"/>
  <c r="AI149" i="9"/>
  <c r="AP149" i="9" s="1"/>
  <c r="AC149" i="9" a="1"/>
  <c r="AC149" i="9" s="1"/>
  <c r="AJ149" i="9" s="1"/>
  <c r="AE149" i="9"/>
  <c r="AL149" i="9" s="1"/>
  <c r="AI145" i="9"/>
  <c r="AP145" i="9" s="1"/>
  <c r="AG145" i="9"/>
  <c r="AN145" i="9" s="1"/>
  <c r="AI141" i="9"/>
  <c r="AP141" i="9" s="1"/>
  <c r="AC141" i="9" a="1"/>
  <c r="AC141" i="9" s="1"/>
  <c r="AJ141" i="9" s="1"/>
  <c r="AG141" i="9"/>
  <c r="AN141" i="9" s="1"/>
  <c r="AI137" i="9"/>
  <c r="AP137" i="9" s="1"/>
  <c r="AE137" i="9"/>
  <c r="AL137" i="9" s="1"/>
  <c r="AG133" i="9"/>
  <c r="AN133" i="9" s="1"/>
  <c r="AI133" i="9"/>
  <c r="AP133" i="9" s="1"/>
  <c r="AE133" i="9"/>
  <c r="AL133" i="9" s="1"/>
  <c r="AC129" i="9" a="1"/>
  <c r="AC129" i="9" s="1"/>
  <c r="AJ129" i="9" s="1"/>
  <c r="AI129" i="9"/>
  <c r="AP129" i="9" s="1"/>
  <c r="AG129" i="9"/>
  <c r="AN129" i="9" s="1"/>
  <c r="AI125" i="9"/>
  <c r="AP125" i="9" s="1"/>
  <c r="AG125" i="9"/>
  <c r="AN125" i="9" s="1"/>
  <c r="AC125" i="9" a="1"/>
  <c r="AC125" i="9" s="1"/>
  <c r="AJ125" i="9" s="1"/>
  <c r="AE125" i="9"/>
  <c r="AL125" i="9" s="1"/>
  <c r="AI121" i="9"/>
  <c r="AP121" i="9" s="1"/>
  <c r="AG121" i="9"/>
  <c r="AN121" i="9" s="1"/>
  <c r="AC121" i="9" a="1"/>
  <c r="AC121" i="9" s="1"/>
  <c r="AJ121" i="9" s="1"/>
  <c r="AI117" i="9"/>
  <c r="AP117" i="9" s="1"/>
  <c r="AG117" i="9"/>
  <c r="AN117" i="9" s="1"/>
  <c r="AC117" i="9" a="1"/>
  <c r="AC117" i="9" s="1"/>
  <c r="AJ117" i="9" s="1"/>
  <c r="AE117" i="9"/>
  <c r="AL117" i="9" s="1"/>
  <c r="AC113" i="9" a="1"/>
  <c r="AC113" i="9" s="1"/>
  <c r="AJ113" i="9" s="1"/>
  <c r="AI113" i="9"/>
  <c r="AP113" i="9" s="1"/>
  <c r="AG109" i="9"/>
  <c r="AN109" i="9" s="1"/>
  <c r="AI109" i="9"/>
  <c r="AP109" i="9" s="1"/>
  <c r="AC109" i="9" a="1"/>
  <c r="AC109" i="9" s="1"/>
  <c r="AJ109" i="9" s="1"/>
  <c r="AG105" i="9"/>
  <c r="AN105" i="9" s="1"/>
  <c r="AI105" i="9"/>
  <c r="AP105" i="9" s="1"/>
  <c r="AC105" i="9" a="1"/>
  <c r="AC105" i="9" s="1"/>
  <c r="AJ105" i="9" s="1"/>
  <c r="AE105" i="9"/>
  <c r="AL105" i="9" s="1"/>
  <c r="AI498" i="9"/>
  <c r="AP498" i="9" s="1"/>
  <c r="AC498" i="9" a="1"/>
  <c r="AC498" i="9" s="1"/>
  <c r="AJ498" i="9" s="1"/>
  <c r="AG498" i="9"/>
  <c r="AN498" i="9" s="1"/>
  <c r="AC496" i="9" a="1"/>
  <c r="AC496" i="9" s="1"/>
  <c r="AJ496" i="9" s="1"/>
  <c r="AI496" i="9"/>
  <c r="AP496" i="9" s="1"/>
  <c r="AI490" i="9"/>
  <c r="AP490" i="9" s="1"/>
  <c r="AC490" i="9" a="1"/>
  <c r="AC490" i="9" s="1"/>
  <c r="AJ490" i="9" s="1"/>
  <c r="AE490" i="9"/>
  <c r="AL490" i="9" s="1"/>
  <c r="AG488" i="9"/>
  <c r="AN488" i="9" s="1"/>
  <c r="AI488" i="9"/>
  <c r="AP488" i="9" s="1"/>
  <c r="AE488" i="9"/>
  <c r="AL488" i="9" s="1"/>
  <c r="AC482" i="9" a="1"/>
  <c r="AC482" i="9" s="1"/>
  <c r="AJ482" i="9" s="1"/>
  <c r="AI482" i="9"/>
  <c r="AP482" i="9" s="1"/>
  <c r="AC480" i="9" a="1"/>
  <c r="AC480" i="9" s="1"/>
  <c r="AJ480" i="9" s="1"/>
  <c r="AI480" i="9"/>
  <c r="AP480" i="9" s="1"/>
  <c r="AE480" i="9"/>
  <c r="AL480" i="9" s="1"/>
  <c r="AC474" i="9" a="1"/>
  <c r="AC474" i="9" s="1"/>
  <c r="AJ474" i="9" s="1"/>
  <c r="AG474" i="9"/>
  <c r="AN474" i="9" s="1"/>
  <c r="AI474" i="9"/>
  <c r="AP474" i="9" s="1"/>
  <c r="AE474" i="9"/>
  <c r="AL474" i="9" s="1"/>
  <c r="AC472" i="9" a="1"/>
  <c r="AC472" i="9" s="1"/>
  <c r="AJ472" i="9" s="1"/>
  <c r="AG472" i="9"/>
  <c r="AN472" i="9" s="1"/>
  <c r="AE472" i="9"/>
  <c r="AL472" i="9" s="1"/>
  <c r="AG466" i="9"/>
  <c r="AN466" i="9" s="1"/>
  <c r="AI466" i="9"/>
  <c r="AP466" i="9" s="1"/>
  <c r="AI464" i="9"/>
  <c r="AP464" i="9" s="1"/>
  <c r="AG464" i="9"/>
  <c r="AN464" i="9" s="1"/>
  <c r="AI458" i="9"/>
  <c r="AP458" i="9" s="1"/>
  <c r="AG458" i="9"/>
  <c r="AN458" i="9" s="1"/>
  <c r="AE458" i="9"/>
  <c r="AL458" i="9" s="1"/>
  <c r="AC456" i="9" a="1"/>
  <c r="AC456" i="9" s="1"/>
  <c r="AJ456" i="9" s="1"/>
  <c r="AI456" i="9"/>
  <c r="AP456" i="9" s="1"/>
  <c r="AG456" i="9"/>
  <c r="AN456" i="9" s="1"/>
  <c r="AE456" i="9"/>
  <c r="AL456" i="9" s="1"/>
  <c r="AI450" i="9"/>
  <c r="AP450" i="9" s="1"/>
  <c r="AG450" i="9"/>
  <c r="AN450" i="9" s="1"/>
  <c r="AC450" i="9" a="1"/>
  <c r="AC450" i="9" s="1"/>
  <c r="AJ450" i="9" s="1"/>
  <c r="AE450" i="9"/>
  <c r="AL450" i="9" s="1"/>
  <c r="AC448" i="9" a="1"/>
  <c r="AC448" i="9" s="1"/>
  <c r="AJ448" i="9" s="1"/>
  <c r="AI448" i="9"/>
  <c r="AP448" i="9" s="1"/>
  <c r="AG448" i="9"/>
  <c r="AN448" i="9" s="1"/>
  <c r="AI442" i="9"/>
  <c r="AP442" i="9" s="1"/>
  <c r="AG442" i="9"/>
  <c r="AN442" i="9" s="1"/>
  <c r="AC442" i="9" a="1"/>
  <c r="AC442" i="9" s="1"/>
  <c r="AJ442" i="9" s="1"/>
  <c r="AI440" i="9"/>
  <c r="AP440" i="9" s="1"/>
  <c r="AC440" i="9" a="1"/>
  <c r="AC440" i="9" s="1"/>
  <c r="AJ440" i="9" s="1"/>
  <c r="AI434" i="9"/>
  <c r="AP434" i="9" s="1"/>
  <c r="AE434" i="9"/>
  <c r="AL434" i="9" s="1"/>
  <c r="AI432" i="9"/>
  <c r="AP432" i="9" s="1"/>
  <c r="AC432" i="9" a="1"/>
  <c r="AC432" i="9" s="1"/>
  <c r="AJ432" i="9" s="1"/>
  <c r="AG426" i="9"/>
  <c r="AN426" i="9" s="1"/>
  <c r="AI426" i="9"/>
  <c r="AP426" i="9" s="1"/>
  <c r="AC426" i="9" a="1"/>
  <c r="AC426" i="9" s="1"/>
  <c r="AJ426" i="9" s="1"/>
  <c r="AE426" i="9"/>
  <c r="AL426" i="9" s="1"/>
  <c r="AI424" i="9"/>
  <c r="AP424" i="9" s="1"/>
  <c r="AG424" i="9"/>
  <c r="AN424" i="9" s="1"/>
  <c r="AI418" i="9"/>
  <c r="AP418" i="9" s="1"/>
  <c r="AG418" i="9"/>
  <c r="AN418" i="9" s="1"/>
  <c r="AE418" i="9"/>
  <c r="AL418" i="9" s="1"/>
  <c r="AI416" i="9"/>
  <c r="AP416" i="9" s="1"/>
  <c r="AC416" i="9" a="1"/>
  <c r="AC416" i="9" s="1"/>
  <c r="AJ416" i="9" s="1"/>
  <c r="AG416" i="9"/>
  <c r="AN416" i="9" s="1"/>
  <c r="AG410" i="9"/>
  <c r="AN410" i="9" s="1"/>
  <c r="AI410" i="9"/>
  <c r="AP410" i="9" s="1"/>
  <c r="AG408" i="9"/>
  <c r="AN408" i="9" s="1"/>
  <c r="AI408" i="9"/>
  <c r="AP408" i="9" s="1"/>
  <c r="AE408" i="9"/>
  <c r="AL408" i="9" s="1"/>
  <c r="AI402" i="9"/>
  <c r="AP402" i="9" s="1"/>
  <c r="AG402" i="9"/>
  <c r="AN402" i="9" s="1"/>
  <c r="AE402" i="9"/>
  <c r="AL402" i="9" s="1"/>
  <c r="AG400" i="9"/>
  <c r="AN400" i="9" s="1"/>
  <c r="AI400" i="9"/>
  <c r="AP400" i="9" s="1"/>
  <c r="AC394" i="9" a="1"/>
  <c r="AC394" i="9" s="1"/>
  <c r="AJ394" i="9" s="1"/>
  <c r="AG394" i="9"/>
  <c r="AN394" i="9" s="1"/>
  <c r="AI392" i="9"/>
  <c r="AP392" i="9" s="1"/>
  <c r="AG392" i="9"/>
  <c r="AN392" i="9" s="1"/>
  <c r="AC392" i="9" a="1"/>
  <c r="AC392" i="9" s="1"/>
  <c r="AJ392" i="9" s="1"/>
  <c r="AE392" i="9"/>
  <c r="AL392" i="9" s="1"/>
  <c r="AG386" i="9"/>
  <c r="AN386" i="9" s="1"/>
  <c r="AC386" i="9" a="1"/>
  <c r="AC386" i="9" s="1"/>
  <c r="AJ386" i="9" s="1"/>
  <c r="AI386" i="9"/>
  <c r="AP386" i="9" s="1"/>
  <c r="AE386" i="9"/>
  <c r="AL386" i="9" s="1"/>
  <c r="AC384" i="9" a="1"/>
  <c r="AC384" i="9" s="1"/>
  <c r="AJ384" i="9" s="1"/>
  <c r="AI384" i="9"/>
  <c r="AP384" i="9" s="1"/>
  <c r="AG384" i="9"/>
  <c r="AN384" i="9" s="1"/>
  <c r="AC378" i="9" a="1"/>
  <c r="AC378" i="9" s="1"/>
  <c r="AJ378" i="9" s="1"/>
  <c r="AG378" i="9"/>
  <c r="AN378" i="9" s="1"/>
  <c r="AI376" i="9"/>
  <c r="AP376" i="9" s="1"/>
  <c r="AC376" i="9" a="1"/>
  <c r="AC376" i="9" s="1"/>
  <c r="AJ376" i="9" s="1"/>
  <c r="AG376" i="9"/>
  <c r="AN376" i="9" s="1"/>
  <c r="AE376" i="9"/>
  <c r="AL376" i="9" s="1"/>
  <c r="AI370" i="9"/>
  <c r="AP370" i="9" s="1"/>
  <c r="AC370" i="9" a="1"/>
  <c r="AC370" i="9" s="1"/>
  <c r="AJ370" i="9" s="1"/>
  <c r="AG370" i="9"/>
  <c r="AN370" i="9" s="1"/>
  <c r="AE370" i="9"/>
  <c r="AL370" i="9" s="1"/>
  <c r="AC368" i="9" a="1"/>
  <c r="AC368" i="9" s="1"/>
  <c r="AJ368" i="9" s="1"/>
  <c r="AI368" i="9"/>
  <c r="AP368" i="9" s="1"/>
  <c r="AG368" i="9"/>
  <c r="AN368" i="9" s="1"/>
  <c r="AC362" i="9" a="1"/>
  <c r="AC362" i="9" s="1"/>
  <c r="AJ362" i="9" s="1"/>
  <c r="AC360" i="9" a="1"/>
  <c r="AC360" i="9" s="1"/>
  <c r="AJ360" i="9" s="1"/>
  <c r="AI360" i="9"/>
  <c r="AP360" i="9" s="1"/>
  <c r="AG360" i="9"/>
  <c r="AN360" i="9" s="1"/>
  <c r="AE360" i="9"/>
  <c r="AL360" i="9" s="1"/>
  <c r="AG354" i="9"/>
  <c r="AN354" i="9" s="1"/>
  <c r="AE354" i="9"/>
  <c r="AL354" i="9" s="1"/>
  <c r="AG352" i="9"/>
  <c r="AN352" i="9" s="1"/>
  <c r="AC352" i="9" a="1"/>
  <c r="AC352" i="9" s="1"/>
  <c r="AJ352" i="9" s="1"/>
  <c r="AG346" i="9"/>
  <c r="AN346" i="9" s="1"/>
  <c r="AI346" i="9"/>
  <c r="AP346" i="9" s="1"/>
  <c r="AE346" i="9"/>
  <c r="AL346" i="9" s="1"/>
  <c r="AG344" i="9"/>
  <c r="AN344" i="9" s="1"/>
  <c r="AC344" i="9" a="1"/>
  <c r="AC344" i="9" s="1"/>
  <c r="AJ344" i="9" s="1"/>
  <c r="AE344" i="9"/>
  <c r="AL344" i="9" s="1"/>
  <c r="AG338" i="9"/>
  <c r="AN338" i="9" s="1"/>
  <c r="AI338" i="9"/>
  <c r="AP338" i="9" s="1"/>
  <c r="AC338" i="9" a="1"/>
  <c r="AC338" i="9" s="1"/>
  <c r="AJ338" i="9" s="1"/>
  <c r="AG336" i="9"/>
  <c r="AN336" i="9" s="1"/>
  <c r="AC336" i="9" a="1"/>
  <c r="AC336" i="9" s="1"/>
  <c r="AJ336" i="9" s="1"/>
  <c r="AG330" i="9"/>
  <c r="AN330" i="9" s="1"/>
  <c r="AE330" i="9"/>
  <c r="AL330" i="9" s="1"/>
  <c r="AG328" i="9"/>
  <c r="AN328" i="9" s="1"/>
  <c r="AC328" i="9" a="1"/>
  <c r="AC328" i="9" s="1"/>
  <c r="AJ328" i="9" s="1"/>
  <c r="AE328" i="9"/>
  <c r="AL328" i="9" s="1"/>
  <c r="AG322" i="9"/>
  <c r="AN322" i="9" s="1"/>
  <c r="AC322" i="9" a="1"/>
  <c r="AC322" i="9" s="1"/>
  <c r="AJ322" i="9" s="1"/>
  <c r="AI322" i="9"/>
  <c r="AP322" i="9" s="1"/>
  <c r="AC320" i="9" a="1"/>
  <c r="AC320" i="9" s="1"/>
  <c r="AJ320" i="9" s="1"/>
  <c r="AI320" i="9"/>
  <c r="AP320" i="9" s="1"/>
  <c r="AG314" i="9"/>
  <c r="AN314" i="9" s="1"/>
  <c r="AC314" i="9" a="1"/>
  <c r="AC314" i="9" s="1"/>
  <c r="AJ314" i="9" s="1"/>
  <c r="AI314" i="9"/>
  <c r="AP314" i="9" s="1"/>
  <c r="AE314" i="9"/>
  <c r="AL314" i="9" s="1"/>
  <c r="AG312" i="9"/>
  <c r="AN312" i="9" s="1"/>
  <c r="AI312" i="9"/>
  <c r="AP312" i="9" s="1"/>
  <c r="AE312" i="9"/>
  <c r="AL312" i="9" s="1"/>
  <c r="AG306" i="9"/>
  <c r="AN306" i="9" s="1"/>
  <c r="AI306" i="9"/>
  <c r="AP306" i="9" s="1"/>
  <c r="AG304" i="9"/>
  <c r="AN304" i="9" s="1"/>
  <c r="AI304" i="9"/>
  <c r="AP304" i="9" s="1"/>
  <c r="AI298" i="9"/>
  <c r="AP298" i="9" s="1"/>
  <c r="AC298" i="9" a="1"/>
  <c r="AC298" i="9" s="1"/>
  <c r="AJ298" i="9" s="1"/>
  <c r="AE298" i="9"/>
  <c r="AL298" i="9" s="1"/>
  <c r="AC296" i="9" a="1"/>
  <c r="AC296" i="9" s="1"/>
  <c r="AJ296" i="9" s="1"/>
  <c r="AI296" i="9"/>
  <c r="AP296" i="9" s="1"/>
  <c r="AE296" i="9"/>
  <c r="AL296" i="9" s="1"/>
  <c r="AC290" i="9" a="1"/>
  <c r="AC290" i="9" s="1"/>
  <c r="AJ290" i="9" s="1"/>
  <c r="AG290" i="9"/>
  <c r="AN290" i="9" s="1"/>
  <c r="AC288" i="9" a="1"/>
  <c r="AC288" i="9" s="1"/>
  <c r="AJ288" i="9" s="1"/>
  <c r="AI288" i="9"/>
  <c r="AP288" i="9" s="1"/>
  <c r="AG288" i="9"/>
  <c r="AN288" i="9" s="1"/>
  <c r="AG282" i="9"/>
  <c r="AN282" i="9" s="1"/>
  <c r="AC282" i="9" a="1"/>
  <c r="AC282" i="9" s="1"/>
  <c r="AJ282" i="9" s="1"/>
  <c r="AE282" i="9"/>
  <c r="AL282" i="9" s="1"/>
  <c r="AI258" i="9"/>
  <c r="AP258" i="9" s="1"/>
  <c r="AG184" i="9"/>
  <c r="AN184" i="9" s="1"/>
  <c r="AC491" i="9" a="1"/>
  <c r="AC491" i="9" s="1"/>
  <c r="AJ491" i="9" s="1"/>
  <c r="AG451" i="9"/>
  <c r="AN451" i="9" s="1"/>
  <c r="AC379" i="9" a="1"/>
  <c r="AC379" i="9" s="1"/>
  <c r="AJ379" i="9" s="1"/>
  <c r="AI283" i="9"/>
  <c r="AP283" i="9" s="1"/>
  <c r="AC251" i="9" a="1"/>
  <c r="AC251" i="9" s="1"/>
  <c r="AJ251" i="9" s="1"/>
  <c r="AC223" i="9" a="1"/>
  <c r="AC223" i="9" s="1"/>
  <c r="AJ223" i="9" s="1"/>
  <c r="AI139" i="9"/>
  <c r="AP139" i="9" s="1"/>
  <c r="AD148" i="9"/>
  <c r="AF53" i="9"/>
  <c r="AM53" i="9" s="1"/>
  <c r="AD53" i="9"/>
  <c r="AK53" i="9" s="1"/>
  <c r="AV53" i="9" s="1"/>
  <c r="AD7" i="9"/>
  <c r="AK7" i="9" s="1"/>
  <c r="AV7" i="9" s="1"/>
  <c r="AD9" i="9"/>
  <c r="AD13" i="9"/>
  <c r="AD17" i="9"/>
  <c r="AD21" i="9"/>
  <c r="AK21" i="9" s="1"/>
  <c r="AV21" i="9" s="1"/>
  <c r="AD25" i="9"/>
  <c r="AK25" i="9" s="1"/>
  <c r="AV25" i="9" s="1"/>
  <c r="AD29" i="9"/>
  <c r="AK29" i="9" s="1"/>
  <c r="AV29" i="9" s="1"/>
  <c r="AD33" i="9"/>
  <c r="AK33" i="9" s="1"/>
  <c r="AV33" i="9" s="1"/>
  <c r="AD37" i="9"/>
  <c r="AK37" i="9" s="1"/>
  <c r="AV37" i="9" s="1"/>
  <c r="AD41" i="9"/>
  <c r="AK41" i="9" s="1"/>
  <c r="AV41" i="9" s="1"/>
  <c r="AD45" i="9"/>
  <c r="AD49" i="9"/>
  <c r="AD54" i="9"/>
  <c r="AK54" i="9" s="1"/>
  <c r="AV54" i="9" s="1"/>
  <c r="AD58" i="9"/>
  <c r="AK58" i="9" s="1"/>
  <c r="AV58" i="9" s="1"/>
  <c r="AD62" i="9"/>
  <c r="AD66" i="9"/>
  <c r="AD70" i="9"/>
  <c r="AK70" i="9" s="1"/>
  <c r="AV70" i="9" s="1"/>
  <c r="AD74" i="9"/>
  <c r="AQ74" i="9" s="1"/>
  <c r="AD78" i="9"/>
  <c r="AK78" i="9" s="1"/>
  <c r="AV78" i="9" s="1"/>
  <c r="AD82" i="9"/>
  <c r="AQ82" i="9" s="1"/>
  <c r="AD6" i="9"/>
  <c r="AK6" i="9" s="1"/>
  <c r="AV6" i="9" s="1"/>
  <c r="AD10" i="9"/>
  <c r="AD14" i="9"/>
  <c r="AD18" i="9"/>
  <c r="AD22" i="9"/>
  <c r="AK22" i="9" s="1"/>
  <c r="AV22" i="9" s="1"/>
  <c r="AD26" i="9"/>
  <c r="AD30" i="9"/>
  <c r="AK30" i="9" s="1"/>
  <c r="AV30" i="9" s="1"/>
  <c r="AD34" i="9"/>
  <c r="AD38" i="9"/>
  <c r="AD42" i="9"/>
  <c r="AK42" i="9" s="1"/>
  <c r="AV42" i="9" s="1"/>
  <c r="AD46" i="9"/>
  <c r="AD50" i="9"/>
  <c r="AD55" i="9"/>
  <c r="AK55" i="9" s="1"/>
  <c r="AV55" i="9" s="1"/>
  <c r="AD59" i="9"/>
  <c r="AD63" i="9"/>
  <c r="AD67" i="9"/>
  <c r="AD71" i="9"/>
  <c r="AD75" i="9"/>
  <c r="AQ75" i="9" s="1"/>
  <c r="AD79" i="9"/>
  <c r="AQ79" i="9" s="1"/>
  <c r="AK255" i="9"/>
  <c r="AV255" i="9" s="1"/>
  <c r="AQ213" i="9"/>
  <c r="AQ281" i="9"/>
  <c r="AE9" i="9"/>
  <c r="AL9" i="9" s="1"/>
  <c r="AE45" i="9"/>
  <c r="AL45" i="9" s="1"/>
  <c r="AE7" i="9"/>
  <c r="AL7" i="9" s="1"/>
  <c r="AE67" i="9"/>
  <c r="AL67" i="9" s="1"/>
  <c r="AE22" i="9"/>
  <c r="AL22" i="9" s="1"/>
  <c r="AE63" i="9"/>
  <c r="AL63" i="9" s="1"/>
  <c r="AE20" i="9"/>
  <c r="AL20" i="9" s="1"/>
  <c r="AE26" i="9"/>
  <c r="AL26" i="9" s="1"/>
  <c r="AE58" i="9"/>
  <c r="AL58" i="9" s="1"/>
  <c r="AE5" i="9"/>
  <c r="AL5" i="9" s="1"/>
  <c r="AE33" i="9"/>
  <c r="AL33" i="9" s="1"/>
  <c r="AE65" i="9"/>
  <c r="AL65" i="9" s="1"/>
  <c r="AE77" i="9"/>
  <c r="AL77" i="9" s="1"/>
  <c r="AE28" i="9"/>
  <c r="AL28" i="9" s="1"/>
  <c r="AE60" i="9"/>
  <c r="AL60" i="9" s="1"/>
  <c r="AE38" i="9"/>
  <c r="AL38" i="9" s="1"/>
  <c r="AE70" i="9"/>
  <c r="AL70" i="9" s="1"/>
  <c r="AG72" i="9"/>
  <c r="AN72" i="9" s="1"/>
  <c r="AF82" i="9"/>
  <c r="AM82" i="9" s="1"/>
  <c r="AF70" i="9"/>
  <c r="AM70" i="9" s="1"/>
  <c r="AI50" i="9"/>
  <c r="AP50" i="9" s="1"/>
  <c r="AF46" i="9"/>
  <c r="AM46" i="9" s="1"/>
  <c r="AH78" i="9"/>
  <c r="AO78" i="9" s="1"/>
  <c r="AH32" i="9"/>
  <c r="AO32" i="9" s="1"/>
  <c r="AH48" i="9"/>
  <c r="AO48" i="9" s="1"/>
  <c r="AH64" i="9"/>
  <c r="AO64" i="9" s="1"/>
  <c r="AH80" i="9"/>
  <c r="AO80" i="9" s="1"/>
  <c r="AH36" i="9"/>
  <c r="AO36" i="9" s="1"/>
  <c r="AG78" i="9"/>
  <c r="AN78" i="9" s="1"/>
  <c r="AG82" i="9"/>
  <c r="AN82" i="9" s="1"/>
  <c r="AE4" i="9"/>
  <c r="AL4" i="9" s="1"/>
  <c r="AE11" i="9"/>
  <c r="AL11" i="9" s="1"/>
  <c r="AH42" i="9"/>
  <c r="AO42" i="9" s="1"/>
  <c r="AF60" i="9"/>
  <c r="AM60" i="9" s="1"/>
  <c r="AI66" i="9"/>
  <c r="AP66" i="9" s="1"/>
  <c r="AF16" i="9"/>
  <c r="AM16" i="9" s="1"/>
  <c r="AG34" i="9"/>
  <c r="AN34" i="9" s="1"/>
  <c r="AI40" i="9"/>
  <c r="AP40" i="9" s="1"/>
  <c r="AF42" i="9"/>
  <c r="AM42" i="9" s="1"/>
  <c r="AI64" i="9"/>
  <c r="AP64" i="9" s="1"/>
  <c r="AH34" i="9"/>
  <c r="AO34" i="9" s="1"/>
  <c r="AG81" i="9"/>
  <c r="AN81" i="9" s="1"/>
  <c r="AG50" i="9"/>
  <c r="AN50" i="9" s="1"/>
  <c r="AF36" i="9"/>
  <c r="AM36" i="9" s="1"/>
  <c r="AI46" i="9"/>
  <c r="AP46" i="9" s="1"/>
  <c r="AG44" i="9"/>
  <c r="AN44" i="9" s="1"/>
  <c r="AI76" i="9"/>
  <c r="AP76" i="9" s="1"/>
  <c r="AI35" i="9"/>
  <c r="AP35" i="9" s="1"/>
  <c r="AF35" i="9"/>
  <c r="AM35" i="9" s="1"/>
  <c r="AH69" i="9"/>
  <c r="AO69" i="9" s="1"/>
  <c r="AH18" i="9"/>
  <c r="AO18" i="9" s="1"/>
  <c r="AH6" i="9"/>
  <c r="AO6" i="9" s="1"/>
  <c r="AG63" i="9"/>
  <c r="AN63" i="9" s="1"/>
  <c r="AG19" i="9"/>
  <c r="AN19" i="9" s="1"/>
  <c r="AI69" i="9"/>
  <c r="AP69" i="9" s="1"/>
  <c r="AI33" i="9"/>
  <c r="AP33" i="9" s="1"/>
  <c r="AF59" i="9"/>
  <c r="AM59" i="9" s="1"/>
  <c r="AF33" i="9"/>
  <c r="AM33" i="9" s="1"/>
  <c r="AH67" i="9"/>
  <c r="AO67" i="9" s="1"/>
  <c r="AH41" i="9"/>
  <c r="AO41" i="9" s="1"/>
  <c r="AH7" i="9"/>
  <c r="AO7" i="9" s="1"/>
  <c r="AG18" i="9"/>
  <c r="AN18" i="9" s="1"/>
  <c r="AI59" i="9"/>
  <c r="AP59" i="9" s="1"/>
  <c r="AI17" i="9"/>
  <c r="AP17" i="9" s="1"/>
  <c r="AF13" i="9"/>
  <c r="AM13" i="9" s="1"/>
  <c r="AH81" i="9"/>
  <c r="AO81" i="9" s="1"/>
  <c r="AH39" i="9"/>
  <c r="AO39" i="9" s="1"/>
  <c r="AG6" i="9"/>
  <c r="AN6" i="9" s="1"/>
  <c r="AG49" i="9"/>
  <c r="AN49" i="9" s="1"/>
  <c r="AI20" i="9"/>
  <c r="AP20" i="9" s="1"/>
  <c r="AH71" i="9"/>
  <c r="AO71" i="9" s="1"/>
  <c r="AI15" i="9"/>
  <c r="AP15" i="9" s="1"/>
  <c r="AG27" i="9"/>
  <c r="AN27" i="9" s="1"/>
  <c r="AF73" i="9"/>
  <c r="AM73" i="9" s="1"/>
  <c r="AH63" i="9"/>
  <c r="AO63" i="9" s="1"/>
  <c r="AF9" i="9"/>
  <c r="AM9" i="9" s="1"/>
  <c r="AG47" i="9"/>
  <c r="AN47" i="9" s="1"/>
  <c r="AH45" i="9"/>
  <c r="AO45" i="9" s="1"/>
  <c r="AI29" i="9"/>
  <c r="AP29" i="9" s="1"/>
  <c r="AF77" i="9"/>
  <c r="AM77" i="9" s="1"/>
  <c r="AI13" i="9"/>
  <c r="AP13" i="9" s="1"/>
  <c r="AG25" i="9"/>
  <c r="AN25" i="9" s="1"/>
  <c r="AG51" i="9"/>
  <c r="AN51" i="9" s="1"/>
  <c r="AF71" i="9"/>
  <c r="AM71" i="9" s="1"/>
  <c r="AF81" i="9"/>
  <c r="AM81" i="9" s="1"/>
  <c r="AI37" i="9"/>
  <c r="AP37" i="9" s="1"/>
  <c r="AH79" i="9"/>
  <c r="AO79" i="9" s="1"/>
  <c r="AF45" i="9"/>
  <c r="AM45" i="9" s="1"/>
  <c r="AI43" i="9"/>
  <c r="AP43" i="9" s="1"/>
  <c r="AF63" i="9"/>
  <c r="AM63" i="9" s="1"/>
  <c r="AH47" i="9"/>
  <c r="AO47" i="9" s="1"/>
  <c r="AG5" i="9"/>
  <c r="AN5" i="9" s="1"/>
  <c r="AG43" i="9"/>
  <c r="AN43" i="9" s="1"/>
  <c r="AC23" i="9" a="1"/>
  <c r="AC23" i="9" s="1"/>
  <c r="AJ23" i="9" s="1"/>
  <c r="AC12" i="9" a="1"/>
  <c r="AC12" i="9" s="1"/>
  <c r="AJ12" i="9" s="1"/>
  <c r="AC44" i="9" a="1"/>
  <c r="AC44" i="9" s="1"/>
  <c r="AJ44" i="9" s="1"/>
  <c r="AC65" i="9" a="1"/>
  <c r="AC65" i="9" s="1"/>
  <c r="AJ65" i="9" s="1"/>
  <c r="AC70" i="9" a="1"/>
  <c r="AC70" i="9" s="1"/>
  <c r="AJ70" i="9" s="1"/>
  <c r="AC11" i="9" a="1"/>
  <c r="AC11" i="9" s="1"/>
  <c r="AJ11" i="9" s="1"/>
  <c r="AC59" i="9" a="1"/>
  <c r="AC59" i="9" s="1"/>
  <c r="AJ59" i="9" s="1"/>
  <c r="AC16" i="9" a="1"/>
  <c r="AC16" i="9" s="1"/>
  <c r="AJ16" i="9" s="1"/>
  <c r="AC36" i="9" a="1"/>
  <c r="AC36" i="9" s="1"/>
  <c r="AJ36" i="9" s="1"/>
  <c r="AC29" i="9" a="1"/>
  <c r="AC29" i="9" s="1"/>
  <c r="AJ29" i="9" s="1"/>
  <c r="AC80" i="9" a="1"/>
  <c r="AC80" i="9" s="1"/>
  <c r="AJ80" i="9" s="1"/>
  <c r="AC14" i="9" a="1"/>
  <c r="AC14" i="9" s="1"/>
  <c r="AJ14" i="9" s="1"/>
  <c r="AC71" i="9" a="1"/>
  <c r="AC71" i="9" s="1"/>
  <c r="AJ71" i="9" s="1"/>
  <c r="AC41" i="9" a="1"/>
  <c r="AC41" i="9" s="1"/>
  <c r="AJ41" i="9" s="1"/>
  <c r="AC21" i="9" a="1"/>
  <c r="AC21" i="9" s="1"/>
  <c r="AJ21" i="9" s="1"/>
  <c r="AC69" i="9" a="1"/>
  <c r="AC69" i="9" s="1"/>
  <c r="AJ69" i="9" s="1"/>
  <c r="AC64" i="9" a="1"/>
  <c r="AC64" i="9" s="1"/>
  <c r="AJ64" i="9" s="1"/>
  <c r="AC3" i="9" a="1"/>
  <c r="AC3" i="9" s="1"/>
  <c r="AJ3" i="9" s="1"/>
  <c r="AC47" i="9" a="1"/>
  <c r="AC47" i="9" s="1"/>
  <c r="AJ47" i="9" s="1"/>
  <c r="AC22" i="9" a="1"/>
  <c r="AC22" i="9" s="1"/>
  <c r="AJ22" i="9" s="1"/>
  <c r="AE93" i="9"/>
  <c r="AL93" i="9" s="1"/>
  <c r="AE169" i="9"/>
  <c r="AL169" i="9" s="1"/>
  <c r="AD119" i="9"/>
  <c r="AE183" i="9"/>
  <c r="AL183" i="9" s="1"/>
  <c r="AD241" i="9"/>
  <c r="AD257" i="9"/>
  <c r="AD273" i="9"/>
  <c r="AD289" i="9"/>
  <c r="AD305" i="9"/>
  <c r="AD321" i="9"/>
  <c r="AD337" i="9"/>
  <c r="AE446" i="9"/>
  <c r="AL446" i="9" s="1"/>
  <c r="AE214" i="9"/>
  <c r="AL214" i="9" s="1"/>
  <c r="AE138" i="9"/>
  <c r="AL138" i="9" s="1"/>
  <c r="AE164" i="9"/>
  <c r="AL164" i="9" s="1"/>
  <c r="AE244" i="9"/>
  <c r="AL244" i="9" s="1"/>
  <c r="AE276" i="9"/>
  <c r="AL276" i="9" s="1"/>
  <c r="AE308" i="9"/>
  <c r="AL308" i="9" s="1"/>
  <c r="AE368" i="9"/>
  <c r="AL368" i="9" s="1"/>
  <c r="AE400" i="9"/>
  <c r="AL400" i="9" s="1"/>
  <c r="AE437" i="9"/>
  <c r="AL437" i="9" s="1"/>
  <c r="AE476" i="9"/>
  <c r="AL476" i="9" s="1"/>
  <c r="AE484" i="9"/>
  <c r="AL484" i="9" s="1"/>
  <c r="AE129" i="9"/>
  <c r="AL129" i="9" s="1"/>
  <c r="AE243" i="9"/>
  <c r="AL243" i="9" s="1"/>
  <c r="AE275" i="9"/>
  <c r="AL275" i="9" s="1"/>
  <c r="AE307" i="9"/>
  <c r="AL307" i="9" s="1"/>
  <c r="AE323" i="9"/>
  <c r="AL323" i="9" s="1"/>
  <c r="AE339" i="9"/>
  <c r="AL339" i="9" s="1"/>
  <c r="AE212" i="9"/>
  <c r="AL212" i="9" s="1"/>
  <c r="AE86" i="9"/>
  <c r="AL86" i="9" s="1"/>
  <c r="AE158" i="9"/>
  <c r="AL158" i="9" s="1"/>
  <c r="AE192" i="9"/>
  <c r="AL192" i="9" s="1"/>
  <c r="AE290" i="9"/>
  <c r="AL290" i="9" s="1"/>
  <c r="AE322" i="9"/>
  <c r="AL322" i="9" s="1"/>
  <c r="AE358" i="9"/>
  <c r="AL358" i="9" s="1"/>
  <c r="AE390" i="9"/>
  <c r="AL390" i="9" s="1"/>
  <c r="AE445" i="9"/>
  <c r="AL445" i="9" s="1"/>
  <c r="AE492" i="9"/>
  <c r="AL492" i="9" s="1"/>
  <c r="AE141" i="9"/>
  <c r="AL141" i="9" s="1"/>
  <c r="AE495" i="9"/>
  <c r="AL495" i="9" s="1"/>
  <c r="AE475" i="9"/>
  <c r="AL475" i="9" s="1"/>
  <c r="AE467" i="9"/>
  <c r="AL467" i="9" s="1"/>
  <c r="AE345" i="9"/>
  <c r="AL345" i="9" s="1"/>
  <c r="AE89" i="9"/>
  <c r="AL89" i="9" s="1"/>
  <c r="AE153" i="9"/>
  <c r="AL153" i="9" s="1"/>
  <c r="AE447" i="9"/>
  <c r="AL447" i="9" s="1"/>
  <c r="AD143" i="9"/>
  <c r="AE485" i="9"/>
  <c r="AL485" i="9" s="1"/>
  <c r="AE102" i="9"/>
  <c r="AL102" i="9" s="1"/>
  <c r="AE140" i="9"/>
  <c r="AL140" i="9" s="1"/>
  <c r="AE194" i="9"/>
  <c r="AL194" i="9" s="1"/>
  <c r="AE288" i="9"/>
  <c r="AL288" i="9" s="1"/>
  <c r="AE320" i="9"/>
  <c r="AL320" i="9" s="1"/>
  <c r="AE356" i="9"/>
  <c r="AL356" i="9" s="1"/>
  <c r="AE388" i="9"/>
  <c r="AL388" i="9" s="1"/>
  <c r="AE342" i="9"/>
  <c r="AL342" i="9" s="1"/>
  <c r="AD408" i="9"/>
  <c r="AE464" i="9"/>
  <c r="AL464" i="9" s="1"/>
  <c r="AE482" i="9"/>
  <c r="AL482" i="9" s="1"/>
  <c r="AE145" i="9"/>
  <c r="AL145" i="9" s="1"/>
  <c r="AE217" i="9"/>
  <c r="AL217" i="9" s="1"/>
  <c r="AD444" i="9"/>
  <c r="AE203" i="9"/>
  <c r="AL203" i="9" s="1"/>
  <c r="AE497" i="9"/>
  <c r="AL497" i="9" s="1"/>
  <c r="AE88" i="9"/>
  <c r="AL88" i="9" s="1"/>
  <c r="AE136" i="9"/>
  <c r="AL136" i="9" s="1"/>
  <c r="AE162" i="9"/>
  <c r="AL162" i="9" s="1"/>
  <c r="AE196" i="9"/>
  <c r="AL196" i="9" s="1"/>
  <c r="AE254" i="9"/>
  <c r="AL254" i="9" s="1"/>
  <c r="AE286" i="9"/>
  <c r="AL286" i="9" s="1"/>
  <c r="AE318" i="9"/>
  <c r="AL318" i="9" s="1"/>
  <c r="AE362" i="9"/>
  <c r="AL362" i="9" s="1"/>
  <c r="AE394" i="9"/>
  <c r="AL394" i="9" s="1"/>
  <c r="AE410" i="9"/>
  <c r="AL410" i="9" s="1"/>
  <c r="AE478" i="9"/>
  <c r="AL478" i="9" s="1"/>
  <c r="AD125" i="9"/>
  <c r="AD477" i="9"/>
  <c r="AD469" i="9"/>
  <c r="AD461" i="9"/>
  <c r="AD438" i="9"/>
  <c r="AD430" i="9"/>
  <c r="AD422" i="9"/>
  <c r="AD399" i="9"/>
  <c r="AD375" i="9"/>
  <c r="AD149" i="9"/>
  <c r="AD105" i="9"/>
  <c r="AD341" i="9"/>
  <c r="AD449" i="9"/>
  <c r="AD135" i="9"/>
  <c r="AD206" i="9"/>
  <c r="AE84" i="9"/>
  <c r="AL84" i="9" s="1"/>
  <c r="AD150" i="9"/>
  <c r="AD198" i="9"/>
  <c r="AD252" i="9"/>
  <c r="AD284" i="9"/>
  <c r="AD316" i="9"/>
  <c r="AD360" i="9"/>
  <c r="AD392" i="9"/>
  <c r="AD346" i="9"/>
  <c r="AE452" i="9"/>
  <c r="AL452" i="9" s="1"/>
  <c r="AD494" i="9"/>
  <c r="AE500" i="9"/>
  <c r="AL500" i="9" s="1"/>
  <c r="AD193" i="9"/>
  <c r="AD215" i="9"/>
  <c r="AD204" i="9"/>
  <c r="AE100" i="9"/>
  <c r="AL100" i="9" s="1"/>
  <c r="AD250" i="9"/>
  <c r="AD282" i="9"/>
  <c r="AD314" i="9"/>
  <c r="AD366" i="9"/>
  <c r="AD398" i="9"/>
  <c r="AD427" i="9"/>
  <c r="AD450" i="9"/>
  <c r="AD474" i="9"/>
  <c r="AD117" i="9"/>
  <c r="AE436" i="9"/>
  <c r="AL436" i="9" s="1"/>
  <c r="AE428" i="9"/>
  <c r="AL428" i="9" s="1"/>
  <c r="AE420" i="9"/>
  <c r="AL420" i="9" s="1"/>
  <c r="AD405" i="9"/>
  <c r="AD397" i="9"/>
  <c r="AD389" i="9"/>
  <c r="AD381" i="9"/>
  <c r="AD373" i="9"/>
  <c r="AD365" i="9"/>
  <c r="AD357" i="9"/>
  <c r="AD189" i="9"/>
  <c r="AD491" i="9"/>
  <c r="AE127" i="9"/>
  <c r="AL127" i="9" s="1"/>
  <c r="AD191" i="9"/>
  <c r="AE245" i="9"/>
  <c r="AL245" i="9" s="1"/>
  <c r="AE261" i="9"/>
  <c r="AL261" i="9" s="1"/>
  <c r="AE277" i="9"/>
  <c r="AL277" i="9" s="1"/>
  <c r="AE293" i="9"/>
  <c r="AL293" i="9" s="1"/>
  <c r="AE309" i="9"/>
  <c r="AL309" i="9" s="1"/>
  <c r="AD351" i="9"/>
  <c r="AE501" i="9"/>
  <c r="AL501" i="9" s="1"/>
  <c r="AE116" i="9"/>
  <c r="AL116" i="9" s="1"/>
  <c r="AD232" i="9"/>
  <c r="AD296" i="9"/>
  <c r="AD328" i="9"/>
  <c r="AD380" i="9"/>
  <c r="AD350" i="9"/>
  <c r="AD433" i="9"/>
  <c r="AD456" i="9"/>
  <c r="AD490" i="9"/>
  <c r="AD85" i="9"/>
  <c r="AD205" i="9"/>
  <c r="AD221" i="9"/>
  <c r="AD349" i="9"/>
  <c r="AE91" i="9"/>
  <c r="AL91" i="9" s="1"/>
  <c r="AD311" i="9"/>
  <c r="AD409" i="9"/>
  <c r="AE96" i="9"/>
  <c r="AL96" i="9" s="1"/>
  <c r="AD124" i="9"/>
  <c r="AD142" i="9"/>
  <c r="AD188" i="9"/>
  <c r="AD246" i="9"/>
  <c r="AD278" i="9"/>
  <c r="AD310" i="9"/>
  <c r="AD354" i="9"/>
  <c r="AD386" i="9"/>
  <c r="AD344" i="9"/>
  <c r="AD439" i="9"/>
  <c r="AD470" i="9"/>
  <c r="AC403" i="9" a="1"/>
  <c r="AC403" i="9" s="1"/>
  <c r="AJ403" i="9" s="1"/>
  <c r="AC133" i="9" a="1"/>
  <c r="AC133" i="9" s="1"/>
  <c r="AJ133" i="9" s="1"/>
  <c r="AC493" i="9" a="1"/>
  <c r="AC493" i="9" s="1"/>
  <c r="AJ493" i="9" s="1"/>
  <c r="AC153" i="9" a="1"/>
  <c r="AC153" i="9" s="1"/>
  <c r="AJ153" i="9" s="1"/>
  <c r="AC453" i="9" a="1"/>
  <c r="AC453" i="9" s="1"/>
  <c r="AJ453" i="9" s="1"/>
  <c r="AC299" i="9" a="1"/>
  <c r="AC299" i="9" s="1"/>
  <c r="AJ299" i="9" s="1"/>
  <c r="AC468" i="9" a="1"/>
  <c r="AC468" i="9" s="1"/>
  <c r="AJ468" i="9" s="1"/>
  <c r="AG393" i="9"/>
  <c r="AN393" i="9" s="1"/>
  <c r="AG373" i="9"/>
  <c r="AN373" i="9" s="1"/>
  <c r="AG353" i="9"/>
  <c r="AN353" i="9" s="1"/>
  <c r="AC455" i="9" a="1"/>
  <c r="AC455" i="9" s="1"/>
  <c r="AJ455" i="9" s="1"/>
  <c r="AC157" i="9" a="1"/>
  <c r="AC157" i="9" s="1"/>
  <c r="AJ157" i="9" s="1"/>
  <c r="AG476" i="9"/>
  <c r="AN476" i="9" s="1"/>
  <c r="AC464" i="9" a="1"/>
  <c r="AC464" i="9" s="1"/>
  <c r="AJ464" i="9" s="1"/>
  <c r="AC393" i="9" a="1"/>
  <c r="AC393" i="9" s="1"/>
  <c r="AJ393" i="9" s="1"/>
  <c r="AC361" i="9" a="1"/>
  <c r="AC361" i="9" s="1"/>
  <c r="AJ361" i="9" s="1"/>
  <c r="AG214" i="9"/>
  <c r="AN214" i="9" s="1"/>
  <c r="AG309" i="9"/>
  <c r="AN309" i="9" s="1"/>
  <c r="AG277" i="9"/>
  <c r="AN277" i="9" s="1"/>
  <c r="AG181" i="9"/>
  <c r="AN181" i="9" s="1"/>
  <c r="AI447" i="9"/>
  <c r="AP447" i="9" s="1"/>
  <c r="AC436" i="9" a="1"/>
  <c r="AC436" i="9" s="1"/>
  <c r="AJ436" i="9" s="1"/>
  <c r="AG397" i="9"/>
  <c r="AN397" i="9" s="1"/>
  <c r="AG365" i="9"/>
  <c r="AN365" i="9" s="1"/>
  <c r="AC306" i="9" a="1"/>
  <c r="AC306" i="9" s="1"/>
  <c r="AJ306" i="9" s="1"/>
  <c r="AG491" i="9"/>
  <c r="AN491" i="9" s="1"/>
  <c r="AC293" i="9" a="1"/>
  <c r="AC293" i="9" s="1"/>
  <c r="AJ293" i="9" s="1"/>
  <c r="AC501" i="9" a="1"/>
  <c r="AC501" i="9" s="1"/>
  <c r="AJ501" i="9" s="1"/>
  <c r="AC312" i="9" a="1"/>
  <c r="AC312" i="9" s="1"/>
  <c r="AJ312" i="9" s="1"/>
  <c r="AG434" i="9"/>
  <c r="AN434" i="9" s="1"/>
  <c r="AG172" i="9"/>
  <c r="AN172" i="9" s="1"/>
  <c r="AG84" i="9"/>
  <c r="AN84" i="9" s="1"/>
  <c r="AI417" i="9"/>
  <c r="AP417" i="9" s="1"/>
  <c r="AI354" i="9"/>
  <c r="AP354" i="9" s="1"/>
  <c r="AI282" i="9"/>
  <c r="AP282" i="9" s="1"/>
  <c r="AI243" i="9"/>
  <c r="AP243" i="9" s="1"/>
  <c r="AI223" i="9"/>
  <c r="AP223" i="9" s="1"/>
  <c r="AI130" i="9"/>
  <c r="AP130" i="9" s="1"/>
  <c r="AF428" i="9"/>
  <c r="AM428" i="9" s="1"/>
  <c r="AF357" i="9"/>
  <c r="AM357" i="9" s="1"/>
  <c r="AF344" i="9"/>
  <c r="AM344" i="9" s="1"/>
  <c r="AF336" i="9"/>
  <c r="AM336" i="9" s="1"/>
  <c r="AF304" i="9"/>
  <c r="AM304" i="9" s="1"/>
  <c r="AF272" i="9"/>
  <c r="AM272" i="9" s="1"/>
  <c r="AF218" i="9"/>
  <c r="AM218" i="9" s="1"/>
  <c r="AF138" i="9"/>
  <c r="AM138" i="9" s="1"/>
  <c r="AF187" i="9"/>
  <c r="AM187" i="9" s="1"/>
  <c r="AF130" i="9"/>
  <c r="AM130" i="9" s="1"/>
  <c r="AH457" i="9"/>
  <c r="AO457" i="9" s="1"/>
  <c r="AH458" i="9"/>
  <c r="AO458" i="9" s="1"/>
  <c r="AH428" i="9"/>
  <c r="AO428" i="9" s="1"/>
  <c r="AH417" i="9"/>
  <c r="AO417" i="9" s="1"/>
  <c r="AH373" i="9"/>
  <c r="AO373" i="9" s="1"/>
  <c r="AH406" i="9"/>
  <c r="AO406" i="9" s="1"/>
  <c r="AH293" i="9"/>
  <c r="AO293" i="9" s="1"/>
  <c r="AH298" i="9"/>
  <c r="AO298" i="9" s="1"/>
  <c r="AC97" i="9" a="1"/>
  <c r="AC97" i="9" s="1"/>
  <c r="AJ97" i="9" s="1"/>
  <c r="AI328" i="9"/>
  <c r="AP328" i="9" s="1"/>
  <c r="AC364" i="9" a="1"/>
  <c r="AC364" i="9" s="1"/>
  <c r="AJ364" i="9" s="1"/>
  <c r="AC380" i="9" a="1"/>
  <c r="AC380" i="9" s="1"/>
  <c r="AJ380" i="9" s="1"/>
  <c r="AG396" i="9"/>
  <c r="AN396" i="9" s="1"/>
  <c r="AI356" i="9"/>
  <c r="AP356" i="9" s="1"/>
  <c r="AI404" i="9"/>
  <c r="AP404" i="9" s="1"/>
  <c r="AC410" i="9" a="1"/>
  <c r="AC410" i="9" s="1"/>
  <c r="AJ410" i="9" s="1"/>
  <c r="AI452" i="9"/>
  <c r="AP452" i="9" s="1"/>
  <c r="AI472" i="9"/>
  <c r="AP472" i="9" s="1"/>
  <c r="AI468" i="9"/>
  <c r="AP468" i="9" s="1"/>
  <c r="AG482" i="9"/>
  <c r="AN482" i="9" s="1"/>
  <c r="AG502" i="9"/>
  <c r="AN502" i="9" s="1"/>
  <c r="AI161" i="9"/>
  <c r="AP161" i="9" s="1"/>
  <c r="AI177" i="9"/>
  <c r="AP177" i="9" s="1"/>
  <c r="AC213" i="9" a="1"/>
  <c r="AC213" i="9" s="1"/>
  <c r="AJ213" i="9" s="1"/>
  <c r="AG244" i="9"/>
  <c r="AN244" i="9" s="1"/>
  <c r="AG292" i="9"/>
  <c r="AN292" i="9" s="1"/>
  <c r="AG349" i="9"/>
  <c r="AN349" i="9" s="1"/>
  <c r="AC255" i="9" a="1"/>
  <c r="AC255" i="9" s="1"/>
  <c r="AJ255" i="9" s="1"/>
  <c r="AF457" i="9"/>
  <c r="AM457" i="9" s="1"/>
  <c r="AF473" i="9"/>
  <c r="AM473" i="9" s="1"/>
  <c r="AF446" i="9"/>
  <c r="AM446" i="9" s="1"/>
  <c r="AC100" i="9" a="1"/>
  <c r="AC100" i="9" s="1"/>
  <c r="AJ100" i="9" s="1"/>
  <c r="AI84" i="9"/>
  <c r="AP84" i="9" s="1"/>
  <c r="AI99" i="9"/>
  <c r="AP99" i="9" s="1"/>
  <c r="AG118" i="9"/>
  <c r="AN118" i="9" s="1"/>
  <c r="AC164" i="9" a="1"/>
  <c r="AC164" i="9" s="1"/>
  <c r="AJ164" i="9" s="1"/>
  <c r="AC182" i="9" a="1"/>
  <c r="AC182" i="9" s="1"/>
  <c r="AJ182" i="9" s="1"/>
  <c r="AI180" i="9"/>
  <c r="AP180" i="9" s="1"/>
  <c r="AG294" i="9"/>
  <c r="AN294" i="9" s="1"/>
  <c r="AG320" i="9"/>
  <c r="AN320" i="9" s="1"/>
  <c r="AG236" i="9"/>
  <c r="AN236" i="9" s="1"/>
  <c r="AG284" i="9"/>
  <c r="AN284" i="9" s="1"/>
  <c r="AI332" i="9"/>
  <c r="AP332" i="9" s="1"/>
  <c r="AF386" i="9"/>
  <c r="AM386" i="9" s="1"/>
  <c r="AI344" i="9"/>
  <c r="AP344" i="9" s="1"/>
  <c r="AG342" i="9"/>
  <c r="AN342" i="9" s="1"/>
  <c r="AC421" i="9" a="1"/>
  <c r="AC421" i="9" s="1"/>
  <c r="AJ421" i="9" s="1"/>
  <c r="AC412" i="9" a="1"/>
  <c r="AC412" i="9" s="1"/>
  <c r="AJ412" i="9" s="1"/>
  <c r="AC441" i="9" a="1"/>
  <c r="AC441" i="9" s="1"/>
  <c r="AJ441" i="9" s="1"/>
  <c r="AG470" i="9"/>
  <c r="AN470" i="9" s="1"/>
  <c r="AC488" i="9" a="1"/>
  <c r="AC488" i="9" s="1"/>
  <c r="AJ488" i="9" s="1"/>
  <c r="AF498" i="9"/>
  <c r="AM498" i="9" s="1"/>
  <c r="AI500" i="9"/>
  <c r="AP500" i="9" s="1"/>
  <c r="AC169" i="9" a="1"/>
  <c r="AC169" i="9" s="1"/>
  <c r="AJ169" i="9" s="1"/>
  <c r="AG422" i="9"/>
  <c r="AN422" i="9" s="1"/>
  <c r="AC253" i="9" a="1"/>
  <c r="AC253" i="9" s="1"/>
  <c r="AJ253" i="9" s="1"/>
  <c r="AI290" i="9"/>
  <c r="AP290" i="9" s="1"/>
  <c r="AC466" i="9" a="1"/>
  <c r="AC466" i="9" s="1"/>
  <c r="AJ466" i="9" s="1"/>
  <c r="AC434" i="9" a="1"/>
  <c r="AC434" i="9" s="1"/>
  <c r="AJ434" i="9" s="1"/>
  <c r="AG374" i="9"/>
  <c r="AN374" i="9" s="1"/>
  <c r="AI489" i="9"/>
  <c r="AP489" i="9" s="1"/>
  <c r="AG362" i="9"/>
  <c r="AN362" i="9" s="1"/>
  <c r="AF469" i="9"/>
  <c r="AM469" i="9" s="1"/>
  <c r="AH461" i="9"/>
  <c r="AO461" i="9" s="1"/>
  <c r="AC348" i="9" a="1"/>
  <c r="AC348" i="9" s="1"/>
  <c r="AJ348" i="9" s="1"/>
  <c r="AI362" i="9"/>
  <c r="AP362" i="9" s="1"/>
  <c r="AF341" i="9"/>
  <c r="AM341" i="9" s="1"/>
  <c r="AI342" i="9"/>
  <c r="AP342" i="9" s="1"/>
  <c r="AI345" i="9"/>
  <c r="AP345" i="9" s="1"/>
  <c r="AF393" i="9"/>
  <c r="AM393" i="9" s="1"/>
  <c r="AC87" i="9" a="1"/>
  <c r="AC87" i="9" s="1"/>
  <c r="AJ87" i="9" s="1"/>
  <c r="AI273" i="9"/>
  <c r="AP273" i="9" s="1"/>
  <c r="AG329" i="9"/>
  <c r="AN329" i="9" s="1"/>
  <c r="AC98" i="9" a="1"/>
  <c r="AC98" i="9" s="1"/>
  <c r="AJ98" i="9" s="1"/>
  <c r="AI302" i="9"/>
  <c r="AP302" i="9" s="1"/>
  <c r="AI422" i="9"/>
  <c r="AP422" i="9" s="1"/>
  <c r="AF177" i="9"/>
  <c r="AM177" i="9" s="1"/>
  <c r="AI214" i="9"/>
  <c r="AP214" i="9" s="1"/>
  <c r="AF102" i="9"/>
  <c r="AM102" i="9" s="1"/>
  <c r="AH136" i="9"/>
  <c r="AO136" i="9" s="1"/>
  <c r="AH88" i="9"/>
  <c r="AO88" i="9" s="1"/>
  <c r="AH338" i="9"/>
  <c r="AO338" i="9" s="1"/>
  <c r="AH204" i="9"/>
  <c r="AO204" i="9" s="1"/>
  <c r="AI352" i="9"/>
  <c r="AP352" i="9" s="1"/>
  <c r="AC222" i="9" a="1"/>
  <c r="AC222" i="9" s="1"/>
  <c r="AJ222" i="9" s="1"/>
  <c r="AG137" i="9"/>
  <c r="AN137" i="9" s="1"/>
  <c r="AI217" i="9"/>
  <c r="AP217" i="9" s="1"/>
  <c r="AF273" i="9"/>
  <c r="AM273" i="9" s="1"/>
  <c r="AF388" i="9"/>
  <c r="AM388" i="9" s="1"/>
  <c r="AH105" i="9"/>
  <c r="AO105" i="9" s="1"/>
  <c r="AH268" i="9"/>
  <c r="AO268" i="9" s="1"/>
  <c r="AI349" i="9"/>
  <c r="AP349" i="9" s="1"/>
  <c r="AI378" i="9"/>
  <c r="AP378" i="9" s="1"/>
  <c r="AF305" i="9"/>
  <c r="AM305" i="9" s="1"/>
  <c r="AC280" i="9" a="1"/>
  <c r="AC280" i="9" s="1"/>
  <c r="AJ280" i="9" s="1"/>
  <c r="AG274" i="9"/>
  <c r="AN274" i="9" s="1"/>
  <c r="AI274" i="9"/>
  <c r="AP274" i="9" s="1"/>
  <c r="AG272" i="9"/>
  <c r="AN272" i="9" s="1"/>
  <c r="AG266" i="9"/>
  <c r="AN266" i="9" s="1"/>
  <c r="AC264" i="9" a="1"/>
  <c r="AC264" i="9" s="1"/>
  <c r="AJ264" i="9" s="1"/>
  <c r="AI264" i="9"/>
  <c r="AP264" i="9" s="1"/>
  <c r="AC256" i="9" a="1"/>
  <c r="AC256" i="9" s="1"/>
  <c r="AJ256" i="9" s="1"/>
  <c r="AI256" i="9"/>
  <c r="AP256" i="9" s="1"/>
  <c r="AG250" i="9"/>
  <c r="AN250" i="9" s="1"/>
  <c r="AC250" i="9" a="1"/>
  <c r="AC250" i="9" s="1"/>
  <c r="AJ250" i="9" s="1"/>
  <c r="AI250" i="9"/>
  <c r="AP250" i="9" s="1"/>
  <c r="AG248" i="9"/>
  <c r="AN248" i="9" s="1"/>
  <c r="AG242" i="9"/>
  <c r="AN242" i="9" s="1"/>
  <c r="AG240" i="9"/>
  <c r="AN240" i="9" s="1"/>
  <c r="AI234" i="9"/>
  <c r="AP234" i="9" s="1"/>
  <c r="AC232" i="9" a="1"/>
  <c r="AC232" i="9" s="1"/>
  <c r="AJ232" i="9" s="1"/>
  <c r="AI232" i="9"/>
  <c r="AP232" i="9" s="1"/>
  <c r="AI226" i="9"/>
  <c r="AP226" i="9" s="1"/>
  <c r="AG226" i="9"/>
  <c r="AN226" i="9" s="1"/>
  <c r="AG224" i="9"/>
  <c r="AN224" i="9" s="1"/>
  <c r="AC224" i="9" a="1"/>
  <c r="AC224" i="9" s="1"/>
  <c r="AJ224" i="9" s="1"/>
  <c r="AC218" i="9" a="1"/>
  <c r="AC218" i="9" s="1"/>
  <c r="AJ218" i="9" s="1"/>
  <c r="AI218" i="9"/>
  <c r="AP218" i="9" s="1"/>
  <c r="AG216" i="9"/>
  <c r="AN216" i="9" s="1"/>
  <c r="AI210" i="9"/>
  <c r="AP210" i="9" s="1"/>
  <c r="AC210" i="9" a="1"/>
  <c r="AC210" i="9" s="1"/>
  <c r="AJ210" i="9" s="1"/>
  <c r="AG208" i="9"/>
  <c r="AN208" i="9" s="1"/>
  <c r="AI202" i="9"/>
  <c r="AP202" i="9" s="1"/>
  <c r="AC202" i="9" a="1"/>
  <c r="AC202" i="9" s="1"/>
  <c r="AJ202" i="9" s="1"/>
  <c r="AG200" i="9"/>
  <c r="AN200" i="9" s="1"/>
  <c r="AI200" i="9"/>
  <c r="AP200" i="9" s="1"/>
  <c r="AC200" i="9" a="1"/>
  <c r="AC200" i="9" s="1"/>
  <c r="AJ200" i="9" s="1"/>
  <c r="AI194" i="9"/>
  <c r="AP194" i="9" s="1"/>
  <c r="AG194" i="9"/>
  <c r="AN194" i="9" s="1"/>
  <c r="AC192" i="9" a="1"/>
  <c r="AC192" i="9" s="1"/>
  <c r="AJ192" i="9" s="1"/>
  <c r="AI192" i="9"/>
  <c r="AP192" i="9" s="1"/>
  <c r="AC186" i="9" a="1"/>
  <c r="AC186" i="9" s="1"/>
  <c r="AJ186" i="9" s="1"/>
  <c r="AI186" i="9"/>
  <c r="AP186" i="9" s="1"/>
  <c r="AG186" i="9"/>
  <c r="AN186" i="9" s="1"/>
  <c r="AG178" i="9"/>
  <c r="AN178" i="9" s="1"/>
  <c r="AI176" i="9"/>
  <c r="AP176" i="9" s="1"/>
  <c r="AI170" i="9"/>
  <c r="AP170" i="9" s="1"/>
  <c r="AG168" i="9"/>
  <c r="AN168" i="9" s="1"/>
  <c r="AI168" i="9"/>
  <c r="AP168" i="9" s="1"/>
  <c r="AG162" i="9"/>
  <c r="AN162" i="9" s="1"/>
  <c r="AI162" i="9"/>
  <c r="AP162" i="9" s="1"/>
  <c r="AG160" i="9"/>
  <c r="AN160" i="9" s="1"/>
  <c r="AC160" i="9" a="1"/>
  <c r="AC160" i="9" s="1"/>
  <c r="AJ160" i="9" s="1"/>
  <c r="AI154" i="9"/>
  <c r="AP154" i="9" s="1"/>
  <c r="AG154" i="9"/>
  <c r="AN154" i="9" s="1"/>
  <c r="AC152" i="9" a="1"/>
  <c r="AC152" i="9" s="1"/>
  <c r="AJ152" i="9" s="1"/>
  <c r="AG152" i="9"/>
  <c r="AN152" i="9" s="1"/>
  <c r="AI146" i="9"/>
  <c r="AP146" i="9" s="1"/>
  <c r="AG146" i="9"/>
  <c r="AN146" i="9" s="1"/>
  <c r="AI144" i="9"/>
  <c r="AP144" i="9" s="1"/>
  <c r="AC138" i="9" a="1"/>
  <c r="AC138" i="9" s="1"/>
  <c r="AJ138" i="9" s="1"/>
  <c r="AI138" i="9"/>
  <c r="AP138" i="9" s="1"/>
  <c r="AI136" i="9"/>
  <c r="AP136" i="9" s="1"/>
  <c r="AC130" i="9" a="1"/>
  <c r="AC130" i="9" s="1"/>
  <c r="AJ130" i="9" s="1"/>
  <c r="AG128" i="9"/>
  <c r="AN128" i="9" s="1"/>
  <c r="AG122" i="9"/>
  <c r="AN122" i="9" s="1"/>
  <c r="AC122" i="9" a="1"/>
  <c r="AC122" i="9" s="1"/>
  <c r="AJ122" i="9" s="1"/>
  <c r="AI122" i="9"/>
  <c r="AP122" i="9" s="1"/>
  <c r="AC120" i="9" a="1"/>
  <c r="AC120" i="9" s="1"/>
  <c r="AJ120" i="9" s="1"/>
  <c r="AC114" i="9" a="1"/>
  <c r="AC114" i="9" s="1"/>
  <c r="AJ114" i="9" s="1"/>
  <c r="AI114" i="9"/>
  <c r="AP114" i="9" s="1"/>
  <c r="AC112" i="9" a="1"/>
  <c r="AC112" i="9" s="1"/>
  <c r="AJ112" i="9" s="1"/>
  <c r="AG112" i="9"/>
  <c r="AN112" i="9" s="1"/>
  <c r="AI106" i="9"/>
  <c r="AP106" i="9" s="1"/>
  <c r="AC106" i="9" a="1"/>
  <c r="AC106" i="9" s="1"/>
  <c r="AJ106" i="9" s="1"/>
  <c r="AG106" i="9"/>
  <c r="AN106" i="9" s="1"/>
  <c r="AC104" i="9" a="1"/>
  <c r="AC104" i="9" s="1"/>
  <c r="AJ104" i="9" s="1"/>
  <c r="AI499" i="9"/>
  <c r="AP499" i="9" s="1"/>
  <c r="AG499" i="9"/>
  <c r="AN499" i="9" s="1"/>
  <c r="AI495" i="9"/>
  <c r="AP495" i="9" s="1"/>
  <c r="AC495" i="9" a="1"/>
  <c r="AC495" i="9" s="1"/>
  <c r="AJ495" i="9" s="1"/>
  <c r="AI487" i="9"/>
  <c r="AP487" i="9" s="1"/>
  <c r="AG483" i="9"/>
  <c r="AN483" i="9" s="1"/>
  <c r="AI479" i="9"/>
  <c r="AP479" i="9" s="1"/>
  <c r="AG479" i="9"/>
  <c r="AN479" i="9" s="1"/>
  <c r="AG475" i="9"/>
  <c r="AN475" i="9" s="1"/>
  <c r="AI475" i="9"/>
  <c r="AP475" i="9" s="1"/>
  <c r="AI471" i="9"/>
  <c r="AP471" i="9" s="1"/>
  <c r="AI467" i="9"/>
  <c r="AP467" i="9" s="1"/>
  <c r="AG467" i="9"/>
  <c r="AN467" i="9" s="1"/>
  <c r="AC463" i="9" a="1"/>
  <c r="AC463" i="9" s="1"/>
  <c r="AJ463" i="9" s="1"/>
  <c r="AI463" i="9"/>
  <c r="AP463" i="9" s="1"/>
  <c r="AG459" i="9"/>
  <c r="AN459" i="9" s="1"/>
  <c r="AI455" i="9"/>
  <c r="AP455" i="9" s="1"/>
  <c r="AC443" i="9" a="1"/>
  <c r="AC443" i="9" s="1"/>
  <c r="AJ443" i="9" s="1"/>
  <c r="AI443" i="9"/>
  <c r="AP443" i="9" s="1"/>
  <c r="AC439" i="9" a="1"/>
  <c r="AC439" i="9" s="1"/>
  <c r="AJ439" i="9" s="1"/>
  <c r="AI439" i="9"/>
  <c r="AP439" i="9" s="1"/>
  <c r="AI435" i="9"/>
  <c r="AP435" i="9" s="1"/>
  <c r="AC431" i="9" a="1"/>
  <c r="AC431" i="9" s="1"/>
  <c r="AJ431" i="9" s="1"/>
  <c r="AG427" i="9"/>
  <c r="AN427" i="9" s="1"/>
  <c r="AC423" i="9" a="1"/>
  <c r="AC423" i="9" s="1"/>
  <c r="AJ423" i="9" s="1"/>
  <c r="AI423" i="9"/>
  <c r="AP423" i="9" s="1"/>
  <c r="AG419" i="9"/>
  <c r="AN419" i="9" s="1"/>
  <c r="AC419" i="9" a="1"/>
  <c r="AC419" i="9" s="1"/>
  <c r="AJ419" i="9" s="1"/>
  <c r="AC415" i="9" a="1"/>
  <c r="AC415" i="9" s="1"/>
  <c r="AJ415" i="9" s="1"/>
  <c r="AI415" i="9"/>
  <c r="AP415" i="9" s="1"/>
  <c r="AG411" i="9"/>
  <c r="AN411" i="9" s="1"/>
  <c r="AI411" i="9"/>
  <c r="AP411" i="9" s="1"/>
  <c r="AG407" i="9"/>
  <c r="AN407" i="9" s="1"/>
  <c r="AG403" i="9"/>
  <c r="AN403" i="9" s="1"/>
  <c r="AI403" i="9"/>
  <c r="AP403" i="9" s="1"/>
  <c r="AG399" i="9"/>
  <c r="AN399" i="9" s="1"/>
  <c r="AI399" i="9"/>
  <c r="AP399" i="9" s="1"/>
  <c r="AG395" i="9"/>
  <c r="AN395" i="9" s="1"/>
  <c r="AC391" i="9" a="1"/>
  <c r="AC391" i="9" s="1"/>
  <c r="AJ391" i="9" s="1"/>
  <c r="AG387" i="9"/>
  <c r="AN387" i="9" s="1"/>
  <c r="AI387" i="9"/>
  <c r="AP387" i="9" s="1"/>
  <c r="AC383" i="9" a="1"/>
  <c r="AC383" i="9" s="1"/>
  <c r="AJ383" i="9" s="1"/>
  <c r="AG383" i="9"/>
  <c r="AN383" i="9" s="1"/>
  <c r="AG375" i="9"/>
  <c r="AN375" i="9" s="1"/>
  <c r="AI375" i="9"/>
  <c r="AP375" i="9" s="1"/>
  <c r="AG371" i="9"/>
  <c r="AN371" i="9" s="1"/>
  <c r="AI371" i="9"/>
  <c r="AP371" i="9" s="1"/>
  <c r="AG367" i="9"/>
  <c r="AN367" i="9" s="1"/>
  <c r="AC367" i="9" a="1"/>
  <c r="AC367" i="9" s="1"/>
  <c r="AJ367" i="9" s="1"/>
  <c r="AG363" i="9"/>
  <c r="AN363" i="9" s="1"/>
  <c r="AG359" i="9"/>
  <c r="AN359" i="9" s="1"/>
  <c r="AI359" i="9"/>
  <c r="AP359" i="9" s="1"/>
  <c r="AG355" i="9"/>
  <c r="AN355" i="9" s="1"/>
  <c r="AI355" i="9"/>
  <c r="AP355" i="9" s="1"/>
  <c r="AI351" i="9"/>
  <c r="AP351" i="9" s="1"/>
  <c r="AG351" i="9"/>
  <c r="AN351" i="9" s="1"/>
  <c r="AC351" i="9" a="1"/>
  <c r="AC351" i="9" s="1"/>
  <c r="AJ351" i="9" s="1"/>
  <c r="AG347" i="9"/>
  <c r="AN347" i="9" s="1"/>
  <c r="AC343" i="9" a="1"/>
  <c r="AC343" i="9" s="1"/>
  <c r="AJ343" i="9" s="1"/>
  <c r="AI343" i="9"/>
  <c r="AP343" i="9" s="1"/>
  <c r="AI339" i="9"/>
  <c r="AP339" i="9" s="1"/>
  <c r="AI335" i="9"/>
  <c r="AP335" i="9" s="1"/>
  <c r="AC335" i="9" a="1"/>
  <c r="AC335" i="9" s="1"/>
  <c r="AJ335" i="9" s="1"/>
  <c r="AG331" i="9"/>
  <c r="AN331" i="9" s="1"/>
  <c r="AG327" i="9"/>
  <c r="AN327" i="9" s="1"/>
  <c r="AI327" i="9"/>
  <c r="AP327" i="9" s="1"/>
  <c r="AI323" i="9"/>
  <c r="AP323" i="9" s="1"/>
  <c r="AC323" i="9" a="1"/>
  <c r="AC323" i="9" s="1"/>
  <c r="AJ323" i="9" s="1"/>
  <c r="AI319" i="9"/>
  <c r="AP319" i="9" s="1"/>
  <c r="AC319" i="9" a="1"/>
  <c r="AC319" i="9" s="1"/>
  <c r="AJ319" i="9" s="1"/>
  <c r="AI315" i="9"/>
  <c r="AP315" i="9" s="1"/>
  <c r="AI311" i="9"/>
  <c r="AP311" i="9" s="1"/>
  <c r="AG307" i="9"/>
  <c r="AN307" i="9" s="1"/>
  <c r="AG303" i="9"/>
  <c r="AN303" i="9" s="1"/>
  <c r="AI303" i="9"/>
  <c r="AP303" i="9" s="1"/>
  <c r="AG299" i="9"/>
  <c r="AN299" i="9" s="1"/>
  <c r="AC295" i="9" a="1"/>
  <c r="AC295" i="9" s="1"/>
  <c r="AJ295" i="9" s="1"/>
  <c r="AI295" i="9"/>
  <c r="AP295" i="9" s="1"/>
  <c r="AI291" i="9"/>
  <c r="AP291" i="9" s="1"/>
  <c r="AC291" i="9" a="1"/>
  <c r="AC291" i="9" s="1"/>
  <c r="AJ291" i="9" s="1"/>
  <c r="AI287" i="9"/>
  <c r="AP287" i="9" s="1"/>
  <c r="AG287" i="9"/>
  <c r="AN287" i="9" s="1"/>
  <c r="AI279" i="9"/>
  <c r="AP279" i="9" s="1"/>
  <c r="AC279" i="9" a="1"/>
  <c r="AC279" i="9" s="1"/>
  <c r="AJ279" i="9" s="1"/>
  <c r="AG275" i="9"/>
  <c r="AN275" i="9" s="1"/>
  <c r="AG271" i="9"/>
  <c r="AN271" i="9" s="1"/>
  <c r="AI271" i="9"/>
  <c r="AP271" i="9" s="1"/>
  <c r="AG267" i="9"/>
  <c r="AN267" i="9" s="1"/>
  <c r="AG263" i="9"/>
  <c r="AN263" i="9" s="1"/>
  <c r="AI263" i="9"/>
  <c r="AP263" i="9" s="1"/>
  <c r="AI259" i="9"/>
  <c r="AP259" i="9" s="1"/>
  <c r="AG259" i="9"/>
  <c r="AN259" i="9" s="1"/>
  <c r="AG255" i="9"/>
  <c r="AN255" i="9" s="1"/>
  <c r="AC247" i="9" a="1"/>
  <c r="AC247" i="9" s="1"/>
  <c r="AJ247" i="9" s="1"/>
  <c r="AI247" i="9"/>
  <c r="AP247" i="9" s="1"/>
  <c r="AG243" i="9"/>
  <c r="AN243" i="9" s="1"/>
  <c r="AI239" i="9"/>
  <c r="AP239" i="9" s="1"/>
  <c r="AG239" i="9"/>
  <c r="AN239" i="9" s="1"/>
  <c r="AG235" i="9"/>
  <c r="AN235" i="9" s="1"/>
  <c r="AC231" i="9" a="1"/>
  <c r="AC231" i="9" s="1"/>
  <c r="AJ231" i="9" s="1"/>
  <c r="AI231" i="9"/>
  <c r="AP231" i="9" s="1"/>
  <c r="AI227" i="9"/>
  <c r="AP227" i="9" s="1"/>
  <c r="AG219" i="9"/>
  <c r="AN219" i="9" s="1"/>
  <c r="AI219" i="9"/>
  <c r="AP219" i="9" s="1"/>
  <c r="AC219" i="9" a="1"/>
  <c r="AC219" i="9" s="1"/>
  <c r="AJ219" i="9" s="1"/>
  <c r="AI215" i="9"/>
  <c r="AP215" i="9" s="1"/>
  <c r="AI211" i="9"/>
  <c r="AP211" i="9" s="1"/>
  <c r="AG211" i="9"/>
  <c r="AN211" i="9" s="1"/>
  <c r="AG207" i="9"/>
  <c r="AN207" i="9" s="1"/>
  <c r="AI203" i="9"/>
  <c r="AP203" i="9" s="1"/>
  <c r="AI199" i="9"/>
  <c r="AP199" i="9" s="1"/>
  <c r="AG199" i="9"/>
  <c r="AN199" i="9" s="1"/>
  <c r="AC199" i="9" a="1"/>
  <c r="AC199" i="9" s="1"/>
  <c r="AJ199" i="9" s="1"/>
  <c r="AG195" i="9"/>
  <c r="AN195" i="9" s="1"/>
  <c r="AI195" i="9"/>
  <c r="AP195" i="9" s="1"/>
  <c r="AG191" i="9"/>
  <c r="AN191" i="9" s="1"/>
  <c r="AI187" i="9"/>
  <c r="AP187" i="9" s="1"/>
  <c r="AG183" i="9"/>
  <c r="AN183" i="9" s="1"/>
  <c r="AC183" i="9" a="1"/>
  <c r="AC183" i="9" s="1"/>
  <c r="AJ183" i="9" s="1"/>
  <c r="AC179" i="9" a="1"/>
  <c r="AC179" i="9" s="1"/>
  <c r="AJ179" i="9" s="1"/>
  <c r="AI179" i="9"/>
  <c r="AP179" i="9" s="1"/>
  <c r="AG179" i="9"/>
  <c r="AN179" i="9" s="1"/>
  <c r="AG175" i="9"/>
  <c r="AN175" i="9" s="1"/>
  <c r="AI171" i="9"/>
  <c r="AP171" i="9" s="1"/>
  <c r="AC171" i="9" a="1"/>
  <c r="AC171" i="9" s="1"/>
  <c r="AJ171" i="9" s="1"/>
  <c r="AI167" i="9"/>
  <c r="AP167" i="9" s="1"/>
  <c r="AI163" i="9"/>
  <c r="AP163" i="9" s="1"/>
  <c r="AC163" i="9" a="1"/>
  <c r="AC163" i="9" s="1"/>
  <c r="AJ163" i="9" s="1"/>
  <c r="AG163" i="9"/>
  <c r="AN163" i="9" s="1"/>
  <c r="AI159" i="9"/>
  <c r="AP159" i="9" s="1"/>
  <c r="AC155" i="9" a="1"/>
  <c r="AC155" i="9" s="1"/>
  <c r="AJ155" i="9" s="1"/>
  <c r="AI155" i="9"/>
  <c r="AP155" i="9" s="1"/>
  <c r="AG151" i="9"/>
  <c r="AN151" i="9" s="1"/>
  <c r="AI151" i="9"/>
  <c r="AP151" i="9" s="1"/>
  <c r="AC147" i="9" a="1"/>
  <c r="AC147" i="9" s="1"/>
  <c r="AJ147" i="9" s="1"/>
  <c r="AI143" i="9"/>
  <c r="AP143" i="9" s="1"/>
  <c r="AI135" i="9"/>
  <c r="AP135" i="9" s="1"/>
  <c r="AC135" i="9" a="1"/>
  <c r="AC135" i="9" s="1"/>
  <c r="AJ135" i="9" s="1"/>
  <c r="AC131" i="9" a="1"/>
  <c r="AC131" i="9" s="1"/>
  <c r="AJ131" i="9" s="1"/>
  <c r="AI131" i="9"/>
  <c r="AP131" i="9" s="1"/>
  <c r="AG127" i="9"/>
  <c r="AN127" i="9" s="1"/>
  <c r="AI127" i="9"/>
  <c r="AP127" i="9" s="1"/>
  <c r="AG123" i="9"/>
  <c r="AN123" i="9" s="1"/>
  <c r="AC123" i="9" a="1"/>
  <c r="AC123" i="9" s="1"/>
  <c r="AJ123" i="9" s="1"/>
  <c r="AG119" i="9"/>
  <c r="AN119" i="9" s="1"/>
  <c r="AC115" i="9" a="1"/>
  <c r="AC115" i="9" s="1"/>
  <c r="AJ115" i="9" s="1"/>
  <c r="AI115" i="9"/>
  <c r="AP115" i="9" s="1"/>
  <c r="AI111" i="9"/>
  <c r="AP111" i="9" s="1"/>
  <c r="AG111" i="9"/>
  <c r="AN111" i="9" s="1"/>
  <c r="AI107" i="9"/>
  <c r="AP107" i="9" s="1"/>
  <c r="AG103" i="9"/>
  <c r="AN103" i="9" s="1"/>
  <c r="AI103" i="9"/>
  <c r="AP103" i="9" s="1"/>
  <c r="AC103" i="9" a="1"/>
  <c r="AC103" i="9" s="1"/>
  <c r="AJ103" i="9" s="1"/>
  <c r="AF163" i="9"/>
  <c r="AM163" i="9" s="1"/>
  <c r="AF206" i="9"/>
  <c r="AM206" i="9" s="1"/>
  <c r="AF483" i="9"/>
  <c r="AM483" i="9" s="1"/>
  <c r="AF136" i="9"/>
  <c r="AM136" i="9" s="1"/>
  <c r="AF226" i="9"/>
  <c r="AM226" i="9" s="1"/>
  <c r="AF411" i="9"/>
  <c r="AM411" i="9" s="1"/>
  <c r="AF131" i="9"/>
  <c r="AM131" i="9" s="1"/>
  <c r="AF83" i="9"/>
  <c r="AM83" i="9" s="1"/>
  <c r="AF207" i="9"/>
  <c r="AM207" i="9" s="1"/>
  <c r="AF173" i="9"/>
  <c r="AM173" i="9" s="1"/>
  <c r="AF326" i="9"/>
  <c r="AM326" i="9" s="1"/>
  <c r="AF294" i="9"/>
  <c r="AM294" i="9" s="1"/>
  <c r="AF262" i="9"/>
  <c r="AM262" i="9" s="1"/>
  <c r="AF362" i="9"/>
  <c r="AM362" i="9" s="1"/>
  <c r="AF189" i="9"/>
  <c r="AM189" i="9" s="1"/>
  <c r="AF254" i="9"/>
  <c r="AM254" i="9" s="1"/>
  <c r="AF194" i="9"/>
  <c r="AM194" i="9" s="1"/>
  <c r="AF124" i="9"/>
  <c r="AM124" i="9" s="1"/>
  <c r="AF278" i="9"/>
  <c r="AM278" i="9" s="1"/>
  <c r="AF144" i="9"/>
  <c r="AM144" i="9" s="1"/>
  <c r="AF214" i="9"/>
  <c r="AM214" i="9" s="1"/>
  <c r="AF141" i="9"/>
  <c r="AM141" i="9" s="1"/>
  <c r="AF286" i="9"/>
  <c r="AM286" i="9" s="1"/>
  <c r="AF424" i="9"/>
  <c r="AM424" i="9" s="1"/>
  <c r="AF378" i="9"/>
  <c r="AM378" i="9" s="1"/>
  <c r="AF232" i="9"/>
  <c r="AM232" i="9" s="1"/>
  <c r="AF204" i="9"/>
  <c r="AM204" i="9" s="1"/>
  <c r="AF160" i="9"/>
  <c r="AM160" i="9" s="1"/>
  <c r="AF98" i="9"/>
  <c r="AM98" i="9" s="1"/>
  <c r="AF143" i="9"/>
  <c r="AM143" i="9" s="1"/>
  <c r="AF121" i="9"/>
  <c r="AM121" i="9" s="1"/>
  <c r="AF89" i="9"/>
  <c r="AM89" i="9" s="1"/>
  <c r="AF455" i="9"/>
  <c r="AM455" i="9" s="1"/>
  <c r="AF237" i="9"/>
  <c r="AM237" i="9" s="1"/>
  <c r="AF242" i="9"/>
  <c r="AM242" i="9" s="1"/>
  <c r="AF195" i="9"/>
  <c r="AM195" i="9" s="1"/>
  <c r="AF152" i="9"/>
  <c r="AM152" i="9" s="1"/>
  <c r="AF222" i="9"/>
  <c r="AM222" i="9" s="1"/>
  <c r="AF179" i="9"/>
  <c r="AM179" i="9" s="1"/>
  <c r="AF190" i="9"/>
  <c r="AM190" i="9" s="1"/>
  <c r="AF265" i="9"/>
  <c r="AM265" i="9" s="1"/>
  <c r="AF169" i="9"/>
  <c r="AM169" i="9" s="1"/>
  <c r="AF449" i="9"/>
  <c r="AM449" i="9" s="1"/>
  <c r="AF437" i="9"/>
  <c r="AM437" i="9" s="1"/>
  <c r="AF340" i="9"/>
  <c r="AM340" i="9" s="1"/>
  <c r="AF247" i="9"/>
  <c r="AM247" i="9" s="1"/>
  <c r="AF116" i="9"/>
  <c r="AM116" i="9" s="1"/>
  <c r="AF212" i="9"/>
  <c r="AM212" i="9" s="1"/>
  <c r="AF149" i="9"/>
  <c r="AM149" i="9" s="1"/>
  <c r="AF168" i="9"/>
  <c r="AM168" i="9" s="1"/>
  <c r="AF302" i="9"/>
  <c r="AM302" i="9" s="1"/>
  <c r="AF180" i="9"/>
  <c r="AM180" i="9" s="1"/>
  <c r="AF329" i="9"/>
  <c r="AM329" i="9" s="1"/>
  <c r="AF183" i="9"/>
  <c r="AM183" i="9" s="1"/>
  <c r="AF120" i="9"/>
  <c r="AM120" i="9" s="1"/>
  <c r="AF208" i="9"/>
  <c r="AM208" i="9" s="1"/>
  <c r="AF201" i="9"/>
  <c r="AM201" i="9" s="1"/>
  <c r="AF140" i="9"/>
  <c r="AM140" i="9" s="1"/>
  <c r="AF139" i="9"/>
  <c r="AM139" i="9" s="1"/>
  <c r="AF108" i="9"/>
  <c r="AM108" i="9" s="1"/>
  <c r="AF285" i="9"/>
  <c r="AM285" i="9" s="1"/>
  <c r="AF227" i="9"/>
  <c r="AM227" i="9" s="1"/>
  <c r="AF97" i="9"/>
  <c r="AM97" i="9" s="1"/>
  <c r="AF321" i="9"/>
  <c r="AM321" i="9" s="1"/>
  <c r="AF255" i="9"/>
  <c r="AM255" i="9" s="1"/>
  <c r="AF234" i="9"/>
  <c r="AM234" i="9" s="1"/>
  <c r="AF200" i="9"/>
  <c r="AM200" i="9" s="1"/>
  <c r="AF166" i="9"/>
  <c r="AM166" i="9" s="1"/>
  <c r="AF224" i="9"/>
  <c r="AM224" i="9" s="1"/>
  <c r="AF223" i="9"/>
  <c r="AM223" i="9" s="1"/>
  <c r="AF113" i="9"/>
  <c r="AM113" i="9" s="1"/>
  <c r="AF90" i="9"/>
  <c r="AM90" i="9" s="1"/>
  <c r="AF153" i="9"/>
  <c r="AM153" i="9" s="1"/>
  <c r="AF293" i="9"/>
  <c r="AM293" i="9" s="1"/>
  <c r="AF404" i="9"/>
  <c r="AM404" i="9" s="1"/>
  <c r="AF372" i="9"/>
  <c r="AM372" i="9" s="1"/>
  <c r="AF325" i="9"/>
  <c r="AM325" i="9" s="1"/>
  <c r="AF337" i="9"/>
  <c r="AM337" i="9" s="1"/>
  <c r="AF313" i="9"/>
  <c r="AM313" i="9" s="1"/>
  <c r="AF297" i="9"/>
  <c r="AM297" i="9" s="1"/>
  <c r="AF409" i="9"/>
  <c r="AM409" i="9" s="1"/>
  <c r="AF442" i="9"/>
  <c r="AM442" i="9" s="1"/>
  <c r="AF289" i="9"/>
  <c r="AM289" i="9" s="1"/>
  <c r="AF463" i="9"/>
  <c r="AM463" i="9" s="1"/>
  <c r="AF251" i="9"/>
  <c r="AM251" i="9" s="1"/>
  <c r="AF211" i="9"/>
  <c r="AM211" i="9" s="1"/>
  <c r="AF248" i="9"/>
  <c r="AM248" i="9" s="1"/>
  <c r="AF216" i="9"/>
  <c r="AM216" i="9" s="1"/>
  <c r="AF128" i="9"/>
  <c r="AM128" i="9" s="1"/>
  <c r="AF447" i="9"/>
  <c r="AM447" i="9" s="1"/>
  <c r="AF309" i="9"/>
  <c r="AM309" i="9" s="1"/>
  <c r="AF88" i="9"/>
  <c r="AM88" i="9" s="1"/>
  <c r="AF118" i="9"/>
  <c r="AM118" i="9" s="1"/>
  <c r="AF117" i="9"/>
  <c r="AM117" i="9" s="1"/>
  <c r="AF94" i="9"/>
  <c r="AM94" i="9" s="1"/>
  <c r="AF202" i="9"/>
  <c r="AM202" i="9" s="1"/>
  <c r="AF365" i="9"/>
  <c r="AM365" i="9" s="1"/>
  <c r="AF420" i="9"/>
  <c r="AM420" i="9" s="1"/>
  <c r="AF501" i="9"/>
  <c r="AM501" i="9" s="1"/>
  <c r="AF496" i="9"/>
  <c r="AM496" i="9" s="1"/>
  <c r="AF448" i="9"/>
  <c r="AM448" i="9" s="1"/>
  <c r="AF275" i="9"/>
  <c r="AM275" i="9" s="1"/>
  <c r="AF243" i="9"/>
  <c r="AM243" i="9" s="1"/>
  <c r="AF338" i="9"/>
  <c r="AM338" i="9" s="1"/>
  <c r="AF274" i="9"/>
  <c r="AM274" i="9" s="1"/>
  <c r="AF110" i="9"/>
  <c r="AM110" i="9" s="1"/>
  <c r="AF333" i="9"/>
  <c r="AM333" i="9" s="1"/>
  <c r="AF301" i="9"/>
  <c r="AM301" i="9" s="1"/>
  <c r="AF162" i="9"/>
  <c r="AM162" i="9" s="1"/>
  <c r="AF433" i="9"/>
  <c r="AM433" i="9" s="1"/>
  <c r="AF414" i="9"/>
  <c r="AM414" i="9" s="1"/>
  <c r="AF86" i="9"/>
  <c r="AM86" i="9" s="1"/>
  <c r="AF263" i="9"/>
  <c r="AM263" i="9" s="1"/>
  <c r="AF228" i="9"/>
  <c r="AM228" i="9" s="1"/>
  <c r="AF271" i="9"/>
  <c r="AM271" i="9" s="1"/>
  <c r="AF239" i="9"/>
  <c r="AM239" i="9" s="1"/>
  <c r="AF298" i="9"/>
  <c r="AM298" i="9" s="1"/>
  <c r="AF188" i="9"/>
  <c r="AM188" i="9" s="1"/>
  <c r="AF478" i="9"/>
  <c r="AM478" i="9" s="1"/>
  <c r="AF430" i="9"/>
  <c r="AM430" i="9" s="1"/>
  <c r="AF422" i="9"/>
  <c r="AM422" i="9" s="1"/>
  <c r="AF413" i="9"/>
  <c r="AM413" i="9" s="1"/>
  <c r="AF322" i="9"/>
  <c r="AM322" i="9" s="1"/>
  <c r="AF290" i="9"/>
  <c r="AM290" i="9" s="1"/>
  <c r="AF258" i="9"/>
  <c r="AM258" i="9" s="1"/>
  <c r="AF238" i="9"/>
  <c r="AM238" i="9" s="1"/>
  <c r="AF192" i="9"/>
  <c r="AM192" i="9" s="1"/>
  <c r="AF184" i="9"/>
  <c r="AM184" i="9" s="1"/>
  <c r="AF150" i="9"/>
  <c r="AM150" i="9" s="1"/>
  <c r="AF185" i="9"/>
  <c r="AM185" i="9" s="1"/>
  <c r="AF115" i="9"/>
  <c r="AM115" i="9" s="1"/>
  <c r="AF100" i="9"/>
  <c r="AM100" i="9" s="1"/>
  <c r="AF461" i="9"/>
  <c r="AM461" i="9" s="1"/>
  <c r="AF257" i="9"/>
  <c r="AM257" i="9" s="1"/>
  <c r="AF219" i="9"/>
  <c r="AM219" i="9" s="1"/>
  <c r="AF203" i="9"/>
  <c r="AM203" i="9" s="1"/>
  <c r="AF171" i="9"/>
  <c r="AM171" i="9" s="1"/>
  <c r="AF231" i="9"/>
  <c r="AM231" i="9" s="1"/>
  <c r="AF225" i="9"/>
  <c r="AM225" i="9" s="1"/>
  <c r="AF209" i="9"/>
  <c r="AM209" i="9" s="1"/>
  <c r="AF495" i="9"/>
  <c r="AM495" i="9" s="1"/>
  <c r="AF479" i="9"/>
  <c r="AM479" i="9" s="1"/>
  <c r="AF445" i="9"/>
  <c r="AM445" i="9" s="1"/>
  <c r="AF376" i="9"/>
  <c r="AM376" i="9" s="1"/>
  <c r="AF360" i="9"/>
  <c r="AM360" i="9" s="1"/>
  <c r="AF345" i="9"/>
  <c r="AM345" i="9" s="1"/>
  <c r="AF287" i="9"/>
  <c r="AM287" i="9" s="1"/>
  <c r="AF398" i="9"/>
  <c r="AM398" i="9" s="1"/>
  <c r="AF366" i="9"/>
  <c r="AM366" i="9" s="1"/>
  <c r="AF240" i="9"/>
  <c r="AM240" i="9" s="1"/>
  <c r="AF181" i="9"/>
  <c r="AM181" i="9" s="1"/>
  <c r="AF233" i="9"/>
  <c r="AM233" i="9" s="1"/>
  <c r="AF217" i="9"/>
  <c r="AM217" i="9" s="1"/>
  <c r="AF310" i="9"/>
  <c r="AM310" i="9" s="1"/>
  <c r="AF241" i="9"/>
  <c r="AM241" i="9" s="1"/>
  <c r="AF318" i="9"/>
  <c r="AM318" i="9" s="1"/>
  <c r="AF122" i="9"/>
  <c r="AM122" i="9" s="1"/>
  <c r="AF421" i="9"/>
  <c r="AM421" i="9" s="1"/>
  <c r="AF178" i="9"/>
  <c r="AM178" i="9" s="1"/>
  <c r="AF381" i="9"/>
  <c r="AM381" i="9" s="1"/>
  <c r="AF148" i="9"/>
  <c r="AM148" i="9" s="1"/>
  <c r="AF356" i="9"/>
  <c r="AM356" i="9" s="1"/>
  <c r="AF416" i="9"/>
  <c r="AM416" i="9" s="1"/>
  <c r="AF471" i="9"/>
  <c r="AM471" i="9" s="1"/>
  <c r="AF174" i="9"/>
  <c r="AM174" i="9" s="1"/>
  <c r="AF112" i="9"/>
  <c r="AM112" i="9" s="1"/>
  <c r="AF101" i="9"/>
  <c r="AM101" i="9" s="1"/>
  <c r="AF186" i="9"/>
  <c r="AM186" i="9" s="1"/>
  <c r="AF397" i="9"/>
  <c r="AM397" i="9" s="1"/>
  <c r="AF267" i="9"/>
  <c r="AM267" i="9" s="1"/>
  <c r="AF235" i="9"/>
  <c r="AM235" i="9" s="1"/>
  <c r="AF104" i="9"/>
  <c r="AM104" i="9" s="1"/>
  <c r="AF119" i="9"/>
  <c r="AM119" i="9" s="1"/>
  <c r="AF210" i="9"/>
  <c r="AM210" i="9" s="1"/>
  <c r="AF253" i="9"/>
  <c r="AM253" i="9" s="1"/>
  <c r="AF161" i="9"/>
  <c r="AM161" i="9" s="1"/>
  <c r="AF196" i="9"/>
  <c r="AM196" i="9" s="1"/>
  <c r="AF429" i="9"/>
  <c r="AM429" i="9" s="1"/>
  <c r="AF330" i="9"/>
  <c r="AM330" i="9" s="1"/>
  <c r="AF348" i="9"/>
  <c r="AM348" i="9" s="1"/>
  <c r="AF132" i="9"/>
  <c r="AM132" i="9" s="1"/>
  <c r="AF96" i="9"/>
  <c r="AM96" i="9" s="1"/>
  <c r="AF440" i="9"/>
  <c r="AM440" i="9" s="1"/>
  <c r="AF281" i="9"/>
  <c r="AM281" i="9" s="1"/>
  <c r="AF486" i="9"/>
  <c r="AM486" i="9" s="1"/>
  <c r="AF377" i="9"/>
  <c r="AM377" i="9" s="1"/>
  <c r="AF382" i="9"/>
  <c r="AM382" i="9" s="1"/>
  <c r="AF215" i="9"/>
  <c r="AM215" i="9" s="1"/>
  <c r="AF282" i="9"/>
  <c r="AM282" i="9" s="1"/>
  <c r="AF220" i="9"/>
  <c r="AM220" i="9" s="1"/>
  <c r="AF485" i="9"/>
  <c r="AM485" i="9" s="1"/>
  <c r="AF444" i="9"/>
  <c r="AM444" i="9" s="1"/>
  <c r="AF417" i="9"/>
  <c r="AM417" i="9" s="1"/>
  <c r="AF283" i="9"/>
  <c r="AM283" i="9" s="1"/>
  <c r="AF352" i="9"/>
  <c r="AM352" i="9" s="1"/>
  <c r="AF363" i="9"/>
  <c r="AM363" i="9" s="1"/>
  <c r="AF379" i="9"/>
  <c r="AM379" i="9" s="1"/>
  <c r="AF395" i="9"/>
  <c r="AM395" i="9" s="1"/>
  <c r="AF438" i="9"/>
  <c r="AM438" i="9" s="1"/>
  <c r="AF443" i="9"/>
  <c r="AM443" i="9" s="1"/>
  <c r="AF415" i="9"/>
  <c r="AM415" i="9" s="1"/>
  <c r="AF431" i="9"/>
  <c r="AM431" i="9" s="1"/>
  <c r="AF462" i="9"/>
  <c r="AM462" i="9" s="1"/>
  <c r="AF477" i="9"/>
  <c r="AM477" i="9" s="1"/>
  <c r="AF497" i="9"/>
  <c r="AM497" i="9" s="1"/>
  <c r="AF159" i="9"/>
  <c r="AM159" i="9" s="1"/>
  <c r="AF470" i="9"/>
  <c r="AM470" i="9" s="1"/>
  <c r="AF480" i="9"/>
  <c r="AM480" i="9" s="1"/>
  <c r="AF454" i="9"/>
  <c r="AM454" i="9" s="1"/>
  <c r="AF441" i="9"/>
  <c r="AM441" i="9" s="1"/>
  <c r="AF426" i="9"/>
  <c r="AM426" i="9" s="1"/>
  <c r="AF418" i="9"/>
  <c r="AM418" i="9" s="1"/>
  <c r="AF450" i="9"/>
  <c r="AM450" i="9" s="1"/>
  <c r="AF412" i="9"/>
  <c r="AM412" i="9" s="1"/>
  <c r="AF407" i="9"/>
  <c r="AM407" i="9" s="1"/>
  <c r="AF391" i="9"/>
  <c r="AM391" i="9" s="1"/>
  <c r="AF383" i="9"/>
  <c r="AM383" i="9" s="1"/>
  <c r="AF367" i="9"/>
  <c r="AM367" i="9" s="1"/>
  <c r="AF342" i="9"/>
  <c r="AM342" i="9" s="1"/>
  <c r="AF347" i="9"/>
  <c r="AM347" i="9" s="1"/>
  <c r="AF370" i="9"/>
  <c r="AM370" i="9" s="1"/>
  <c r="AF354" i="9"/>
  <c r="AM354" i="9" s="1"/>
  <c r="AF335" i="9"/>
  <c r="AM335" i="9" s="1"/>
  <c r="AF319" i="9"/>
  <c r="AM319" i="9" s="1"/>
  <c r="AF311" i="9"/>
  <c r="AM311" i="9" s="1"/>
  <c r="AF295" i="9"/>
  <c r="AM295" i="9" s="1"/>
  <c r="AF502" i="9"/>
  <c r="AM502" i="9" s="1"/>
  <c r="AF490" i="9"/>
  <c r="AM490" i="9" s="1"/>
  <c r="AF476" i="9"/>
  <c r="AM476" i="9" s="1"/>
  <c r="AF468" i="9"/>
  <c r="AM468" i="9" s="1"/>
  <c r="AF460" i="9"/>
  <c r="AM460" i="9" s="1"/>
  <c r="AF451" i="9"/>
  <c r="AM451" i="9" s="1"/>
  <c r="AF472" i="9"/>
  <c r="AM472" i="9" s="1"/>
  <c r="AF408" i="9"/>
  <c r="AM408" i="9" s="1"/>
  <c r="AF427" i="9"/>
  <c r="AM427" i="9" s="1"/>
  <c r="AF346" i="9"/>
  <c r="AM346" i="9" s="1"/>
  <c r="AF350" i="9"/>
  <c r="AM350" i="9" s="1"/>
  <c r="AF323" i="9"/>
  <c r="AM323" i="9" s="1"/>
  <c r="AF315" i="9"/>
  <c r="AM315" i="9" s="1"/>
  <c r="AF291" i="9"/>
  <c r="AM291" i="9" s="1"/>
  <c r="AF406" i="9"/>
  <c r="AM406" i="9" s="1"/>
  <c r="AF358" i="9"/>
  <c r="AM358" i="9" s="1"/>
  <c r="AF114" i="9"/>
  <c r="AM114" i="9" s="1"/>
  <c r="AF142" i="9"/>
  <c r="AM142" i="9" s="1"/>
  <c r="AF91" i="9"/>
  <c r="AM91" i="9" s="1"/>
  <c r="AF103" i="9"/>
  <c r="AM103" i="9" s="1"/>
  <c r="AF111" i="9"/>
  <c r="AM111" i="9" s="1"/>
  <c r="AF127" i="9"/>
  <c r="AM127" i="9" s="1"/>
  <c r="AF147" i="9"/>
  <c r="AM147" i="9" s="1"/>
  <c r="AF155" i="9"/>
  <c r="AM155" i="9" s="1"/>
  <c r="AF175" i="9"/>
  <c r="AM175" i="9" s="1"/>
  <c r="AF191" i="9"/>
  <c r="AM191" i="9" s="1"/>
  <c r="AF236" i="9"/>
  <c r="AM236" i="9" s="1"/>
  <c r="AF84" i="9"/>
  <c r="AM84" i="9" s="1"/>
  <c r="AF126" i="9"/>
  <c r="AM126" i="9" s="1"/>
  <c r="AF146" i="9"/>
  <c r="AM146" i="9" s="1"/>
  <c r="AF164" i="9"/>
  <c r="AM164" i="9" s="1"/>
  <c r="AF176" i="9"/>
  <c r="AM176" i="9" s="1"/>
  <c r="AF198" i="9"/>
  <c r="AM198" i="9" s="1"/>
  <c r="AF230" i="9"/>
  <c r="AM230" i="9" s="1"/>
  <c r="AF252" i="9"/>
  <c r="AM252" i="9" s="1"/>
  <c r="AF260" i="9"/>
  <c r="AM260" i="9" s="1"/>
  <c r="AF268" i="9"/>
  <c r="AM268" i="9" s="1"/>
  <c r="AF276" i="9"/>
  <c r="AM276" i="9" s="1"/>
  <c r="AF284" i="9"/>
  <c r="AM284" i="9" s="1"/>
  <c r="AF292" i="9"/>
  <c r="AM292" i="9" s="1"/>
  <c r="AF300" i="9"/>
  <c r="AM300" i="9" s="1"/>
  <c r="AF308" i="9"/>
  <c r="AM308" i="9" s="1"/>
  <c r="AF316" i="9"/>
  <c r="AM316" i="9" s="1"/>
  <c r="AF324" i="9"/>
  <c r="AM324" i="9" s="1"/>
  <c r="AF332" i="9"/>
  <c r="AM332" i="9" s="1"/>
  <c r="AF205" i="9"/>
  <c r="AM205" i="9" s="1"/>
  <c r="AF221" i="9"/>
  <c r="AM221" i="9" s="1"/>
  <c r="AF245" i="9"/>
  <c r="AM245" i="9" s="1"/>
  <c r="AF277" i="9"/>
  <c r="AM277" i="9" s="1"/>
  <c r="AF364" i="9"/>
  <c r="AM364" i="9" s="1"/>
  <c r="AF380" i="9"/>
  <c r="AM380" i="9" s="1"/>
  <c r="AF396" i="9"/>
  <c r="AM396" i="9" s="1"/>
  <c r="AF353" i="9"/>
  <c r="AM353" i="9" s="1"/>
  <c r="AF369" i="9"/>
  <c r="AM369" i="9" s="1"/>
  <c r="AF385" i="9"/>
  <c r="AM385" i="9" s="1"/>
  <c r="AF401" i="9"/>
  <c r="AM401" i="9" s="1"/>
  <c r="AF410" i="9"/>
  <c r="AM410" i="9" s="1"/>
  <c r="AF456" i="9"/>
  <c r="AM456" i="9" s="1"/>
  <c r="AF453" i="9"/>
  <c r="AM453" i="9" s="1"/>
  <c r="AF474" i="9"/>
  <c r="AM474" i="9" s="1"/>
  <c r="AF459" i="9"/>
  <c r="AM459" i="9" s="1"/>
  <c r="AF492" i="9"/>
  <c r="AM492" i="9" s="1"/>
  <c r="AF493" i="9"/>
  <c r="AM493" i="9" s="1"/>
  <c r="AH352" i="9"/>
  <c r="AO352" i="9" s="1"/>
  <c r="AH241" i="9"/>
  <c r="AO241" i="9" s="1"/>
  <c r="AH224" i="9"/>
  <c r="AO224" i="9" s="1"/>
  <c r="AH160" i="9"/>
  <c r="AO160" i="9" s="1"/>
  <c r="AH273" i="9"/>
  <c r="AO273" i="9" s="1"/>
  <c r="AH197" i="9"/>
  <c r="AO197" i="9" s="1"/>
  <c r="AH139" i="9"/>
  <c r="AO139" i="9" s="1"/>
  <c r="AH334" i="9"/>
  <c r="AO334" i="9" s="1"/>
  <c r="AH286" i="9"/>
  <c r="AO286" i="9" s="1"/>
  <c r="AH156" i="9"/>
  <c r="AO156" i="9" s="1"/>
  <c r="AH150" i="9"/>
  <c r="AO150" i="9" s="1"/>
  <c r="AH132" i="9"/>
  <c r="AO132" i="9" s="1"/>
  <c r="AH108" i="9"/>
  <c r="AO108" i="9" s="1"/>
  <c r="AH345" i="9"/>
  <c r="AO345" i="9" s="1"/>
  <c r="AH307" i="9"/>
  <c r="AO307" i="9" s="1"/>
  <c r="AH257" i="9"/>
  <c r="AO257" i="9" s="1"/>
  <c r="AH225" i="9"/>
  <c r="AO225" i="9" s="1"/>
  <c r="AH203" i="9"/>
  <c r="AO203" i="9" s="1"/>
  <c r="AH468" i="9"/>
  <c r="AO468" i="9" s="1"/>
  <c r="AH87" i="9"/>
  <c r="AO87" i="9" s="1"/>
  <c r="AH94" i="9"/>
  <c r="AO94" i="9" s="1"/>
  <c r="AH302" i="9"/>
  <c r="AO302" i="9" s="1"/>
  <c r="AH336" i="9"/>
  <c r="AO336" i="9" s="1"/>
  <c r="AH85" i="9"/>
  <c r="AO85" i="9" s="1"/>
  <c r="AH220" i="9"/>
  <c r="AO220" i="9" s="1"/>
  <c r="AH118" i="9"/>
  <c r="AO118" i="9" s="1"/>
  <c r="AH143" i="9"/>
  <c r="AO143" i="9" s="1"/>
  <c r="AH447" i="9"/>
  <c r="AO447" i="9" s="1"/>
  <c r="AH467" i="9"/>
  <c r="AO467" i="9" s="1"/>
  <c r="AH202" i="9"/>
  <c r="AO202" i="9" s="1"/>
  <c r="AH137" i="9"/>
  <c r="AO137" i="9" s="1"/>
  <c r="AH419" i="9"/>
  <c r="AO419" i="9" s="1"/>
  <c r="AH431" i="9"/>
  <c r="AO431" i="9" s="1"/>
  <c r="AH152" i="9"/>
  <c r="AO152" i="9" s="1"/>
  <c r="AH475" i="9"/>
  <c r="AO475" i="9" s="1"/>
  <c r="AH355" i="9"/>
  <c r="AO355" i="9" s="1"/>
  <c r="AH289" i="9"/>
  <c r="AO289" i="9" s="1"/>
  <c r="AH161" i="9"/>
  <c r="AO161" i="9" s="1"/>
  <c r="AH125" i="9"/>
  <c r="AO125" i="9" s="1"/>
  <c r="AH183" i="9"/>
  <c r="AO183" i="9" s="1"/>
  <c r="AH416" i="9"/>
  <c r="AO416" i="9" s="1"/>
  <c r="AH102" i="9"/>
  <c r="AO102" i="9" s="1"/>
  <c r="AH272" i="9"/>
  <c r="AO272" i="9" s="1"/>
  <c r="AH124" i="9"/>
  <c r="AO124" i="9" s="1"/>
  <c r="AH153" i="9"/>
  <c r="AO153" i="9" s="1"/>
  <c r="AH317" i="9"/>
  <c r="AO317" i="9" s="1"/>
  <c r="AH267" i="9"/>
  <c r="AO267" i="9" s="1"/>
  <c r="AH179" i="9"/>
  <c r="AO179" i="9" s="1"/>
  <c r="AH213" i="9"/>
  <c r="AO213" i="9" s="1"/>
  <c r="AH281" i="9"/>
  <c r="AO281" i="9" s="1"/>
  <c r="AH119" i="9"/>
  <c r="AO119" i="9" s="1"/>
  <c r="AH376" i="9"/>
  <c r="AO376" i="9" s="1"/>
  <c r="AH93" i="9"/>
  <c r="AO93" i="9" s="1"/>
  <c r="AH83" i="9"/>
  <c r="AO83" i="9" s="1"/>
  <c r="AH165" i="9"/>
  <c r="AO165" i="9" s="1"/>
  <c r="AH194" i="9"/>
  <c r="AO194" i="9" s="1"/>
  <c r="AH318" i="9"/>
  <c r="AO318" i="9" s="1"/>
  <c r="AH337" i="9"/>
  <c r="AO337" i="9" s="1"/>
  <c r="AH411" i="9"/>
  <c r="AO411" i="9" s="1"/>
  <c r="AH394" i="9"/>
  <c r="AO394" i="9" s="1"/>
  <c r="AH425" i="9"/>
  <c r="AO425" i="9" s="1"/>
  <c r="AH463" i="9"/>
  <c r="AO463" i="9" s="1"/>
  <c r="AH479" i="9"/>
  <c r="AO479" i="9" s="1"/>
  <c r="AH141" i="9"/>
  <c r="AO141" i="9" s="1"/>
  <c r="AH173" i="9"/>
  <c r="AO173" i="9" s="1"/>
  <c r="AH333" i="9"/>
  <c r="AO333" i="9" s="1"/>
  <c r="AH285" i="9"/>
  <c r="AO285" i="9" s="1"/>
  <c r="AH192" i="9"/>
  <c r="AO192" i="9" s="1"/>
  <c r="AH206" i="9"/>
  <c r="AO206" i="9" s="1"/>
  <c r="AH339" i="9"/>
  <c r="AO339" i="9" s="1"/>
  <c r="AH243" i="9"/>
  <c r="AO243" i="9" s="1"/>
  <c r="AH115" i="9"/>
  <c r="AO115" i="9" s="1"/>
  <c r="AH219" i="9"/>
  <c r="AO219" i="9" s="1"/>
  <c r="AH129" i="9"/>
  <c r="AO129" i="9" s="1"/>
  <c r="AH460" i="9"/>
  <c r="AO460" i="9" s="1"/>
  <c r="AH400" i="9"/>
  <c r="AO400" i="9" s="1"/>
  <c r="AH368" i="9"/>
  <c r="AO368" i="9" s="1"/>
  <c r="AH321" i="9"/>
  <c r="AO321" i="9" s="1"/>
  <c r="AH305" i="9"/>
  <c r="AO305" i="9" s="1"/>
  <c r="AH233" i="9"/>
  <c r="AO233" i="9" s="1"/>
  <c r="AH351" i="9"/>
  <c r="AO351" i="9" s="1"/>
  <c r="AH181" i="9"/>
  <c r="AO181" i="9" s="1"/>
  <c r="AH464" i="9"/>
  <c r="AO464" i="9" s="1"/>
  <c r="AH439" i="9"/>
  <c r="AO439" i="9" s="1"/>
  <c r="AH423" i="9"/>
  <c r="AO423" i="9" s="1"/>
  <c r="AH347" i="9"/>
  <c r="AO347" i="9" s="1"/>
  <c r="AH327" i="9"/>
  <c r="AO327" i="9" s="1"/>
  <c r="AH295" i="9"/>
  <c r="AO295" i="9" s="1"/>
  <c r="AH263" i="9"/>
  <c r="AO263" i="9" s="1"/>
  <c r="AH231" i="9"/>
  <c r="AO231" i="9" s="1"/>
  <c r="AH396" i="9"/>
  <c r="AO396" i="9" s="1"/>
  <c r="AH374" i="9"/>
  <c r="AO374" i="9" s="1"/>
  <c r="AH364" i="9"/>
  <c r="AO364" i="9" s="1"/>
  <c r="AH324" i="9"/>
  <c r="AO324" i="9" s="1"/>
  <c r="AH308" i="9"/>
  <c r="AO308" i="9" s="1"/>
  <c r="AH292" i="9"/>
  <c r="AO292" i="9" s="1"/>
  <c r="AH276" i="9"/>
  <c r="AO276" i="9" s="1"/>
  <c r="AH260" i="9"/>
  <c r="AO260" i="9" s="1"/>
  <c r="AH236" i="9"/>
  <c r="AO236" i="9" s="1"/>
  <c r="AH320" i="9"/>
  <c r="AO320" i="9" s="1"/>
  <c r="AH256" i="9"/>
  <c r="AO256" i="9" s="1"/>
  <c r="AH240" i="9"/>
  <c r="AO240" i="9" s="1"/>
  <c r="AH164" i="9"/>
  <c r="AO164" i="9" s="1"/>
  <c r="AH120" i="9"/>
  <c r="AO120" i="9" s="1"/>
  <c r="AH114" i="9"/>
  <c r="AO114" i="9" s="1"/>
  <c r="AH228" i="9"/>
  <c r="AO228" i="9" s="1"/>
  <c r="AH325" i="9"/>
  <c r="AO325" i="9" s="1"/>
  <c r="AH343" i="9"/>
  <c r="AO343" i="9" s="1"/>
  <c r="AH172" i="9"/>
  <c r="AO172" i="9" s="1"/>
  <c r="AH171" i="9"/>
  <c r="AO171" i="9" s="1"/>
  <c r="AH122" i="9"/>
  <c r="AO122" i="9" s="1"/>
  <c r="AH499" i="9"/>
  <c r="AO499" i="9" s="1"/>
  <c r="AH430" i="9"/>
  <c r="AO430" i="9" s="1"/>
  <c r="AH134" i="9"/>
  <c r="AO134" i="9" s="1"/>
  <c r="AH299" i="9"/>
  <c r="AO299" i="9" s="1"/>
  <c r="AH193" i="9"/>
  <c r="AO193" i="9" s="1"/>
  <c r="AH392" i="9"/>
  <c r="AO392" i="9" s="1"/>
  <c r="AH131" i="9"/>
  <c r="AO131" i="9" s="1"/>
  <c r="AH217" i="9"/>
  <c r="AO217" i="9" s="1"/>
  <c r="AH348" i="9"/>
  <c r="AO348" i="9" s="1"/>
  <c r="AH378" i="9"/>
  <c r="AO378" i="9" s="1"/>
  <c r="AH304" i="9"/>
  <c r="AO304" i="9" s="1"/>
  <c r="AH163" i="9"/>
  <c r="AO163" i="9" s="1"/>
  <c r="AH185" i="9"/>
  <c r="AO185" i="9" s="1"/>
  <c r="AH89" i="9"/>
  <c r="AO89" i="9" s="1"/>
  <c r="AH471" i="9"/>
  <c r="AO471" i="9" s="1"/>
  <c r="AH253" i="9"/>
  <c r="AO253" i="9" s="1"/>
  <c r="AH158" i="9"/>
  <c r="AO158" i="9" s="1"/>
  <c r="AH95" i="9"/>
  <c r="AO95" i="9" s="1"/>
  <c r="AH442" i="9"/>
  <c r="AO442" i="9" s="1"/>
  <c r="AH363" i="9"/>
  <c r="AO363" i="9" s="1"/>
  <c r="AH244" i="9"/>
  <c r="AO244" i="9" s="1"/>
  <c r="AH297" i="9"/>
  <c r="AO297" i="9" s="1"/>
  <c r="AH265" i="9"/>
  <c r="AO265" i="9" s="1"/>
  <c r="AH201" i="9"/>
  <c r="AO201" i="9" s="1"/>
  <c r="AH480" i="9"/>
  <c r="AO480" i="9" s="1"/>
  <c r="AH418" i="9"/>
  <c r="AO418" i="9" s="1"/>
  <c r="AH407" i="9"/>
  <c r="AO407" i="9" s="1"/>
  <c r="AH427" i="9"/>
  <c r="AO427" i="9" s="1"/>
  <c r="AH344" i="9"/>
  <c r="AO344" i="9" s="1"/>
  <c r="AH380" i="9"/>
  <c r="AO380" i="9" s="1"/>
  <c r="AH358" i="9"/>
  <c r="AO358" i="9" s="1"/>
  <c r="AH316" i="9"/>
  <c r="AO316" i="9" s="1"/>
  <c r="AH284" i="9"/>
  <c r="AO284" i="9" s="1"/>
  <c r="AH252" i="9"/>
  <c r="AO252" i="9" s="1"/>
  <c r="AH476" i="9"/>
  <c r="AO476" i="9" s="1"/>
  <c r="AH188" i="9"/>
  <c r="AO188" i="9" s="1"/>
  <c r="AH177" i="9"/>
  <c r="AO177" i="9" s="1"/>
  <c r="AH101" i="9"/>
  <c r="AO101" i="9" s="1"/>
  <c r="AH200" i="9"/>
  <c r="AO200" i="9" s="1"/>
  <c r="AH391" i="9"/>
  <c r="AO391" i="9" s="1"/>
  <c r="AH311" i="9"/>
  <c r="AO311" i="9" s="1"/>
  <c r="AH255" i="9"/>
  <c r="AO255" i="9" s="1"/>
  <c r="AH221" i="9"/>
  <c r="AO221" i="9" s="1"/>
  <c r="AH502" i="9"/>
  <c r="AO502" i="9" s="1"/>
  <c r="AH404" i="9"/>
  <c r="AO404" i="9" s="1"/>
  <c r="AH372" i="9"/>
  <c r="AO372" i="9" s="1"/>
  <c r="AH331" i="9"/>
  <c r="AO331" i="9" s="1"/>
  <c r="AH315" i="9"/>
  <c r="AO315" i="9" s="1"/>
  <c r="AH283" i="9"/>
  <c r="AO283" i="9" s="1"/>
  <c r="AH328" i="9"/>
  <c r="AO328" i="9" s="1"/>
  <c r="AH312" i="9"/>
  <c r="AO312" i="9" s="1"/>
  <c r="AH296" i="9"/>
  <c r="AO296" i="9" s="1"/>
  <c r="AH280" i="9"/>
  <c r="AO280" i="9" s="1"/>
  <c r="AH264" i="9"/>
  <c r="AO264" i="9" s="1"/>
  <c r="AH232" i="9"/>
  <c r="AO232" i="9" s="1"/>
  <c r="AH341" i="9"/>
  <c r="AO341" i="9" s="1"/>
  <c r="AH106" i="9"/>
  <c r="AO106" i="9" s="1"/>
  <c r="AH148" i="9"/>
  <c r="AO148" i="9" s="1"/>
  <c r="AH97" i="9"/>
  <c r="AO97" i="9" s="1"/>
  <c r="AH133" i="9"/>
  <c r="AO133" i="9" s="1"/>
  <c r="AH157" i="9"/>
  <c r="AO157" i="9" s="1"/>
  <c r="AH212" i="9"/>
  <c r="AO212" i="9" s="1"/>
  <c r="AH226" i="9"/>
  <c r="AO226" i="9" s="1"/>
  <c r="AH110" i="9"/>
  <c r="AO110" i="9" s="1"/>
  <c r="AH168" i="9"/>
  <c r="AO168" i="9" s="1"/>
  <c r="AH211" i="9"/>
  <c r="AO211" i="9" s="1"/>
  <c r="AH247" i="9"/>
  <c r="AO247" i="9" s="1"/>
  <c r="AH259" i="9"/>
  <c r="AO259" i="9" s="1"/>
  <c r="AH301" i="9"/>
  <c r="AO301" i="9" s="1"/>
  <c r="AH441" i="9"/>
  <c r="AO441" i="9" s="1"/>
  <c r="AH488" i="9"/>
  <c r="AO488" i="9" s="1"/>
  <c r="AH472" i="9"/>
  <c r="AO472" i="9" s="1"/>
  <c r="AH367" i="9"/>
  <c r="AO367" i="9" s="1"/>
  <c r="AH399" i="9"/>
  <c r="AO399" i="9" s="1"/>
  <c r="AH426" i="9"/>
  <c r="AO426" i="9" s="1"/>
  <c r="AH489" i="9"/>
  <c r="AO489" i="9" s="1"/>
  <c r="AH410" i="9"/>
  <c r="AO410" i="9" s="1"/>
  <c r="AH190" i="9"/>
  <c r="AO190" i="9" s="1"/>
  <c r="AH235" i="9"/>
  <c r="AO235" i="9" s="1"/>
  <c r="AH100" i="9"/>
  <c r="AO100" i="9" s="1"/>
  <c r="AH249" i="9"/>
  <c r="AO249" i="9" s="1"/>
  <c r="AH362" i="9"/>
  <c r="AO362" i="9" s="1"/>
  <c r="AH121" i="9"/>
  <c r="AO121" i="9" s="1"/>
  <c r="AH269" i="9"/>
  <c r="AO269" i="9" s="1"/>
  <c r="AH195" i="9"/>
  <c r="AO195" i="9" s="1"/>
  <c r="AH222" i="9"/>
  <c r="AO222" i="9" s="1"/>
  <c r="AH486" i="9"/>
  <c r="AO486" i="9" s="1"/>
  <c r="AH214" i="9"/>
  <c r="AO214" i="9" s="1"/>
  <c r="AH169" i="9"/>
  <c r="AO169" i="9" s="1"/>
  <c r="AH335" i="9"/>
  <c r="AO335" i="9" s="1"/>
  <c r="AH239" i="9"/>
  <c r="AO239" i="9" s="1"/>
  <c r="AH300" i="9"/>
  <c r="AO300" i="9" s="1"/>
  <c r="AH86" i="9"/>
  <c r="AO86" i="9" s="1"/>
  <c r="AH145" i="9"/>
  <c r="AO145" i="9" s="1"/>
  <c r="AH340" i="9"/>
  <c r="AO340" i="9" s="1"/>
  <c r="AH180" i="9"/>
  <c r="AO180" i="9" s="1"/>
  <c r="AH319" i="9"/>
  <c r="AO319" i="9" s="1"/>
  <c r="AH113" i="9"/>
  <c r="AO113" i="9" s="1"/>
  <c r="AH205" i="9"/>
  <c r="AO205" i="9" s="1"/>
  <c r="AH356" i="9"/>
  <c r="AO356" i="9" s="1"/>
  <c r="AH291" i="9"/>
  <c r="AO291" i="9" s="1"/>
  <c r="AH227" i="9"/>
  <c r="AO227" i="9" s="1"/>
  <c r="AH322" i="9"/>
  <c r="AO322" i="9" s="1"/>
  <c r="AH290" i="9"/>
  <c r="AO290" i="9" s="1"/>
  <c r="AH258" i="9"/>
  <c r="AO258" i="9" s="1"/>
  <c r="AH128" i="9"/>
  <c r="AO128" i="9" s="1"/>
  <c r="AH117" i="9"/>
  <c r="AO117" i="9" s="1"/>
  <c r="AH189" i="9"/>
  <c r="AO189" i="9" s="1"/>
  <c r="AH90" i="9"/>
  <c r="AO90" i="9" s="1"/>
  <c r="AH186" i="9"/>
  <c r="AO186" i="9" s="1"/>
  <c r="AH251" i="9"/>
  <c r="AO251" i="9" s="1"/>
  <c r="AH375" i="9"/>
  <c r="AO375" i="9" s="1"/>
  <c r="AH491" i="9"/>
  <c r="AO491" i="9" s="1"/>
  <c r="AH383" i="9"/>
  <c r="AO383" i="9" s="1"/>
  <c r="AH446" i="9"/>
  <c r="AO446" i="9" s="1"/>
  <c r="AH484" i="9"/>
  <c r="AO484" i="9" s="1"/>
  <c r="AH379" i="9"/>
  <c r="AO379" i="9" s="1"/>
  <c r="AH395" i="9"/>
  <c r="AO395" i="9" s="1"/>
  <c r="AH422" i="9"/>
  <c r="AO422" i="9" s="1"/>
  <c r="AH478" i="9"/>
  <c r="AO478" i="9" s="1"/>
  <c r="AH445" i="9"/>
  <c r="AO445" i="9" s="1"/>
  <c r="AH462" i="9"/>
  <c r="AO462" i="9" s="1"/>
  <c r="AH477" i="9"/>
  <c r="AO477" i="9" s="1"/>
  <c r="AH492" i="9"/>
  <c r="AO492" i="9" s="1"/>
  <c r="AH501" i="9"/>
  <c r="AO501" i="9" s="1"/>
  <c r="AH116" i="9"/>
  <c r="AO116" i="9" s="1"/>
  <c r="AH138" i="9"/>
  <c r="AO138" i="9" s="1"/>
  <c r="AH154" i="9"/>
  <c r="AO154" i="9" s="1"/>
  <c r="AH166" i="9"/>
  <c r="AO166" i="9" s="1"/>
  <c r="AH99" i="9"/>
  <c r="AO99" i="9" s="1"/>
  <c r="AH107" i="9"/>
  <c r="AO107" i="9" s="1"/>
  <c r="AH123" i="9"/>
  <c r="AO123" i="9" s="1"/>
  <c r="AH135" i="9"/>
  <c r="AO135" i="9" s="1"/>
  <c r="AH151" i="9"/>
  <c r="AO151" i="9" s="1"/>
  <c r="AH159" i="9"/>
  <c r="AO159" i="9" s="1"/>
  <c r="AH175" i="9"/>
  <c r="AO175" i="9" s="1"/>
  <c r="AH191" i="9"/>
  <c r="AO191" i="9" s="1"/>
  <c r="AH218" i="9"/>
  <c r="AO218" i="9" s="1"/>
  <c r="AH92" i="9"/>
  <c r="AO92" i="9" s="1"/>
  <c r="AH112" i="9"/>
  <c r="AO112" i="9" s="1"/>
  <c r="AH142" i="9"/>
  <c r="AO142" i="9" s="1"/>
  <c r="AH182" i="9"/>
  <c r="AO182" i="9" s="1"/>
  <c r="AH207" i="9"/>
  <c r="AO207" i="9" s="1"/>
  <c r="AH230" i="9"/>
  <c r="AO230" i="9" s="1"/>
  <c r="AH246" i="9"/>
  <c r="AO246" i="9" s="1"/>
  <c r="AH262" i="9"/>
  <c r="AO262" i="9" s="1"/>
  <c r="AH278" i="9"/>
  <c r="AO278" i="9" s="1"/>
  <c r="AH294" i="9"/>
  <c r="AO294" i="9" s="1"/>
  <c r="AH310" i="9"/>
  <c r="AO310" i="9" s="1"/>
  <c r="AH326" i="9"/>
  <c r="AO326" i="9" s="1"/>
  <c r="AH245" i="9"/>
  <c r="AO245" i="9" s="1"/>
  <c r="AH277" i="9"/>
  <c r="AO277" i="9" s="1"/>
  <c r="AH309" i="9"/>
  <c r="AO309" i="9" s="1"/>
  <c r="AH354" i="9"/>
  <c r="AO354" i="9" s="1"/>
  <c r="AH386" i="9"/>
  <c r="AO386" i="9" s="1"/>
  <c r="AH402" i="9"/>
  <c r="AO402" i="9" s="1"/>
  <c r="AH342" i="9"/>
  <c r="AO342" i="9" s="1"/>
  <c r="AH350" i="9"/>
  <c r="AO350" i="9" s="1"/>
  <c r="AH357" i="9"/>
  <c r="AO357" i="9" s="1"/>
  <c r="AH369" i="9"/>
  <c r="AO369" i="9" s="1"/>
  <c r="AH381" i="9"/>
  <c r="AO381" i="9" s="1"/>
  <c r="AH389" i="9"/>
  <c r="AO389" i="9" s="1"/>
  <c r="AH401" i="9"/>
  <c r="AO401" i="9" s="1"/>
  <c r="AH409" i="9"/>
  <c r="AO409" i="9" s="1"/>
  <c r="AH421" i="9"/>
  <c r="AO421" i="9" s="1"/>
  <c r="AH433" i="9"/>
  <c r="AO433" i="9" s="1"/>
  <c r="AH408" i="9"/>
  <c r="AO408" i="9" s="1"/>
  <c r="AH420" i="9"/>
  <c r="AO420" i="9" s="1"/>
  <c r="AH436" i="9"/>
  <c r="AO436" i="9" s="1"/>
  <c r="AH448" i="9"/>
  <c r="AO448" i="9" s="1"/>
  <c r="AH443" i="9"/>
  <c r="AO443" i="9" s="1"/>
  <c r="AH454" i="9"/>
  <c r="AO454" i="9" s="1"/>
  <c r="AH466" i="9"/>
  <c r="AO466" i="9" s="1"/>
  <c r="AH474" i="9"/>
  <c r="AO474" i="9" s="1"/>
  <c r="AH490" i="9"/>
  <c r="AO490" i="9" s="1"/>
  <c r="AH498" i="9"/>
  <c r="AO498" i="9" s="1"/>
  <c r="AH465" i="9"/>
  <c r="AO465" i="9" s="1"/>
  <c r="AH481" i="9"/>
  <c r="AO481" i="9" s="1"/>
  <c r="AH485" i="9"/>
  <c r="AO485" i="9" s="1"/>
  <c r="AD2" i="13"/>
  <c r="B12" i="9"/>
  <c r="AF80" i="9"/>
  <c r="AM80" i="9" s="1"/>
  <c r="AF74" i="9"/>
  <c r="AM74" i="9" s="1"/>
  <c r="AF50" i="9"/>
  <c r="AM50" i="9" s="1"/>
  <c r="AF22" i="9"/>
  <c r="AM22" i="9" s="1"/>
  <c r="AH82" i="9"/>
  <c r="AO82" i="9" s="1"/>
  <c r="AH76" i="9"/>
  <c r="AO76" i="9" s="1"/>
  <c r="AH62" i="9"/>
  <c r="AO62" i="9" s="1"/>
  <c r="AH56" i="9"/>
  <c r="AO56" i="9" s="1"/>
  <c r="AH40" i="9"/>
  <c r="AO40" i="9" s="1"/>
  <c r="AH28" i="9"/>
  <c r="AO28" i="9" s="1"/>
  <c r="AH44" i="9"/>
  <c r="AO44" i="9" s="1"/>
  <c r="AH60" i="9"/>
  <c r="AO60" i="9" s="1"/>
  <c r="AF68" i="9"/>
  <c r="AM68" i="9" s="1"/>
  <c r="AF76" i="9"/>
  <c r="AM76" i="9" s="1"/>
  <c r="AH20" i="9"/>
  <c r="AO20" i="9" s="1"/>
  <c r="AF32" i="9"/>
  <c r="AM32" i="9" s="1"/>
  <c r="AF48" i="9"/>
  <c r="AM48" i="9" s="1"/>
  <c r="AF56" i="9"/>
  <c r="AM56" i="9" s="1"/>
  <c r="AH66" i="9"/>
  <c r="AO66" i="9" s="1"/>
  <c r="AF30" i="9"/>
  <c r="AM30" i="9" s="1"/>
  <c r="AH70" i="9"/>
  <c r="AO70" i="9" s="1"/>
  <c r="AF58" i="9"/>
  <c r="AM58" i="9" s="1"/>
  <c r="AH52" i="9"/>
  <c r="AO52" i="9" s="1"/>
  <c r="AF62" i="9"/>
  <c r="AM62" i="9" s="1"/>
  <c r="AH46" i="9"/>
  <c r="AO46" i="9" s="1"/>
  <c r="AF44" i="9"/>
  <c r="AM44" i="9" s="1"/>
  <c r="AH74" i="9"/>
  <c r="AO74" i="9" s="1"/>
  <c r="AF15" i="9"/>
  <c r="AM15" i="9" s="1"/>
  <c r="AF27" i="9"/>
  <c r="AM27" i="9" s="1"/>
  <c r="AH77" i="9"/>
  <c r="AO77" i="9" s="1"/>
  <c r="AH61" i="9"/>
  <c r="AO61" i="9" s="1"/>
  <c r="AH12" i="9"/>
  <c r="AO12" i="9" s="1"/>
  <c r="AH27" i="9"/>
  <c r="AO27" i="9" s="1"/>
  <c r="AF4" i="9"/>
  <c r="AM4" i="9" s="1"/>
  <c r="AF14" i="9"/>
  <c r="AM14" i="9" s="1"/>
  <c r="AF41" i="9"/>
  <c r="AM41" i="9" s="1"/>
  <c r="AF25" i="9"/>
  <c r="AM25" i="9" s="1"/>
  <c r="AH75" i="9"/>
  <c r="AO75" i="9" s="1"/>
  <c r="AH59" i="9"/>
  <c r="AO59" i="9" s="1"/>
  <c r="AH10" i="9"/>
  <c r="AO10" i="9" s="1"/>
  <c r="AH23" i="9"/>
  <c r="AO23" i="9" s="1"/>
  <c r="AH3" i="9"/>
  <c r="AO3" i="9" s="1"/>
  <c r="AH5" i="9"/>
  <c r="AO5" i="9" s="1"/>
  <c r="AF18" i="9"/>
  <c r="AM18" i="9" s="1"/>
  <c r="AF47" i="9"/>
  <c r="AM47" i="9" s="1"/>
  <c r="AF23" i="9"/>
  <c r="AM23" i="9" s="1"/>
  <c r="AH65" i="9"/>
  <c r="AO65" i="9" s="1"/>
  <c r="AH49" i="9"/>
  <c r="AO49" i="9" s="1"/>
  <c r="AH25" i="9"/>
  <c r="AO25" i="9" s="1"/>
  <c r="AF8" i="9"/>
  <c r="AM8" i="9" s="1"/>
  <c r="AF6" i="9"/>
  <c r="AM6" i="9" s="1"/>
  <c r="AF79" i="9"/>
  <c r="AM79" i="9" s="1"/>
  <c r="AF21" i="9"/>
  <c r="AM21" i="9" s="1"/>
  <c r="AH38" i="9"/>
  <c r="AO38" i="9" s="1"/>
  <c r="AF75" i="9"/>
  <c r="AM75" i="9" s="1"/>
  <c r="AF17" i="9"/>
  <c r="AM17" i="9" s="1"/>
  <c r="AF20" i="9"/>
  <c r="AM20" i="9" s="1"/>
  <c r="AH35" i="9"/>
  <c r="AO35" i="9" s="1"/>
  <c r="AH29" i="9"/>
  <c r="AO29" i="9" s="1"/>
  <c r="AF61" i="9"/>
  <c r="AM61" i="9" s="1"/>
  <c r="AH55" i="9"/>
  <c r="AO55" i="9" s="1"/>
  <c r="AH17" i="9"/>
  <c r="AO17" i="9" s="1"/>
  <c r="AF34" i="9"/>
  <c r="AM34" i="9" s="1"/>
  <c r="AF5" i="9"/>
  <c r="AM5" i="9" s="1"/>
  <c r="AF69" i="9"/>
  <c r="AM69" i="9" s="1"/>
  <c r="AH31" i="9"/>
  <c r="AO31" i="9" s="1"/>
  <c r="AF31" i="9"/>
  <c r="AM31" i="9" s="1"/>
  <c r="AH73" i="9"/>
  <c r="AO73" i="9" s="1"/>
  <c r="AF3" i="9"/>
  <c r="AM3" i="9" s="1"/>
  <c r="AH11" i="9"/>
  <c r="AO11" i="9" s="1"/>
  <c r="AH37" i="9"/>
  <c r="AO37" i="9" s="1"/>
  <c r="AD165" i="9"/>
  <c r="AD93" i="9"/>
  <c r="AD181" i="9"/>
  <c r="AD169" i="9"/>
  <c r="AD201" i="9"/>
  <c r="AE119" i="9"/>
  <c r="AL119" i="9" s="1"/>
  <c r="AD151" i="9"/>
  <c r="AD183" i="9"/>
  <c r="AD343" i="9"/>
  <c r="AD446" i="9"/>
  <c r="AD453" i="9"/>
  <c r="AD214" i="9"/>
  <c r="AD90" i="9"/>
  <c r="AE112" i="9"/>
  <c r="AL112" i="9" s="1"/>
  <c r="AD138" i="9"/>
  <c r="AE144" i="9"/>
  <c r="AL144" i="9" s="1"/>
  <c r="AD164" i="9"/>
  <c r="AD170" i="9"/>
  <c r="AE176" i="9"/>
  <c r="AL176" i="9" s="1"/>
  <c r="AD190" i="9"/>
  <c r="AD244" i="9"/>
  <c r="AD260" i="9"/>
  <c r="AD276" i="9"/>
  <c r="AD292" i="9"/>
  <c r="AD308" i="9"/>
  <c r="AD324" i="9"/>
  <c r="AD368" i="9"/>
  <c r="AD384" i="9"/>
  <c r="AD400" i="9"/>
  <c r="AD421" i="9"/>
  <c r="AD437" i="9"/>
  <c r="AD443" i="9"/>
  <c r="AD460" i="9"/>
  <c r="AD476" i="9"/>
  <c r="AD486" i="9"/>
  <c r="AD484" i="9"/>
  <c r="AD97" i="9"/>
  <c r="AD129" i="9"/>
  <c r="AD211" i="9"/>
  <c r="AD219" i="9"/>
  <c r="AD227" i="9"/>
  <c r="AD115" i="9"/>
  <c r="AD147" i="9"/>
  <c r="AD179" i="9"/>
  <c r="AD235" i="9"/>
  <c r="AD243" i="9"/>
  <c r="AD251" i="9"/>
  <c r="AD259" i="9"/>
  <c r="AD267" i="9"/>
  <c r="AD275" i="9"/>
  <c r="AD283" i="9"/>
  <c r="AD291" i="9"/>
  <c r="AD299" i="9"/>
  <c r="AD307" i="9"/>
  <c r="AD315" i="9"/>
  <c r="AD323" i="9"/>
  <c r="AD331" i="9"/>
  <c r="AD339" i="9"/>
  <c r="AD442" i="9"/>
  <c r="AD212" i="9"/>
  <c r="AD228" i="9"/>
  <c r="AD86" i="9"/>
  <c r="AD106" i="9"/>
  <c r="AD128" i="9"/>
  <c r="AD146" i="9"/>
  <c r="AD152" i="9"/>
  <c r="AD158" i="9"/>
  <c r="AD192" i="9"/>
  <c r="AD242" i="9"/>
  <c r="AD258" i="9"/>
  <c r="AD274" i="9"/>
  <c r="AD290" i="9"/>
  <c r="AD306" i="9"/>
  <c r="AD322" i="9"/>
  <c r="AD338" i="9"/>
  <c r="AD358" i="9"/>
  <c r="AD374" i="9"/>
  <c r="AD390" i="9"/>
  <c r="AD340" i="9"/>
  <c r="AD419" i="9"/>
  <c r="AD435" i="9"/>
  <c r="AD445" i="9"/>
  <c r="AD466" i="9"/>
  <c r="AD492" i="9"/>
  <c r="AD173" i="9"/>
  <c r="AD141" i="9"/>
  <c r="AD101" i="9"/>
  <c r="AD495" i="9"/>
  <c r="AD479" i="9"/>
  <c r="AD475" i="9"/>
  <c r="AD471" i="9"/>
  <c r="AD467" i="9"/>
  <c r="AD463" i="9"/>
  <c r="AD459" i="9"/>
  <c r="AD455" i="9"/>
  <c r="AD345" i="9"/>
  <c r="AD109" i="9"/>
  <c r="AD89" i="9"/>
  <c r="AD121" i="9"/>
  <c r="AD153" i="9"/>
  <c r="AD185" i="9"/>
  <c r="AD447" i="9"/>
  <c r="AE111" i="9"/>
  <c r="AL111" i="9" s="1"/>
  <c r="AE143" i="9"/>
  <c r="AL143" i="9" s="1"/>
  <c r="AD175" i="9"/>
  <c r="AD485" i="9"/>
  <c r="AD218" i="9"/>
  <c r="AD102" i="9"/>
  <c r="AD108" i="9"/>
  <c r="AD122" i="9"/>
  <c r="AD134" i="9"/>
  <c r="AD140" i="9"/>
  <c r="AD160" i="9"/>
  <c r="AD194" i="9"/>
  <c r="AD240" i="9"/>
  <c r="AD256" i="9"/>
  <c r="AD272" i="9"/>
  <c r="AD288" i="9"/>
  <c r="AD304" i="9"/>
  <c r="AD320" i="9"/>
  <c r="AD336" i="9"/>
  <c r="AD356" i="9"/>
  <c r="AD372" i="9"/>
  <c r="AD388" i="9"/>
  <c r="AD404" i="9"/>
  <c r="AD342" i="9"/>
  <c r="AD425" i="9"/>
  <c r="AD454" i="9"/>
  <c r="AD464" i="9"/>
  <c r="AD498" i="9"/>
  <c r="AD482" i="9"/>
  <c r="AD113" i="9"/>
  <c r="AD145" i="9"/>
  <c r="AD209" i="9"/>
  <c r="AD217" i="9"/>
  <c r="AD225" i="9"/>
  <c r="AD107" i="9"/>
  <c r="AE139" i="9"/>
  <c r="AL139" i="9" s="1"/>
  <c r="AE171" i="9"/>
  <c r="AL171" i="9" s="1"/>
  <c r="AD203" i="9"/>
  <c r="AD347" i="9"/>
  <c r="AD497" i="9"/>
  <c r="AD216" i="9"/>
  <c r="AD88" i="9"/>
  <c r="AD110" i="9"/>
  <c r="AD136" i="9"/>
  <c r="AD156" i="9"/>
  <c r="AD162" i="9"/>
  <c r="AD180" i="9"/>
  <c r="AD196" i="9"/>
  <c r="AD238" i="9"/>
  <c r="AD254" i="9"/>
  <c r="AD270" i="9"/>
  <c r="AD286" i="9"/>
  <c r="AD302" i="9"/>
  <c r="AD318" i="9"/>
  <c r="AD334" i="9"/>
  <c r="AD362" i="9"/>
  <c r="AD378" i="9"/>
  <c r="AD394" i="9"/>
  <c r="AD352" i="9"/>
  <c r="AD415" i="9"/>
  <c r="AD431" i="9"/>
  <c r="AD410" i="9"/>
  <c r="AD462" i="9"/>
  <c r="AD478" i="9"/>
  <c r="AD496" i="9"/>
  <c r="AE407" i="9"/>
  <c r="AL407" i="9" s="1"/>
  <c r="AE403" i="9"/>
  <c r="AL403" i="9" s="1"/>
  <c r="AE399" i="9"/>
  <c r="AL399" i="9" s="1"/>
  <c r="AE395" i="9"/>
  <c r="AL395" i="9" s="1"/>
  <c r="AE391" i="9"/>
  <c r="AL391" i="9" s="1"/>
  <c r="AE387" i="9"/>
  <c r="AL387" i="9" s="1"/>
  <c r="AE383" i="9"/>
  <c r="AL383" i="9" s="1"/>
  <c r="AE379" i="9"/>
  <c r="AL379" i="9" s="1"/>
  <c r="AE375" i="9"/>
  <c r="AL375" i="9" s="1"/>
  <c r="AE371" i="9"/>
  <c r="AL371" i="9" s="1"/>
  <c r="AE367" i="9"/>
  <c r="AL367" i="9" s="1"/>
  <c r="AE363" i="9"/>
  <c r="AL363" i="9" s="1"/>
  <c r="AE359" i="9"/>
  <c r="AL359" i="9" s="1"/>
  <c r="AE355" i="9"/>
  <c r="AL355" i="9" s="1"/>
  <c r="AE411" i="9"/>
  <c r="AL411" i="9" s="1"/>
  <c r="AE103" i="9"/>
  <c r="AL103" i="9" s="1"/>
  <c r="AE135" i="9"/>
  <c r="AL135" i="9" s="1"/>
  <c r="AE167" i="9"/>
  <c r="AL167" i="9" s="1"/>
  <c r="AE199" i="9"/>
  <c r="AL199" i="9" s="1"/>
  <c r="AD84" i="9"/>
  <c r="AE104" i="9"/>
  <c r="AL104" i="9" s="1"/>
  <c r="AD452" i="9"/>
  <c r="AD500" i="9"/>
  <c r="AE207" i="9"/>
  <c r="AL207" i="9" s="1"/>
  <c r="AE215" i="9"/>
  <c r="AL215" i="9" s="1"/>
  <c r="AE223" i="9"/>
  <c r="AL223" i="9" s="1"/>
  <c r="AE483" i="9"/>
  <c r="AL483" i="9" s="1"/>
  <c r="AD99" i="9"/>
  <c r="AD131" i="9"/>
  <c r="AE163" i="9"/>
  <c r="AL163" i="9" s="1"/>
  <c r="AE195" i="9"/>
  <c r="AL195" i="9" s="1"/>
  <c r="AD100" i="9"/>
  <c r="AE114" i="9"/>
  <c r="AL114" i="9" s="1"/>
  <c r="AE120" i="9"/>
  <c r="AL120" i="9" s="1"/>
  <c r="AE178" i="9"/>
  <c r="AL178" i="9" s="1"/>
  <c r="AE184" i="9"/>
  <c r="AL184" i="9" s="1"/>
  <c r="AE200" i="9"/>
  <c r="AL200" i="9" s="1"/>
  <c r="AE234" i="9"/>
  <c r="AL234" i="9" s="1"/>
  <c r="AE250" i="9"/>
  <c r="AL250" i="9" s="1"/>
  <c r="AE266" i="9"/>
  <c r="AL266" i="9" s="1"/>
  <c r="AE427" i="9"/>
  <c r="AL427" i="9" s="1"/>
  <c r="AE487" i="9"/>
  <c r="AL487" i="9" s="1"/>
  <c r="AD440" i="9"/>
  <c r="AD436" i="9"/>
  <c r="AD432" i="9"/>
  <c r="AD428" i="9"/>
  <c r="AD424" i="9"/>
  <c r="AD420" i="9"/>
  <c r="AD416" i="9"/>
  <c r="AE451" i="9"/>
  <c r="AL451" i="9" s="1"/>
  <c r="AE491" i="9"/>
  <c r="AL491" i="9" s="1"/>
  <c r="AD95" i="9"/>
  <c r="AD127" i="9"/>
  <c r="AE159" i="9"/>
  <c r="AL159" i="9" s="1"/>
  <c r="AE191" i="9"/>
  <c r="AL191" i="9" s="1"/>
  <c r="AD237" i="9"/>
  <c r="AD245" i="9"/>
  <c r="AD253" i="9"/>
  <c r="AD261" i="9"/>
  <c r="AD269" i="9"/>
  <c r="AD277" i="9"/>
  <c r="AD285" i="9"/>
  <c r="AD293" i="9"/>
  <c r="AD301" i="9"/>
  <c r="AD309" i="9"/>
  <c r="AD317" i="9"/>
  <c r="AD325" i="9"/>
  <c r="AD333" i="9"/>
  <c r="AE351" i="9"/>
  <c r="AL351" i="9" s="1"/>
  <c r="AD501" i="9"/>
  <c r="AE210" i="9"/>
  <c r="AL210" i="9" s="1"/>
  <c r="AE226" i="9"/>
  <c r="AL226" i="9" s="1"/>
  <c r="AD116" i="9"/>
  <c r="AE154" i="9"/>
  <c r="AL154" i="9" s="1"/>
  <c r="AE168" i="9"/>
  <c r="AL168" i="9" s="1"/>
  <c r="AE186" i="9"/>
  <c r="AL186" i="9" s="1"/>
  <c r="AE202" i="9"/>
  <c r="AL202" i="9" s="1"/>
  <c r="AE232" i="9"/>
  <c r="AL232" i="9" s="1"/>
  <c r="AE248" i="9"/>
  <c r="AL248" i="9" s="1"/>
  <c r="AE264" i="9"/>
  <c r="AL264" i="9" s="1"/>
  <c r="AE280" i="9"/>
  <c r="AL280" i="9" s="1"/>
  <c r="AD448" i="9"/>
  <c r="AE499" i="9"/>
  <c r="AL499" i="9" s="1"/>
  <c r="AD91" i="9"/>
  <c r="AD123" i="9"/>
  <c r="AE155" i="9"/>
  <c r="AL155" i="9" s="1"/>
  <c r="AE187" i="9"/>
  <c r="AL187" i="9" s="1"/>
  <c r="AE231" i="9"/>
  <c r="AL231" i="9" s="1"/>
  <c r="AE239" i="9"/>
  <c r="AL239" i="9" s="1"/>
  <c r="AE247" i="9"/>
  <c r="AL247" i="9" s="1"/>
  <c r="AE255" i="9"/>
  <c r="AL255" i="9" s="1"/>
  <c r="AE263" i="9"/>
  <c r="AL263" i="9" s="1"/>
  <c r="AE271" i="9"/>
  <c r="AL271" i="9" s="1"/>
  <c r="AE279" i="9"/>
  <c r="AL279" i="9" s="1"/>
  <c r="AE287" i="9"/>
  <c r="AL287" i="9" s="1"/>
  <c r="AE295" i="9"/>
  <c r="AL295" i="9" s="1"/>
  <c r="AE303" i="9"/>
  <c r="AL303" i="9" s="1"/>
  <c r="AE311" i="9"/>
  <c r="AL311" i="9" s="1"/>
  <c r="AE319" i="9"/>
  <c r="AL319" i="9" s="1"/>
  <c r="AE327" i="9"/>
  <c r="AL327" i="9" s="1"/>
  <c r="AE335" i="9"/>
  <c r="AL335" i="9" s="1"/>
  <c r="AE208" i="9"/>
  <c r="AL208" i="9" s="1"/>
  <c r="AE224" i="9"/>
  <c r="AL224" i="9" s="1"/>
  <c r="AD96" i="9"/>
  <c r="AE130" i="9"/>
  <c r="AL130" i="9" s="1"/>
  <c r="AE423" i="9"/>
  <c r="AL423" i="9" s="1"/>
  <c r="AE439" i="9"/>
  <c r="AL439" i="9" s="1"/>
  <c r="AC395" i="9" a="1"/>
  <c r="AC395" i="9" s="1"/>
  <c r="AJ395" i="9" s="1"/>
  <c r="AC363" i="9" a="1"/>
  <c r="AC363" i="9" s="1"/>
  <c r="AJ363" i="9" s="1"/>
  <c r="AC139" i="9" a="1"/>
  <c r="AC139" i="9" s="1"/>
  <c r="AJ139" i="9" s="1"/>
  <c r="AC207" i="9" a="1"/>
  <c r="AC207" i="9" s="1"/>
  <c r="AJ207" i="9" s="1"/>
  <c r="AC283" i="9" a="1"/>
  <c r="AC283" i="9" s="1"/>
  <c r="AJ283" i="9" s="1"/>
  <c r="AC315" i="9" a="1"/>
  <c r="AC315" i="9" s="1"/>
  <c r="AJ315" i="9" s="1"/>
  <c r="AC203" i="9" a="1"/>
  <c r="AC203" i="9" s="1"/>
  <c r="AJ203" i="9" s="1"/>
  <c r="AC479" i="9" a="1"/>
  <c r="AC479" i="9" s="1"/>
  <c r="AJ479" i="9" s="1"/>
  <c r="AG455" i="9"/>
  <c r="AN455" i="9" s="1"/>
  <c r="AG471" i="9"/>
  <c r="AN471" i="9" s="1"/>
  <c r="AC487" i="9" a="1"/>
  <c r="AC487" i="9" s="1"/>
  <c r="AJ487" i="9" s="1"/>
  <c r="AG171" i="9"/>
  <c r="AN171" i="9" s="1"/>
  <c r="AI128" i="9"/>
  <c r="AP128" i="9" s="1"/>
  <c r="AC274" i="9" a="1"/>
  <c r="AC274" i="9" s="1"/>
  <c r="AJ274" i="9" s="1"/>
  <c r="AC159" i="9" a="1"/>
  <c r="AC159" i="9" s="1"/>
  <c r="AJ159" i="9" s="1"/>
  <c r="AC170" i="9" a="1"/>
  <c r="AC170" i="9" s="1"/>
  <c r="AJ170" i="9" s="1"/>
  <c r="AG234" i="9"/>
  <c r="AN234" i="9" s="1"/>
  <c r="AG167" i="9"/>
  <c r="AN167" i="9" s="1"/>
  <c r="AG144" i="9"/>
  <c r="AN144" i="9" s="1"/>
  <c r="AG104" i="9"/>
  <c r="AN104" i="9" s="1"/>
  <c r="AG147" i="9"/>
  <c r="AN147" i="9" s="1"/>
  <c r="AI459" i="9"/>
  <c r="AP459" i="9" s="1"/>
  <c r="AI266" i="9"/>
  <c r="AP266" i="9" s="1"/>
  <c r="AI331" i="9"/>
  <c r="AP331" i="9" s="1"/>
  <c r="AI299" i="9"/>
  <c r="AP299" i="9" s="1"/>
  <c r="AI267" i="9"/>
  <c r="AP267" i="9" s="1"/>
  <c r="AI235" i="9"/>
  <c r="AP235" i="9" s="1"/>
  <c r="AI207" i="9"/>
  <c r="AP207" i="9" s="1"/>
  <c r="AF500" i="9"/>
  <c r="AM500" i="9" s="1"/>
  <c r="AF482" i="9"/>
  <c r="AM482" i="9" s="1"/>
  <c r="AF452" i="9"/>
  <c r="AM452" i="9" s="1"/>
  <c r="AF405" i="9"/>
  <c r="AM405" i="9" s="1"/>
  <c r="AF373" i="9"/>
  <c r="AM373" i="9" s="1"/>
  <c r="AF400" i="9"/>
  <c r="AM400" i="9" s="1"/>
  <c r="AF368" i="9"/>
  <c r="AM368" i="9" s="1"/>
  <c r="AF261" i="9"/>
  <c r="AM261" i="9" s="1"/>
  <c r="AF213" i="9"/>
  <c r="AM213" i="9" s="1"/>
  <c r="AF328" i="9"/>
  <c r="AM328" i="9" s="1"/>
  <c r="AF312" i="9"/>
  <c r="AM312" i="9" s="1"/>
  <c r="AF296" i="9"/>
  <c r="AM296" i="9" s="1"/>
  <c r="AF280" i="9"/>
  <c r="AM280" i="9" s="1"/>
  <c r="AF264" i="9"/>
  <c r="AM264" i="9" s="1"/>
  <c r="AF246" i="9"/>
  <c r="AM246" i="9" s="1"/>
  <c r="AF182" i="9"/>
  <c r="AM182" i="9" s="1"/>
  <c r="AF154" i="9"/>
  <c r="AM154" i="9" s="1"/>
  <c r="AF106" i="9"/>
  <c r="AM106" i="9" s="1"/>
  <c r="AF199" i="9"/>
  <c r="AM199" i="9" s="1"/>
  <c r="AF167" i="9"/>
  <c r="AM167" i="9" s="1"/>
  <c r="AF135" i="9"/>
  <c r="AM135" i="9" s="1"/>
  <c r="AF107" i="9"/>
  <c r="AM107" i="9" s="1"/>
  <c r="AF172" i="9"/>
  <c r="AM172" i="9" s="1"/>
  <c r="AH493" i="9"/>
  <c r="AO493" i="9" s="1"/>
  <c r="AH473" i="9"/>
  <c r="AO473" i="9" s="1"/>
  <c r="AH494" i="9"/>
  <c r="AO494" i="9" s="1"/>
  <c r="AH470" i="9"/>
  <c r="AO470" i="9" s="1"/>
  <c r="AH451" i="9"/>
  <c r="AO451" i="9" s="1"/>
  <c r="AH444" i="9"/>
  <c r="AO444" i="9" s="1"/>
  <c r="AH412" i="9"/>
  <c r="AO412" i="9" s="1"/>
  <c r="AH429" i="9"/>
  <c r="AO429" i="9" s="1"/>
  <c r="AH405" i="9"/>
  <c r="AO405" i="9" s="1"/>
  <c r="AH385" i="9"/>
  <c r="AO385" i="9" s="1"/>
  <c r="AH365" i="9"/>
  <c r="AO365" i="9" s="1"/>
  <c r="AH346" i="9"/>
  <c r="AO346" i="9" s="1"/>
  <c r="AH390" i="9"/>
  <c r="AO390" i="9" s="1"/>
  <c r="AH349" i="9"/>
  <c r="AO349" i="9" s="1"/>
  <c r="AH261" i="9"/>
  <c r="AO261" i="9" s="1"/>
  <c r="AH314" i="9"/>
  <c r="AO314" i="9" s="1"/>
  <c r="AH282" i="9"/>
  <c r="AO282" i="9" s="1"/>
  <c r="AH250" i="9"/>
  <c r="AO250" i="9" s="1"/>
  <c r="AH223" i="9"/>
  <c r="AO223" i="9" s="1"/>
  <c r="AH176" i="9"/>
  <c r="AO176" i="9" s="1"/>
  <c r="AH96" i="9"/>
  <c r="AO96" i="9" s="1"/>
  <c r="AH199" i="9"/>
  <c r="AO199" i="9" s="1"/>
  <c r="AH167" i="9"/>
  <c r="AO167" i="9" s="1"/>
  <c r="AH147" i="9"/>
  <c r="AO147" i="9" s="1"/>
  <c r="AH111" i="9"/>
  <c r="AO111" i="9" s="1"/>
  <c r="AH91" i="9"/>
  <c r="AO91" i="9" s="1"/>
  <c r="AH146" i="9"/>
  <c r="AO146" i="9" s="1"/>
  <c r="AH104" i="9"/>
  <c r="AO104" i="9" s="1"/>
  <c r="AC258" i="9" a="1"/>
  <c r="AC258" i="9" s="1"/>
  <c r="AJ258" i="9" s="1"/>
  <c r="AI119" i="9"/>
  <c r="AP119" i="9" s="1"/>
  <c r="AC168" i="9" a="1"/>
  <c r="AC168" i="9" s="1"/>
  <c r="AJ168" i="9" s="1"/>
  <c r="AC216" i="9" a="1"/>
  <c r="AC216" i="9" s="1"/>
  <c r="AJ216" i="9" s="1"/>
  <c r="AC144" i="9" a="1"/>
  <c r="AC144" i="9" s="1"/>
  <c r="AJ144" i="9" s="1"/>
  <c r="AI248" i="9"/>
  <c r="AP248" i="9" s="1"/>
  <c r="AG264" i="9"/>
  <c r="AN264" i="9" s="1"/>
  <c r="AG280" i="9"/>
  <c r="AN280" i="9" s="1"/>
  <c r="AC259" i="9" a="1"/>
  <c r="AC259" i="9" s="1"/>
  <c r="AJ259" i="9" s="1"/>
  <c r="AG291" i="9"/>
  <c r="AN291" i="9" s="1"/>
  <c r="AF307" i="9"/>
  <c r="AM307" i="9" s="1"/>
  <c r="AG315" i="9"/>
  <c r="AN315" i="9" s="1"/>
  <c r="AF331" i="9"/>
  <c r="AM331" i="9" s="1"/>
  <c r="AC339" i="9" a="1"/>
  <c r="AC339" i="9" s="1"/>
  <c r="AJ339" i="9" s="1"/>
  <c r="AC427" i="9" a="1"/>
  <c r="AC427" i="9" s="1"/>
  <c r="AJ427" i="9" s="1"/>
  <c r="AF494" i="9"/>
  <c r="AM494" i="9" s="1"/>
  <c r="AC459" i="9" a="1"/>
  <c r="AC459" i="9" s="1"/>
  <c r="AJ459" i="9" s="1"/>
  <c r="AC475" i="9" a="1"/>
  <c r="AC475" i="9" s="1"/>
  <c r="AJ475" i="9" s="1"/>
  <c r="AI104" i="9"/>
  <c r="AP104" i="9" s="1"/>
  <c r="AF499" i="9"/>
  <c r="AM499" i="9" s="1"/>
  <c r="AC111" i="9" a="1"/>
  <c r="AC111" i="9" s="1"/>
  <c r="AJ111" i="9" s="1"/>
  <c r="AI123" i="9"/>
  <c r="AP123" i="9" s="1"/>
  <c r="AG155" i="9"/>
  <c r="AN155" i="9" s="1"/>
  <c r="AC239" i="9" a="1"/>
  <c r="AC239" i="9" s="1"/>
  <c r="AJ239" i="9" s="1"/>
  <c r="AC263" i="9" a="1"/>
  <c r="AC263" i="9" s="1"/>
  <c r="AJ263" i="9" s="1"/>
  <c r="AG279" i="9"/>
  <c r="AN279" i="9" s="1"/>
  <c r="AG295" i="9"/>
  <c r="AN295" i="9" s="1"/>
  <c r="AC303" i="9" a="1"/>
  <c r="AC303" i="9" s="1"/>
  <c r="AJ303" i="9" s="1"/>
  <c r="AG319" i="9"/>
  <c r="AN319" i="9" s="1"/>
  <c r="AC327" i="9" a="1"/>
  <c r="AC327" i="9" s="1"/>
  <c r="AJ327" i="9" s="1"/>
  <c r="AF343" i="9"/>
  <c r="AM343" i="9" s="1"/>
  <c r="AI208" i="9"/>
  <c r="AP208" i="9" s="1"/>
  <c r="AC162" i="9" a="1"/>
  <c r="AC162" i="9" s="1"/>
  <c r="AJ162" i="9" s="1"/>
  <c r="AG114" i="9"/>
  <c r="AN114" i="9" s="1"/>
  <c r="AI120" i="9"/>
  <c r="AP120" i="9" s="1"/>
  <c r="AG130" i="9"/>
  <c r="AN130" i="9" s="1"/>
  <c r="AC178" i="9" a="1"/>
  <c r="AC178" i="9" s="1"/>
  <c r="AJ178" i="9" s="1"/>
  <c r="AI240" i="9"/>
  <c r="AP240" i="9" s="1"/>
  <c r="AC272" i="9" a="1"/>
  <c r="AC272" i="9" s="1"/>
  <c r="AJ272" i="9" s="1"/>
  <c r="AF402" i="9"/>
  <c r="AM402" i="9" s="1"/>
  <c r="AC347" i="9" a="1"/>
  <c r="AC347" i="9" s="1"/>
  <c r="AJ347" i="9" s="1"/>
  <c r="AF423" i="9"/>
  <c r="AM423" i="9" s="1"/>
  <c r="AF439" i="9"/>
  <c r="AM439" i="9" s="1"/>
  <c r="AF359" i="9"/>
  <c r="AM359" i="9" s="1"/>
  <c r="AI367" i="9"/>
  <c r="AP367" i="9" s="1"/>
  <c r="AC375" i="9" a="1"/>
  <c r="AC375" i="9" s="1"/>
  <c r="AJ375" i="9" s="1"/>
  <c r="AI391" i="9"/>
  <c r="AP391" i="9" s="1"/>
  <c r="AC399" i="9" a="1"/>
  <c r="AC399" i="9" s="1"/>
  <c r="AJ399" i="9" s="1"/>
  <c r="AC407" i="9" a="1"/>
  <c r="AC407" i="9" s="1"/>
  <c r="AJ407" i="9" s="1"/>
  <c r="AF464" i="9"/>
  <c r="AM464" i="9" s="1"/>
  <c r="AG463" i="9"/>
  <c r="AN463" i="9" s="1"/>
  <c r="AC226" i="9" a="1"/>
  <c r="AC226" i="9" s="1"/>
  <c r="AJ226" i="9" s="1"/>
  <c r="AC227" i="9" a="1"/>
  <c r="AC227" i="9" s="1"/>
  <c r="AJ227" i="9" s="1"/>
  <c r="AG283" i="9"/>
  <c r="AN283" i="9" s="1"/>
  <c r="AI184" i="9"/>
  <c r="AP184" i="9" s="1"/>
  <c r="AH361" i="9"/>
  <c r="AO361" i="9" s="1"/>
  <c r="AH393" i="9"/>
  <c r="AO393" i="9" s="1"/>
  <c r="AC151" i="9" a="1"/>
  <c r="AC151" i="9" s="1"/>
  <c r="AJ151" i="9" s="1"/>
  <c r="AG431" i="9"/>
  <c r="AN431" i="9" s="1"/>
  <c r="AG415" i="9"/>
  <c r="AN415" i="9" s="1"/>
  <c r="AI431" i="9"/>
  <c r="AP431" i="9" s="1"/>
  <c r="AF489" i="9"/>
  <c r="AM489" i="9" s="1"/>
  <c r="AF435" i="9"/>
  <c r="AM435" i="9" s="1"/>
  <c r="AH497" i="9"/>
  <c r="AO497" i="9" s="1"/>
  <c r="AH456" i="9"/>
  <c r="AO456" i="9" s="1"/>
  <c r="AI419" i="9"/>
  <c r="AP419" i="9" s="1"/>
  <c r="AI395" i="9"/>
  <c r="AP395" i="9" s="1"/>
  <c r="AI363" i="9"/>
  <c r="AP363" i="9" s="1"/>
  <c r="AF387" i="9"/>
  <c r="AM387" i="9" s="1"/>
  <c r="AF355" i="9"/>
  <c r="AM355" i="9" s="1"/>
  <c r="AH469" i="9"/>
  <c r="AO469" i="9" s="1"/>
  <c r="AH403" i="9"/>
  <c r="AO403" i="9" s="1"/>
  <c r="AH371" i="9"/>
  <c r="AO371" i="9" s="1"/>
  <c r="AC234" i="9" a="1"/>
  <c r="AC234" i="9" s="1"/>
  <c r="AJ234" i="9" s="1"/>
  <c r="AG247" i="9"/>
  <c r="AN247" i="9" s="1"/>
  <c r="AF134" i="9"/>
  <c r="AM134" i="9" s="1"/>
  <c r="AF314" i="9"/>
  <c r="AM314" i="9" s="1"/>
  <c r="AF361" i="9"/>
  <c r="AM361" i="9" s="1"/>
  <c r="AC411" i="9" a="1"/>
  <c r="AC411" i="9" s="1"/>
  <c r="AJ411" i="9" s="1"/>
  <c r="AH495" i="9"/>
  <c r="AO495" i="9" s="1"/>
  <c r="AF95" i="9"/>
  <c r="AM95" i="9" s="1"/>
  <c r="AF432" i="9"/>
  <c r="AM432" i="9" s="1"/>
  <c r="AF158" i="9"/>
  <c r="AM158" i="9" s="1"/>
  <c r="AG115" i="9"/>
  <c r="AN115" i="9" s="1"/>
  <c r="AF165" i="9"/>
  <c r="AM165" i="9" s="1"/>
  <c r="AF266" i="9"/>
  <c r="AM266" i="9" s="1"/>
  <c r="AF145" i="9"/>
  <c r="AM145" i="9" s="1"/>
  <c r="AH359" i="9"/>
  <c r="AO359" i="9" s="1"/>
  <c r="AF85" i="9"/>
  <c r="AM85" i="9" s="1"/>
  <c r="AF306" i="9"/>
  <c r="AM306" i="9" s="1"/>
  <c r="AH438" i="9"/>
  <c r="AO438" i="9" s="1"/>
  <c r="AF436" i="9"/>
  <c r="AM436" i="9" s="1"/>
  <c r="AF157" i="9"/>
  <c r="AM157" i="9" s="1"/>
  <c r="AH449" i="9"/>
  <c r="AO449" i="9" s="1"/>
  <c r="AH248" i="9"/>
  <c r="AO248" i="9" s="1"/>
  <c r="AH216" i="9"/>
  <c r="AO216" i="9" s="1"/>
  <c r="AH174" i="9"/>
  <c r="AO174" i="9" s="1"/>
  <c r="AG187" i="9"/>
  <c r="AN187" i="9" s="1"/>
  <c r="AH242" i="9"/>
  <c r="AO242" i="9" s="1"/>
  <c r="AH306" i="9"/>
  <c r="AO306" i="9" s="1"/>
  <c r="AF259" i="9"/>
  <c r="AM259" i="9" s="1"/>
  <c r="AH388" i="9"/>
  <c r="AO388" i="9" s="1"/>
  <c r="AF349" i="9"/>
  <c r="AM349" i="9" s="1"/>
  <c r="AH434" i="9"/>
  <c r="AO434" i="9" s="1"/>
  <c r="AG435" i="9"/>
  <c r="AN435" i="9" s="1"/>
  <c r="AG143" i="9"/>
  <c r="AN143" i="9" s="1"/>
  <c r="AC195" i="9" a="1"/>
  <c r="AC195" i="9" s="1"/>
  <c r="AJ195" i="9" s="1"/>
  <c r="AF467" i="9"/>
  <c r="AM467" i="9" s="1"/>
  <c r="AH170" i="9"/>
  <c r="AO170" i="9" s="1"/>
  <c r="AF491" i="9"/>
  <c r="AM491" i="9" s="1"/>
  <c r="AH208" i="9"/>
  <c r="AO208" i="9" s="1"/>
  <c r="AH288" i="9"/>
  <c r="AO288" i="9" s="1"/>
  <c r="AH332" i="9"/>
  <c r="AO332" i="9" s="1"/>
  <c r="AH271" i="9"/>
  <c r="AO271" i="9" s="1"/>
  <c r="AG391" i="9"/>
  <c r="AN391" i="9" s="1"/>
  <c r="AH313" i="9"/>
  <c r="AO313" i="9" s="1"/>
  <c r="AF129" i="9"/>
  <c r="AM129" i="9" s="1"/>
  <c r="AI152" i="9"/>
  <c r="AP152" i="9" s="1"/>
  <c r="AH435" i="9"/>
  <c r="AO435" i="9" s="1"/>
  <c r="AI175" i="9"/>
  <c r="AP175" i="9" s="1"/>
  <c r="AH487" i="9"/>
  <c r="AO487" i="9" s="1"/>
  <c r="AF87" i="9"/>
  <c r="AM87" i="9" s="1"/>
  <c r="AH360" i="9"/>
  <c r="AO360" i="9" s="1"/>
  <c r="AH229" i="9"/>
  <c r="AO229" i="9" s="1"/>
  <c r="AF133" i="9"/>
  <c r="AM133" i="9" s="1"/>
  <c r="AF137" i="9"/>
  <c r="AM137" i="9" s="1"/>
  <c r="AH210" i="9"/>
  <c r="AO210" i="9" s="1"/>
  <c r="AI483" i="9"/>
  <c r="AP483" i="9" s="1"/>
  <c r="X18" i="5"/>
  <c r="X22" i="5" s="1"/>
  <c r="AA18" i="5"/>
  <c r="AA22" i="5" s="1"/>
  <c r="AA19" i="5"/>
  <c r="AA23" i="5" s="1"/>
  <c r="AA16" i="5"/>
  <c r="AA20" i="5" s="1"/>
  <c r="Y19" i="5"/>
  <c r="Y23" i="5" s="1"/>
  <c r="X16" i="5"/>
  <c r="X20" i="5" s="1"/>
  <c r="AK64" i="9"/>
  <c r="AV64" i="9" s="1"/>
  <c r="M13" i="9"/>
  <c r="Y16" i="5"/>
  <c r="Y20" i="5" s="1"/>
  <c r="AK47" i="9"/>
  <c r="AV47" i="9" s="1"/>
  <c r="J10" i="9"/>
  <c r="M12" i="9"/>
  <c r="Y17" i="5" a="1"/>
  <c r="Y17" i="5" s="1"/>
  <c r="Y21" i="5" s="1"/>
  <c r="D10" i="5"/>
  <c r="C11" i="13"/>
  <c r="A7" i="13"/>
  <c r="A8" i="13"/>
  <c r="X10" i="13"/>
  <c r="AK57" i="9"/>
  <c r="AV57" i="9" s="1"/>
  <c r="AK80" i="9"/>
  <c r="AV80" i="9" s="1"/>
  <c r="F12" i="9"/>
  <c r="C12" i="9"/>
  <c r="N3" i="13"/>
  <c r="H3" i="13"/>
  <c r="N10" i="9"/>
  <c r="E10" i="9"/>
  <c r="G10" i="9"/>
  <c r="L10" i="9"/>
  <c r="AG254" i="9"/>
  <c r="AN254" i="9" s="1"/>
  <c r="C10" i="9"/>
  <c r="AK16" i="9"/>
  <c r="AV16" i="9" s="1"/>
  <c r="AK72" i="9"/>
  <c r="AV72" i="9" s="1"/>
  <c r="AK56" i="9"/>
  <c r="AV56" i="9" s="1"/>
  <c r="AK3" i="9"/>
  <c r="AV3" i="9" s="1"/>
  <c r="B10" i="9"/>
  <c r="E12" i="9"/>
  <c r="D12" i="9"/>
  <c r="L103" i="13"/>
  <c r="Z10" i="13"/>
  <c r="AR81" i="9"/>
  <c r="AK48" i="9"/>
  <c r="AV48" i="9" s="1"/>
  <c r="Z3" i="13"/>
  <c r="AK81" i="9"/>
  <c r="AV81" i="9" s="1"/>
  <c r="AK73" i="9"/>
  <c r="AV73" i="9" s="1"/>
  <c r="AK65" i="9"/>
  <c r="AV65" i="9" s="1"/>
  <c r="AK8" i="9"/>
  <c r="AV8" i="9" s="1"/>
  <c r="AR80" i="9"/>
  <c r="AK15" i="9"/>
  <c r="AV15" i="9" s="1"/>
  <c r="O5" i="5"/>
  <c r="O25" i="5" s="1"/>
  <c r="R3" i="13"/>
  <c r="J3" i="13"/>
  <c r="AA5" i="5"/>
  <c r="AA25" i="5" s="1"/>
  <c r="V3" i="13"/>
  <c r="C5" i="5"/>
  <c r="C25" i="5" s="1"/>
  <c r="F10" i="9"/>
  <c r="AS84" i="9"/>
  <c r="AS85" i="9"/>
  <c r="AC5" i="5"/>
  <c r="I5" i="5"/>
  <c r="T3" i="13"/>
  <c r="L3" i="13"/>
  <c r="E3" i="13"/>
  <c r="M5" i="5"/>
  <c r="X3" i="13"/>
  <c r="P3" i="13"/>
  <c r="F3" i="13"/>
  <c r="AC3" i="13"/>
  <c r="G3" i="13"/>
  <c r="Z4" i="13"/>
  <c r="V4" i="13"/>
  <c r="T4" i="13"/>
  <c r="R4" i="13"/>
  <c r="P4" i="13"/>
  <c r="N4" i="13"/>
  <c r="L4" i="13"/>
  <c r="J4" i="13"/>
  <c r="F4" i="13"/>
  <c r="H4" i="13"/>
  <c r="S3" i="13"/>
  <c r="D3" i="13"/>
  <c r="C3" i="13"/>
  <c r="AA4" i="13"/>
  <c r="O4" i="13"/>
  <c r="D4" i="13"/>
  <c r="C4" i="13"/>
  <c r="D10" i="9"/>
  <c r="H10" i="9"/>
  <c r="AF109" i="9"/>
  <c r="AM109" i="9" s="1"/>
  <c r="AF334" i="9"/>
  <c r="AM334" i="9" s="1"/>
  <c r="AF394" i="9"/>
  <c r="AM394" i="9" s="1"/>
  <c r="AF92" i="9"/>
  <c r="AM92" i="9" s="1"/>
  <c r="AF270" i="9"/>
  <c r="AM270" i="9" s="1"/>
  <c r="AF125" i="9"/>
  <c r="AM125" i="9" s="1"/>
  <c r="AF269" i="9"/>
  <c r="AM269" i="9" s="1"/>
  <c r="AF93" i="9"/>
  <c r="AM93" i="9" s="1"/>
  <c r="AF488" i="9"/>
  <c r="AM488" i="9" s="1"/>
  <c r="AH459" i="9"/>
  <c r="AO459" i="9" s="1"/>
  <c r="AH209" i="9"/>
  <c r="AO209" i="9" s="1"/>
  <c r="AH140" i="9"/>
  <c r="AO140" i="9" s="1"/>
  <c r="AH329" i="9"/>
  <c r="AO329" i="9" s="1"/>
  <c r="AH496" i="9"/>
  <c r="AO496" i="9" s="1"/>
  <c r="AH270" i="9"/>
  <c r="AO270" i="9" s="1"/>
  <c r="AH109" i="9"/>
  <c r="AO109" i="9" s="1"/>
  <c r="AH440" i="9"/>
  <c r="AO440" i="9" s="1"/>
  <c r="AH424" i="9"/>
  <c r="AO424" i="9" s="1"/>
  <c r="AH98" i="9"/>
  <c r="AO98" i="9" s="1"/>
  <c r="AH366" i="9"/>
  <c r="AO366" i="9" s="1"/>
  <c r="AH254" i="9"/>
  <c r="AO254" i="9" s="1"/>
  <c r="AH238" i="9"/>
  <c r="AO238" i="9" s="1"/>
  <c r="AH483" i="9"/>
  <c r="AO483" i="9" s="1"/>
  <c r="AH432" i="9"/>
  <c r="AO432" i="9" s="1"/>
  <c r="AH398" i="9"/>
  <c r="AO398" i="9" s="1"/>
  <c r="AH382" i="9"/>
  <c r="AO382" i="9" s="1"/>
  <c r="S4" i="13" l="1"/>
  <c r="P5" i="5"/>
  <c r="M3" i="13"/>
  <c r="K4" i="13"/>
  <c r="K3" i="13"/>
  <c r="Q18" i="5"/>
  <c r="Q22" i="5" s="1"/>
  <c r="O19" i="5"/>
  <c r="O23" i="5" s="1"/>
  <c r="D13" i="9"/>
  <c r="J79" i="13"/>
  <c r="J85" i="13"/>
  <c r="L85" i="13"/>
  <c r="I13" i="9"/>
  <c r="I103" i="13"/>
  <c r="E97" i="13"/>
  <c r="G97" i="13"/>
  <c r="I97" i="13"/>
  <c r="H109" i="13"/>
  <c r="J109" i="13"/>
  <c r="H103" i="13"/>
  <c r="F97" i="13"/>
  <c r="H97" i="13"/>
  <c r="F91" i="13"/>
  <c r="N91" i="13"/>
  <c r="F109" i="13"/>
  <c r="M109" i="13"/>
  <c r="D91" i="13"/>
  <c r="D97" i="13"/>
  <c r="J5" i="5"/>
  <c r="AA3" i="13"/>
  <c r="W4" i="13"/>
  <c r="U3" i="13"/>
  <c r="AF16" i="13"/>
  <c r="AD21" i="13"/>
  <c r="AF19" i="13"/>
  <c r="AF20" i="13"/>
  <c r="AD19" i="13"/>
  <c r="AB5" i="5"/>
  <c r="R5" i="5"/>
  <c r="H5" i="5"/>
  <c r="F18" i="5"/>
  <c r="F22" i="5" s="1"/>
  <c r="Y4" i="13"/>
  <c r="U4" i="13"/>
  <c r="Q4" i="13"/>
  <c r="M4" i="13"/>
  <c r="I4" i="13"/>
  <c r="G4" i="13"/>
  <c r="Q73" i="13"/>
  <c r="T10" i="13"/>
  <c r="O73" i="13"/>
  <c r="Q67" i="13"/>
  <c r="I18" i="5"/>
  <c r="I22" i="5" s="1"/>
  <c r="E18" i="5"/>
  <c r="E22" i="5" s="1"/>
  <c r="V5" i="5"/>
  <c r="T5" i="5"/>
  <c r="N5" i="5"/>
  <c r="L5" i="5"/>
  <c r="D5" i="5"/>
  <c r="Y3" i="13"/>
  <c r="W3" i="13"/>
  <c r="Q3" i="13"/>
  <c r="O3" i="13"/>
  <c r="I3" i="13"/>
  <c r="AF18" i="13"/>
  <c r="AD12" i="13"/>
  <c r="Y5" i="5"/>
  <c r="W5" i="5"/>
  <c r="W25" i="5" s="1"/>
  <c r="U5" i="5"/>
  <c r="S17" i="5" a="1"/>
  <c r="S17" i="5" s="1"/>
  <c r="S21" i="5" s="1"/>
  <c r="Q16" i="5"/>
  <c r="Q20" i="5" s="1"/>
  <c r="O18" i="5"/>
  <c r="O22" i="5" s="1"/>
  <c r="M16" i="5"/>
  <c r="M20" i="5" s="1"/>
  <c r="K18" i="5"/>
  <c r="K22" i="5" s="1"/>
  <c r="G18" i="5"/>
  <c r="G22" i="5" s="1"/>
  <c r="C19" i="5"/>
  <c r="C23" i="5" s="1"/>
  <c r="AB3" i="13"/>
  <c r="AB4" i="13"/>
  <c r="X4" i="13"/>
  <c r="AF21" i="13"/>
  <c r="AC4" i="13"/>
  <c r="E4" i="13"/>
  <c r="F5" i="5"/>
  <c r="E5" i="5"/>
  <c r="Q5" i="5"/>
  <c r="S5" i="5"/>
  <c r="S25" i="5" s="1"/>
  <c r="K5" i="5"/>
  <c r="K25" i="5" s="1"/>
  <c r="G5" i="5"/>
  <c r="G25" i="5" s="1"/>
  <c r="C16" i="5"/>
  <c r="C20" i="5" s="1"/>
  <c r="E17" i="5" a="1"/>
  <c r="E17" i="5" s="1"/>
  <c r="E21" i="5" s="1"/>
  <c r="I16" i="5"/>
  <c r="I20" i="5" s="1"/>
  <c r="I17" i="5" a="1"/>
  <c r="I17" i="5" s="1"/>
  <c r="I21" i="5" s="1"/>
  <c r="O16" i="5"/>
  <c r="O20" i="5" s="1"/>
  <c r="Q17" i="5" a="1"/>
  <c r="Q17" i="5" s="1"/>
  <c r="Q21" i="5" s="1"/>
  <c r="D85" i="13"/>
  <c r="K79" i="13"/>
  <c r="O97" i="13"/>
  <c r="N103" i="13"/>
  <c r="Q103" i="13"/>
  <c r="E109" i="13"/>
  <c r="L109" i="13"/>
  <c r="N109" i="13"/>
  <c r="Q109" i="13"/>
  <c r="I79" i="13"/>
  <c r="G79" i="13"/>
  <c r="E79" i="13"/>
  <c r="J97" i="13"/>
  <c r="H85" i="13"/>
  <c r="M85" i="13"/>
  <c r="N85" i="13"/>
  <c r="I85" i="13"/>
  <c r="C109" i="13"/>
  <c r="G109" i="13"/>
  <c r="C103" i="13"/>
  <c r="G103" i="13"/>
  <c r="R19" i="5"/>
  <c r="R23" i="5" s="1"/>
  <c r="P17" i="5" a="1"/>
  <c r="P17" i="5" s="1"/>
  <c r="P21" i="5" s="1"/>
  <c r="J16" i="5"/>
  <c r="J20" i="5" s="1"/>
  <c r="H18" i="5"/>
  <c r="H22" i="5" s="1"/>
  <c r="O10" i="13"/>
  <c r="D10" i="13"/>
  <c r="F85" i="13"/>
  <c r="M79" i="13"/>
  <c r="N79" i="13"/>
  <c r="K10" i="13"/>
  <c r="G10" i="13"/>
  <c r="D109" i="13"/>
  <c r="R91" i="13"/>
  <c r="Q10" i="13"/>
  <c r="D103" i="13"/>
  <c r="C79" i="13"/>
  <c r="K85" i="13"/>
  <c r="J10" i="13"/>
  <c r="R10" i="13"/>
  <c r="AR46" i="9"/>
  <c r="AK77" i="9"/>
  <c r="AV77" i="9" s="1"/>
  <c r="Z18" i="5"/>
  <c r="Z22" i="5" s="1"/>
  <c r="AD2" i="5"/>
  <c r="D16" i="5"/>
  <c r="D20" i="5" s="1"/>
  <c r="X5" i="5"/>
  <c r="Z5" i="5"/>
  <c r="D18" i="5"/>
  <c r="D22" i="5" s="1"/>
  <c r="N17" i="5" a="1"/>
  <c r="N17" i="5" s="1"/>
  <c r="N21" i="5" s="1"/>
  <c r="J19" i="5"/>
  <c r="J23" i="5" s="1"/>
  <c r="AK62" i="9"/>
  <c r="AV62" i="9" s="1"/>
  <c r="U91" i="13"/>
  <c r="AQ327" i="9"/>
  <c r="AR104" i="9"/>
  <c r="AR247" i="9"/>
  <c r="AQ391" i="9"/>
  <c r="AK186" i="9"/>
  <c r="AV186" i="9" s="1"/>
  <c r="V10" i="13"/>
  <c r="X91" i="13"/>
  <c r="E103" i="13"/>
  <c r="E10" i="13"/>
  <c r="AK45" i="9"/>
  <c r="AV45" i="9" s="1"/>
  <c r="AR199" i="9"/>
  <c r="AK295" i="9"/>
  <c r="AV295" i="9" s="1"/>
  <c r="AR359" i="9"/>
  <c r="AR483" i="9"/>
  <c r="AQ178" i="9"/>
  <c r="AQ208" i="9"/>
  <c r="AR312" i="9"/>
  <c r="L16" i="5"/>
  <c r="L20" i="5" s="1"/>
  <c r="AK11" i="9"/>
  <c r="AV11" i="9" s="1"/>
  <c r="AK76" i="9"/>
  <c r="AV76" i="9" s="1"/>
  <c r="AK247" i="9"/>
  <c r="AV247" i="9" s="1"/>
  <c r="AQ263" i="9"/>
  <c r="AR295" i="9"/>
  <c r="AQ359" i="9"/>
  <c r="AK383" i="9"/>
  <c r="AV383" i="9" s="1"/>
  <c r="AR391" i="9"/>
  <c r="AK104" i="9"/>
  <c r="AV104" i="9" s="1"/>
  <c r="AK112" i="9"/>
  <c r="AV112" i="9" s="1"/>
  <c r="AK178" i="9"/>
  <c r="AV178" i="9" s="1"/>
  <c r="AR208" i="9"/>
  <c r="AQ226" i="9"/>
  <c r="J18" i="5"/>
  <c r="J22" i="5" s="1"/>
  <c r="AR72" i="9"/>
  <c r="AR68" i="9"/>
  <c r="AR64" i="9"/>
  <c r="AR60" i="9"/>
  <c r="AR56" i="9"/>
  <c r="AR52" i="9"/>
  <c r="AR48" i="9"/>
  <c r="F10" i="13"/>
  <c r="AR30" i="9"/>
  <c r="AK46" i="9"/>
  <c r="AV46" i="9" s="1"/>
  <c r="AR13" i="9"/>
  <c r="AQ199" i="9"/>
  <c r="AK263" i="9"/>
  <c r="AV263" i="9" s="1"/>
  <c r="AK327" i="9"/>
  <c r="AV327" i="9" s="1"/>
  <c r="AQ383" i="9"/>
  <c r="AQ483" i="9"/>
  <c r="AR112" i="9"/>
  <c r="AR186" i="9"/>
  <c r="AK226" i="9"/>
  <c r="AV226" i="9" s="1"/>
  <c r="Z91" i="13"/>
  <c r="X97" i="13"/>
  <c r="D5" i="9"/>
  <c r="Q97" i="13"/>
  <c r="H10" i="13"/>
  <c r="I10" i="13"/>
  <c r="I109" i="13"/>
  <c r="P85" i="13"/>
  <c r="W85" i="13"/>
  <c r="W79" i="13"/>
  <c r="P79" i="13"/>
  <c r="A4" i="5"/>
  <c r="A9" i="5"/>
  <c r="A8" i="5"/>
  <c r="E10" i="5"/>
  <c r="A7" i="5"/>
  <c r="C10" i="5"/>
  <c r="A3" i="5"/>
  <c r="A6" i="5"/>
  <c r="AB7" i="5"/>
  <c r="AB3" i="5"/>
  <c r="N10" i="13"/>
  <c r="R73" i="13"/>
  <c r="X73" i="13"/>
  <c r="L10" i="13"/>
  <c r="C67" i="13"/>
  <c r="M10" i="13"/>
  <c r="S10" i="13"/>
  <c r="F103" i="13"/>
  <c r="V109" i="13"/>
  <c r="V103" i="13"/>
  <c r="S109" i="13"/>
  <c r="K97" i="13"/>
  <c r="AA79" i="13"/>
  <c r="U79" i="13"/>
  <c r="AB9" i="5"/>
  <c r="AB8" i="5"/>
  <c r="AB6" i="5"/>
  <c r="C10" i="13"/>
  <c r="AR71" i="9"/>
  <c r="AR65" i="9"/>
  <c r="AR57" i="9"/>
  <c r="AR47" i="9"/>
  <c r="AR44" i="9"/>
  <c r="AS83" i="9"/>
  <c r="AR15" i="9"/>
  <c r="S91" i="13"/>
  <c r="H91" i="13"/>
  <c r="J91" i="13"/>
  <c r="O91" i="13"/>
  <c r="W91" i="13"/>
  <c r="P91" i="13"/>
  <c r="V97" i="13"/>
  <c r="AA97" i="13"/>
  <c r="P97" i="13"/>
  <c r="R97" i="13"/>
  <c r="V91" i="13"/>
  <c r="I5" i="9"/>
  <c r="M5" i="9"/>
  <c r="H5" i="9"/>
  <c r="M103" i="13"/>
  <c r="Y97" i="13"/>
  <c r="S103" i="13"/>
  <c r="AA73" i="13"/>
  <c r="U73" i="13"/>
  <c r="Y67" i="13"/>
  <c r="S67" i="13"/>
  <c r="W73" i="13"/>
  <c r="P73" i="13"/>
  <c r="Y73" i="13"/>
  <c r="S73" i="13"/>
  <c r="R67" i="13"/>
  <c r="X67" i="13"/>
  <c r="C5" i="9"/>
  <c r="B5" i="9"/>
  <c r="L91" i="13"/>
  <c r="M91" i="13"/>
  <c r="Q91" i="13"/>
  <c r="Y91" i="13"/>
  <c r="I91" i="13"/>
  <c r="K91" i="13"/>
  <c r="Z97" i="13"/>
  <c r="L97" i="13"/>
  <c r="M97" i="13"/>
  <c r="T91" i="13"/>
  <c r="AA91" i="13"/>
  <c r="U103" i="13"/>
  <c r="AA103" i="13"/>
  <c r="U109" i="13"/>
  <c r="AA109" i="13"/>
  <c r="Z73" i="13"/>
  <c r="T73" i="13"/>
  <c r="W67" i="13"/>
  <c r="P67" i="13"/>
  <c r="AA67" i="13"/>
  <c r="U67" i="13"/>
  <c r="Z67" i="13"/>
  <c r="T67" i="13"/>
  <c r="F5" i="9"/>
  <c r="Z16" i="5"/>
  <c r="Z20" i="5" s="1"/>
  <c r="N18" i="5"/>
  <c r="N22" i="5" s="1"/>
  <c r="L17" i="5" a="1"/>
  <c r="L17" i="5" s="1"/>
  <c r="L21" i="5" s="1"/>
  <c r="H16" i="5"/>
  <c r="H20" i="5" s="1"/>
  <c r="D19" i="5"/>
  <c r="D23" i="5" s="1"/>
  <c r="AF14" i="13"/>
  <c r="AQ155" i="9"/>
  <c r="AE19" i="13"/>
  <c r="AG21" i="13"/>
  <c r="AR11" i="9"/>
  <c r="AR76" i="9"/>
  <c r="AK27" i="9"/>
  <c r="AV27" i="9" s="1"/>
  <c r="L18" i="5"/>
  <c r="L22" i="5" s="1"/>
  <c r="N19" i="5"/>
  <c r="N23" i="5" s="1"/>
  <c r="H17" i="5" a="1"/>
  <c r="H17" i="5" s="1"/>
  <c r="H21" i="5" s="1"/>
  <c r="D17" i="5" a="1"/>
  <c r="D17" i="5" s="1"/>
  <c r="D21" i="5" s="1"/>
  <c r="AK60" i="9"/>
  <c r="AV60" i="9" s="1"/>
  <c r="AR59" i="9"/>
  <c r="AK82" i="9"/>
  <c r="AV82" i="9" s="1"/>
  <c r="AQ195" i="9"/>
  <c r="P16" i="5"/>
  <c r="P20" i="5" s="1"/>
  <c r="AR77" i="9"/>
  <c r="AR139" i="9"/>
  <c r="AK155" i="9"/>
  <c r="AV155" i="9" s="1"/>
  <c r="AR159" i="9"/>
  <c r="AK262" i="9"/>
  <c r="AV262" i="9" s="1"/>
  <c r="AQ139" i="9"/>
  <c r="AK195" i="9"/>
  <c r="AV195" i="9" s="1"/>
  <c r="AK363" i="9"/>
  <c r="AV363" i="9" s="1"/>
  <c r="AR43" i="9"/>
  <c r="AS86" i="9"/>
  <c r="AR29" i="9"/>
  <c r="AR27" i="9"/>
  <c r="AR16" i="9"/>
  <c r="AR14" i="9"/>
  <c r="AR12" i="9"/>
  <c r="AR8" i="9"/>
  <c r="AR6" i="9"/>
  <c r="AR75" i="9"/>
  <c r="AR63" i="9"/>
  <c r="AR49" i="9"/>
  <c r="AR10" i="9"/>
  <c r="AK5" i="9"/>
  <c r="AV5" i="9" s="1"/>
  <c r="I9" i="9"/>
  <c r="AK10" i="9"/>
  <c r="AV10" i="9" s="1"/>
  <c r="AR33" i="9"/>
  <c r="AR26" i="9"/>
  <c r="F9" i="9"/>
  <c r="AR9" i="9"/>
  <c r="AK74" i="9"/>
  <c r="AV74" i="9" s="1"/>
  <c r="AR18" i="9"/>
  <c r="AR17" i="9"/>
  <c r="AK49" i="9"/>
  <c r="AV49" i="9" s="1"/>
  <c r="AK66" i="9"/>
  <c r="AV66" i="9" s="1"/>
  <c r="AK26" i="9"/>
  <c r="AV26" i="9" s="1"/>
  <c r="AR67" i="9"/>
  <c r="AK69" i="9"/>
  <c r="AV69" i="9" s="1"/>
  <c r="AK4" i="9"/>
  <c r="AV4" i="9" s="1"/>
  <c r="AR74" i="9"/>
  <c r="AK18" i="9"/>
  <c r="AV18" i="9" s="1"/>
  <c r="R16" i="5"/>
  <c r="R20" i="5" s="1"/>
  <c r="AK231" i="9"/>
  <c r="AV231" i="9" s="1"/>
  <c r="AQ407" i="9"/>
  <c r="AQ487" i="9"/>
  <c r="AF12" i="5"/>
  <c r="AK59" i="9"/>
  <c r="AV59" i="9" s="1"/>
  <c r="AK264" i="9"/>
  <c r="AV264" i="9" s="1"/>
  <c r="T16" i="5"/>
  <c r="T20" i="5" s="1"/>
  <c r="AK34" i="9"/>
  <c r="AV34" i="9" s="1"/>
  <c r="AK9" i="9"/>
  <c r="AV9" i="9" s="1"/>
  <c r="AQ168" i="9"/>
  <c r="E22" i="13"/>
  <c r="F22" i="13"/>
  <c r="T22" i="13"/>
  <c r="X22" i="13"/>
  <c r="AR41" i="9"/>
  <c r="AK50" i="9"/>
  <c r="AV50" i="9" s="1"/>
  <c r="AK75" i="9"/>
  <c r="AV75" i="9" s="1"/>
  <c r="AR50" i="9"/>
  <c r="AR34" i="9"/>
  <c r="AR66" i="9"/>
  <c r="AQ279" i="9"/>
  <c r="AK367" i="9"/>
  <c r="AV367" i="9" s="1"/>
  <c r="AQ120" i="9"/>
  <c r="AK200" i="9"/>
  <c r="AV200" i="9" s="1"/>
  <c r="V17" i="5" a="1"/>
  <c r="V17" i="5" s="1"/>
  <c r="V21" i="5" s="1"/>
  <c r="T18" i="5"/>
  <c r="T22" i="5" s="1"/>
  <c r="P19" i="5"/>
  <c r="P23" i="5" s="1"/>
  <c r="Z22" i="13"/>
  <c r="AR231" i="9"/>
  <c r="AR407" i="9"/>
  <c r="AR487" i="9"/>
  <c r="AR168" i="9"/>
  <c r="AQ176" i="9"/>
  <c r="AR200" i="9"/>
  <c r="AR82" i="9"/>
  <c r="AK67" i="9"/>
  <c r="AV67" i="9" s="1"/>
  <c r="AK17" i="9"/>
  <c r="AV17" i="9" s="1"/>
  <c r="AR61" i="9"/>
  <c r="AG19" i="13"/>
  <c r="X19" i="5"/>
  <c r="X23" i="5" s="1"/>
  <c r="V19" i="5"/>
  <c r="V23" i="5" s="1"/>
  <c r="AD14" i="5"/>
  <c r="T17" i="5" a="1"/>
  <c r="T17" i="5" s="1"/>
  <c r="T21" i="5" s="1"/>
  <c r="AK279" i="9"/>
  <c r="AV279" i="9" s="1"/>
  <c r="AQ367" i="9"/>
  <c r="AK120" i="9"/>
  <c r="AV120" i="9" s="1"/>
  <c r="AK176" i="9"/>
  <c r="AV176" i="9" s="1"/>
  <c r="AR264" i="9"/>
  <c r="V16" i="5"/>
  <c r="V20" i="5" s="1"/>
  <c r="V18" i="5"/>
  <c r="V22" i="5" s="1"/>
  <c r="AF14" i="5"/>
  <c r="AD11" i="5"/>
  <c r="AF11" i="5"/>
  <c r="AG11" i="5" s="1"/>
  <c r="AK13" i="9"/>
  <c r="AV13" i="9" s="1"/>
  <c r="AG20" i="13"/>
  <c r="R22" i="13"/>
  <c r="AR62" i="9"/>
  <c r="AR69" i="9"/>
  <c r="X17" i="5" a="1"/>
  <c r="X17" i="5" s="1"/>
  <c r="X21" i="5" s="1"/>
  <c r="T19" i="5"/>
  <c r="T23" i="5" s="1"/>
  <c r="P18" i="5"/>
  <c r="P22" i="5" s="1"/>
  <c r="L19" i="5"/>
  <c r="L23" i="5" s="1"/>
  <c r="H19" i="5"/>
  <c r="H23" i="5" s="1"/>
  <c r="AD14" i="13"/>
  <c r="AD15" i="13"/>
  <c r="AF15" i="13"/>
  <c r="AD20" i="13"/>
  <c r="AE20" i="13" s="1"/>
  <c r="AF12" i="13"/>
  <c r="W18" i="5"/>
  <c r="W22" i="5" s="1"/>
  <c r="S16" i="5"/>
  <c r="S20" i="5" s="1"/>
  <c r="S18" i="5"/>
  <c r="S22" i="5" s="1"/>
  <c r="O17" i="5" a="1"/>
  <c r="O17" i="5" s="1"/>
  <c r="O21" i="5" s="1"/>
  <c r="K17" i="5" a="1"/>
  <c r="K17" i="5" s="1"/>
  <c r="K21" i="5" s="1"/>
  <c r="K19" i="5"/>
  <c r="K23" i="5" s="1"/>
  <c r="K16" i="5"/>
  <c r="K20" i="5" s="1"/>
  <c r="AD15" i="5"/>
  <c r="AF15" i="5"/>
  <c r="AK159" i="9"/>
  <c r="AV159" i="9" s="1"/>
  <c r="Z19" i="5"/>
  <c r="Z23" i="5" s="1"/>
  <c r="Z17" i="5" a="1"/>
  <c r="Z17" i="5" s="1"/>
  <c r="Z21" i="5" s="1"/>
  <c r="R18" i="5"/>
  <c r="R22" i="5" s="1"/>
  <c r="R17" i="5" a="1"/>
  <c r="R17" i="5" s="1"/>
  <c r="R21" i="5" s="1"/>
  <c r="N16" i="5"/>
  <c r="N20" i="5" s="1"/>
  <c r="J17" i="5" a="1"/>
  <c r="J17" i="5" s="1"/>
  <c r="J21" i="5" s="1"/>
  <c r="F16" i="5"/>
  <c r="F17" i="5" a="1"/>
  <c r="F17" i="5" s="1"/>
  <c r="F19" i="5"/>
  <c r="F23" i="5" s="1"/>
  <c r="AD17" i="13"/>
  <c r="AE17" i="13" s="1"/>
  <c r="AF13" i="13"/>
  <c r="Y18" i="5"/>
  <c r="Y22" i="5" s="1"/>
  <c r="U17" i="5" a="1"/>
  <c r="U17" i="5" s="1"/>
  <c r="U21" i="5" s="1"/>
  <c r="M19" i="5"/>
  <c r="M23" i="5" s="1"/>
  <c r="E19" i="5"/>
  <c r="E23" i="5" s="1"/>
  <c r="AF13" i="5"/>
  <c r="AD13" i="5"/>
  <c r="AR83" i="9"/>
  <c r="AK83" i="9"/>
  <c r="AV83" i="9" s="1"/>
  <c r="AD4" i="13"/>
  <c r="J5" i="9"/>
  <c r="G5" i="9"/>
  <c r="G9" i="9"/>
  <c r="O5" i="9"/>
  <c r="O9" i="9"/>
  <c r="L5" i="9"/>
  <c r="E5" i="9"/>
  <c r="N5" i="9"/>
  <c r="N9" i="9"/>
  <c r="K5" i="9"/>
  <c r="K9" i="9"/>
  <c r="D9" i="9"/>
  <c r="AR262" i="9"/>
  <c r="AE21" i="13"/>
  <c r="AG18" i="13"/>
  <c r="AE16" i="13"/>
  <c r="AR413" i="9"/>
  <c r="AQ413" i="9"/>
  <c r="AK451" i="9"/>
  <c r="AV451" i="9" s="1"/>
  <c r="AR451" i="9"/>
  <c r="AK376" i="9"/>
  <c r="AV376" i="9" s="1"/>
  <c r="AQ376" i="9"/>
  <c r="V22" i="13"/>
  <c r="AQ118" i="9"/>
  <c r="AK118" i="9"/>
  <c r="AV118" i="9" s="1"/>
  <c r="AQ266" i="9"/>
  <c r="AR266" i="9"/>
  <c r="AQ319" i="9"/>
  <c r="AR319" i="9"/>
  <c r="AK377" i="9"/>
  <c r="AV377" i="9" s="1"/>
  <c r="AR377" i="9"/>
  <c r="AQ114" i="9"/>
  <c r="AK114" i="9"/>
  <c r="AV114" i="9" s="1"/>
  <c r="AR114" i="9"/>
  <c r="AK236" i="9"/>
  <c r="AV236" i="9" s="1"/>
  <c r="AQ236" i="9"/>
  <c r="AR395" i="9"/>
  <c r="AQ395" i="9"/>
  <c r="AK395" i="9"/>
  <c r="AV395" i="9" s="1"/>
  <c r="AQ111" i="9"/>
  <c r="AK111" i="9"/>
  <c r="AV111" i="9" s="1"/>
  <c r="AR111" i="9"/>
  <c r="AR313" i="9"/>
  <c r="AK313" i="9"/>
  <c r="AV313" i="9" s="1"/>
  <c r="AR265" i="9"/>
  <c r="AK265" i="9"/>
  <c r="AV265" i="9" s="1"/>
  <c r="AR329" i="9"/>
  <c r="AK329" i="9"/>
  <c r="AV329" i="9" s="1"/>
  <c r="AQ465" i="9"/>
  <c r="AK465" i="9"/>
  <c r="AV465" i="9" s="1"/>
  <c r="AR465" i="9"/>
  <c r="AR379" i="9"/>
  <c r="AQ379" i="9"/>
  <c r="AK379" i="9"/>
  <c r="AV379" i="9" s="1"/>
  <c r="AQ167" i="9"/>
  <c r="AK167" i="9"/>
  <c r="AV167" i="9" s="1"/>
  <c r="AR167" i="9"/>
  <c r="AK300" i="9"/>
  <c r="AV300" i="9" s="1"/>
  <c r="AQ300" i="9"/>
  <c r="AR207" i="9"/>
  <c r="AQ207" i="9"/>
  <c r="AK184" i="9"/>
  <c r="AV184" i="9" s="1"/>
  <c r="AR184" i="9"/>
  <c r="AQ184" i="9"/>
  <c r="AQ458" i="9"/>
  <c r="AK458" i="9"/>
  <c r="AV458" i="9" s="1"/>
  <c r="AR458" i="9"/>
  <c r="AK361" i="9"/>
  <c r="AV361" i="9" s="1"/>
  <c r="AR361" i="9"/>
  <c r="AR248" i="9"/>
  <c r="AK248" i="9"/>
  <c r="AV248" i="9" s="1"/>
  <c r="AQ248" i="9"/>
  <c r="AK502" i="9"/>
  <c r="AV502" i="9" s="1"/>
  <c r="AQ502" i="9"/>
  <c r="AQ187" i="9"/>
  <c r="AR187" i="9"/>
  <c r="AR481" i="9"/>
  <c r="AK481" i="9"/>
  <c r="AV481" i="9" s="1"/>
  <c r="AQ441" i="9"/>
  <c r="AR441" i="9"/>
  <c r="AR412" i="9"/>
  <c r="AK412" i="9"/>
  <c r="AV412" i="9" s="1"/>
  <c r="AQ171" i="9"/>
  <c r="AR171" i="9"/>
  <c r="AQ473" i="9"/>
  <c r="AK473" i="9"/>
  <c r="AV473" i="9" s="1"/>
  <c r="AR473" i="9"/>
  <c r="AR426" i="9"/>
  <c r="AQ426" i="9"/>
  <c r="AK426" i="9"/>
  <c r="AV426" i="9" s="1"/>
  <c r="AR387" i="9"/>
  <c r="AQ387" i="9"/>
  <c r="AK387" i="9"/>
  <c r="AV387" i="9" s="1"/>
  <c r="AR355" i="9"/>
  <c r="AQ355" i="9"/>
  <c r="AK355" i="9"/>
  <c r="AV355" i="9" s="1"/>
  <c r="AR103" i="9"/>
  <c r="AQ103" i="9"/>
  <c r="AK103" i="9"/>
  <c r="AV103" i="9" s="1"/>
  <c r="AQ98" i="9"/>
  <c r="AR98" i="9"/>
  <c r="AK268" i="9"/>
  <c r="AV268" i="9" s="1"/>
  <c r="AQ268" i="9"/>
  <c r="AQ406" i="9"/>
  <c r="AR406" i="9"/>
  <c r="AK161" i="9"/>
  <c r="AV161" i="9" s="1"/>
  <c r="AQ161" i="9"/>
  <c r="AQ163" i="9"/>
  <c r="AR163" i="9"/>
  <c r="AR166" i="9"/>
  <c r="AQ166" i="9"/>
  <c r="AK166" i="9"/>
  <c r="AV166" i="9" s="1"/>
  <c r="AQ298" i="9"/>
  <c r="AK298" i="9"/>
  <c r="AV298" i="9" s="1"/>
  <c r="AR298" i="9"/>
  <c r="AQ414" i="9"/>
  <c r="AR414" i="9"/>
  <c r="AK414" i="9"/>
  <c r="AV414" i="9" s="1"/>
  <c r="AK401" i="9"/>
  <c r="AV401" i="9" s="1"/>
  <c r="AR401" i="9"/>
  <c r="AK369" i="9"/>
  <c r="AV369" i="9" s="1"/>
  <c r="AR369" i="9"/>
  <c r="AQ210" i="9"/>
  <c r="AR210" i="9"/>
  <c r="AR202" i="9"/>
  <c r="AK202" i="9"/>
  <c r="AV202" i="9" s="1"/>
  <c r="AQ202" i="9"/>
  <c r="AR364" i="9"/>
  <c r="AK364" i="9"/>
  <c r="AV364" i="9" s="1"/>
  <c r="AQ364" i="9"/>
  <c r="AQ472" i="9"/>
  <c r="AR472" i="9"/>
  <c r="AQ229" i="9"/>
  <c r="AR229" i="9"/>
  <c r="AQ271" i="9"/>
  <c r="AR271" i="9"/>
  <c r="AQ335" i="9"/>
  <c r="AR335" i="9"/>
  <c r="AQ130" i="9"/>
  <c r="AR130" i="9"/>
  <c r="AK130" i="9"/>
  <c r="AV130" i="9" s="1"/>
  <c r="AQ294" i="9"/>
  <c r="AR294" i="9"/>
  <c r="AQ423" i="9"/>
  <c r="AR423" i="9"/>
  <c r="AR37" i="9"/>
  <c r="AR45" i="9"/>
  <c r="AR54" i="9"/>
  <c r="AR70" i="9"/>
  <c r="AR78" i="9"/>
  <c r="AR22" i="9"/>
  <c r="AR55" i="9"/>
  <c r="AR51" i="9"/>
  <c r="H22" i="13"/>
  <c r="N22" i="13"/>
  <c r="AR5" i="9"/>
  <c r="AR4" i="9"/>
  <c r="AK14" i="9"/>
  <c r="AV14" i="9" s="1"/>
  <c r="AR7" i="9"/>
  <c r="AK38" i="9"/>
  <c r="AV38" i="9" s="1"/>
  <c r="AK71" i="9"/>
  <c r="AV71" i="9" s="1"/>
  <c r="AK79" i="9"/>
  <c r="AV79" i="9" s="1"/>
  <c r="AR38" i="9"/>
  <c r="AR79" i="9"/>
  <c r="AK52" i="9"/>
  <c r="AV52" i="9" s="1"/>
  <c r="AQ313" i="9"/>
  <c r="AK98" i="9"/>
  <c r="AV98" i="9" s="1"/>
  <c r="AR268" i="9"/>
  <c r="AK406" i="9"/>
  <c r="AV406" i="9" s="1"/>
  <c r="AR161" i="9"/>
  <c r="AQ401" i="9"/>
  <c r="AQ369" i="9"/>
  <c r="AR502" i="9"/>
  <c r="AK271" i="9"/>
  <c r="AV271" i="9" s="1"/>
  <c r="AK335" i="9"/>
  <c r="AV335" i="9" s="1"/>
  <c r="AK441" i="9"/>
  <c r="AV441" i="9" s="1"/>
  <c r="AQ402" i="9"/>
  <c r="AR402" i="9"/>
  <c r="AR174" i="9"/>
  <c r="AK174" i="9"/>
  <c r="AV174" i="9" s="1"/>
  <c r="AQ174" i="9"/>
  <c r="AR348" i="9"/>
  <c r="AQ348" i="9"/>
  <c r="AK348" i="9"/>
  <c r="AV348" i="9" s="1"/>
  <c r="AR480" i="9"/>
  <c r="AQ480" i="9"/>
  <c r="AK480" i="9"/>
  <c r="AV480" i="9" s="1"/>
  <c r="AQ411" i="9"/>
  <c r="AK411" i="9"/>
  <c r="AV411" i="9" s="1"/>
  <c r="AR411" i="9"/>
  <c r="AR87" i="9"/>
  <c r="AK87" i="9"/>
  <c r="AV87" i="9" s="1"/>
  <c r="AQ87" i="9"/>
  <c r="AQ172" i="9"/>
  <c r="AR172" i="9"/>
  <c r="AR249" i="9"/>
  <c r="AK249" i="9"/>
  <c r="AV249" i="9" s="1"/>
  <c r="AR233" i="9"/>
  <c r="AK233" i="9"/>
  <c r="AV233" i="9" s="1"/>
  <c r="AR297" i="9"/>
  <c r="AK297" i="9"/>
  <c r="AV297" i="9" s="1"/>
  <c r="AR132" i="9"/>
  <c r="AK132" i="9"/>
  <c r="AV132" i="9" s="1"/>
  <c r="AQ132" i="9"/>
  <c r="AR418" i="9"/>
  <c r="AQ418" i="9"/>
  <c r="AK418" i="9"/>
  <c r="AV418" i="9" s="1"/>
  <c r="AR133" i="9"/>
  <c r="AQ133" i="9"/>
  <c r="AK133" i="9"/>
  <c r="AV133" i="9" s="1"/>
  <c r="AQ126" i="9"/>
  <c r="AR126" i="9"/>
  <c r="AQ429" i="9"/>
  <c r="AR429" i="9"/>
  <c r="AK489" i="9"/>
  <c r="AV489" i="9" s="1"/>
  <c r="AR489" i="9"/>
  <c r="AQ330" i="9"/>
  <c r="AK330" i="9"/>
  <c r="AV330" i="9" s="1"/>
  <c r="AR330" i="9"/>
  <c r="AK393" i="9"/>
  <c r="AV393" i="9" s="1"/>
  <c r="AR393" i="9"/>
  <c r="AQ94" i="9"/>
  <c r="AR94" i="9"/>
  <c r="AR396" i="9"/>
  <c r="AK396" i="9"/>
  <c r="AV396" i="9" s="1"/>
  <c r="AQ396" i="9"/>
  <c r="AQ499" i="9"/>
  <c r="AR499" i="9"/>
  <c r="AQ287" i="9"/>
  <c r="AR287" i="9"/>
  <c r="AQ326" i="9"/>
  <c r="AR326" i="9"/>
  <c r="AR144" i="9"/>
  <c r="AK144" i="9"/>
  <c r="AV144" i="9" s="1"/>
  <c r="AR92" i="9"/>
  <c r="AK92" i="9"/>
  <c r="AV92" i="9" s="1"/>
  <c r="AQ92" i="9"/>
  <c r="AQ197" i="9"/>
  <c r="AR197" i="9"/>
  <c r="AK197" i="9"/>
  <c r="AV197" i="9" s="1"/>
  <c r="AK457" i="9"/>
  <c r="AV457" i="9" s="1"/>
  <c r="AQ457" i="9"/>
  <c r="AR457" i="9"/>
  <c r="AR403" i="9"/>
  <c r="AQ403" i="9"/>
  <c r="AK403" i="9"/>
  <c r="AV403" i="9" s="1"/>
  <c r="AR371" i="9"/>
  <c r="AQ371" i="9"/>
  <c r="AK371" i="9"/>
  <c r="AV371" i="9" s="1"/>
  <c r="AR137" i="9"/>
  <c r="AQ137" i="9"/>
  <c r="AK137" i="9"/>
  <c r="AV137" i="9" s="1"/>
  <c r="AQ493" i="9"/>
  <c r="AR493" i="9"/>
  <c r="AK493" i="9"/>
  <c r="AV493" i="9" s="1"/>
  <c r="AR182" i="9"/>
  <c r="AK182" i="9"/>
  <c r="AV182" i="9" s="1"/>
  <c r="AK332" i="9"/>
  <c r="AV332" i="9" s="1"/>
  <c r="AQ332" i="9"/>
  <c r="AQ468" i="9"/>
  <c r="AK468" i="9"/>
  <c r="AV468" i="9" s="1"/>
  <c r="AR468" i="9"/>
  <c r="AR223" i="9"/>
  <c r="AQ223" i="9"/>
  <c r="AQ220" i="9"/>
  <c r="AR220" i="9"/>
  <c r="AQ234" i="9"/>
  <c r="AK234" i="9"/>
  <c r="AV234" i="9" s="1"/>
  <c r="AR234" i="9"/>
  <c r="AQ382" i="9"/>
  <c r="AK382" i="9"/>
  <c r="AV382" i="9" s="1"/>
  <c r="AR382" i="9"/>
  <c r="AK157" i="9"/>
  <c r="AV157" i="9" s="1"/>
  <c r="AR157" i="9"/>
  <c r="AQ157" i="9"/>
  <c r="AK385" i="9"/>
  <c r="AV385" i="9" s="1"/>
  <c r="AR385" i="9"/>
  <c r="AK353" i="9"/>
  <c r="AV353" i="9" s="1"/>
  <c r="AR353" i="9"/>
  <c r="AR154" i="9"/>
  <c r="AK154" i="9"/>
  <c r="AV154" i="9" s="1"/>
  <c r="AQ154" i="9"/>
  <c r="AR280" i="9"/>
  <c r="AK280" i="9"/>
  <c r="AV280" i="9" s="1"/>
  <c r="AQ280" i="9"/>
  <c r="AQ417" i="9"/>
  <c r="AR417" i="9"/>
  <c r="AK417" i="9"/>
  <c r="AV417" i="9" s="1"/>
  <c r="AK177" i="9"/>
  <c r="AV177" i="9" s="1"/>
  <c r="AQ177" i="9"/>
  <c r="AQ239" i="9"/>
  <c r="AR239" i="9"/>
  <c r="AQ303" i="9"/>
  <c r="AR303" i="9"/>
  <c r="AK224" i="9"/>
  <c r="AV224" i="9" s="1"/>
  <c r="AQ224" i="9"/>
  <c r="AQ230" i="9"/>
  <c r="AR230" i="9"/>
  <c r="AQ370" i="9"/>
  <c r="AR370" i="9"/>
  <c r="AQ488" i="9"/>
  <c r="AR488" i="9"/>
  <c r="AK96" i="9"/>
  <c r="AV96" i="9" s="1"/>
  <c r="AR96" i="9"/>
  <c r="AQ96" i="9"/>
  <c r="AR91" i="9"/>
  <c r="AQ91" i="9"/>
  <c r="AK91" i="9"/>
  <c r="AV91" i="9" s="1"/>
  <c r="AK448" i="9"/>
  <c r="AV448" i="9" s="1"/>
  <c r="AR448" i="9"/>
  <c r="AQ448" i="9"/>
  <c r="AR501" i="9"/>
  <c r="AQ501" i="9"/>
  <c r="AK501" i="9"/>
  <c r="AV501" i="9" s="1"/>
  <c r="AR333" i="9"/>
  <c r="AQ333" i="9"/>
  <c r="AK333" i="9"/>
  <c r="AV333" i="9" s="1"/>
  <c r="AR317" i="9"/>
  <c r="AQ317" i="9"/>
  <c r="AK317" i="9"/>
  <c r="AV317" i="9" s="1"/>
  <c r="AR301" i="9"/>
  <c r="AQ301" i="9"/>
  <c r="AK301" i="9"/>
  <c r="AV301" i="9" s="1"/>
  <c r="AR285" i="9"/>
  <c r="AQ285" i="9"/>
  <c r="AK285" i="9"/>
  <c r="AV285" i="9" s="1"/>
  <c r="AR269" i="9"/>
  <c r="AQ269" i="9"/>
  <c r="AK269" i="9"/>
  <c r="AV269" i="9" s="1"/>
  <c r="AR253" i="9"/>
  <c r="AQ253" i="9"/>
  <c r="AK253" i="9"/>
  <c r="AV253" i="9" s="1"/>
  <c r="AR237" i="9"/>
  <c r="AQ237" i="9"/>
  <c r="AK237" i="9"/>
  <c r="AV237" i="9" s="1"/>
  <c r="AQ95" i="9"/>
  <c r="AK95" i="9"/>
  <c r="AV95" i="9" s="1"/>
  <c r="AR95" i="9"/>
  <c r="AQ420" i="9"/>
  <c r="AR420" i="9"/>
  <c r="AK420" i="9"/>
  <c r="AV420" i="9" s="1"/>
  <c r="AQ428" i="9"/>
  <c r="AR428" i="9"/>
  <c r="AK428" i="9"/>
  <c r="AV428" i="9" s="1"/>
  <c r="AQ436" i="9"/>
  <c r="AR436" i="9"/>
  <c r="AK436" i="9"/>
  <c r="AV436" i="9" s="1"/>
  <c r="AR100" i="9"/>
  <c r="AQ100" i="9"/>
  <c r="AK100" i="9"/>
  <c r="AV100" i="9" s="1"/>
  <c r="AR99" i="9"/>
  <c r="AQ99" i="9"/>
  <c r="AK99" i="9"/>
  <c r="AV99" i="9" s="1"/>
  <c r="AR452" i="9"/>
  <c r="AQ452" i="9"/>
  <c r="AK452" i="9"/>
  <c r="AV452" i="9" s="1"/>
  <c r="AQ84" i="9"/>
  <c r="AK84" i="9"/>
  <c r="AV84" i="9" s="1"/>
  <c r="AR84" i="9"/>
  <c r="AR496" i="9"/>
  <c r="AQ496" i="9"/>
  <c r="AK496" i="9"/>
  <c r="AV496" i="9" s="1"/>
  <c r="AR462" i="9"/>
  <c r="AQ462" i="9"/>
  <c r="AK462" i="9"/>
  <c r="AV462" i="9" s="1"/>
  <c r="AR431" i="9"/>
  <c r="AQ431" i="9"/>
  <c r="AK431" i="9"/>
  <c r="AV431" i="9" s="1"/>
  <c r="AR352" i="9"/>
  <c r="AQ352" i="9"/>
  <c r="AK352" i="9"/>
  <c r="AV352" i="9" s="1"/>
  <c r="AR378" i="9"/>
  <c r="AK378" i="9"/>
  <c r="AV378" i="9" s="1"/>
  <c r="AQ378" i="9"/>
  <c r="AR334" i="9"/>
  <c r="AQ334" i="9"/>
  <c r="AK334" i="9"/>
  <c r="AV334" i="9" s="1"/>
  <c r="AR302" i="9"/>
  <c r="AK302" i="9"/>
  <c r="AV302" i="9" s="1"/>
  <c r="AQ302" i="9"/>
  <c r="AR270" i="9"/>
  <c r="AQ270" i="9"/>
  <c r="AK270" i="9"/>
  <c r="AV270" i="9" s="1"/>
  <c r="AR238" i="9"/>
  <c r="AK238" i="9"/>
  <c r="AV238" i="9" s="1"/>
  <c r="AQ238" i="9"/>
  <c r="AR180" i="9"/>
  <c r="AQ180" i="9"/>
  <c r="AK180" i="9"/>
  <c r="AV180" i="9" s="1"/>
  <c r="AR156" i="9"/>
  <c r="AK156" i="9"/>
  <c r="AV156" i="9" s="1"/>
  <c r="AQ156" i="9"/>
  <c r="AR110" i="9"/>
  <c r="AQ110" i="9"/>
  <c r="AK110" i="9"/>
  <c r="AV110" i="9" s="1"/>
  <c r="AQ216" i="9"/>
  <c r="AR216" i="9"/>
  <c r="AK216" i="9"/>
  <c r="AV216" i="9" s="1"/>
  <c r="AR347" i="9"/>
  <c r="AQ347" i="9"/>
  <c r="AK347" i="9"/>
  <c r="AV347" i="9" s="1"/>
  <c r="AK107" i="9"/>
  <c r="AV107" i="9" s="1"/>
  <c r="AQ107" i="9"/>
  <c r="AR107" i="9"/>
  <c r="AQ217" i="9"/>
  <c r="AR217" i="9"/>
  <c r="AK217" i="9"/>
  <c r="AV217" i="9" s="1"/>
  <c r="AQ145" i="9"/>
  <c r="AR145" i="9"/>
  <c r="AK145" i="9"/>
  <c r="AV145" i="9" s="1"/>
  <c r="AQ482" i="9"/>
  <c r="AK482" i="9"/>
  <c r="AV482" i="9" s="1"/>
  <c r="AR482" i="9"/>
  <c r="AR464" i="9"/>
  <c r="AK464" i="9"/>
  <c r="AV464" i="9" s="1"/>
  <c r="AQ464" i="9"/>
  <c r="AQ425" i="9"/>
  <c r="AK425" i="9"/>
  <c r="AV425" i="9" s="1"/>
  <c r="AR425" i="9"/>
  <c r="AR404" i="9"/>
  <c r="AK404" i="9"/>
  <c r="AV404" i="9" s="1"/>
  <c r="AQ404" i="9"/>
  <c r="AR372" i="9"/>
  <c r="AQ372" i="9"/>
  <c r="AK372" i="9"/>
  <c r="AV372" i="9" s="1"/>
  <c r="AR336" i="9"/>
  <c r="AK336" i="9"/>
  <c r="AV336" i="9" s="1"/>
  <c r="AQ336" i="9"/>
  <c r="AR304" i="9"/>
  <c r="AQ304" i="9"/>
  <c r="AK304" i="9"/>
  <c r="AV304" i="9" s="1"/>
  <c r="AR272" i="9"/>
  <c r="AK272" i="9"/>
  <c r="AV272" i="9" s="1"/>
  <c r="AQ272" i="9"/>
  <c r="AR240" i="9"/>
  <c r="AQ240" i="9"/>
  <c r="AK240" i="9"/>
  <c r="AV240" i="9" s="1"/>
  <c r="AR160" i="9"/>
  <c r="AK160" i="9"/>
  <c r="AV160" i="9" s="1"/>
  <c r="AQ160" i="9"/>
  <c r="AR134" i="9"/>
  <c r="AQ134" i="9"/>
  <c r="AK134" i="9"/>
  <c r="AV134" i="9" s="1"/>
  <c r="AR108" i="9"/>
  <c r="AK108" i="9"/>
  <c r="AV108" i="9" s="1"/>
  <c r="AQ108" i="9"/>
  <c r="AR218" i="9"/>
  <c r="AQ218" i="9"/>
  <c r="AK218" i="9"/>
  <c r="AV218" i="9" s="1"/>
  <c r="AR175" i="9"/>
  <c r="AK175" i="9"/>
  <c r="AV175" i="9" s="1"/>
  <c r="AQ175" i="9"/>
  <c r="AR185" i="9"/>
  <c r="AQ185" i="9"/>
  <c r="AK185" i="9"/>
  <c r="AV185" i="9" s="1"/>
  <c r="AR121" i="9"/>
  <c r="AK121" i="9"/>
  <c r="AV121" i="9" s="1"/>
  <c r="AQ121" i="9"/>
  <c r="AK109" i="9"/>
  <c r="AV109" i="9" s="1"/>
  <c r="AR109" i="9"/>
  <c r="AQ109" i="9"/>
  <c r="AR455" i="9"/>
  <c r="AK455" i="9"/>
  <c r="AV455" i="9" s="1"/>
  <c r="AQ455" i="9"/>
  <c r="AR463" i="9"/>
  <c r="AK463" i="9"/>
  <c r="AV463" i="9" s="1"/>
  <c r="AQ463" i="9"/>
  <c r="AR471" i="9"/>
  <c r="AQ471" i="9"/>
  <c r="AK471" i="9"/>
  <c r="AV471" i="9" s="1"/>
  <c r="AR479" i="9"/>
  <c r="AQ479" i="9"/>
  <c r="AK479" i="9"/>
  <c r="AV479" i="9" s="1"/>
  <c r="AQ101" i="9"/>
  <c r="AR101" i="9"/>
  <c r="AK101" i="9"/>
  <c r="AV101" i="9" s="1"/>
  <c r="AR173" i="9"/>
  <c r="AQ173" i="9"/>
  <c r="AK173" i="9"/>
  <c r="AV173" i="9" s="1"/>
  <c r="AQ466" i="9"/>
  <c r="AR466" i="9"/>
  <c r="AK466" i="9"/>
  <c r="AV466" i="9" s="1"/>
  <c r="AQ435" i="9"/>
  <c r="AK435" i="9"/>
  <c r="AV435" i="9" s="1"/>
  <c r="AR435" i="9"/>
  <c r="AR340" i="9"/>
  <c r="AK340" i="9"/>
  <c r="AV340" i="9" s="1"/>
  <c r="AQ340" i="9"/>
  <c r="AQ374" i="9"/>
  <c r="AK374" i="9"/>
  <c r="AV374" i="9" s="1"/>
  <c r="AR374" i="9"/>
  <c r="AQ338" i="9"/>
  <c r="AR338" i="9"/>
  <c r="AK338" i="9"/>
  <c r="AV338" i="9" s="1"/>
  <c r="AQ306" i="9"/>
  <c r="AK306" i="9"/>
  <c r="AV306" i="9" s="1"/>
  <c r="AR306" i="9"/>
  <c r="AQ274" i="9"/>
  <c r="AR274" i="9"/>
  <c r="AK274" i="9"/>
  <c r="AV274" i="9" s="1"/>
  <c r="AQ242" i="9"/>
  <c r="AK242" i="9"/>
  <c r="AV242" i="9" s="1"/>
  <c r="AR242" i="9"/>
  <c r="AR158" i="9"/>
  <c r="AK158" i="9"/>
  <c r="AV158" i="9" s="1"/>
  <c r="AQ158" i="9"/>
  <c r="AQ146" i="9"/>
  <c r="AK146" i="9"/>
  <c r="AV146" i="9" s="1"/>
  <c r="AR146" i="9"/>
  <c r="AR106" i="9"/>
  <c r="AK106" i="9"/>
  <c r="AV106" i="9" s="1"/>
  <c r="AQ106" i="9"/>
  <c r="AR228" i="9"/>
  <c r="AQ228" i="9"/>
  <c r="AK228" i="9"/>
  <c r="AV228" i="9" s="1"/>
  <c r="AQ442" i="9"/>
  <c r="AR442" i="9"/>
  <c r="AK442" i="9"/>
  <c r="AV442" i="9" s="1"/>
  <c r="AK331" i="9"/>
  <c r="AV331" i="9" s="1"/>
  <c r="AR331" i="9"/>
  <c r="AQ331" i="9"/>
  <c r="AK315" i="9"/>
  <c r="AV315" i="9" s="1"/>
  <c r="AQ315" i="9"/>
  <c r="AR315" i="9"/>
  <c r="AK299" i="9"/>
  <c r="AV299" i="9" s="1"/>
  <c r="AR299" i="9"/>
  <c r="AQ299" i="9"/>
  <c r="AK283" i="9"/>
  <c r="AV283" i="9" s="1"/>
  <c r="AQ283" i="9"/>
  <c r="AR283" i="9"/>
  <c r="AK267" i="9"/>
  <c r="AV267" i="9" s="1"/>
  <c r="AR267" i="9"/>
  <c r="AQ267" i="9"/>
  <c r="AK251" i="9"/>
  <c r="AV251" i="9" s="1"/>
  <c r="AQ251" i="9"/>
  <c r="AR251" i="9"/>
  <c r="AK235" i="9"/>
  <c r="AV235" i="9" s="1"/>
  <c r="AR235" i="9"/>
  <c r="AQ235" i="9"/>
  <c r="AK147" i="9"/>
  <c r="AV147" i="9" s="1"/>
  <c r="AQ147" i="9"/>
  <c r="AR147" i="9"/>
  <c r="AR227" i="9"/>
  <c r="AK227" i="9"/>
  <c r="AV227" i="9" s="1"/>
  <c r="AQ227" i="9"/>
  <c r="AR211" i="9"/>
  <c r="AQ211" i="9"/>
  <c r="AK211" i="9"/>
  <c r="AV211" i="9" s="1"/>
  <c r="AQ97" i="9"/>
  <c r="AK97" i="9"/>
  <c r="AV97" i="9" s="1"/>
  <c r="AR97" i="9"/>
  <c r="AR486" i="9"/>
  <c r="AK486" i="9"/>
  <c r="AV486" i="9" s="1"/>
  <c r="AQ486" i="9"/>
  <c r="AQ460" i="9"/>
  <c r="AK460" i="9"/>
  <c r="AV460" i="9" s="1"/>
  <c r="AR460" i="9"/>
  <c r="AR437" i="9"/>
  <c r="AK437" i="9"/>
  <c r="AV437" i="9" s="1"/>
  <c r="AQ437" i="9"/>
  <c r="AQ400" i="9"/>
  <c r="AK400" i="9"/>
  <c r="AV400" i="9" s="1"/>
  <c r="AR400" i="9"/>
  <c r="AQ368" i="9"/>
  <c r="AR368" i="9"/>
  <c r="AK368" i="9"/>
  <c r="AV368" i="9" s="1"/>
  <c r="AQ308" i="9"/>
  <c r="AK308" i="9"/>
  <c r="AV308" i="9" s="1"/>
  <c r="AR308" i="9"/>
  <c r="AQ276" i="9"/>
  <c r="AR276" i="9"/>
  <c r="AK276" i="9"/>
  <c r="AV276" i="9" s="1"/>
  <c r="AQ244" i="9"/>
  <c r="AK244" i="9"/>
  <c r="AV244" i="9" s="1"/>
  <c r="AR244" i="9"/>
  <c r="AQ164" i="9"/>
  <c r="AK164" i="9"/>
  <c r="AV164" i="9" s="1"/>
  <c r="AR164" i="9"/>
  <c r="AQ138" i="9"/>
  <c r="AK138" i="9"/>
  <c r="AV138" i="9" s="1"/>
  <c r="AR138" i="9"/>
  <c r="AR90" i="9"/>
  <c r="AQ90" i="9"/>
  <c r="AK90" i="9"/>
  <c r="AV90" i="9" s="1"/>
  <c r="AR453" i="9"/>
  <c r="AK453" i="9"/>
  <c r="AV453" i="9" s="1"/>
  <c r="AQ453" i="9"/>
  <c r="AK343" i="9"/>
  <c r="AV343" i="9" s="1"/>
  <c r="AR343" i="9"/>
  <c r="AQ343" i="9"/>
  <c r="AQ151" i="9"/>
  <c r="AK151" i="9"/>
  <c r="AV151" i="9" s="1"/>
  <c r="AR151" i="9"/>
  <c r="AR201" i="9"/>
  <c r="AQ201" i="9"/>
  <c r="AK201" i="9"/>
  <c r="AV201" i="9" s="1"/>
  <c r="AQ181" i="9"/>
  <c r="AR181" i="9"/>
  <c r="AK181" i="9"/>
  <c r="AV181" i="9" s="1"/>
  <c r="AQ165" i="9"/>
  <c r="AK165" i="9"/>
  <c r="AV165" i="9" s="1"/>
  <c r="AR165" i="9"/>
  <c r="AR470" i="9"/>
  <c r="AQ470" i="9"/>
  <c r="AK470" i="9"/>
  <c r="AV470" i="9" s="1"/>
  <c r="AK344" i="9"/>
  <c r="AV344" i="9" s="1"/>
  <c r="AR344" i="9"/>
  <c r="AQ344" i="9"/>
  <c r="AR354" i="9"/>
  <c r="AQ354" i="9"/>
  <c r="AK354" i="9"/>
  <c r="AV354" i="9" s="1"/>
  <c r="AR278" i="9"/>
  <c r="AQ278" i="9"/>
  <c r="AK278" i="9"/>
  <c r="AV278" i="9" s="1"/>
  <c r="AR188" i="9"/>
  <c r="AQ188" i="9"/>
  <c r="AK188" i="9"/>
  <c r="AV188" i="9" s="1"/>
  <c r="AQ124" i="9"/>
  <c r="AK124" i="9"/>
  <c r="AV124" i="9" s="1"/>
  <c r="AR124" i="9"/>
  <c r="AQ409" i="9"/>
  <c r="AK409" i="9"/>
  <c r="AV409" i="9" s="1"/>
  <c r="AR409" i="9"/>
  <c r="AR221" i="9"/>
  <c r="AK221" i="9"/>
  <c r="AV221" i="9" s="1"/>
  <c r="AQ221" i="9"/>
  <c r="AR85" i="9"/>
  <c r="AQ85" i="9"/>
  <c r="AK85" i="9"/>
  <c r="AV85" i="9" s="1"/>
  <c r="AR456" i="9"/>
  <c r="AQ456" i="9"/>
  <c r="AK456" i="9"/>
  <c r="AV456" i="9" s="1"/>
  <c r="AR350" i="9"/>
  <c r="AQ350" i="9"/>
  <c r="AK350" i="9"/>
  <c r="AV350" i="9" s="1"/>
  <c r="AQ328" i="9"/>
  <c r="AK328" i="9"/>
  <c r="AV328" i="9" s="1"/>
  <c r="AR328" i="9"/>
  <c r="AQ232" i="9"/>
  <c r="AK232" i="9"/>
  <c r="AV232" i="9" s="1"/>
  <c r="AR232" i="9"/>
  <c r="AR189" i="9"/>
  <c r="AQ189" i="9"/>
  <c r="AK189" i="9"/>
  <c r="AV189" i="9" s="1"/>
  <c r="AQ365" i="9"/>
  <c r="AR365" i="9"/>
  <c r="AK365" i="9"/>
  <c r="AV365" i="9" s="1"/>
  <c r="AQ381" i="9"/>
  <c r="AR381" i="9"/>
  <c r="AK381" i="9"/>
  <c r="AV381" i="9" s="1"/>
  <c r="AQ397" i="9"/>
  <c r="AR397" i="9"/>
  <c r="AK397" i="9"/>
  <c r="AV397" i="9" s="1"/>
  <c r="AK474" i="9"/>
  <c r="AV474" i="9" s="1"/>
  <c r="AR474" i="9"/>
  <c r="AQ474" i="9"/>
  <c r="AK427" i="9"/>
  <c r="AV427" i="9" s="1"/>
  <c r="AR427" i="9"/>
  <c r="AQ427" i="9"/>
  <c r="AK366" i="9"/>
  <c r="AV366" i="9" s="1"/>
  <c r="AR366" i="9"/>
  <c r="AQ366" i="9"/>
  <c r="AK282" i="9"/>
  <c r="AV282" i="9" s="1"/>
  <c r="AR282" i="9"/>
  <c r="AQ282" i="9"/>
  <c r="AQ215" i="9"/>
  <c r="AR215" i="9"/>
  <c r="AK215" i="9"/>
  <c r="AV215" i="9" s="1"/>
  <c r="AQ392" i="9"/>
  <c r="AK392" i="9"/>
  <c r="AV392" i="9" s="1"/>
  <c r="AR392" i="9"/>
  <c r="AQ316" i="9"/>
  <c r="AK316" i="9"/>
  <c r="AV316" i="9" s="1"/>
  <c r="AR316" i="9"/>
  <c r="AQ252" i="9"/>
  <c r="AK252" i="9"/>
  <c r="AV252" i="9" s="1"/>
  <c r="AR252" i="9"/>
  <c r="AR150" i="9"/>
  <c r="AQ150" i="9"/>
  <c r="AK150" i="9"/>
  <c r="AV150" i="9" s="1"/>
  <c r="AK206" i="9"/>
  <c r="AV206" i="9" s="1"/>
  <c r="AR206" i="9"/>
  <c r="AQ206" i="9"/>
  <c r="AK449" i="9"/>
  <c r="AV449" i="9" s="1"/>
  <c r="AQ449" i="9"/>
  <c r="AR449" i="9"/>
  <c r="AR105" i="9"/>
  <c r="AQ105" i="9"/>
  <c r="AK105" i="9"/>
  <c r="AV105" i="9" s="1"/>
  <c r="AR375" i="9"/>
  <c r="AK375" i="9"/>
  <c r="AV375" i="9" s="1"/>
  <c r="AQ375" i="9"/>
  <c r="AR422" i="9"/>
  <c r="AK422" i="9"/>
  <c r="AV422" i="9" s="1"/>
  <c r="AQ422" i="9"/>
  <c r="AR438" i="9"/>
  <c r="AK438" i="9"/>
  <c r="AV438" i="9" s="1"/>
  <c r="AQ438" i="9"/>
  <c r="AK469" i="9"/>
  <c r="AV469" i="9" s="1"/>
  <c r="AQ469" i="9"/>
  <c r="AR469" i="9"/>
  <c r="AQ125" i="9"/>
  <c r="AK125" i="9"/>
  <c r="AV125" i="9" s="1"/>
  <c r="AR125" i="9"/>
  <c r="AQ444" i="9"/>
  <c r="AK444" i="9"/>
  <c r="AV444" i="9" s="1"/>
  <c r="AR444" i="9"/>
  <c r="AK337" i="9"/>
  <c r="AV337" i="9" s="1"/>
  <c r="AR337" i="9"/>
  <c r="AQ337" i="9"/>
  <c r="AK305" i="9"/>
  <c r="AV305" i="9" s="1"/>
  <c r="AR305" i="9"/>
  <c r="AQ305" i="9"/>
  <c r="AK273" i="9"/>
  <c r="AV273" i="9" s="1"/>
  <c r="AR273" i="9"/>
  <c r="AQ273" i="9"/>
  <c r="AK241" i="9"/>
  <c r="AV241" i="9" s="1"/>
  <c r="AR241" i="9"/>
  <c r="AQ241" i="9"/>
  <c r="AR119" i="9"/>
  <c r="AQ119" i="9"/>
  <c r="AK119" i="9"/>
  <c r="AV119" i="9" s="1"/>
  <c r="AK63" i="9"/>
  <c r="AV63" i="9" s="1"/>
  <c r="AR53" i="9"/>
  <c r="AK148" i="9"/>
  <c r="AV148" i="9" s="1"/>
  <c r="AR148" i="9"/>
  <c r="AQ148" i="9"/>
  <c r="AQ123" i="9"/>
  <c r="AK123" i="9"/>
  <c r="AV123" i="9" s="1"/>
  <c r="AR123" i="9"/>
  <c r="AK116" i="9"/>
  <c r="AV116" i="9" s="1"/>
  <c r="AR116" i="9"/>
  <c r="AQ116" i="9"/>
  <c r="AQ325" i="9"/>
  <c r="AK325" i="9"/>
  <c r="AV325" i="9" s="1"/>
  <c r="AR325" i="9"/>
  <c r="AQ309" i="9"/>
  <c r="AK309" i="9"/>
  <c r="AV309" i="9" s="1"/>
  <c r="AR309" i="9"/>
  <c r="AQ293" i="9"/>
  <c r="AK293" i="9"/>
  <c r="AV293" i="9" s="1"/>
  <c r="AR293" i="9"/>
  <c r="AQ277" i="9"/>
  <c r="AK277" i="9"/>
  <c r="AV277" i="9" s="1"/>
  <c r="AR277" i="9"/>
  <c r="AQ261" i="9"/>
  <c r="AK261" i="9"/>
  <c r="AV261" i="9" s="1"/>
  <c r="AR261" i="9"/>
  <c r="AQ245" i="9"/>
  <c r="AK245" i="9"/>
  <c r="AV245" i="9" s="1"/>
  <c r="AR245" i="9"/>
  <c r="AK127" i="9"/>
  <c r="AV127" i="9" s="1"/>
  <c r="AR127" i="9"/>
  <c r="AQ127" i="9"/>
  <c r="AK416" i="9"/>
  <c r="AV416" i="9" s="1"/>
  <c r="AQ416" i="9"/>
  <c r="AR416" i="9"/>
  <c r="AK424" i="9"/>
  <c r="AV424" i="9" s="1"/>
  <c r="AQ424" i="9"/>
  <c r="AR424" i="9"/>
  <c r="AK432" i="9"/>
  <c r="AV432" i="9" s="1"/>
  <c r="AQ432" i="9"/>
  <c r="AR432" i="9"/>
  <c r="AK440" i="9"/>
  <c r="AV440" i="9" s="1"/>
  <c r="AR440" i="9"/>
  <c r="AQ440" i="9"/>
  <c r="AR131" i="9"/>
  <c r="AQ131" i="9"/>
  <c r="AK131" i="9"/>
  <c r="AV131" i="9" s="1"/>
  <c r="AK500" i="9"/>
  <c r="AV500" i="9" s="1"/>
  <c r="AR500" i="9"/>
  <c r="AQ500" i="9"/>
  <c r="AQ478" i="9"/>
  <c r="AK478" i="9"/>
  <c r="AV478" i="9" s="1"/>
  <c r="AR478" i="9"/>
  <c r="AQ410" i="9"/>
  <c r="AK410" i="9"/>
  <c r="AV410" i="9" s="1"/>
  <c r="AR410" i="9"/>
  <c r="AQ415" i="9"/>
  <c r="AK415" i="9"/>
  <c r="AV415" i="9" s="1"/>
  <c r="AR415" i="9"/>
  <c r="AQ394" i="9"/>
  <c r="AK394" i="9"/>
  <c r="AV394" i="9" s="1"/>
  <c r="AR394" i="9"/>
  <c r="AQ362" i="9"/>
  <c r="AK362" i="9"/>
  <c r="AV362" i="9" s="1"/>
  <c r="AR362" i="9"/>
  <c r="AQ318" i="9"/>
  <c r="AK318" i="9"/>
  <c r="AV318" i="9" s="1"/>
  <c r="AR318" i="9"/>
  <c r="AQ286" i="9"/>
  <c r="AK286" i="9"/>
  <c r="AV286" i="9" s="1"/>
  <c r="AR286" i="9"/>
  <c r="AQ254" i="9"/>
  <c r="AK254" i="9"/>
  <c r="AV254" i="9" s="1"/>
  <c r="AR254" i="9"/>
  <c r="AQ196" i="9"/>
  <c r="AK196" i="9"/>
  <c r="AV196" i="9" s="1"/>
  <c r="AR196" i="9"/>
  <c r="AR162" i="9"/>
  <c r="AQ162" i="9"/>
  <c r="AK162" i="9"/>
  <c r="AV162" i="9" s="1"/>
  <c r="AR136" i="9"/>
  <c r="AQ136" i="9"/>
  <c r="AK136" i="9"/>
  <c r="AV136" i="9" s="1"/>
  <c r="AK88" i="9"/>
  <c r="AV88" i="9" s="1"/>
  <c r="AR88" i="9"/>
  <c r="AQ88" i="9"/>
  <c r="AK497" i="9"/>
  <c r="AV497" i="9" s="1"/>
  <c r="AQ497" i="9"/>
  <c r="AR497" i="9"/>
  <c r="AR203" i="9"/>
  <c r="AK203" i="9"/>
  <c r="AV203" i="9" s="1"/>
  <c r="AQ203" i="9"/>
  <c r="AR225" i="9"/>
  <c r="AK225" i="9"/>
  <c r="AV225" i="9" s="1"/>
  <c r="AQ225" i="9"/>
  <c r="AR209" i="9"/>
  <c r="AK209" i="9"/>
  <c r="AV209" i="9" s="1"/>
  <c r="AQ209" i="9"/>
  <c r="AK113" i="9"/>
  <c r="AV113" i="9" s="1"/>
  <c r="AR113" i="9"/>
  <c r="AQ113" i="9"/>
  <c r="AK498" i="9"/>
  <c r="AV498" i="9" s="1"/>
  <c r="AR498" i="9"/>
  <c r="AQ498" i="9"/>
  <c r="AQ454" i="9"/>
  <c r="AK454" i="9"/>
  <c r="AV454" i="9" s="1"/>
  <c r="AR454" i="9"/>
  <c r="AR342" i="9"/>
  <c r="AQ342" i="9"/>
  <c r="AK342" i="9"/>
  <c r="AV342" i="9" s="1"/>
  <c r="AQ388" i="9"/>
  <c r="AK388" i="9"/>
  <c r="AV388" i="9" s="1"/>
  <c r="AR388" i="9"/>
  <c r="AQ356" i="9"/>
  <c r="AK356" i="9"/>
  <c r="AV356" i="9" s="1"/>
  <c r="AR356" i="9"/>
  <c r="AQ320" i="9"/>
  <c r="AK320" i="9"/>
  <c r="AV320" i="9" s="1"/>
  <c r="AR320" i="9"/>
  <c r="AQ288" i="9"/>
  <c r="AK288" i="9"/>
  <c r="AV288" i="9" s="1"/>
  <c r="AR288" i="9"/>
  <c r="AQ256" i="9"/>
  <c r="AK256" i="9"/>
  <c r="AV256" i="9" s="1"/>
  <c r="AR256" i="9"/>
  <c r="AQ194" i="9"/>
  <c r="AK194" i="9"/>
  <c r="AV194" i="9" s="1"/>
  <c r="AR194" i="9"/>
  <c r="AK140" i="9"/>
  <c r="AV140" i="9" s="1"/>
  <c r="AR140" i="9"/>
  <c r="AQ140" i="9"/>
  <c r="AR122" i="9"/>
  <c r="AQ122" i="9"/>
  <c r="AK122" i="9"/>
  <c r="AV122" i="9" s="1"/>
  <c r="AQ102" i="9"/>
  <c r="AK102" i="9"/>
  <c r="AV102" i="9" s="1"/>
  <c r="AR102" i="9"/>
  <c r="AR485" i="9"/>
  <c r="AK485" i="9"/>
  <c r="AV485" i="9" s="1"/>
  <c r="AQ485" i="9"/>
  <c r="AR447" i="9"/>
  <c r="AK447" i="9"/>
  <c r="AV447" i="9" s="1"/>
  <c r="AQ447" i="9"/>
  <c r="AR153" i="9"/>
  <c r="AQ153" i="9"/>
  <c r="AK153" i="9"/>
  <c r="AV153" i="9" s="1"/>
  <c r="AR89" i="9"/>
  <c r="AQ89" i="9"/>
  <c r="AK89" i="9"/>
  <c r="AV89" i="9" s="1"/>
  <c r="AQ345" i="9"/>
  <c r="AK345" i="9"/>
  <c r="AV345" i="9" s="1"/>
  <c r="AR345" i="9"/>
  <c r="AR459" i="9"/>
  <c r="AK459" i="9"/>
  <c r="AV459" i="9" s="1"/>
  <c r="AQ459" i="9"/>
  <c r="AR467" i="9"/>
  <c r="AK467" i="9"/>
  <c r="AV467" i="9" s="1"/>
  <c r="AQ467" i="9"/>
  <c r="AR475" i="9"/>
  <c r="AK475" i="9"/>
  <c r="AV475" i="9" s="1"/>
  <c r="AQ475" i="9"/>
  <c r="AR495" i="9"/>
  <c r="AK495" i="9"/>
  <c r="AV495" i="9" s="1"/>
  <c r="AQ495" i="9"/>
  <c r="AR141" i="9"/>
  <c r="AQ141" i="9"/>
  <c r="AK141" i="9"/>
  <c r="AV141" i="9" s="1"/>
  <c r="AK492" i="9"/>
  <c r="AV492" i="9" s="1"/>
  <c r="AR492" i="9"/>
  <c r="AQ492" i="9"/>
  <c r="AR445" i="9"/>
  <c r="AQ445" i="9"/>
  <c r="AK445" i="9"/>
  <c r="AV445" i="9" s="1"/>
  <c r="AK419" i="9"/>
  <c r="AV419" i="9" s="1"/>
  <c r="AR419" i="9"/>
  <c r="AQ419" i="9"/>
  <c r="AK390" i="9"/>
  <c r="AV390" i="9" s="1"/>
  <c r="AR390" i="9"/>
  <c r="AQ390" i="9"/>
  <c r="AK358" i="9"/>
  <c r="AV358" i="9" s="1"/>
  <c r="AR358" i="9"/>
  <c r="AQ358" i="9"/>
  <c r="AK322" i="9"/>
  <c r="AV322" i="9" s="1"/>
  <c r="AR322" i="9"/>
  <c r="AQ322" i="9"/>
  <c r="AK290" i="9"/>
  <c r="AV290" i="9" s="1"/>
  <c r="AR290" i="9"/>
  <c r="AQ290" i="9"/>
  <c r="AK258" i="9"/>
  <c r="AV258" i="9" s="1"/>
  <c r="AR258" i="9"/>
  <c r="AQ258" i="9"/>
  <c r="AR192" i="9"/>
  <c r="AQ192" i="9"/>
  <c r="AK192" i="9"/>
  <c r="AV192" i="9" s="1"/>
  <c r="AR152" i="9"/>
  <c r="AQ152" i="9"/>
  <c r="AK152" i="9"/>
  <c r="AV152" i="9" s="1"/>
  <c r="AQ128" i="9"/>
  <c r="AK128" i="9"/>
  <c r="AV128" i="9" s="1"/>
  <c r="AR128" i="9"/>
  <c r="AK86" i="9"/>
  <c r="AV86" i="9" s="1"/>
  <c r="AR86" i="9"/>
  <c r="AQ212" i="9"/>
  <c r="AK212" i="9"/>
  <c r="AV212" i="9" s="1"/>
  <c r="AR212" i="9"/>
  <c r="AQ339" i="9"/>
  <c r="AK339" i="9"/>
  <c r="AV339" i="9" s="1"/>
  <c r="AR339" i="9"/>
  <c r="AR323" i="9"/>
  <c r="AQ323" i="9"/>
  <c r="AK323" i="9"/>
  <c r="AV323" i="9" s="1"/>
  <c r="AR307" i="9"/>
  <c r="AQ307" i="9"/>
  <c r="AK307" i="9"/>
  <c r="AV307" i="9" s="1"/>
  <c r="AR291" i="9"/>
  <c r="AQ291" i="9"/>
  <c r="AK291" i="9"/>
  <c r="AV291" i="9" s="1"/>
  <c r="AR275" i="9"/>
  <c r="AQ275" i="9"/>
  <c r="AK275" i="9"/>
  <c r="AV275" i="9" s="1"/>
  <c r="AR259" i="9"/>
  <c r="AQ259" i="9"/>
  <c r="AK259" i="9"/>
  <c r="AV259" i="9" s="1"/>
  <c r="AR243" i="9"/>
  <c r="AQ243" i="9"/>
  <c r="AK243" i="9"/>
  <c r="AV243" i="9" s="1"/>
  <c r="AK179" i="9"/>
  <c r="AV179" i="9" s="1"/>
  <c r="AR179" i="9"/>
  <c r="AQ179" i="9"/>
  <c r="AR115" i="9"/>
  <c r="AQ115" i="9"/>
  <c r="AK115" i="9"/>
  <c r="AV115" i="9" s="1"/>
  <c r="AK219" i="9"/>
  <c r="AV219" i="9" s="1"/>
  <c r="AQ219" i="9"/>
  <c r="AR219" i="9"/>
  <c r="AQ129" i="9"/>
  <c r="AK129" i="9"/>
  <c r="AV129" i="9" s="1"/>
  <c r="AR129" i="9"/>
  <c r="AR484" i="9"/>
  <c r="AK484" i="9"/>
  <c r="AV484" i="9" s="1"/>
  <c r="AQ484" i="9"/>
  <c r="AK476" i="9"/>
  <c r="AV476" i="9" s="1"/>
  <c r="AR476" i="9"/>
  <c r="AQ476" i="9"/>
  <c r="AQ443" i="9"/>
  <c r="AK443" i="9"/>
  <c r="AV443" i="9" s="1"/>
  <c r="AR443" i="9"/>
  <c r="AQ421" i="9"/>
  <c r="AK421" i="9"/>
  <c r="AV421" i="9" s="1"/>
  <c r="AR421" i="9"/>
  <c r="AK384" i="9"/>
  <c r="AV384" i="9" s="1"/>
  <c r="AR384" i="9"/>
  <c r="AQ384" i="9"/>
  <c r="AK324" i="9"/>
  <c r="AV324" i="9" s="1"/>
  <c r="AR324" i="9"/>
  <c r="AQ324" i="9"/>
  <c r="AK292" i="9"/>
  <c r="AV292" i="9" s="1"/>
  <c r="AR292" i="9"/>
  <c r="AQ292" i="9"/>
  <c r="AK260" i="9"/>
  <c r="AV260" i="9" s="1"/>
  <c r="AR260" i="9"/>
  <c r="AQ260" i="9"/>
  <c r="AR190" i="9"/>
  <c r="AQ190" i="9"/>
  <c r="AK190" i="9"/>
  <c r="AV190" i="9" s="1"/>
  <c r="AK170" i="9"/>
  <c r="AV170" i="9" s="1"/>
  <c r="AQ170" i="9"/>
  <c r="AR170" i="9"/>
  <c r="AQ214" i="9"/>
  <c r="AR214" i="9"/>
  <c r="AK214" i="9"/>
  <c r="AV214" i="9" s="1"/>
  <c r="AR446" i="9"/>
  <c r="AQ446" i="9"/>
  <c r="AK446" i="9"/>
  <c r="AV446" i="9" s="1"/>
  <c r="AQ183" i="9"/>
  <c r="AR183" i="9"/>
  <c r="AK183" i="9"/>
  <c r="AV183" i="9" s="1"/>
  <c r="AR169" i="9"/>
  <c r="AQ169" i="9"/>
  <c r="AK169" i="9"/>
  <c r="AV169" i="9" s="1"/>
  <c r="AQ93" i="9"/>
  <c r="AK93" i="9"/>
  <c r="AV93" i="9" s="1"/>
  <c r="AR93" i="9"/>
  <c r="AR439" i="9"/>
  <c r="AQ439" i="9"/>
  <c r="AK439" i="9"/>
  <c r="AV439" i="9" s="1"/>
  <c r="AR386" i="9"/>
  <c r="AQ386" i="9"/>
  <c r="AK386" i="9"/>
  <c r="AV386" i="9" s="1"/>
  <c r="AR310" i="9"/>
  <c r="AQ310" i="9"/>
  <c r="AK310" i="9"/>
  <c r="AV310" i="9" s="1"/>
  <c r="AR246" i="9"/>
  <c r="AQ246" i="9"/>
  <c r="AK246" i="9"/>
  <c r="AV246" i="9" s="1"/>
  <c r="AQ142" i="9"/>
  <c r="AK142" i="9"/>
  <c r="AV142" i="9" s="1"/>
  <c r="AR142" i="9"/>
  <c r="AR311" i="9"/>
  <c r="AQ311" i="9"/>
  <c r="AK311" i="9"/>
  <c r="AV311" i="9" s="1"/>
  <c r="AQ349" i="9"/>
  <c r="AK349" i="9"/>
  <c r="AV349" i="9" s="1"/>
  <c r="AR349" i="9"/>
  <c r="AR205" i="9"/>
  <c r="AK205" i="9"/>
  <c r="AV205" i="9" s="1"/>
  <c r="AQ205" i="9"/>
  <c r="AQ490" i="9"/>
  <c r="AK490" i="9"/>
  <c r="AV490" i="9" s="1"/>
  <c r="AR490" i="9"/>
  <c r="AK433" i="9"/>
  <c r="AV433" i="9" s="1"/>
  <c r="AR433" i="9"/>
  <c r="AQ433" i="9"/>
  <c r="AQ380" i="9"/>
  <c r="AK380" i="9"/>
  <c r="AV380" i="9" s="1"/>
  <c r="AR380" i="9"/>
  <c r="AQ296" i="9"/>
  <c r="AK296" i="9"/>
  <c r="AV296" i="9" s="1"/>
  <c r="AR296" i="9"/>
  <c r="AK351" i="9"/>
  <c r="AV351" i="9" s="1"/>
  <c r="AR351" i="9"/>
  <c r="AQ351" i="9"/>
  <c r="AQ191" i="9"/>
  <c r="AK191" i="9"/>
  <c r="AV191" i="9" s="1"/>
  <c r="AR191" i="9"/>
  <c r="AR491" i="9"/>
  <c r="AK491" i="9"/>
  <c r="AV491" i="9" s="1"/>
  <c r="AQ491" i="9"/>
  <c r="AQ357" i="9"/>
  <c r="AR357" i="9"/>
  <c r="AK357" i="9"/>
  <c r="AV357" i="9" s="1"/>
  <c r="AQ373" i="9"/>
  <c r="AR373" i="9"/>
  <c r="AK373" i="9"/>
  <c r="AV373" i="9" s="1"/>
  <c r="AQ389" i="9"/>
  <c r="AR389" i="9"/>
  <c r="AK389" i="9"/>
  <c r="AV389" i="9" s="1"/>
  <c r="AQ405" i="9"/>
  <c r="AR405" i="9"/>
  <c r="AK405" i="9"/>
  <c r="AV405" i="9" s="1"/>
  <c r="AK117" i="9"/>
  <c r="AV117" i="9" s="1"/>
  <c r="AR117" i="9"/>
  <c r="AQ117" i="9"/>
  <c r="AK450" i="9"/>
  <c r="AV450" i="9" s="1"/>
  <c r="AR450" i="9"/>
  <c r="AQ450" i="9"/>
  <c r="AK398" i="9"/>
  <c r="AV398" i="9" s="1"/>
  <c r="AR398" i="9"/>
  <c r="AQ398" i="9"/>
  <c r="AK314" i="9"/>
  <c r="AV314" i="9" s="1"/>
  <c r="AR314" i="9"/>
  <c r="AQ314" i="9"/>
  <c r="AK250" i="9"/>
  <c r="AV250" i="9" s="1"/>
  <c r="AR250" i="9"/>
  <c r="AQ250" i="9"/>
  <c r="AR204" i="9"/>
  <c r="AQ204" i="9"/>
  <c r="AK204" i="9"/>
  <c r="AV204" i="9" s="1"/>
  <c r="AQ193" i="9"/>
  <c r="AK193" i="9"/>
  <c r="AV193" i="9" s="1"/>
  <c r="AR193" i="9"/>
  <c r="AQ494" i="9"/>
  <c r="AK494" i="9"/>
  <c r="AV494" i="9" s="1"/>
  <c r="AR494" i="9"/>
  <c r="AR346" i="9"/>
  <c r="AQ346" i="9"/>
  <c r="AK346" i="9"/>
  <c r="AV346" i="9" s="1"/>
  <c r="AQ360" i="9"/>
  <c r="AK360" i="9"/>
  <c r="AV360" i="9" s="1"/>
  <c r="AR360" i="9"/>
  <c r="AQ284" i="9"/>
  <c r="AK284" i="9"/>
  <c r="AV284" i="9" s="1"/>
  <c r="AR284" i="9"/>
  <c r="AK198" i="9"/>
  <c r="AV198" i="9" s="1"/>
  <c r="AR198" i="9"/>
  <c r="AQ198" i="9"/>
  <c r="AK135" i="9"/>
  <c r="AV135" i="9" s="1"/>
  <c r="AR135" i="9"/>
  <c r="AQ135" i="9"/>
  <c r="AK341" i="9"/>
  <c r="AV341" i="9" s="1"/>
  <c r="AR341" i="9"/>
  <c r="AQ341" i="9"/>
  <c r="AQ149" i="9"/>
  <c r="AK149" i="9"/>
  <c r="AV149" i="9" s="1"/>
  <c r="AR149" i="9"/>
  <c r="AR399" i="9"/>
  <c r="AK399" i="9"/>
  <c r="AV399" i="9" s="1"/>
  <c r="AQ399" i="9"/>
  <c r="AR430" i="9"/>
  <c r="AK430" i="9"/>
  <c r="AV430" i="9" s="1"/>
  <c r="AQ430" i="9"/>
  <c r="AK461" i="9"/>
  <c r="AV461" i="9" s="1"/>
  <c r="AQ461" i="9"/>
  <c r="AR461" i="9"/>
  <c r="AK477" i="9"/>
  <c r="AV477" i="9" s="1"/>
  <c r="AQ477" i="9"/>
  <c r="AR477" i="9"/>
  <c r="AR408" i="9"/>
  <c r="AQ408" i="9"/>
  <c r="AK408" i="9"/>
  <c r="AV408" i="9" s="1"/>
  <c r="AQ143" i="9"/>
  <c r="AK143" i="9"/>
  <c r="AV143" i="9" s="1"/>
  <c r="AR143" i="9"/>
  <c r="AK321" i="9"/>
  <c r="AV321" i="9" s="1"/>
  <c r="AR321" i="9"/>
  <c r="AQ321" i="9"/>
  <c r="AK289" i="9"/>
  <c r="AV289" i="9" s="1"/>
  <c r="AR289" i="9"/>
  <c r="AQ289" i="9"/>
  <c r="AK257" i="9"/>
  <c r="AV257" i="9" s="1"/>
  <c r="AR257" i="9"/>
  <c r="AQ257" i="9"/>
  <c r="AD5" i="5"/>
  <c r="J22" i="13"/>
  <c r="N97" i="13"/>
  <c r="G91" i="13"/>
  <c r="AD3" i="13"/>
  <c r="L22" i="13"/>
  <c r="P22" i="13"/>
  <c r="AB22" i="13"/>
  <c r="M25" i="5"/>
  <c r="I25" i="5"/>
  <c r="AC25" i="5"/>
  <c r="AC24" i="5"/>
  <c r="AS72" i="9"/>
  <c r="AS70" i="9"/>
  <c r="AS68" i="9"/>
  <c r="AS66" i="9"/>
  <c r="AS64" i="9"/>
  <c r="AS62" i="9"/>
  <c r="AS60" i="9"/>
  <c r="AS58" i="9"/>
  <c r="AR58" i="9"/>
  <c r="AS56" i="9"/>
  <c r="AS54" i="9"/>
  <c r="AS52" i="9"/>
  <c r="AS50" i="9"/>
  <c r="AS48" i="9"/>
  <c r="AS46" i="9"/>
  <c r="AS44" i="9"/>
  <c r="AS42" i="9"/>
  <c r="AR42" i="9"/>
  <c r="AS40" i="9"/>
  <c r="AR40" i="9"/>
  <c r="AS38" i="9"/>
  <c r="AS36" i="9"/>
  <c r="AR36" i="9"/>
  <c r="AS34" i="9"/>
  <c r="AS32" i="9"/>
  <c r="AR32" i="9"/>
  <c r="AS30" i="9"/>
  <c r="AS28" i="9"/>
  <c r="AR28" i="9"/>
  <c r="AS26" i="9"/>
  <c r="AS24" i="9"/>
  <c r="AR24" i="9"/>
  <c r="AS22" i="9"/>
  <c r="AS20" i="9"/>
  <c r="A13" i="13"/>
  <c r="AD13" i="13" s="1"/>
  <c r="AR20" i="9"/>
  <c r="AS17" i="9"/>
  <c r="AS15" i="9"/>
  <c r="AS13" i="9"/>
  <c r="AS11" i="9"/>
  <c r="AS9" i="9"/>
  <c r="AS7" i="9"/>
  <c r="AS5" i="9"/>
  <c r="AS75" i="9"/>
  <c r="AS77" i="9"/>
  <c r="AS79" i="9"/>
  <c r="AS81" i="9"/>
  <c r="E25" i="5"/>
  <c r="U25" i="5"/>
  <c r="Q25" i="5"/>
  <c r="Y25" i="5"/>
  <c r="AS71" i="9"/>
  <c r="AS69" i="9"/>
  <c r="AS67" i="9"/>
  <c r="AS65" i="9"/>
  <c r="AS63" i="9"/>
  <c r="AS61" i="9"/>
  <c r="AS59" i="9"/>
  <c r="AS57" i="9"/>
  <c r="AS55" i="9"/>
  <c r="AS53" i="9"/>
  <c r="AS51" i="9"/>
  <c r="AS49" i="9"/>
  <c r="AS47" i="9"/>
  <c r="AS45" i="9"/>
  <c r="AS43" i="9"/>
  <c r="AS41" i="9"/>
  <c r="AS39" i="9"/>
  <c r="AR39" i="9"/>
  <c r="AS37" i="9"/>
  <c r="AS35" i="9"/>
  <c r="AR35" i="9"/>
  <c r="AS33" i="9"/>
  <c r="AS31" i="9"/>
  <c r="AR31" i="9"/>
  <c r="AS29" i="9"/>
  <c r="AS27" i="9"/>
  <c r="AS25" i="9"/>
  <c r="AR25" i="9"/>
  <c r="AS23" i="9"/>
  <c r="AR23" i="9"/>
  <c r="AS21" i="9"/>
  <c r="AR21" i="9"/>
  <c r="AS18" i="9"/>
  <c r="AS16" i="9"/>
  <c r="AS14" i="9"/>
  <c r="AS12" i="9"/>
  <c r="AS10" i="9"/>
  <c r="AS8" i="9"/>
  <c r="AS6" i="9"/>
  <c r="AS4" i="9"/>
  <c r="A18" i="13"/>
  <c r="AD18" i="13" s="1"/>
  <c r="AE18" i="13" s="1"/>
  <c r="AS3" i="9"/>
  <c r="AS74" i="9"/>
  <c r="AS76" i="9"/>
  <c r="AS78" i="9"/>
  <c r="AS80" i="9"/>
  <c r="AS82" i="9"/>
  <c r="C22" i="13"/>
  <c r="K22" i="13"/>
  <c r="S22" i="13"/>
  <c r="AA22" i="13"/>
  <c r="H25" i="5"/>
  <c r="P25" i="5"/>
  <c r="X25" i="5"/>
  <c r="G22" i="13"/>
  <c r="M22" i="13"/>
  <c r="U22" i="13"/>
  <c r="AC22" i="13"/>
  <c r="F25" i="5"/>
  <c r="N25" i="5"/>
  <c r="V25" i="5"/>
  <c r="D22" i="13"/>
  <c r="O22" i="13"/>
  <c r="W22" i="13"/>
  <c r="D25" i="5"/>
  <c r="L25" i="5"/>
  <c r="T25" i="5"/>
  <c r="AB25" i="5"/>
  <c r="AB24" i="5"/>
  <c r="I22" i="13"/>
  <c r="Q22" i="13"/>
  <c r="Y22" i="13"/>
  <c r="J25" i="5"/>
  <c r="R25" i="5"/>
  <c r="Z25" i="5"/>
  <c r="AE14" i="5" l="1"/>
  <c r="AG12" i="5"/>
  <c r="AR3" i="9"/>
  <c r="AR73" i="9"/>
  <c r="C91" i="13"/>
  <c r="T79" i="13"/>
  <c r="C97" i="13"/>
  <c r="T85" i="13"/>
  <c r="U97" i="13"/>
  <c r="Q79" i="13"/>
  <c r="R79" i="13"/>
  <c r="Q85" i="13"/>
  <c r="R85" i="13"/>
  <c r="T97" i="13"/>
  <c r="O103" i="13"/>
  <c r="R103" i="13"/>
  <c r="O109" i="13"/>
  <c r="R109" i="13"/>
  <c r="AE14" i="13"/>
  <c r="AG13" i="5"/>
  <c r="AG16" i="13"/>
  <c r="S97" i="13"/>
  <c r="AS19" i="9"/>
  <c r="AR19" i="9"/>
  <c r="AE11" i="5"/>
  <c r="Y10" i="13"/>
  <c r="AA85" i="13"/>
  <c r="U85" i="13"/>
  <c r="U10" i="13"/>
  <c r="AA10" i="13"/>
  <c r="L105" i="13"/>
  <c r="L104" i="13"/>
  <c r="L101" i="13"/>
  <c r="P10" i="13"/>
  <c r="W10" i="13"/>
  <c r="AQ78" i="9"/>
  <c r="B9" i="9"/>
  <c r="C9" i="9"/>
  <c r="AD19" i="5"/>
  <c r="AE13" i="13"/>
  <c r="AD18" i="5"/>
  <c r="AG14" i="5"/>
  <c r="AG15" i="5"/>
  <c r="AE13" i="5"/>
  <c r="F20" i="5"/>
  <c r="AD16" i="5"/>
  <c r="F21" i="5"/>
  <c r="AD17" i="5"/>
  <c r="AE15" i="5"/>
  <c r="AG15" i="13"/>
  <c r="AG14" i="13"/>
  <c r="AG12" i="13"/>
  <c r="AG13" i="13"/>
  <c r="AE15" i="13"/>
  <c r="AE12" i="13"/>
  <c r="K11" i="9"/>
  <c r="E9" i="9"/>
  <c r="L9" i="9"/>
  <c r="J9" i="9"/>
  <c r="N11" i="9"/>
  <c r="H11" i="9"/>
  <c r="F11" i="9"/>
  <c r="E11" i="9"/>
  <c r="D11" i="9"/>
  <c r="C11" i="9"/>
  <c r="B11" i="9"/>
  <c r="L11" i="9"/>
  <c r="M11" i="9"/>
  <c r="O11" i="9"/>
  <c r="G11" i="9"/>
  <c r="J11" i="9"/>
  <c r="I11" i="9"/>
  <c r="L107" i="13"/>
  <c r="L99" i="13"/>
  <c r="K75" i="13"/>
  <c r="L102" i="13"/>
  <c r="L106" i="13"/>
  <c r="AT12" i="9"/>
  <c r="AQ12" i="9" s="1"/>
  <c r="AT14" i="9"/>
  <c r="AQ14" i="9" s="1"/>
  <c r="AT16" i="9"/>
  <c r="AQ16" i="9" s="1"/>
  <c r="AT18" i="9"/>
  <c r="AQ18" i="9" s="1"/>
  <c r="AT59" i="9"/>
  <c r="AQ59" i="9" s="1"/>
  <c r="AT61" i="9"/>
  <c r="AQ61" i="9" s="1"/>
  <c r="AT20" i="9"/>
  <c r="AT24" i="9"/>
  <c r="AT26" i="9"/>
  <c r="AQ26" i="9" s="1"/>
  <c r="AT32" i="9"/>
  <c r="AT34" i="9"/>
  <c r="AQ34" i="9" s="1"/>
  <c r="AT40" i="9"/>
  <c r="AT58" i="9"/>
  <c r="AT66" i="9"/>
  <c r="AQ66" i="9" s="1"/>
  <c r="AT68" i="9"/>
  <c r="AQ68" i="9" s="1"/>
  <c r="AT70" i="9"/>
  <c r="AQ70" i="9" s="1"/>
  <c r="AT23" i="9"/>
  <c r="AT31" i="9"/>
  <c r="AT33" i="9"/>
  <c r="AQ33" i="9" s="1"/>
  <c r="AT44" i="9"/>
  <c r="AT46" i="9"/>
  <c r="AQ46" i="9" s="1"/>
  <c r="AT48" i="9"/>
  <c r="AQ48" i="9" s="1"/>
  <c r="AT50" i="9"/>
  <c r="AQ50" i="9" s="1"/>
  <c r="AT52" i="9"/>
  <c r="AQ52" i="9" s="1"/>
  <c r="F68" i="13"/>
  <c r="F65" i="13"/>
  <c r="D65" i="13"/>
  <c r="Y75" i="13"/>
  <c r="G99" i="13"/>
  <c r="W90" i="13"/>
  <c r="F66" i="13"/>
  <c r="W96" i="13"/>
  <c r="K72" i="13"/>
  <c r="H83" i="13"/>
  <c r="G105" i="13"/>
  <c r="H80" i="13"/>
  <c r="Z89" i="13"/>
  <c r="L100" i="13"/>
  <c r="Z76" i="13"/>
  <c r="K76" i="13"/>
  <c r="F64" i="13"/>
  <c r="D64" i="13"/>
  <c r="H75" i="13"/>
  <c r="S100" i="13"/>
  <c r="S101" i="13"/>
  <c r="K66" i="13"/>
  <c r="Y96" i="13"/>
  <c r="H84" i="13"/>
  <c r="Z83" i="13"/>
  <c r="X95" i="13"/>
  <c r="S108" i="13"/>
  <c r="V84" i="13"/>
  <c r="X87" i="13"/>
  <c r="S99" i="13"/>
  <c r="AA93" i="13"/>
  <c r="V86" i="13"/>
  <c r="F62" i="13"/>
  <c r="J78" i="13"/>
  <c r="Q98" i="13"/>
  <c r="Q99" i="13"/>
  <c r="Q100" i="13"/>
  <c r="Q101" i="13"/>
  <c r="Q102" i="13"/>
  <c r="Q105" i="13"/>
  <c r="Q106" i="13"/>
  <c r="AT4" i="9"/>
  <c r="AQ4" i="9" s="1"/>
  <c r="AT21" i="9"/>
  <c r="AQ21" i="9" s="1"/>
  <c r="AT25" i="9"/>
  <c r="AQ25" i="9" s="1"/>
  <c r="AT27" i="9"/>
  <c r="AQ27" i="9" s="1"/>
  <c r="AT29" i="9"/>
  <c r="AQ29" i="9" s="1"/>
  <c r="AT35" i="9"/>
  <c r="AQ35" i="9" s="1"/>
  <c r="AT37" i="9"/>
  <c r="AQ37" i="9" s="1"/>
  <c r="AT57" i="9"/>
  <c r="AQ57" i="9" s="1"/>
  <c r="AT63" i="9"/>
  <c r="AQ63" i="9" s="1"/>
  <c r="AT65" i="9"/>
  <c r="AQ65" i="9" s="1"/>
  <c r="AT67" i="9"/>
  <c r="AQ67" i="9" s="1"/>
  <c r="AT69" i="9"/>
  <c r="AQ69" i="9" s="1"/>
  <c r="AT71" i="9"/>
  <c r="AQ71" i="9" s="1"/>
  <c r="AT19" i="9"/>
  <c r="AQ19" i="9" s="1"/>
  <c r="AQ24" i="9"/>
  <c r="AQ32" i="9"/>
  <c r="AT54" i="9"/>
  <c r="AQ54" i="9" s="1"/>
  <c r="AT56" i="9"/>
  <c r="AQ56" i="9" s="1"/>
  <c r="AQ58" i="9"/>
  <c r="X92" i="13"/>
  <c r="W92" i="13"/>
  <c r="D68" i="13"/>
  <c r="J80" i="13"/>
  <c r="W80" i="13"/>
  <c r="G101" i="13"/>
  <c r="V76" i="13"/>
  <c r="J76" i="13"/>
  <c r="K64" i="13"/>
  <c r="L75" i="13"/>
  <c r="K63" i="13"/>
  <c r="F63" i="13"/>
  <c r="D63" i="13"/>
  <c r="V89" i="13"/>
  <c r="Z78" i="13"/>
  <c r="C90" i="13"/>
  <c r="D66" i="13"/>
  <c r="W95" i="13"/>
  <c r="D71" i="13"/>
  <c r="K71" i="13"/>
  <c r="G83" i="13"/>
  <c r="Z94" i="13"/>
  <c r="X94" i="13"/>
  <c r="L82" i="13"/>
  <c r="F70" i="13"/>
  <c r="D70" i="13"/>
  <c r="X83" i="13"/>
  <c r="AA90" i="13"/>
  <c r="AA95" i="13"/>
  <c r="AA94" i="13"/>
  <c r="Z75" i="13"/>
  <c r="X75" i="13"/>
  <c r="AA75" i="13"/>
  <c r="W93" i="13"/>
  <c r="C81" i="13"/>
  <c r="F69" i="13"/>
  <c r="K69" i="13"/>
  <c r="W74" i="13"/>
  <c r="K62" i="13"/>
  <c r="V92" i="13"/>
  <c r="S104" i="13"/>
  <c r="K68" i="13"/>
  <c r="U77" i="13"/>
  <c r="C77" i="13"/>
  <c r="K65" i="13"/>
  <c r="D88" i="13"/>
  <c r="H76" i="13"/>
  <c r="M75" i="13"/>
  <c r="D77" i="13"/>
  <c r="H78" i="13"/>
  <c r="C78" i="13"/>
  <c r="W78" i="13"/>
  <c r="L108" i="13"/>
  <c r="K84" i="13"/>
  <c r="F72" i="13"/>
  <c r="D72" i="13"/>
  <c r="F71" i="13"/>
  <c r="M83" i="13"/>
  <c r="Y82" i="13"/>
  <c r="K70" i="13"/>
  <c r="D84" i="13"/>
  <c r="Z87" i="13"/>
  <c r="V93" i="13"/>
  <c r="V81" i="13"/>
  <c r="D81" i="13"/>
  <c r="D69" i="13"/>
  <c r="H81" i="13"/>
  <c r="Z93" i="13"/>
  <c r="C86" i="13"/>
  <c r="M74" i="13"/>
  <c r="H74" i="13"/>
  <c r="D62" i="13"/>
  <c r="O100" i="13"/>
  <c r="T98" i="13"/>
  <c r="T99" i="13"/>
  <c r="T100" i="13"/>
  <c r="T101" i="13"/>
  <c r="T102" i="13"/>
  <c r="T104" i="13"/>
  <c r="T105" i="13"/>
  <c r="T106" i="13"/>
  <c r="T107" i="13"/>
  <c r="T108" i="13"/>
  <c r="M76" i="13"/>
  <c r="O101" i="13"/>
  <c r="O99" i="13"/>
  <c r="J81" i="13"/>
  <c r="J84" i="13"/>
  <c r="AT6" i="9"/>
  <c r="AQ6" i="9" s="1"/>
  <c r="AT8" i="9"/>
  <c r="AQ8" i="9" s="1"/>
  <c r="AT10" i="9"/>
  <c r="AQ10" i="9" s="1"/>
  <c r="AQ23" i="9"/>
  <c r="AQ31" i="9"/>
  <c r="AT39" i="9"/>
  <c r="AQ39" i="9" s="1"/>
  <c r="AT41" i="9"/>
  <c r="AQ41" i="9" s="1"/>
  <c r="AT43" i="9"/>
  <c r="AQ43" i="9" s="1"/>
  <c r="AT45" i="9"/>
  <c r="AQ45" i="9" s="1"/>
  <c r="AT47" i="9"/>
  <c r="AQ47" i="9" s="1"/>
  <c r="AT49" i="9"/>
  <c r="AQ49" i="9" s="1"/>
  <c r="AT51" i="9"/>
  <c r="AQ51" i="9" s="1"/>
  <c r="AT53" i="9"/>
  <c r="AQ53" i="9" s="1"/>
  <c r="AT55" i="9"/>
  <c r="AQ55" i="9" s="1"/>
  <c r="AT5" i="9"/>
  <c r="AQ5" i="9" s="1"/>
  <c r="AT7" i="9"/>
  <c r="AQ7" i="9" s="1"/>
  <c r="AT9" i="9"/>
  <c r="AQ9" i="9" s="1"/>
  <c r="AT11" i="9"/>
  <c r="AQ11" i="9" s="1"/>
  <c r="AT13" i="9"/>
  <c r="AQ13" i="9" s="1"/>
  <c r="AT15" i="9"/>
  <c r="AQ15" i="9" s="1"/>
  <c r="AT17" i="9"/>
  <c r="AQ17" i="9" s="1"/>
  <c r="AQ20" i="9"/>
  <c r="AT22" i="9"/>
  <c r="AQ22" i="9" s="1"/>
  <c r="AT28" i="9"/>
  <c r="AQ28" i="9" s="1"/>
  <c r="AT30" i="9"/>
  <c r="AQ30" i="9" s="1"/>
  <c r="AT36" i="9"/>
  <c r="AQ36" i="9" s="1"/>
  <c r="AT38" i="9"/>
  <c r="AQ38" i="9" s="1"/>
  <c r="AQ40" i="9"/>
  <c r="AT42" i="9"/>
  <c r="AQ42" i="9" s="1"/>
  <c r="AQ44" i="9"/>
  <c r="AT60" i="9"/>
  <c r="AQ60" i="9" s="1"/>
  <c r="AT62" i="9"/>
  <c r="AQ62" i="9" s="1"/>
  <c r="AT72" i="9"/>
  <c r="AQ72" i="9" s="1"/>
  <c r="D76" i="13" l="1"/>
  <c r="R72" i="13"/>
  <c r="R68" i="13"/>
  <c r="J98" i="13"/>
  <c r="H105" i="13"/>
  <c r="M98" i="13"/>
  <c r="H99" i="13"/>
  <c r="J99" i="13"/>
  <c r="N99" i="13"/>
  <c r="H102" i="13"/>
  <c r="J102" i="13"/>
  <c r="M101" i="13"/>
  <c r="M104" i="13"/>
  <c r="M105" i="13"/>
  <c r="I107" i="13"/>
  <c r="M107" i="13"/>
  <c r="J106" i="13"/>
  <c r="H108" i="13"/>
  <c r="J108" i="13"/>
  <c r="C75" i="13"/>
  <c r="C83" i="13"/>
  <c r="AS73" i="9"/>
  <c r="R70" i="13"/>
  <c r="T75" i="13"/>
  <c r="D83" i="13"/>
  <c r="R82" i="13"/>
  <c r="D75" i="13"/>
  <c r="P82" i="13"/>
  <c r="D80" i="13"/>
  <c r="AT64" i="9"/>
  <c r="AQ64" i="9" s="1"/>
  <c r="R63" i="13"/>
  <c r="Q107" i="13"/>
  <c r="G107" i="13"/>
  <c r="Q108" i="13"/>
  <c r="Q104" i="13"/>
  <c r="G106" i="13"/>
  <c r="G102" i="13"/>
  <c r="C87" i="13"/>
  <c r="D74" i="13"/>
  <c r="D96" i="13"/>
  <c r="C7" i="13"/>
  <c r="E76" i="13"/>
  <c r="R62" i="13"/>
  <c r="C82" i="13"/>
  <c r="E84" i="13"/>
  <c r="E80" i="13"/>
  <c r="G81" i="13"/>
  <c r="R71" i="13"/>
  <c r="D82" i="13"/>
  <c r="E83" i="13"/>
  <c r="K82" i="13"/>
  <c r="F74" i="13"/>
  <c r="F76" i="13"/>
  <c r="F83" i="13"/>
  <c r="E74" i="13"/>
  <c r="R69" i="13"/>
  <c r="R65" i="13"/>
  <c r="D78" i="13"/>
  <c r="R66" i="13"/>
  <c r="R64" i="13"/>
  <c r="F80" i="13"/>
  <c r="F84" i="13"/>
  <c r="U5" i="13"/>
  <c r="AT74" i="9"/>
  <c r="AA86" i="13"/>
  <c r="AT76" i="9"/>
  <c r="AT86" i="9"/>
  <c r="AQ86" i="9" s="1"/>
  <c r="AT80" i="9"/>
  <c r="AT78" i="9"/>
  <c r="AT82" i="9"/>
  <c r="L98" i="13"/>
  <c r="C92" i="13"/>
  <c r="T74" i="13"/>
  <c r="AA76" i="13"/>
  <c r="AA84" i="13"/>
  <c r="AA107" i="13"/>
  <c r="U107" i="13"/>
  <c r="AA105" i="13"/>
  <c r="U102" i="13"/>
  <c r="AA102" i="13"/>
  <c r="AA101" i="13"/>
  <c r="AA100" i="13"/>
  <c r="U100" i="13"/>
  <c r="AA99" i="13"/>
  <c r="U99" i="13"/>
  <c r="AA98" i="13"/>
  <c r="U98" i="13"/>
  <c r="E108" i="13"/>
  <c r="V108" i="13"/>
  <c r="G77" i="13"/>
  <c r="E78" i="13"/>
  <c r="K80" i="13"/>
  <c r="F81" i="13"/>
  <c r="G82" i="13"/>
  <c r="D89" i="13"/>
  <c r="R77" i="13"/>
  <c r="U105" i="13"/>
  <c r="U104" i="13"/>
  <c r="U108" i="13"/>
  <c r="AA108" i="13"/>
  <c r="AA106" i="13"/>
  <c r="AA104" i="13"/>
  <c r="V98" i="13"/>
  <c r="V100" i="13"/>
  <c r="E99" i="13"/>
  <c r="V99" i="13"/>
  <c r="E15" i="9"/>
  <c r="AD10" i="13"/>
  <c r="T76" i="13"/>
  <c r="R78" i="13"/>
  <c r="T80" i="13"/>
  <c r="T84" i="13"/>
  <c r="E75" i="13"/>
  <c r="F77" i="13"/>
  <c r="M77" i="13"/>
  <c r="K78" i="13"/>
  <c r="K81" i="13"/>
  <c r="F82" i="13"/>
  <c r="N82" i="13"/>
  <c r="R74" i="13"/>
  <c r="Q75" i="13"/>
  <c r="Q81" i="13"/>
  <c r="Q84" i="13"/>
  <c r="D87" i="13"/>
  <c r="O77" i="13"/>
  <c r="P80" i="13"/>
  <c r="U78" i="13"/>
  <c r="U82" i="13"/>
  <c r="E102" i="13"/>
  <c r="V102" i="13"/>
  <c r="V107" i="13"/>
  <c r="D93" i="13"/>
  <c r="O83" i="13"/>
  <c r="V88" i="13"/>
  <c r="M100" i="13"/>
  <c r="S106" i="13"/>
  <c r="S105" i="13"/>
  <c r="U95" i="13"/>
  <c r="U101" i="13"/>
  <c r="U106" i="13"/>
  <c r="P78" i="13"/>
  <c r="W82" i="13"/>
  <c r="Z84" i="13"/>
  <c r="Y88" i="13"/>
  <c r="Y77" i="13"/>
  <c r="Z74" i="13"/>
  <c r="AA77" i="13"/>
  <c r="X76" i="13"/>
  <c r="Z80" i="13"/>
  <c r="X86" i="13"/>
  <c r="S82" i="13"/>
  <c r="X84" i="13"/>
  <c r="W88" i="13"/>
  <c r="X89" i="13"/>
  <c r="X8" i="13"/>
  <c r="K15" i="9"/>
  <c r="Z5" i="13"/>
  <c r="G15" i="9"/>
  <c r="Y7" i="13"/>
  <c r="Y9" i="13"/>
  <c r="W7" i="13"/>
  <c r="J15" i="9"/>
  <c r="I15" i="9"/>
  <c r="M15" i="9"/>
  <c r="L15" i="9"/>
  <c r="N15" i="9"/>
  <c r="C15" i="9"/>
  <c r="B15" i="9"/>
  <c r="O15" i="9"/>
  <c r="H15" i="9"/>
  <c r="F15" i="9"/>
  <c r="D15" i="9"/>
  <c r="V8" i="13"/>
  <c r="W5" i="13"/>
  <c r="C5" i="13"/>
  <c r="X5" i="13"/>
  <c r="O80" i="13"/>
  <c r="M81" i="13"/>
  <c r="O82" i="13"/>
  <c r="E62" i="13"/>
  <c r="L62" i="13"/>
  <c r="S62" i="13"/>
  <c r="Z62" i="13"/>
  <c r="G74" i="13"/>
  <c r="V74" i="13"/>
  <c r="W86" i="13"/>
  <c r="Q69" i="13"/>
  <c r="Z63" i="13"/>
  <c r="V94" i="13"/>
  <c r="G70" i="13"/>
  <c r="N70" i="13"/>
  <c r="Y70" i="13"/>
  <c r="J82" i="13"/>
  <c r="T82" i="13"/>
  <c r="C94" i="13"/>
  <c r="Y94" i="13"/>
  <c r="N83" i="13"/>
  <c r="G78" i="13"/>
  <c r="AA65" i="13"/>
  <c r="L63" i="13"/>
  <c r="N75" i="13"/>
  <c r="D6" i="13"/>
  <c r="D4" i="5"/>
  <c r="D24" i="5" s="1"/>
  <c r="K108" i="13"/>
  <c r="K106" i="13"/>
  <c r="K105" i="13"/>
  <c r="K104" i="13"/>
  <c r="K101" i="13"/>
  <c r="K100" i="13"/>
  <c r="R105" i="13"/>
  <c r="R104" i="13"/>
  <c r="R101" i="13"/>
  <c r="R100" i="13"/>
  <c r="R98" i="13"/>
  <c r="M71" i="13"/>
  <c r="M84" i="13"/>
  <c r="O105" i="13"/>
  <c r="M63" i="13"/>
  <c r="AT3" i="9"/>
  <c r="AQ3" i="9" s="1"/>
  <c r="F106" i="13"/>
  <c r="F104" i="13"/>
  <c r="I69" i="13"/>
  <c r="I82" i="13"/>
  <c r="I100" i="13"/>
  <c r="I68" i="13"/>
  <c r="M64" i="13"/>
  <c r="AA5" i="13"/>
  <c r="T62" i="13"/>
  <c r="N74" i="13"/>
  <c r="AA74" i="13"/>
  <c r="G98" i="13"/>
  <c r="V69" i="13"/>
  <c r="E81" i="13"/>
  <c r="N81" i="13"/>
  <c r="L69" i="13"/>
  <c r="AA69" i="13"/>
  <c r="W81" i="13"/>
  <c r="AA63" i="13"/>
  <c r="U6" i="13"/>
  <c r="U4" i="5"/>
  <c r="U24" i="5" s="1"/>
  <c r="V95" i="13"/>
  <c r="AA72" i="13"/>
  <c r="V90" i="13"/>
  <c r="C70" i="13"/>
  <c r="Q82" i="13"/>
  <c r="V82" i="13"/>
  <c r="W94" i="13"/>
  <c r="J66" i="13"/>
  <c r="C95" i="13"/>
  <c r="H71" i="13"/>
  <c r="Y95" i="13"/>
  <c r="E72" i="13"/>
  <c r="H72" i="13"/>
  <c r="Z72" i="13"/>
  <c r="L84" i="13"/>
  <c r="S84" i="13"/>
  <c r="X96" i="13"/>
  <c r="N108" i="13"/>
  <c r="Q78" i="13"/>
  <c r="Z66" i="13"/>
  <c r="AA64" i="13"/>
  <c r="Q63" i="13"/>
  <c r="T63" i="13"/>
  <c r="Y87" i="13"/>
  <c r="Y63" i="13"/>
  <c r="J64" i="13"/>
  <c r="Q64" i="13"/>
  <c r="T64" i="13"/>
  <c r="V64" i="13"/>
  <c r="C76" i="13"/>
  <c r="N76" i="13"/>
  <c r="G65" i="13"/>
  <c r="N65" i="13"/>
  <c r="Y65" i="13"/>
  <c r="J77" i="13"/>
  <c r="T77" i="13"/>
  <c r="C89" i="13"/>
  <c r="Y89" i="13"/>
  <c r="U80" i="13"/>
  <c r="AA68" i="13"/>
  <c r="W68" i="13"/>
  <c r="N68" i="13"/>
  <c r="AA92" i="13"/>
  <c r="Y5" i="13"/>
  <c r="G62" i="13"/>
  <c r="N62" i="13"/>
  <c r="AA62" i="13"/>
  <c r="N69" i="13"/>
  <c r="H69" i="13"/>
  <c r="W69" i="13"/>
  <c r="L71" i="13"/>
  <c r="E71" i="13"/>
  <c r="L72" i="13"/>
  <c r="S72" i="13"/>
  <c r="W72" i="13"/>
  <c r="E66" i="13"/>
  <c r="C66" i="13"/>
  <c r="S75" i="13"/>
  <c r="G64" i="13"/>
  <c r="N64" i="13"/>
  <c r="Y64" i="13"/>
  <c r="C8" i="13"/>
  <c r="J65" i="13"/>
  <c r="V65" i="13"/>
  <c r="E68" i="13"/>
  <c r="I105" i="13"/>
  <c r="O84" i="13"/>
  <c r="I64" i="13"/>
  <c r="I80" i="13"/>
  <c r="O66" i="13"/>
  <c r="M80" i="13"/>
  <c r="O81" i="13"/>
  <c r="M82" i="13"/>
  <c r="I77" i="13"/>
  <c r="M78" i="13"/>
  <c r="I74" i="13"/>
  <c r="O63" i="13"/>
  <c r="O69" i="13"/>
  <c r="O70" i="13"/>
  <c r="I65" i="13"/>
  <c r="M66" i="13"/>
  <c r="Y86" i="13"/>
  <c r="H62" i="13"/>
  <c r="P62" i="13"/>
  <c r="C74" i="13"/>
  <c r="Q74" i="13"/>
  <c r="U86" i="13"/>
  <c r="S69" i="13"/>
  <c r="AA81" i="13"/>
  <c r="Z81" i="13"/>
  <c r="W75" i="13"/>
  <c r="U63" i="13"/>
  <c r="W63" i="13"/>
  <c r="X70" i="13"/>
  <c r="AA82" i="13"/>
  <c r="X71" i="13"/>
  <c r="AA83" i="13"/>
  <c r="AA96" i="13"/>
  <c r="X66" i="13"/>
  <c r="AA78" i="13"/>
  <c r="V71" i="13"/>
  <c r="U71" i="13"/>
  <c r="L70" i="13"/>
  <c r="W70" i="13"/>
  <c r="H82" i="13"/>
  <c r="Z82" i="13"/>
  <c r="U94" i="13"/>
  <c r="P71" i="13"/>
  <c r="T71" i="13"/>
  <c r="J72" i="13"/>
  <c r="Q72" i="13"/>
  <c r="T72" i="13"/>
  <c r="V72" i="13"/>
  <c r="C84" i="13"/>
  <c r="N84" i="13"/>
  <c r="G66" i="13"/>
  <c r="AA89" i="13"/>
  <c r="AA88" i="13"/>
  <c r="J63" i="13"/>
  <c r="P63" i="13"/>
  <c r="W87" i="13"/>
  <c r="E64" i="13"/>
  <c r="H64" i="13"/>
  <c r="Z64" i="13"/>
  <c r="L76" i="13"/>
  <c r="S76" i="13"/>
  <c r="X88" i="13"/>
  <c r="L65" i="13"/>
  <c r="H77" i="13"/>
  <c r="Z77" i="13"/>
  <c r="U89" i="13"/>
  <c r="G80" i="13"/>
  <c r="Q80" i="13"/>
  <c r="Q68" i="13"/>
  <c r="S68" i="13"/>
  <c r="J68" i="13"/>
  <c r="C62" i="13"/>
  <c r="P69" i="13"/>
  <c r="AA71" i="13"/>
  <c r="X9" i="13"/>
  <c r="V70" i="13"/>
  <c r="U66" i="13"/>
  <c r="J71" i="13"/>
  <c r="Y71" i="13"/>
  <c r="C72" i="13"/>
  <c r="G72" i="13"/>
  <c r="N72" i="13"/>
  <c r="Y72" i="13"/>
  <c r="S66" i="13"/>
  <c r="V9" i="13"/>
  <c r="X64" i="13"/>
  <c r="C63" i="13"/>
  <c r="S64" i="13"/>
  <c r="E65" i="13"/>
  <c r="H65" i="13"/>
  <c r="L68" i="13"/>
  <c r="K107" i="13"/>
  <c r="K102" i="13"/>
  <c r="K99" i="13"/>
  <c r="K98" i="13"/>
  <c r="R108" i="13"/>
  <c r="R107" i="13"/>
  <c r="R106" i="13"/>
  <c r="R102" i="13"/>
  <c r="R99" i="13"/>
  <c r="I84" i="13"/>
  <c r="I71" i="13"/>
  <c r="I81" i="13"/>
  <c r="I70" i="13"/>
  <c r="O71" i="13"/>
  <c r="O108" i="13"/>
  <c r="I63" i="13"/>
  <c r="I104" i="13"/>
  <c r="I101" i="13"/>
  <c r="F107" i="13"/>
  <c r="F105" i="13"/>
  <c r="F101" i="13"/>
  <c r="F100" i="13"/>
  <c r="F98" i="13"/>
  <c r="I72" i="13"/>
  <c r="I98" i="13"/>
  <c r="Y62" i="13"/>
  <c r="E69" i="13"/>
  <c r="U93" i="13"/>
  <c r="X6" i="13"/>
  <c r="X4" i="5"/>
  <c r="X24" i="5" s="1"/>
  <c r="C71" i="13"/>
  <c r="P84" i="13"/>
  <c r="U84" i="13"/>
  <c r="Z96" i="13"/>
  <c r="P66" i="13"/>
  <c r="S78" i="13"/>
  <c r="T66" i="13"/>
  <c r="X78" i="13"/>
  <c r="G76" i="13"/>
  <c r="Y76" i="13"/>
  <c r="G100" i="13"/>
  <c r="C65" i="13"/>
  <c r="Q77" i="13"/>
  <c r="V77" i="13"/>
  <c r="W89" i="13"/>
  <c r="V80" i="13"/>
  <c r="G68" i="13"/>
  <c r="Z68" i="13"/>
  <c r="U92" i="13"/>
  <c r="Z92" i="13"/>
  <c r="V62" i="13"/>
  <c r="U62" i="13"/>
  <c r="T69" i="13"/>
  <c r="X63" i="13"/>
  <c r="S63" i="13"/>
  <c r="V75" i="13"/>
  <c r="X72" i="13"/>
  <c r="S71" i="13"/>
  <c r="V83" i="13"/>
  <c r="W71" i="13"/>
  <c r="Z95" i="13"/>
  <c r="E70" i="13"/>
  <c r="H70" i="13"/>
  <c r="Z70" i="13"/>
  <c r="N106" i="13"/>
  <c r="Q66" i="13"/>
  <c r="U90" i="13"/>
  <c r="N71" i="13"/>
  <c r="P72" i="13"/>
  <c r="U72" i="13"/>
  <c r="L66" i="13"/>
  <c r="N102" i="13"/>
  <c r="V66" i="13"/>
  <c r="Y90" i="13"/>
  <c r="V78" i="13"/>
  <c r="E63" i="13"/>
  <c r="H63" i="13"/>
  <c r="N63" i="13"/>
  <c r="G63" i="13"/>
  <c r="P75" i="13"/>
  <c r="U75" i="13"/>
  <c r="C64" i="13"/>
  <c r="Q65" i="13"/>
  <c r="T65" i="13"/>
  <c r="Y8" i="13"/>
  <c r="Y68" i="13"/>
  <c r="U68" i="13"/>
  <c r="P68" i="13"/>
  <c r="I62" i="13"/>
  <c r="I78" i="13"/>
  <c r="O62" i="13"/>
  <c r="O64" i="13"/>
  <c r="O104" i="13"/>
  <c r="O106" i="13"/>
  <c r="M65" i="13"/>
  <c r="M72" i="13"/>
  <c r="O72" i="13"/>
  <c r="I76" i="13"/>
  <c r="I66" i="13"/>
  <c r="O65" i="13"/>
  <c r="M68" i="13"/>
  <c r="O68" i="13"/>
  <c r="M69" i="13"/>
  <c r="M70" i="13"/>
  <c r="M62" i="13"/>
  <c r="U74" i="13"/>
  <c r="W62" i="13"/>
  <c r="J74" i="13"/>
  <c r="X74" i="13"/>
  <c r="Z86" i="13"/>
  <c r="U69" i="13"/>
  <c r="X81" i="13"/>
  <c r="J69" i="13"/>
  <c r="C69" i="13"/>
  <c r="Y69" i="13"/>
  <c r="P81" i="13"/>
  <c r="Y93" i="13"/>
  <c r="AA87" i="13"/>
  <c r="V6" i="13"/>
  <c r="V4" i="5"/>
  <c r="V24" i="5" s="1"/>
  <c r="V63" i="13"/>
  <c r="W84" i="13"/>
  <c r="P70" i="13"/>
  <c r="S70" i="13"/>
  <c r="U70" i="13"/>
  <c r="E82" i="13"/>
  <c r="X82" i="13"/>
  <c r="H106" i="13"/>
  <c r="G71" i="13"/>
  <c r="Y83" i="13"/>
  <c r="G84" i="13"/>
  <c r="Y84" i="13"/>
  <c r="G108" i="13"/>
  <c r="N66" i="13"/>
  <c r="W77" i="13"/>
  <c r="W76" i="13"/>
  <c r="G75" i="13"/>
  <c r="P76" i="13"/>
  <c r="U76" i="13"/>
  <c r="Z88" i="13"/>
  <c r="P65" i="13"/>
  <c r="S65" i="13"/>
  <c r="U65" i="13"/>
  <c r="W65" i="13"/>
  <c r="E77" i="13"/>
  <c r="X77" i="13"/>
  <c r="AA80" i="13"/>
  <c r="C80" i="13"/>
  <c r="V68" i="13"/>
  <c r="C68" i="13"/>
  <c r="Y92" i="13"/>
  <c r="J62" i="13"/>
  <c r="Q62" i="13"/>
  <c r="X62" i="13"/>
  <c r="X69" i="13"/>
  <c r="G69" i="13"/>
  <c r="Z69" i="13"/>
  <c r="AA70" i="13"/>
  <c r="AA66" i="13"/>
  <c r="Z71" i="13"/>
  <c r="J70" i="13"/>
  <c r="Q70" i="13"/>
  <c r="T70" i="13"/>
  <c r="Q71" i="13"/>
  <c r="Y66" i="13"/>
  <c r="W66" i="13"/>
  <c r="H66" i="13"/>
  <c r="X65" i="13"/>
  <c r="L64" i="13"/>
  <c r="P64" i="13"/>
  <c r="U64" i="13"/>
  <c r="W64" i="13"/>
  <c r="Z7" i="13"/>
  <c r="U8" i="13"/>
  <c r="Z65" i="13"/>
  <c r="X68" i="13"/>
  <c r="T68" i="13"/>
  <c r="H68" i="13"/>
  <c r="AT83" i="9" l="1"/>
  <c r="AT79" i="9"/>
  <c r="AT85" i="9"/>
  <c r="AT84" i="9"/>
  <c r="AT81" i="9"/>
  <c r="AT77" i="9"/>
  <c r="AT75" i="9"/>
  <c r="E98" i="13"/>
  <c r="C106" i="13"/>
  <c r="D107" i="13"/>
  <c r="D101" i="13"/>
  <c r="D8" i="13"/>
  <c r="C99" i="13"/>
  <c r="D98" i="13"/>
  <c r="D5" i="13"/>
  <c r="C105" i="13"/>
  <c r="C108" i="13"/>
  <c r="D105" i="13"/>
  <c r="D104" i="13"/>
  <c r="C9" i="13"/>
  <c r="D100" i="13"/>
  <c r="D7" i="13"/>
  <c r="D9" i="13"/>
  <c r="I108" i="13"/>
  <c r="D108" i="13"/>
  <c r="M106" i="13"/>
  <c r="N107" i="13"/>
  <c r="H107" i="13"/>
  <c r="C107" i="13"/>
  <c r="J105" i="13"/>
  <c r="J104" i="13"/>
  <c r="N101" i="13"/>
  <c r="H101" i="13"/>
  <c r="C101" i="13"/>
  <c r="I102" i="13"/>
  <c r="D102" i="13"/>
  <c r="M99" i="13"/>
  <c r="F99" i="13"/>
  <c r="J100" i="13"/>
  <c r="E100" i="13"/>
  <c r="N98" i="13"/>
  <c r="H98" i="13"/>
  <c r="M108" i="13"/>
  <c r="F108" i="13"/>
  <c r="I106" i="13"/>
  <c r="D106" i="13"/>
  <c r="J107" i="13"/>
  <c r="E107" i="13"/>
  <c r="N105" i="13"/>
  <c r="N104" i="13"/>
  <c r="H104" i="13"/>
  <c r="J101" i="13"/>
  <c r="M102" i="13"/>
  <c r="F102" i="13"/>
  <c r="I99" i="13"/>
  <c r="D99" i="13"/>
  <c r="N100" i="13"/>
  <c r="H100" i="13"/>
  <c r="C100" i="13"/>
  <c r="R95" i="13"/>
  <c r="J95" i="13"/>
  <c r="R96" i="13"/>
  <c r="N96" i="13"/>
  <c r="J96" i="13"/>
  <c r="P94" i="13"/>
  <c r="H94" i="13"/>
  <c r="O78" i="13"/>
  <c r="O95" i="13"/>
  <c r="G95" i="13"/>
  <c r="P93" i="13"/>
  <c r="Q94" i="13"/>
  <c r="I94" i="13"/>
  <c r="Q93" i="13"/>
  <c r="Q92" i="13"/>
  <c r="I92" i="13"/>
  <c r="Q9" i="13"/>
  <c r="I90" i="13"/>
  <c r="I9" i="13"/>
  <c r="Q89" i="13"/>
  <c r="Q8" i="13"/>
  <c r="I89" i="13"/>
  <c r="I8" i="13"/>
  <c r="J93" i="13"/>
  <c r="R92" i="13"/>
  <c r="J92" i="13"/>
  <c r="R9" i="13"/>
  <c r="J90" i="13"/>
  <c r="J9" i="13"/>
  <c r="R89" i="13"/>
  <c r="R8" i="13"/>
  <c r="J89" i="13"/>
  <c r="J8" i="13"/>
  <c r="Q88" i="13"/>
  <c r="Q7" i="13"/>
  <c r="I88" i="13"/>
  <c r="I7" i="13"/>
  <c r="Q87" i="13"/>
  <c r="I87" i="13"/>
  <c r="Q86" i="13"/>
  <c r="Q5" i="13"/>
  <c r="I86" i="13"/>
  <c r="I5" i="13"/>
  <c r="P7" i="13"/>
  <c r="H88" i="13"/>
  <c r="H7" i="13"/>
  <c r="P87" i="13"/>
  <c r="W4" i="5"/>
  <c r="W24" i="5" s="1"/>
  <c r="H87" i="13"/>
  <c r="P86" i="13"/>
  <c r="P5" i="13"/>
  <c r="H86" i="13"/>
  <c r="H5" i="13"/>
  <c r="Q96" i="13"/>
  <c r="H96" i="13"/>
  <c r="P95" i="13"/>
  <c r="H95" i="13"/>
  <c r="E96" i="13"/>
  <c r="M95" i="13"/>
  <c r="E95" i="13"/>
  <c r="N94" i="13"/>
  <c r="N93" i="13"/>
  <c r="O94" i="13"/>
  <c r="G94" i="13"/>
  <c r="O93" i="13"/>
  <c r="O92" i="13"/>
  <c r="G92" i="13"/>
  <c r="O90" i="13"/>
  <c r="O9" i="13"/>
  <c r="G90" i="13"/>
  <c r="G9" i="13"/>
  <c r="O89" i="13"/>
  <c r="O8" i="13"/>
  <c r="G89" i="13"/>
  <c r="G8" i="13"/>
  <c r="H93" i="13"/>
  <c r="H92" i="13"/>
  <c r="P90" i="13"/>
  <c r="P9" i="13"/>
  <c r="H90" i="13"/>
  <c r="H9" i="13"/>
  <c r="P89" i="13"/>
  <c r="P8" i="13"/>
  <c r="H8" i="13"/>
  <c r="O88" i="13"/>
  <c r="O7" i="13"/>
  <c r="G7" i="13"/>
  <c r="O87" i="13"/>
  <c r="G87" i="13"/>
  <c r="O86" i="13"/>
  <c r="O5" i="13"/>
  <c r="G5" i="13"/>
  <c r="N88" i="13"/>
  <c r="N7" i="13"/>
  <c r="F88" i="13"/>
  <c r="F7" i="13"/>
  <c r="N87" i="13"/>
  <c r="N5" i="13"/>
  <c r="F86" i="13"/>
  <c r="F5" i="13"/>
  <c r="L96" i="13"/>
  <c r="F96" i="13"/>
  <c r="N95" i="13"/>
  <c r="F95" i="13"/>
  <c r="S95" i="13"/>
  <c r="K95" i="13"/>
  <c r="L94" i="13"/>
  <c r="T93" i="13"/>
  <c r="L93" i="13"/>
  <c r="M94" i="13"/>
  <c r="E93" i="13"/>
  <c r="M92" i="13"/>
  <c r="E92" i="13"/>
  <c r="M9" i="13"/>
  <c r="E90" i="13"/>
  <c r="E9" i="13"/>
  <c r="M89" i="13"/>
  <c r="M8" i="13"/>
  <c r="E89" i="13"/>
  <c r="E8" i="13"/>
  <c r="N90" i="13"/>
  <c r="N9" i="13"/>
  <c r="F90" i="13"/>
  <c r="F9" i="13"/>
  <c r="N89" i="13"/>
  <c r="N8" i="13"/>
  <c r="F8" i="13"/>
  <c r="M88" i="13"/>
  <c r="M7" i="13"/>
  <c r="E88" i="13"/>
  <c r="E7" i="13"/>
  <c r="M87" i="13"/>
  <c r="E87" i="13"/>
  <c r="M86" i="13"/>
  <c r="M5" i="13"/>
  <c r="E5" i="13"/>
  <c r="L88" i="13"/>
  <c r="L7" i="13"/>
  <c r="T87" i="13"/>
  <c r="L87" i="13"/>
  <c r="T5" i="13"/>
  <c r="L86" i="13"/>
  <c r="L5" i="13"/>
  <c r="L95" i="13"/>
  <c r="I96" i="13"/>
  <c r="Q95" i="13"/>
  <c r="I95" i="13"/>
  <c r="R94" i="13"/>
  <c r="J94" i="13"/>
  <c r="S94" i="13"/>
  <c r="K94" i="13"/>
  <c r="S93" i="13"/>
  <c r="S92" i="13"/>
  <c r="K92" i="13"/>
  <c r="S90" i="13"/>
  <c r="S9" i="13"/>
  <c r="K9" i="13"/>
  <c r="S89" i="13"/>
  <c r="S8" i="13"/>
  <c r="K89" i="13"/>
  <c r="K8" i="13"/>
  <c r="T88" i="13"/>
  <c r="T7" i="13"/>
  <c r="T92" i="13"/>
  <c r="L92" i="13"/>
  <c r="T9" i="13"/>
  <c r="L90" i="13"/>
  <c r="L9" i="13"/>
  <c r="T89" i="13"/>
  <c r="T8" i="13"/>
  <c r="L89" i="13"/>
  <c r="L8" i="13"/>
  <c r="S7" i="13"/>
  <c r="K88" i="13"/>
  <c r="K7" i="13"/>
  <c r="S87" i="13"/>
  <c r="Y4" i="5"/>
  <c r="Y24" i="5" s="1"/>
  <c r="K87" i="13"/>
  <c r="S5" i="13"/>
  <c r="K86" i="13"/>
  <c r="K5" i="13"/>
  <c r="R88" i="13"/>
  <c r="J88" i="13"/>
  <c r="J7" i="13"/>
  <c r="J87" i="13"/>
  <c r="R86" i="13"/>
  <c r="R5" i="13"/>
  <c r="J86" i="13"/>
  <c r="J5" i="13"/>
  <c r="T96" i="13"/>
  <c r="U83" i="13"/>
  <c r="T95" i="13"/>
  <c r="T94" i="13"/>
  <c r="N80" i="13"/>
  <c r="O75" i="13"/>
  <c r="Q76" i="13"/>
  <c r="N78" i="13"/>
  <c r="O76" i="13"/>
  <c r="M96" i="13"/>
  <c r="P96" i="13"/>
  <c r="O102" i="13"/>
  <c r="S102" i="13"/>
  <c r="O98" i="13"/>
  <c r="S98" i="13"/>
  <c r="Q83" i="13"/>
  <c r="S83" i="13"/>
  <c r="T83" i="13"/>
  <c r="O107" i="13"/>
  <c r="S107" i="13"/>
  <c r="T81" i="13"/>
  <c r="R84" i="13"/>
  <c r="Y78" i="13"/>
  <c r="T78" i="13"/>
  <c r="U81" i="13"/>
  <c r="R81" i="13"/>
  <c r="R87" i="13"/>
  <c r="R83" i="13"/>
  <c r="S77" i="13"/>
  <c r="R76" i="13"/>
  <c r="R75" i="13"/>
  <c r="P88" i="13"/>
  <c r="C104" i="13"/>
  <c r="G104" i="13"/>
  <c r="D94" i="13"/>
  <c r="C98" i="13"/>
  <c r="C102" i="13"/>
  <c r="K93" i="13"/>
  <c r="M93" i="13"/>
  <c r="S96" i="13"/>
  <c r="K96" i="13"/>
  <c r="Q90" i="13"/>
  <c r="F89" i="13"/>
  <c r="H89" i="13"/>
  <c r="D92" i="13"/>
  <c r="C93" i="13"/>
  <c r="G93" i="13"/>
  <c r="I93" i="13"/>
  <c r="N92" i="13"/>
  <c r="P92" i="13"/>
  <c r="K90" i="13"/>
  <c r="M90" i="13"/>
  <c r="D90" i="13"/>
  <c r="O96" i="13"/>
  <c r="G96" i="13"/>
  <c r="S88" i="13"/>
  <c r="G88" i="13"/>
  <c r="G86" i="13"/>
  <c r="C96" i="13"/>
  <c r="C88" i="13"/>
  <c r="D86" i="13"/>
  <c r="N86" i="13"/>
  <c r="D95" i="13"/>
  <c r="F94" i="13"/>
  <c r="F93" i="13"/>
  <c r="F87" i="13"/>
  <c r="F92" i="13"/>
  <c r="T86" i="13"/>
  <c r="S86" i="13"/>
  <c r="K74" i="13"/>
  <c r="L74" i="13"/>
  <c r="V87" i="13"/>
  <c r="U87" i="13"/>
  <c r="I83" i="13"/>
  <c r="J83" i="13"/>
  <c r="K77" i="13"/>
  <c r="L77" i="13"/>
  <c r="F75" i="13"/>
  <c r="F78" i="13"/>
  <c r="L80" i="13"/>
  <c r="V96" i="13"/>
  <c r="U96" i="13"/>
  <c r="K83" i="13"/>
  <c r="L83" i="13"/>
  <c r="I75" i="13"/>
  <c r="J75" i="13"/>
  <c r="N77" i="13"/>
  <c r="O74" i="13"/>
  <c r="P74" i="13"/>
  <c r="P77" i="13"/>
  <c r="L78" i="13"/>
  <c r="U88" i="13"/>
  <c r="L81" i="13"/>
  <c r="U9" i="13"/>
  <c r="U7" i="13"/>
  <c r="R80" i="13"/>
  <c r="X80" i="13"/>
  <c r="S74" i="13"/>
  <c r="Y74" i="13"/>
  <c r="E106" i="13"/>
  <c r="V106" i="13"/>
  <c r="T90" i="13"/>
  <c r="Z90" i="13"/>
  <c r="P83" i="13"/>
  <c r="W83" i="13"/>
  <c r="Y80" i="13"/>
  <c r="S80" i="13"/>
  <c r="E104" i="13"/>
  <c r="V104" i="13"/>
  <c r="E105" i="13"/>
  <c r="V105" i="13"/>
  <c r="E101" i="13"/>
  <c r="V101" i="13"/>
  <c r="S81" i="13"/>
  <c r="Y81" i="13"/>
  <c r="R93" i="13"/>
  <c r="X93" i="13"/>
  <c r="R90" i="13"/>
  <c r="X90" i="13"/>
  <c r="Z9" i="13"/>
  <c r="Y6" i="13"/>
  <c r="AA8" i="13"/>
  <c r="R7" i="13"/>
  <c r="W6" i="13"/>
  <c r="W8" i="13"/>
  <c r="AA9" i="13"/>
  <c r="X7" i="13"/>
  <c r="Z8" i="13"/>
  <c r="V7" i="13"/>
  <c r="W9" i="13"/>
  <c r="AA7" i="13"/>
  <c r="V5" i="13"/>
  <c r="S6" i="13"/>
  <c r="S4" i="5"/>
  <c r="S24" i="5" s="1"/>
  <c r="M6" i="13"/>
  <c r="M4" i="5"/>
  <c r="M24" i="5" s="1"/>
  <c r="Z6" i="13"/>
  <c r="Z4" i="5"/>
  <c r="Z24" i="5" s="1"/>
  <c r="AA6" i="13"/>
  <c r="AA4" i="5"/>
  <c r="AA24" i="5" s="1"/>
  <c r="N6" i="13"/>
  <c r="N4" i="5"/>
  <c r="N24" i="5" s="1"/>
  <c r="P6" i="13"/>
  <c r="P4" i="5"/>
  <c r="P24" i="5" s="1"/>
  <c r="O6" i="13"/>
  <c r="O4" i="5"/>
  <c r="O24" i="5" s="1"/>
  <c r="AT73" i="9" l="1"/>
  <c r="AQ73" i="9" s="1"/>
  <c r="C6" i="13"/>
  <c r="C4" i="5"/>
  <c r="C24" i="5" s="1"/>
  <c r="AD5" i="13"/>
  <c r="E86" i="13"/>
  <c r="E94" i="13"/>
  <c r="Q4" i="5"/>
  <c r="Q24" i="5" s="1"/>
  <c r="Q6" i="13"/>
  <c r="E4" i="5"/>
  <c r="E24" i="5" s="1"/>
  <c r="E6" i="13"/>
  <c r="H6" i="13"/>
  <c r="H4" i="5"/>
  <c r="H24" i="5" s="1"/>
  <c r="I6" i="13"/>
  <c r="I4" i="5"/>
  <c r="I24" i="5" s="1"/>
  <c r="J4" i="5"/>
  <c r="J24" i="5" s="1"/>
  <c r="J6" i="13"/>
  <c r="R4" i="5"/>
  <c r="R24" i="5" s="1"/>
  <c r="R6" i="13"/>
  <c r="K6" i="13"/>
  <c r="K4" i="5"/>
  <c r="K24" i="5" s="1"/>
  <c r="L4" i="5"/>
  <c r="L24" i="5" s="1"/>
  <c r="L6" i="13"/>
  <c r="T6" i="13"/>
  <c r="T4" i="5"/>
  <c r="T24" i="5" s="1"/>
  <c r="F4" i="5"/>
  <c r="F24" i="5" s="1"/>
  <c r="F6" i="13"/>
  <c r="G6" i="13"/>
  <c r="G4" i="5"/>
  <c r="G24" i="5" s="1"/>
  <c r="AD7" i="13"/>
  <c r="AD9" i="13"/>
  <c r="AD8" i="13"/>
  <c r="AD4" i="5" l="1"/>
  <c r="AW7" i="9" a="1"/>
  <c r="AW7" i="9" s="1"/>
  <c r="A23" i="9" s="1"/>
  <c r="AW39" i="9" a="1"/>
  <c r="AW39" i="9" s="1"/>
  <c r="A55" i="9" s="1"/>
  <c r="AW71" i="9" a="1"/>
  <c r="AW71" i="9" s="1"/>
  <c r="A87" i="9" s="1"/>
  <c r="AW103" i="9" a="1"/>
  <c r="AW103" i="9" s="1"/>
  <c r="AW26" i="9" a="1"/>
  <c r="AW26" i="9" s="1"/>
  <c r="A42" i="9" s="1"/>
  <c r="AW58" i="9" a="1"/>
  <c r="AW58" i="9" s="1"/>
  <c r="A74" i="9" s="1"/>
  <c r="AW90" i="9" a="1"/>
  <c r="AW90" i="9" s="1"/>
  <c r="AW122" i="9" a="1"/>
  <c r="AW122" i="9" s="1"/>
  <c r="AW154" i="9" a="1"/>
  <c r="AW154" i="9" s="1"/>
  <c r="AW186" i="9" a="1"/>
  <c r="AW186" i="9" s="1"/>
  <c r="AW491" i="9" a="1"/>
  <c r="AW491" i="9" s="1"/>
  <c r="AW459" i="9" a="1"/>
  <c r="AW459" i="9" s="1"/>
  <c r="AW427" i="9" a="1"/>
  <c r="AW427" i="9" s="1"/>
  <c r="AW478" i="9" a="1"/>
  <c r="AW478" i="9" s="1"/>
  <c r="AW446" i="9" a="1"/>
  <c r="AW446" i="9" s="1"/>
  <c r="AW416" i="9" a="1"/>
  <c r="AW416" i="9" s="1"/>
  <c r="AW385" i="9" a="1"/>
  <c r="AW385" i="9" s="1"/>
  <c r="AW353" i="9" a="1"/>
  <c r="AW353" i="9" s="1"/>
  <c r="AW321" i="9" a="1"/>
  <c r="AW321" i="9" s="1"/>
  <c r="AW414" i="9" a="1"/>
  <c r="AW414" i="9" s="1"/>
  <c r="AW382" i="9" a="1"/>
  <c r="AW382" i="9" s="1"/>
  <c r="AW350" i="9" a="1"/>
  <c r="AW350" i="9" s="1"/>
  <c r="AW318" i="9" a="1"/>
  <c r="AW318" i="9" s="1"/>
  <c r="AW288" i="9" a="1"/>
  <c r="AW288" i="9" s="1"/>
  <c r="AW261" i="9" a="1"/>
  <c r="AW261" i="9" s="1"/>
  <c r="AW229" i="9" a="1"/>
  <c r="AW229" i="9" s="1"/>
  <c r="AW197" i="9" a="1"/>
  <c r="AW197" i="9" s="1"/>
  <c r="AW165" i="9" a="1"/>
  <c r="AW165" i="9" s="1"/>
  <c r="AW133" i="9" a="1"/>
  <c r="AW133" i="9" s="1"/>
  <c r="AW272" i="9" a="1"/>
  <c r="AW272" i="9" s="1"/>
  <c r="AW240" i="9" a="1"/>
  <c r="AW240" i="9" s="1"/>
  <c r="AW208" i="9" a="1"/>
  <c r="AW208" i="9" s="1"/>
  <c r="AW473" i="9" a="1"/>
  <c r="AW473" i="9" s="1"/>
  <c r="AW441" i="9" a="1"/>
  <c r="AW441" i="9" s="1"/>
  <c r="AW492" i="9" a="1"/>
  <c r="AW492" i="9" s="1"/>
  <c r="AW460" i="9" a="1"/>
  <c r="AW460" i="9" s="1"/>
  <c r="AW428" i="9" a="1"/>
  <c r="AW428" i="9" s="1"/>
  <c r="AW399" i="9" a="1"/>
  <c r="AW399" i="9" s="1"/>
  <c r="AW367" i="9" a="1"/>
  <c r="AW367" i="9" s="1"/>
  <c r="AW335" i="9" a="1"/>
  <c r="AW335" i="9" s="1"/>
  <c r="AW15" i="9" a="1"/>
  <c r="AW15" i="9" s="1"/>
  <c r="A31" i="9" s="1"/>
  <c r="AW47" i="9" a="1"/>
  <c r="AW47" i="9" s="1"/>
  <c r="A63" i="9" s="1"/>
  <c r="AW79" i="9" a="1"/>
  <c r="AW79" i="9" s="1"/>
  <c r="A95" i="9" s="1"/>
  <c r="AW111" i="9" a="1"/>
  <c r="AW111" i="9" s="1"/>
  <c r="AW34" i="9" a="1"/>
  <c r="AW34" i="9" s="1"/>
  <c r="A50" i="9" s="1"/>
  <c r="AW66" i="9" a="1"/>
  <c r="AW66" i="9" s="1"/>
  <c r="A82" i="9" s="1"/>
  <c r="AW98" i="9" a="1"/>
  <c r="AW98" i="9" s="1"/>
  <c r="AW130" i="9" a="1"/>
  <c r="AW130" i="9" s="1"/>
  <c r="AW162" i="9" a="1"/>
  <c r="AW162" i="9" s="1"/>
  <c r="AW194" i="9" a="1"/>
  <c r="AW194" i="9" s="1"/>
  <c r="AW483" i="9" a="1"/>
  <c r="AW483" i="9" s="1"/>
  <c r="AW451" i="9" a="1"/>
  <c r="AW451" i="9" s="1"/>
  <c r="AW419" i="9" a="1"/>
  <c r="AW419" i="9" s="1"/>
  <c r="AW470" i="9" a="1"/>
  <c r="AW470" i="9" s="1"/>
  <c r="AW438" i="9" a="1"/>
  <c r="AW438" i="9" s="1"/>
  <c r="AW409" i="9" a="1"/>
  <c r="AW409" i="9" s="1"/>
  <c r="AW377" i="9" a="1"/>
  <c r="AW377" i="9" s="1"/>
  <c r="AW345" i="9" a="1"/>
  <c r="AW345" i="9" s="1"/>
  <c r="AW313" i="9" a="1"/>
  <c r="AW313" i="9" s="1"/>
  <c r="AW406" i="9" a="1"/>
  <c r="AW406" i="9" s="1"/>
  <c r="AW374" i="9" a="1"/>
  <c r="AW374" i="9" s="1"/>
  <c r="AW342" i="9" a="1"/>
  <c r="AW342" i="9" s="1"/>
  <c r="AW310" i="9" a="1"/>
  <c r="AW310" i="9" s="1"/>
  <c r="AW284" i="9" a="1"/>
  <c r="AW284" i="9" s="1"/>
  <c r="AW253" i="9" a="1"/>
  <c r="AW253" i="9" s="1"/>
  <c r="AW221" i="9" a="1"/>
  <c r="AW221" i="9" s="1"/>
  <c r="AW189" i="9" a="1"/>
  <c r="AW189" i="9" s="1"/>
  <c r="AW157" i="9" a="1"/>
  <c r="AW157" i="9" s="1"/>
  <c r="AW125" i="9" a="1"/>
  <c r="AW125" i="9" s="1"/>
  <c r="AW264" i="9" a="1"/>
  <c r="AW264" i="9" s="1"/>
  <c r="AW232" i="9" a="1"/>
  <c r="AW232" i="9" s="1"/>
  <c r="AW497" i="9" a="1"/>
  <c r="AW497" i="9" s="1"/>
  <c r="AW465" i="9" a="1"/>
  <c r="AW465" i="9" s="1"/>
  <c r="AW433" i="9" a="1"/>
  <c r="AW433" i="9" s="1"/>
  <c r="AW484" i="9" a="1"/>
  <c r="AW484" i="9" s="1"/>
  <c r="AW452" i="9" a="1"/>
  <c r="AW452" i="9" s="1"/>
  <c r="AW420" i="9" a="1"/>
  <c r="AW420" i="9" s="1"/>
  <c r="AW359" i="9" a="1"/>
  <c r="AW359" i="9" s="1"/>
  <c r="AW311" i="9" a="1"/>
  <c r="AW311" i="9" s="1"/>
  <c r="AW404" i="9" a="1"/>
  <c r="AW404" i="9" s="1"/>
  <c r="AW372" i="9" a="1"/>
  <c r="AW372" i="9" s="1"/>
  <c r="AW340" i="9" a="1"/>
  <c r="AW340" i="9" s="1"/>
  <c r="AW308" i="9" a="1"/>
  <c r="AW308" i="9" s="1"/>
  <c r="AW283" i="9" a="1"/>
  <c r="AW283" i="9" s="1"/>
  <c r="AW251" i="9" a="1"/>
  <c r="AW251" i="9" s="1"/>
  <c r="AW23" i="9" a="1"/>
  <c r="AW23" i="9" s="1"/>
  <c r="A39" i="9" s="1"/>
  <c r="AW55" i="9" a="1"/>
  <c r="AW55" i="9" s="1"/>
  <c r="A71" i="9" s="1"/>
  <c r="AW87" i="9" a="1"/>
  <c r="AW87" i="9" s="1"/>
  <c r="AW10" i="9" a="1"/>
  <c r="AW10" i="9" s="1"/>
  <c r="A26" i="9" s="1"/>
  <c r="AW42" i="9" a="1"/>
  <c r="AW42" i="9" s="1"/>
  <c r="A58" i="9" s="1"/>
  <c r="AW74" i="9" a="1"/>
  <c r="AW74" i="9" s="1"/>
  <c r="A90" i="9" s="1"/>
  <c r="AW106" i="9" a="1"/>
  <c r="AW106" i="9" s="1"/>
  <c r="AW138" i="9" a="1"/>
  <c r="AW138" i="9" s="1"/>
  <c r="AW170" i="9" a="1"/>
  <c r="AW170" i="9" s="1"/>
  <c r="AW202" i="9" a="1"/>
  <c r="AW202" i="9" s="1"/>
  <c r="AW475" i="9" a="1"/>
  <c r="AW475" i="9" s="1"/>
  <c r="AW443" i="9" a="1"/>
  <c r="AW443" i="9" s="1"/>
  <c r="AW494" i="9" a="1"/>
  <c r="AW494" i="9" s="1"/>
  <c r="AW462" i="9" a="1"/>
  <c r="AW462" i="9" s="1"/>
  <c r="AW430" i="9" a="1"/>
  <c r="AW430" i="9" s="1"/>
  <c r="AW401" i="9" a="1"/>
  <c r="AW401" i="9" s="1"/>
  <c r="AW369" i="9" a="1"/>
  <c r="AW369" i="9" s="1"/>
  <c r="AW337" i="9" a="1"/>
  <c r="AW337" i="9" s="1"/>
  <c r="AW305" i="9" a="1"/>
  <c r="AW305" i="9" s="1"/>
  <c r="AW398" i="9" a="1"/>
  <c r="AW398" i="9" s="1"/>
  <c r="AW366" i="9" a="1"/>
  <c r="AW366" i="9" s="1"/>
  <c r="AW334" i="9" a="1"/>
  <c r="AW334" i="9" s="1"/>
  <c r="AW302" i="9" a="1"/>
  <c r="AW302" i="9" s="1"/>
  <c r="AW277" i="9" a="1"/>
  <c r="AW277" i="9" s="1"/>
  <c r="AW245" i="9" a="1"/>
  <c r="AW245" i="9" s="1"/>
  <c r="AW213" i="9" a="1"/>
  <c r="AW213" i="9" s="1"/>
  <c r="AW181" i="9" a="1"/>
  <c r="AW181" i="9" s="1"/>
  <c r="AW149" i="9" a="1"/>
  <c r="AW149" i="9" s="1"/>
  <c r="AW117" i="9" a="1"/>
  <c r="AW117" i="9" s="1"/>
  <c r="AW256" i="9" a="1"/>
  <c r="AW256" i="9" s="1"/>
  <c r="AW224" i="9" a="1"/>
  <c r="AW224" i="9" s="1"/>
  <c r="AW489" i="9" a="1"/>
  <c r="AW489" i="9" s="1"/>
  <c r="AW457" i="9" a="1"/>
  <c r="AW457" i="9" s="1"/>
  <c r="AW425" i="9" a="1"/>
  <c r="AW425" i="9" s="1"/>
  <c r="AW476" i="9" a="1"/>
  <c r="AW476" i="9" s="1"/>
  <c r="AW444" i="9" a="1"/>
  <c r="AW444" i="9" s="1"/>
  <c r="AW415" i="9" a="1"/>
  <c r="AW415" i="9" s="1"/>
  <c r="AW383" i="9" a="1"/>
  <c r="AW383" i="9" s="1"/>
  <c r="AW351" i="9" a="1"/>
  <c r="AW351" i="9" s="1"/>
  <c r="AW206" i="9" a="1"/>
  <c r="AW206" i="9" s="1"/>
  <c r="AW31" i="9" a="1"/>
  <c r="AW31" i="9" s="1"/>
  <c r="A47" i="9" s="1"/>
  <c r="AW63" i="9" a="1"/>
  <c r="AW63" i="9" s="1"/>
  <c r="A79" i="9" s="1"/>
  <c r="AW95" i="9" a="1"/>
  <c r="AW95" i="9" s="1"/>
  <c r="AW18" i="9" a="1"/>
  <c r="AW18" i="9" s="1"/>
  <c r="A34" i="9" s="1"/>
  <c r="AW50" i="9" a="1"/>
  <c r="AW50" i="9" s="1"/>
  <c r="A66" i="9" s="1"/>
  <c r="AW82" i="9" a="1"/>
  <c r="AW82" i="9" s="1"/>
  <c r="A98" i="9" s="1"/>
  <c r="AW114" i="9" a="1"/>
  <c r="AW114" i="9" s="1"/>
  <c r="AW146" i="9" a="1"/>
  <c r="AW146" i="9" s="1"/>
  <c r="AW178" i="9" a="1"/>
  <c r="AW178" i="9" s="1"/>
  <c r="AW499" i="9" a="1"/>
  <c r="AW499" i="9" s="1"/>
  <c r="AW467" i="9" a="1"/>
  <c r="AW467" i="9" s="1"/>
  <c r="AW435" i="9" a="1"/>
  <c r="AW435" i="9" s="1"/>
  <c r="AW486" i="9" a="1"/>
  <c r="AW486" i="9" s="1"/>
  <c r="AW454" i="9" a="1"/>
  <c r="AW454" i="9" s="1"/>
  <c r="AW422" i="9" a="1"/>
  <c r="AW422" i="9" s="1"/>
  <c r="AW393" i="9" a="1"/>
  <c r="AW393" i="9" s="1"/>
  <c r="AW361" i="9" a="1"/>
  <c r="AW361" i="9" s="1"/>
  <c r="AW329" i="9" a="1"/>
  <c r="AW329" i="9" s="1"/>
  <c r="AW297" i="9" a="1"/>
  <c r="AW297" i="9" s="1"/>
  <c r="AW390" i="9" a="1"/>
  <c r="AW390" i="9" s="1"/>
  <c r="AW358" i="9" a="1"/>
  <c r="AW358" i="9" s="1"/>
  <c r="AW326" i="9" a="1"/>
  <c r="AW326" i="9" s="1"/>
  <c r="AW294" i="9" a="1"/>
  <c r="AW294" i="9" s="1"/>
  <c r="AW269" i="9" a="1"/>
  <c r="AW269" i="9" s="1"/>
  <c r="AW237" i="9" a="1"/>
  <c r="AW237" i="9" s="1"/>
  <c r="AW205" i="9" a="1"/>
  <c r="AW205" i="9" s="1"/>
  <c r="AW173" i="9" a="1"/>
  <c r="AW173" i="9" s="1"/>
  <c r="AW141" i="9" a="1"/>
  <c r="AW141" i="9" s="1"/>
  <c r="AW280" i="9" a="1"/>
  <c r="AW280" i="9" s="1"/>
  <c r="AW248" i="9" a="1"/>
  <c r="AW248" i="9" s="1"/>
  <c r="AW216" i="9" a="1"/>
  <c r="AW216" i="9" s="1"/>
  <c r="AW481" i="9" a="1"/>
  <c r="AW481" i="9" s="1"/>
  <c r="AW449" i="9" a="1"/>
  <c r="AW449" i="9" s="1"/>
  <c r="AW500" i="9" a="1"/>
  <c r="AW500" i="9" s="1"/>
  <c r="AW468" i="9" a="1"/>
  <c r="AW468" i="9" s="1"/>
  <c r="AW436" i="9" a="1"/>
  <c r="AW436" i="9" s="1"/>
  <c r="AW391" i="9" a="1"/>
  <c r="AW391" i="9" s="1"/>
  <c r="AW327" i="9" a="1"/>
  <c r="AW327" i="9" s="1"/>
  <c r="AW295" i="9" a="1"/>
  <c r="AW295" i="9" s="1"/>
  <c r="AW388" i="9" a="1"/>
  <c r="AW388" i="9" s="1"/>
  <c r="AW356" i="9" a="1"/>
  <c r="AW356" i="9" s="1"/>
  <c r="AW324" i="9" a="1"/>
  <c r="AW324" i="9" s="1"/>
  <c r="AW292" i="9" a="1"/>
  <c r="AW292" i="9" s="1"/>
  <c r="AW267" i="9" a="1"/>
  <c r="AW267" i="9" s="1"/>
  <c r="AW235" i="9" a="1"/>
  <c r="AW235" i="9" s="1"/>
  <c r="AW219" i="9" a="1"/>
  <c r="AW219" i="9" s="1"/>
  <c r="AW187" i="9" a="1"/>
  <c r="AW187" i="9" s="1"/>
  <c r="AW155" i="9" a="1"/>
  <c r="AW155" i="9" s="1"/>
  <c r="AW123" i="9" a="1"/>
  <c r="AW123" i="9" s="1"/>
  <c r="AW262" i="9" a="1"/>
  <c r="AW262" i="9" s="1"/>
  <c r="AW230" i="9" a="1"/>
  <c r="AW230" i="9" s="1"/>
  <c r="AW17" i="9" a="1"/>
  <c r="AW17" i="9" s="1"/>
  <c r="A33" i="9" s="1"/>
  <c r="AW49" i="9" a="1"/>
  <c r="AW49" i="9" s="1"/>
  <c r="A65" i="9" s="1"/>
  <c r="AW81" i="9" a="1"/>
  <c r="AW81" i="9" s="1"/>
  <c r="A97" i="9" s="1"/>
  <c r="AW4" i="9" a="1"/>
  <c r="AW4" i="9" s="1"/>
  <c r="A20" i="9" s="1"/>
  <c r="AW36" i="9" a="1"/>
  <c r="AW36" i="9" s="1"/>
  <c r="A52" i="9" s="1"/>
  <c r="AW68" i="9" a="1"/>
  <c r="AW68" i="9" s="1"/>
  <c r="A84" i="9" s="1"/>
  <c r="AW100" i="9" a="1"/>
  <c r="AW100" i="9" s="1"/>
  <c r="AW132" i="9" a="1"/>
  <c r="AW132" i="9" s="1"/>
  <c r="AW164" i="9" a="1"/>
  <c r="AW164" i="9" s="1"/>
  <c r="AW196" i="9" a="1"/>
  <c r="AW196" i="9" s="1"/>
  <c r="AW3" i="9" a="1"/>
  <c r="AW3" i="9" s="1"/>
  <c r="A19" i="9" s="1"/>
  <c r="AW35" i="9" a="1"/>
  <c r="AW35" i="9" s="1"/>
  <c r="A51" i="9" s="1"/>
  <c r="AW67" i="9" a="1"/>
  <c r="AW67" i="9" s="1"/>
  <c r="A83" i="9" s="1"/>
  <c r="AW99" i="9" a="1"/>
  <c r="AW99" i="9" s="1"/>
  <c r="AW22" i="9" a="1"/>
  <c r="AW22" i="9" s="1"/>
  <c r="A38" i="9" s="1"/>
  <c r="AW54" i="9" a="1"/>
  <c r="AW54" i="9" s="1"/>
  <c r="A70" i="9" s="1"/>
  <c r="AW86" i="9" a="1"/>
  <c r="AW86" i="9" s="1"/>
  <c r="AW118" i="9" a="1"/>
  <c r="AW118" i="9" s="1"/>
  <c r="AW150" i="9" a="1"/>
  <c r="AW150" i="9" s="1"/>
  <c r="AW182" i="9" a="1"/>
  <c r="AW182" i="9" s="1"/>
  <c r="AW495" i="9" a="1"/>
  <c r="AW495" i="9" s="1"/>
  <c r="AW463" i="9" a="1"/>
  <c r="AW463" i="9" s="1"/>
  <c r="AW431" i="9" a="1"/>
  <c r="AW431" i="9" s="1"/>
  <c r="AW482" i="9" a="1"/>
  <c r="AW482" i="9" s="1"/>
  <c r="AW450" i="9" a="1"/>
  <c r="AW450" i="9" s="1"/>
  <c r="AW418" i="9" a="1"/>
  <c r="AW418" i="9" s="1"/>
  <c r="AW389" i="9" a="1"/>
  <c r="AW389" i="9" s="1"/>
  <c r="AW407" i="9" a="1"/>
  <c r="AW407" i="9" s="1"/>
  <c r="AW343" i="9" a="1"/>
  <c r="AW343" i="9" s="1"/>
  <c r="AW303" i="9" a="1"/>
  <c r="AW303" i="9" s="1"/>
  <c r="AW396" i="9" a="1"/>
  <c r="AW396" i="9" s="1"/>
  <c r="AW364" i="9" a="1"/>
  <c r="AW364" i="9" s="1"/>
  <c r="AW332" i="9" a="1"/>
  <c r="AW332" i="9" s="1"/>
  <c r="AW300" i="9" a="1"/>
  <c r="AW300" i="9" s="1"/>
  <c r="AW275" i="9" a="1"/>
  <c r="AW275" i="9" s="1"/>
  <c r="AW243" i="9" a="1"/>
  <c r="AW243" i="9" s="1"/>
  <c r="AW211" i="9" a="1"/>
  <c r="AW211" i="9" s="1"/>
  <c r="AW179" i="9" a="1"/>
  <c r="AW179" i="9" s="1"/>
  <c r="AW147" i="9" a="1"/>
  <c r="AW147" i="9" s="1"/>
  <c r="AW115" i="9" a="1"/>
  <c r="AW115" i="9" s="1"/>
  <c r="AW254" i="9" a="1"/>
  <c r="AW254" i="9" s="1"/>
  <c r="AW222" i="9" a="1"/>
  <c r="AW222" i="9" s="1"/>
  <c r="AW25" i="9" a="1"/>
  <c r="AW25" i="9" s="1"/>
  <c r="A41" i="9" s="1"/>
  <c r="AW57" i="9" a="1"/>
  <c r="AW57" i="9" s="1"/>
  <c r="A73" i="9" s="1"/>
  <c r="AW89" i="9" a="1"/>
  <c r="AW89" i="9" s="1"/>
  <c r="AW12" i="9" a="1"/>
  <c r="AW12" i="9" s="1"/>
  <c r="A28" i="9" s="1"/>
  <c r="AW44" i="9" a="1"/>
  <c r="AW44" i="9" s="1"/>
  <c r="A60" i="9" s="1"/>
  <c r="AW76" i="9" a="1"/>
  <c r="AW76" i="9" s="1"/>
  <c r="A92" i="9" s="1"/>
  <c r="AW108" i="9" a="1"/>
  <c r="AW108" i="9" s="1"/>
  <c r="AW140" i="9" a="1"/>
  <c r="AW140" i="9" s="1"/>
  <c r="AW172" i="9" a="1"/>
  <c r="AW172" i="9" s="1"/>
  <c r="AW204" i="9" a="1"/>
  <c r="AW204" i="9" s="1"/>
  <c r="AW11" i="9" a="1"/>
  <c r="AW11" i="9" s="1"/>
  <c r="A27" i="9" s="1"/>
  <c r="AW43" i="9" a="1"/>
  <c r="AW43" i="9" s="1"/>
  <c r="A59" i="9" s="1"/>
  <c r="AW75" i="9" a="1"/>
  <c r="AW75" i="9" s="1"/>
  <c r="A91" i="9" s="1"/>
  <c r="AW107" i="9" a="1"/>
  <c r="AW107" i="9" s="1"/>
  <c r="AW30" i="9" a="1"/>
  <c r="AW30" i="9" s="1"/>
  <c r="A46" i="9" s="1"/>
  <c r="AW62" i="9" a="1"/>
  <c r="AW62" i="9" s="1"/>
  <c r="A78" i="9" s="1"/>
  <c r="AW94" i="9" a="1"/>
  <c r="AW94" i="9" s="1"/>
  <c r="AW126" i="9" a="1"/>
  <c r="AW126" i="9" s="1"/>
  <c r="AW158" i="9" a="1"/>
  <c r="AW158" i="9" s="1"/>
  <c r="AW190" i="9" a="1"/>
  <c r="AW190" i="9" s="1"/>
  <c r="AW487" i="9" a="1"/>
  <c r="AW487" i="9" s="1"/>
  <c r="AW455" i="9" a="1"/>
  <c r="AW455" i="9" s="1"/>
  <c r="AW423" i="9" a="1"/>
  <c r="AW423" i="9" s="1"/>
  <c r="AW474" i="9" a="1"/>
  <c r="AW474" i="9" s="1"/>
  <c r="AW442" i="9" a="1"/>
  <c r="AW442" i="9" s="1"/>
  <c r="AW413" i="9" a="1"/>
  <c r="AW413" i="9" s="1"/>
  <c r="AW381" i="9" a="1"/>
  <c r="AW381" i="9" s="1"/>
  <c r="AW349" i="9" a="1"/>
  <c r="AW349" i="9" s="1"/>
  <c r="AW176" i="9" a="1"/>
  <c r="AW176" i="9" s="1"/>
  <c r="AW144" i="9" a="1"/>
  <c r="AW144" i="9" s="1"/>
  <c r="AW112" i="9" a="1"/>
  <c r="AW112" i="9" s="1"/>
  <c r="AW80" i="9" a="1"/>
  <c r="AW80" i="9" s="1"/>
  <c r="A96" i="9" s="1"/>
  <c r="AW48" i="9" a="1"/>
  <c r="AW48" i="9" s="1"/>
  <c r="A64" i="9" s="1"/>
  <c r="AW16" i="9" a="1"/>
  <c r="AW16" i="9" s="1"/>
  <c r="A32" i="9" s="1"/>
  <c r="AW93" i="9" a="1"/>
  <c r="AW93" i="9" s="1"/>
  <c r="AW61" i="9" a="1"/>
  <c r="AW61" i="9" s="1"/>
  <c r="A77" i="9" s="1"/>
  <c r="AW29" i="9" a="1"/>
  <c r="AW29" i="9" s="1"/>
  <c r="A45" i="9" s="1"/>
  <c r="AW218" i="9" a="1"/>
  <c r="AW218" i="9" s="1"/>
  <c r="AW250" i="9" a="1"/>
  <c r="AW250" i="9" s="1"/>
  <c r="AW282" i="9" a="1"/>
  <c r="AW282" i="9" s="1"/>
  <c r="AW143" i="9" a="1"/>
  <c r="AW143" i="9" s="1"/>
  <c r="AW175" i="9" a="1"/>
  <c r="AW175" i="9" s="1"/>
  <c r="AW207" i="9" a="1"/>
  <c r="AW207" i="9" s="1"/>
  <c r="AW239" i="9" a="1"/>
  <c r="AW239" i="9" s="1"/>
  <c r="AW271" i="9" a="1"/>
  <c r="AW271" i="9" s="1"/>
  <c r="AW296" i="9" a="1"/>
  <c r="AW296" i="9" s="1"/>
  <c r="AW328" i="9" a="1"/>
  <c r="AW328" i="9" s="1"/>
  <c r="AW360" i="9" a="1"/>
  <c r="AW360" i="9" s="1"/>
  <c r="AW392" i="9" a="1"/>
  <c r="AW392" i="9" s="1"/>
  <c r="AW299" i="9" a="1"/>
  <c r="AW299" i="9" s="1"/>
  <c r="AW331" i="9" a="1"/>
  <c r="AW331" i="9" s="1"/>
  <c r="AW363" i="9" a="1"/>
  <c r="AW363" i="9" s="1"/>
  <c r="AW395" i="9" a="1"/>
  <c r="AW395" i="9" s="1"/>
  <c r="AW424" i="9" a="1"/>
  <c r="AW424" i="9" s="1"/>
  <c r="AW456" i="9" a="1"/>
  <c r="AW456" i="9" s="1"/>
  <c r="AW488" i="9" a="1"/>
  <c r="AW488" i="9" s="1"/>
  <c r="AW437" i="9" a="1"/>
  <c r="AW437" i="9" s="1"/>
  <c r="AW469" i="9" a="1"/>
  <c r="AW469" i="9" s="1"/>
  <c r="AW501" i="9" a="1"/>
  <c r="AW501" i="9" s="1"/>
  <c r="AW236" i="9" a="1"/>
  <c r="AW236" i="9" s="1"/>
  <c r="AW268" i="9" a="1"/>
  <c r="AW268" i="9" s="1"/>
  <c r="AW129" i="9" a="1"/>
  <c r="AW129" i="9" s="1"/>
  <c r="AW161" i="9" a="1"/>
  <c r="AW161" i="9" s="1"/>
  <c r="AW193" i="9" a="1"/>
  <c r="AW193" i="9" s="1"/>
  <c r="AW225" i="9" a="1"/>
  <c r="AW225" i="9" s="1"/>
  <c r="AW257" i="9" a="1"/>
  <c r="AW257" i="9" s="1"/>
  <c r="AW286" i="9" a="1"/>
  <c r="AW286" i="9" s="1"/>
  <c r="AW314" i="9" a="1"/>
  <c r="AW314" i="9" s="1"/>
  <c r="AW346" i="9" a="1"/>
  <c r="AW346" i="9" s="1"/>
  <c r="AW378" i="9" a="1"/>
  <c r="AW378" i="9" s="1"/>
  <c r="AW410" i="9" a="1"/>
  <c r="AW410" i="9" s="1"/>
  <c r="AW317" i="9" a="1"/>
  <c r="AW317" i="9" s="1"/>
  <c r="AW357" i="9" a="1"/>
  <c r="AW357" i="9" s="1"/>
  <c r="AW168" i="9" a="1"/>
  <c r="AW168" i="9" s="1"/>
  <c r="AW136" i="9" a="1"/>
  <c r="AW136" i="9" s="1"/>
  <c r="AW104" i="9" a="1"/>
  <c r="AW104" i="9" s="1"/>
  <c r="AW72" i="9" a="1"/>
  <c r="AW72" i="9" s="1"/>
  <c r="A88" i="9" s="1"/>
  <c r="AW40" i="9" a="1"/>
  <c r="AW40" i="9" s="1"/>
  <c r="A56" i="9" s="1"/>
  <c r="AW8" i="9" a="1"/>
  <c r="AW8" i="9" s="1"/>
  <c r="A24" i="9" s="1"/>
  <c r="AW85" i="9" a="1"/>
  <c r="AW85" i="9" s="1"/>
  <c r="AW53" i="9" a="1"/>
  <c r="AW53" i="9" s="1"/>
  <c r="A69" i="9" s="1"/>
  <c r="AW21" i="9" a="1"/>
  <c r="AW21" i="9" s="1"/>
  <c r="A37" i="9" s="1"/>
  <c r="AW226" i="9" a="1"/>
  <c r="AW226" i="9" s="1"/>
  <c r="AW258" i="9" a="1"/>
  <c r="AW258" i="9" s="1"/>
  <c r="AW119" i="9" a="1"/>
  <c r="AW119" i="9" s="1"/>
  <c r="AW151" i="9" a="1"/>
  <c r="AW151" i="9" s="1"/>
  <c r="AW183" i="9" a="1"/>
  <c r="AW183" i="9" s="1"/>
  <c r="AW215" i="9" a="1"/>
  <c r="AW215" i="9" s="1"/>
  <c r="AW247" i="9" a="1"/>
  <c r="AW247" i="9" s="1"/>
  <c r="AW279" i="9" a="1"/>
  <c r="AW279" i="9" s="1"/>
  <c r="AW304" i="9" a="1"/>
  <c r="AW304" i="9" s="1"/>
  <c r="AW336" i="9" a="1"/>
  <c r="AW336" i="9" s="1"/>
  <c r="AW368" i="9" a="1"/>
  <c r="AW368" i="9" s="1"/>
  <c r="AW400" i="9" a="1"/>
  <c r="AW400" i="9" s="1"/>
  <c r="AW307" i="9" a="1"/>
  <c r="AW307" i="9" s="1"/>
  <c r="AW339" i="9" a="1"/>
  <c r="AW339" i="9" s="1"/>
  <c r="AW371" i="9" a="1"/>
  <c r="AW371" i="9" s="1"/>
  <c r="AW403" i="9" a="1"/>
  <c r="AW403" i="9" s="1"/>
  <c r="AW432" i="9" a="1"/>
  <c r="AW432" i="9" s="1"/>
  <c r="AW464" i="9" a="1"/>
  <c r="AW464" i="9" s="1"/>
  <c r="AW496" i="9" a="1"/>
  <c r="AW496" i="9" s="1"/>
  <c r="AW445" i="9" a="1"/>
  <c r="AW445" i="9" s="1"/>
  <c r="AW477" i="9" a="1"/>
  <c r="AW477" i="9" s="1"/>
  <c r="AW212" i="9" a="1"/>
  <c r="AW212" i="9" s="1"/>
  <c r="AW244" i="9" a="1"/>
  <c r="AW244" i="9" s="1"/>
  <c r="AW276" i="9" a="1"/>
  <c r="AW276" i="9" s="1"/>
  <c r="AW137" i="9" a="1"/>
  <c r="AW137" i="9" s="1"/>
  <c r="AW169" i="9" a="1"/>
  <c r="AW169" i="9" s="1"/>
  <c r="AW201" i="9" a="1"/>
  <c r="AW201" i="9" s="1"/>
  <c r="AW233" i="9" a="1"/>
  <c r="AW233" i="9" s="1"/>
  <c r="AW265" i="9" a="1"/>
  <c r="AW265" i="9" s="1"/>
  <c r="AW290" i="9" a="1"/>
  <c r="AW290" i="9" s="1"/>
  <c r="AW322" i="9" a="1"/>
  <c r="AW322" i="9" s="1"/>
  <c r="AW354" i="9" a="1"/>
  <c r="AW354" i="9" s="1"/>
  <c r="AW386" i="9" a="1"/>
  <c r="AW386" i="9" s="1"/>
  <c r="AW293" i="9" a="1"/>
  <c r="AW293" i="9" s="1"/>
  <c r="AW325" i="9" a="1"/>
  <c r="AW325" i="9" s="1"/>
  <c r="AW203" i="9" a="1"/>
  <c r="AW203" i="9" s="1"/>
  <c r="AW171" i="9" a="1"/>
  <c r="AW171" i="9" s="1"/>
  <c r="AW139" i="9" a="1"/>
  <c r="AW139" i="9" s="1"/>
  <c r="AW278" i="9" a="1"/>
  <c r="AW278" i="9" s="1"/>
  <c r="AW246" i="9" a="1"/>
  <c r="AW246" i="9" s="1"/>
  <c r="AW214" i="9" a="1"/>
  <c r="AW214" i="9" s="1"/>
  <c r="AW33" i="9" a="1"/>
  <c r="AW33" i="9" s="1"/>
  <c r="A49" i="9" s="1"/>
  <c r="AW65" i="9" a="1"/>
  <c r="AW65" i="9" s="1"/>
  <c r="A81" i="9" s="1"/>
  <c r="AW97" i="9" a="1"/>
  <c r="AW97" i="9" s="1"/>
  <c r="AW20" i="9" a="1"/>
  <c r="AW20" i="9" s="1"/>
  <c r="A36" i="9" s="1"/>
  <c r="AW52" i="9" a="1"/>
  <c r="AW52" i="9" s="1"/>
  <c r="A68" i="9" s="1"/>
  <c r="AW84" i="9" a="1"/>
  <c r="AW84" i="9" s="1"/>
  <c r="AW116" i="9" a="1"/>
  <c r="AW116" i="9" s="1"/>
  <c r="AW148" i="9" a="1"/>
  <c r="AW148" i="9" s="1"/>
  <c r="AW180" i="9" a="1"/>
  <c r="AW180" i="9" s="1"/>
  <c r="AW192" i="9" a="1"/>
  <c r="AW192" i="9" s="1"/>
  <c r="AW19" i="9" a="1"/>
  <c r="AW19" i="9" s="1"/>
  <c r="A35" i="9" s="1"/>
  <c r="AW51" i="9" a="1"/>
  <c r="AW51" i="9" s="1"/>
  <c r="A67" i="9" s="1"/>
  <c r="AW83" i="9" a="1"/>
  <c r="AW83" i="9" s="1"/>
  <c r="AW6" i="9" a="1"/>
  <c r="AW6" i="9" s="1"/>
  <c r="A22" i="9" s="1"/>
  <c r="AW38" i="9" a="1"/>
  <c r="AW38" i="9" s="1"/>
  <c r="A54" i="9" s="1"/>
  <c r="AW70" i="9" a="1"/>
  <c r="AW70" i="9" s="1"/>
  <c r="A86" i="9" s="1"/>
  <c r="AW102" i="9" a="1"/>
  <c r="AW102" i="9" s="1"/>
  <c r="AW134" i="9" a="1"/>
  <c r="AW134" i="9" s="1"/>
  <c r="AW166" i="9" a="1"/>
  <c r="AW166" i="9" s="1"/>
  <c r="AW198" i="9" a="1"/>
  <c r="AW198" i="9" s="1"/>
  <c r="AW479" i="9" a="1"/>
  <c r="AW479" i="9" s="1"/>
  <c r="AW447" i="9" a="1"/>
  <c r="AW447" i="9" s="1"/>
  <c r="AW498" i="9" a="1"/>
  <c r="AW498" i="9" s="1"/>
  <c r="AW466" i="9" a="1"/>
  <c r="AW466" i="9" s="1"/>
  <c r="AW434" i="9" a="1"/>
  <c r="AW434" i="9" s="1"/>
  <c r="AW405" i="9" a="1"/>
  <c r="AW405" i="9" s="1"/>
  <c r="AW373" i="9" a="1"/>
  <c r="AW373" i="9" s="1"/>
  <c r="AW375" i="9" a="1"/>
  <c r="AW375" i="9" s="1"/>
  <c r="AW319" i="9" a="1"/>
  <c r="AW319" i="9" s="1"/>
  <c r="AW412" i="9" a="1"/>
  <c r="AW412" i="9" s="1"/>
  <c r="AW380" i="9" a="1"/>
  <c r="AW380" i="9" s="1"/>
  <c r="AW348" i="9" a="1"/>
  <c r="AW348" i="9" s="1"/>
  <c r="AW316" i="9" a="1"/>
  <c r="AW316" i="9" s="1"/>
  <c r="AW287" i="9" a="1"/>
  <c r="AW287" i="9" s="1"/>
  <c r="AW259" i="9" a="1"/>
  <c r="AW259" i="9" s="1"/>
  <c r="AW227" i="9" a="1"/>
  <c r="AW227" i="9" s="1"/>
  <c r="AW195" i="9" a="1"/>
  <c r="AW195" i="9" s="1"/>
  <c r="AW163" i="9" a="1"/>
  <c r="AW163" i="9" s="1"/>
  <c r="AW131" i="9" a="1"/>
  <c r="AW131" i="9" s="1"/>
  <c r="AW270" i="9" a="1"/>
  <c r="AW270" i="9" s="1"/>
  <c r="AW238" i="9" a="1"/>
  <c r="AW238" i="9" s="1"/>
  <c r="AW9" i="9" a="1"/>
  <c r="AW9" i="9" s="1"/>
  <c r="A25" i="9" s="1"/>
  <c r="AW41" i="9" a="1"/>
  <c r="AW41" i="9" s="1"/>
  <c r="A57" i="9" s="1"/>
  <c r="AW73" i="9" a="1"/>
  <c r="AW73" i="9" s="1"/>
  <c r="A89" i="9" s="1"/>
  <c r="AW105" i="9" a="1"/>
  <c r="AW105" i="9" s="1"/>
  <c r="AW28" i="9" a="1"/>
  <c r="AW28" i="9" s="1"/>
  <c r="A44" i="9" s="1"/>
  <c r="AW60" i="9" a="1"/>
  <c r="AW60" i="9" s="1"/>
  <c r="A76" i="9" s="1"/>
  <c r="AW92" i="9" a="1"/>
  <c r="AW92" i="9" s="1"/>
  <c r="AW124" i="9" a="1"/>
  <c r="AW124" i="9" s="1"/>
  <c r="AW156" i="9" a="1"/>
  <c r="AW156" i="9" s="1"/>
  <c r="AW188" i="9" a="1"/>
  <c r="AW188" i="9" s="1"/>
  <c r="AW210" i="9" a="1"/>
  <c r="AW210" i="9" s="1"/>
  <c r="AW27" i="9" a="1"/>
  <c r="AW27" i="9" s="1"/>
  <c r="A43" i="9" s="1"/>
  <c r="AW59" i="9" a="1"/>
  <c r="AW59" i="9" s="1"/>
  <c r="A75" i="9" s="1"/>
  <c r="AW91" i="9" a="1"/>
  <c r="AW91" i="9" s="1"/>
  <c r="AW14" i="9" a="1"/>
  <c r="AW14" i="9" s="1"/>
  <c r="A30" i="9" s="1"/>
  <c r="AW46" i="9" a="1"/>
  <c r="AW46" i="9" s="1"/>
  <c r="A62" i="9" s="1"/>
  <c r="AW78" i="9" a="1"/>
  <c r="AW78" i="9" s="1"/>
  <c r="A94" i="9" s="1"/>
  <c r="AW110" i="9" a="1"/>
  <c r="AW110" i="9" s="1"/>
  <c r="AW142" i="9" a="1"/>
  <c r="AW142" i="9" s="1"/>
  <c r="AW174" i="9" a="1"/>
  <c r="AW174" i="9" s="1"/>
  <c r="AW502" i="9" a="1"/>
  <c r="AW502" i="9" s="1"/>
  <c r="AW471" i="9" a="1"/>
  <c r="AW471" i="9" s="1"/>
  <c r="AW439" i="9" a="1"/>
  <c r="AW439" i="9" s="1"/>
  <c r="AW490" i="9" a="1"/>
  <c r="AW490" i="9" s="1"/>
  <c r="AW458" i="9" a="1"/>
  <c r="AW458" i="9" s="1"/>
  <c r="AW426" i="9" a="1"/>
  <c r="AW426" i="9" s="1"/>
  <c r="AW397" i="9" a="1"/>
  <c r="AW397" i="9" s="1"/>
  <c r="AW365" i="9" a="1"/>
  <c r="AW365" i="9" s="1"/>
  <c r="AW200" i="9" a="1"/>
  <c r="AW200" i="9" s="1"/>
  <c r="AW160" i="9" a="1"/>
  <c r="AW160" i="9" s="1"/>
  <c r="AW128" i="9" a="1"/>
  <c r="AW128" i="9" s="1"/>
  <c r="AW96" i="9" a="1"/>
  <c r="AW96" i="9" s="1"/>
  <c r="AW64" i="9" a="1"/>
  <c r="AW64" i="9" s="1"/>
  <c r="A80" i="9" s="1"/>
  <c r="AW32" i="9" a="1"/>
  <c r="AW32" i="9" s="1"/>
  <c r="A48" i="9" s="1"/>
  <c r="AW109" i="9" a="1"/>
  <c r="AW109" i="9" s="1"/>
  <c r="AW77" i="9" a="1"/>
  <c r="AW77" i="9" s="1"/>
  <c r="A93" i="9" s="1"/>
  <c r="AW45" i="9" a="1"/>
  <c r="AW45" i="9" s="1"/>
  <c r="A61" i="9" s="1"/>
  <c r="AW13" i="9" a="1"/>
  <c r="AW13" i="9" s="1"/>
  <c r="A29" i="9" s="1"/>
  <c r="AW234" i="9" a="1"/>
  <c r="AW234" i="9" s="1"/>
  <c r="AW266" i="9" a="1"/>
  <c r="AW266" i="9" s="1"/>
  <c r="AW127" i="9" a="1"/>
  <c r="AW127" i="9" s="1"/>
  <c r="AW159" i="9" a="1"/>
  <c r="AW159" i="9" s="1"/>
  <c r="AW191" i="9" a="1"/>
  <c r="AW191" i="9" s="1"/>
  <c r="AW223" i="9" a="1"/>
  <c r="AW223" i="9" s="1"/>
  <c r="AW255" i="9" a="1"/>
  <c r="AW255" i="9" s="1"/>
  <c r="AW285" i="9" a="1"/>
  <c r="AW285" i="9" s="1"/>
  <c r="AW312" i="9" a="1"/>
  <c r="AW312" i="9" s="1"/>
  <c r="AW344" i="9" a="1"/>
  <c r="AW344" i="9" s="1"/>
  <c r="AW376" i="9" a="1"/>
  <c r="AW376" i="9" s="1"/>
  <c r="AW408" i="9" a="1"/>
  <c r="AW408" i="9" s="1"/>
  <c r="AW315" i="9" a="1"/>
  <c r="AW315" i="9" s="1"/>
  <c r="AW347" i="9" a="1"/>
  <c r="AW347" i="9" s="1"/>
  <c r="AW379" i="9" a="1"/>
  <c r="AW379" i="9" s="1"/>
  <c r="AW411" i="9" a="1"/>
  <c r="AW411" i="9" s="1"/>
  <c r="AW440" i="9" a="1"/>
  <c r="AW440" i="9" s="1"/>
  <c r="AW472" i="9" a="1"/>
  <c r="AW472" i="9" s="1"/>
  <c r="AW421" i="9" a="1"/>
  <c r="AW421" i="9" s="1"/>
  <c r="AW453" i="9" a="1"/>
  <c r="AW453" i="9" s="1"/>
  <c r="AW485" i="9" a="1"/>
  <c r="AW485" i="9" s="1"/>
  <c r="AW220" i="9" a="1"/>
  <c r="AW220" i="9" s="1"/>
  <c r="AW252" i="9" a="1"/>
  <c r="AW252" i="9" s="1"/>
  <c r="AW113" i="9" a="1"/>
  <c r="AW113" i="9" s="1"/>
  <c r="AW145" i="9" a="1"/>
  <c r="AW145" i="9" s="1"/>
  <c r="AW177" i="9" a="1"/>
  <c r="AW177" i="9" s="1"/>
  <c r="AW209" i="9" a="1"/>
  <c r="AW209" i="9" s="1"/>
  <c r="AW241" i="9" a="1"/>
  <c r="AW241" i="9" s="1"/>
  <c r="AW273" i="9" a="1"/>
  <c r="AW273" i="9" s="1"/>
  <c r="AW298" i="9" a="1"/>
  <c r="AW298" i="9" s="1"/>
  <c r="AW330" i="9" a="1"/>
  <c r="AW330" i="9" s="1"/>
  <c r="AW362" i="9" a="1"/>
  <c r="AW362" i="9" s="1"/>
  <c r="AW394" i="9" a="1"/>
  <c r="AW394" i="9" s="1"/>
  <c r="AW301" i="9" a="1"/>
  <c r="AW301" i="9" s="1"/>
  <c r="AW333" i="9" a="1"/>
  <c r="AW333" i="9" s="1"/>
  <c r="AW184" i="9" a="1"/>
  <c r="AW184" i="9" s="1"/>
  <c r="AW152" i="9" a="1"/>
  <c r="AW152" i="9" s="1"/>
  <c r="AW120" i="9" a="1"/>
  <c r="AW120" i="9" s="1"/>
  <c r="AW88" i="9" a="1"/>
  <c r="AW88" i="9" s="1"/>
  <c r="AW56" i="9" a="1"/>
  <c r="AW56" i="9" s="1"/>
  <c r="A72" i="9" s="1"/>
  <c r="AW24" i="9" a="1"/>
  <c r="AW24" i="9" s="1"/>
  <c r="A40" i="9" s="1"/>
  <c r="AW101" i="9" a="1"/>
  <c r="AW101" i="9" s="1"/>
  <c r="AW69" i="9" a="1"/>
  <c r="AW69" i="9" s="1"/>
  <c r="A85" i="9" s="1"/>
  <c r="AW37" i="9" a="1"/>
  <c r="AW37" i="9" s="1"/>
  <c r="A53" i="9" s="1"/>
  <c r="AW5" i="9" a="1"/>
  <c r="AW5" i="9" s="1"/>
  <c r="A21" i="9" s="1"/>
  <c r="AW242" i="9" a="1"/>
  <c r="AW242" i="9" s="1"/>
  <c r="AW274" i="9" a="1"/>
  <c r="AW274" i="9" s="1"/>
  <c r="AW135" i="9" a="1"/>
  <c r="AW135" i="9" s="1"/>
  <c r="AW167" i="9" a="1"/>
  <c r="AW167" i="9" s="1"/>
  <c r="AW199" i="9" a="1"/>
  <c r="AW199" i="9" s="1"/>
  <c r="AW231" i="9" a="1"/>
  <c r="AW231" i="9" s="1"/>
  <c r="AW263" i="9" a="1"/>
  <c r="AW263" i="9" s="1"/>
  <c r="AW289" i="9" a="1"/>
  <c r="AW289" i="9" s="1"/>
  <c r="AW320" i="9" a="1"/>
  <c r="AW320" i="9" s="1"/>
  <c r="AW352" i="9" a="1"/>
  <c r="AW352" i="9" s="1"/>
  <c r="AW384" i="9" a="1"/>
  <c r="AW384" i="9" s="1"/>
  <c r="AW291" i="9" a="1"/>
  <c r="AW291" i="9" s="1"/>
  <c r="AW323" i="9" a="1"/>
  <c r="AW323" i="9" s="1"/>
  <c r="AW355" i="9" a="1"/>
  <c r="AW355" i="9" s="1"/>
  <c r="AW387" i="9" a="1"/>
  <c r="AW387" i="9" s="1"/>
  <c r="AW417" i="9" a="1"/>
  <c r="AW417" i="9" s="1"/>
  <c r="AW448" i="9" a="1"/>
  <c r="AW448" i="9" s="1"/>
  <c r="AW480" i="9" a="1"/>
  <c r="AW480" i="9" s="1"/>
  <c r="AW429" i="9" a="1"/>
  <c r="AW429" i="9" s="1"/>
  <c r="AW461" i="9" a="1"/>
  <c r="AW461" i="9" s="1"/>
  <c r="AW493" i="9" a="1"/>
  <c r="AW493" i="9" s="1"/>
  <c r="AW228" i="9" a="1"/>
  <c r="AW228" i="9" s="1"/>
  <c r="AW260" i="9" a="1"/>
  <c r="AW260" i="9" s="1"/>
  <c r="AW121" i="9" a="1"/>
  <c r="AW121" i="9" s="1"/>
  <c r="AW153" i="9" a="1"/>
  <c r="AW153" i="9" s="1"/>
  <c r="AW185" i="9" a="1"/>
  <c r="AW185" i="9" s="1"/>
  <c r="AW217" i="9" a="1"/>
  <c r="AW217" i="9" s="1"/>
  <c r="AW249" i="9" a="1"/>
  <c r="AW249" i="9" s="1"/>
  <c r="AW281" i="9" a="1"/>
  <c r="AW281" i="9" s="1"/>
  <c r="AW306" i="9" a="1"/>
  <c r="AW306" i="9" s="1"/>
  <c r="AW338" i="9" a="1"/>
  <c r="AW338" i="9" s="1"/>
  <c r="AW370" i="9" a="1"/>
  <c r="AW370" i="9" s="1"/>
  <c r="AW402" i="9" a="1"/>
  <c r="AW402" i="9" s="1"/>
  <c r="AW309" i="9" a="1"/>
  <c r="AW309" i="9" s="1"/>
  <c r="AW341" i="9" a="1"/>
  <c r="AW341" i="9" s="1"/>
  <c r="AD6" i="13"/>
  <c r="A12" i="5"/>
  <c r="AD12" i="5" s="1"/>
  <c r="AE12" i="5" s="1"/>
  <c r="D69" i="9" l="1"/>
  <c r="F69" i="9"/>
  <c r="F56" i="9"/>
  <c r="D56" i="9"/>
  <c r="D21" i="9"/>
  <c r="F21" i="9"/>
  <c r="F53" i="9"/>
  <c r="D53" i="9"/>
  <c r="D85" i="9"/>
  <c r="F85" i="9"/>
  <c r="D40" i="9"/>
  <c r="F40" i="9"/>
  <c r="D72" i="9"/>
  <c r="F72" i="9"/>
  <c r="D29" i="9"/>
  <c r="F29" i="9"/>
  <c r="F61" i="9"/>
  <c r="D61" i="9"/>
  <c r="F93" i="9"/>
  <c r="D93" i="9"/>
  <c r="D48" i="9"/>
  <c r="F48" i="9"/>
  <c r="F80" i="9"/>
  <c r="D80" i="9"/>
  <c r="F94" i="9"/>
  <c r="D94" i="9"/>
  <c r="D62" i="9"/>
  <c r="F62" i="9"/>
  <c r="D30" i="9"/>
  <c r="F30" i="9"/>
  <c r="F75" i="9"/>
  <c r="D75" i="9"/>
  <c r="D43" i="9"/>
  <c r="F43" i="9"/>
  <c r="F76" i="9"/>
  <c r="D76" i="9"/>
  <c r="D44" i="9"/>
  <c r="F44" i="9"/>
  <c r="D89" i="9"/>
  <c r="F89" i="9"/>
  <c r="D57" i="9"/>
  <c r="F57" i="9"/>
  <c r="D25" i="9"/>
  <c r="F25" i="9"/>
  <c r="D86" i="9"/>
  <c r="F86" i="9"/>
  <c r="F54" i="9"/>
  <c r="D54" i="9"/>
  <c r="F22" i="9"/>
  <c r="D22" i="9"/>
  <c r="F67" i="9"/>
  <c r="D67" i="9"/>
  <c r="F35" i="9"/>
  <c r="D35" i="9"/>
  <c r="D68" i="9"/>
  <c r="F68" i="9"/>
  <c r="D36" i="9"/>
  <c r="F36" i="9"/>
  <c r="F81" i="9"/>
  <c r="D81" i="9"/>
  <c r="F49" i="9"/>
  <c r="D49" i="9"/>
  <c r="D37" i="9"/>
  <c r="F37" i="9"/>
  <c r="F24" i="9"/>
  <c r="D24" i="9"/>
  <c r="F88" i="9"/>
  <c r="D88" i="9"/>
  <c r="D45" i="9"/>
  <c r="F45" i="9"/>
  <c r="D77" i="9"/>
  <c r="F77" i="9"/>
  <c r="F32" i="9"/>
  <c r="D32" i="9"/>
  <c r="F64" i="9"/>
  <c r="D64" i="9"/>
  <c r="F96" i="9"/>
  <c r="D96" i="9"/>
  <c r="D78" i="9"/>
  <c r="F78" i="9"/>
  <c r="D46" i="9"/>
  <c r="F46" i="9"/>
  <c r="D91" i="9"/>
  <c r="F91" i="9"/>
  <c r="D59" i="9"/>
  <c r="F59" i="9"/>
  <c r="F27" i="9"/>
  <c r="D27" i="9"/>
  <c r="D92" i="9"/>
  <c r="F92" i="9"/>
  <c r="D60" i="9"/>
  <c r="F60" i="9"/>
  <c r="D28" i="9"/>
  <c r="F28" i="9"/>
  <c r="D73" i="9"/>
  <c r="F73" i="9"/>
  <c r="F41" i="9"/>
  <c r="D41" i="9"/>
  <c r="F70" i="9"/>
  <c r="D70" i="9"/>
  <c r="F38" i="9"/>
  <c r="D38" i="9"/>
  <c r="F83" i="9"/>
  <c r="D83" i="9"/>
  <c r="F51" i="9"/>
  <c r="D51" i="9"/>
  <c r="F19" i="9"/>
  <c r="D19" i="9"/>
  <c r="F84" i="9"/>
  <c r="D84" i="9"/>
  <c r="F52" i="9"/>
  <c r="D52" i="9"/>
  <c r="D20" i="9"/>
  <c r="F20" i="9"/>
  <c r="D97" i="9"/>
  <c r="F97" i="9"/>
  <c r="F65" i="9"/>
  <c r="D65" i="9"/>
  <c r="D33" i="9"/>
  <c r="F33" i="9"/>
  <c r="D98" i="9"/>
  <c r="F98" i="9"/>
  <c r="D66" i="9"/>
  <c r="F66" i="9"/>
  <c r="D34" i="9"/>
  <c r="F34" i="9"/>
  <c r="D79" i="9"/>
  <c r="F79" i="9"/>
  <c r="F47" i="9"/>
  <c r="D47" i="9"/>
  <c r="D90" i="9"/>
  <c r="F90" i="9"/>
  <c r="F58" i="9"/>
  <c r="D58" i="9"/>
  <c r="D26" i="9"/>
  <c r="F26" i="9"/>
  <c r="D71" i="9"/>
  <c r="F71" i="9"/>
  <c r="D39" i="9"/>
  <c r="F39" i="9"/>
  <c r="D82" i="9"/>
  <c r="F82" i="9"/>
  <c r="D50" i="9"/>
  <c r="F50" i="9"/>
  <c r="D95" i="9"/>
  <c r="F95" i="9"/>
  <c r="F63" i="9"/>
  <c r="D63" i="9"/>
  <c r="F31" i="9"/>
  <c r="D31" i="9"/>
  <c r="F74" i="9"/>
  <c r="D74" i="9"/>
  <c r="D42" i="9"/>
  <c r="F42" i="9"/>
  <c r="D87" i="9"/>
  <c r="F87" i="9"/>
  <c r="F55" i="9"/>
  <c r="D55" i="9"/>
  <c r="F23" i="9"/>
  <c r="D23" i="9"/>
  <c r="AA3" i="5" l="1"/>
  <c r="AA9" i="5"/>
  <c r="AA7" i="5"/>
  <c r="AA8" i="5"/>
  <c r="AA6" i="5"/>
  <c r="Y7" i="5"/>
  <c r="Y9" i="5"/>
  <c r="Y8" i="5"/>
  <c r="Y3" i="5"/>
  <c r="Y6" i="5"/>
  <c r="U6" i="5"/>
  <c r="U8" i="5"/>
  <c r="U9" i="5"/>
  <c r="U3" i="5"/>
  <c r="U7" i="5"/>
  <c r="W8" i="5"/>
  <c r="W3" i="5"/>
  <c r="W7" i="5"/>
  <c r="W6" i="5"/>
  <c r="W9" i="5"/>
  <c r="Z9" i="5"/>
  <c r="Z6" i="5"/>
  <c r="Z7" i="5"/>
  <c r="Z8" i="5"/>
  <c r="Z3" i="5"/>
  <c r="X8" i="5"/>
  <c r="X7" i="5"/>
  <c r="X3" i="5"/>
  <c r="X6" i="5"/>
  <c r="X9" i="5"/>
  <c r="V7" i="5"/>
  <c r="V9" i="5"/>
  <c r="V8" i="5"/>
  <c r="V3" i="5"/>
  <c r="V6" i="5"/>
  <c r="T6" i="5" l="1"/>
  <c r="T8" i="5"/>
  <c r="T9" i="5"/>
  <c r="T7" i="5"/>
  <c r="T3" i="5"/>
  <c r="N9" i="5"/>
  <c r="N8" i="5"/>
  <c r="N6" i="5"/>
  <c r="N7" i="5"/>
  <c r="N3" i="5"/>
  <c r="L8" i="5"/>
  <c r="L3" i="5"/>
  <c r="L6" i="5"/>
  <c r="L7" i="5"/>
  <c r="L9" i="5"/>
  <c r="H7" i="5"/>
  <c r="H3" i="5"/>
  <c r="H6" i="5"/>
  <c r="H9" i="5"/>
  <c r="H8" i="5"/>
  <c r="D7" i="5"/>
  <c r="D9" i="5"/>
  <c r="D8" i="5"/>
  <c r="D3" i="5"/>
  <c r="D6" i="5"/>
  <c r="S8" i="5"/>
  <c r="S3" i="5"/>
  <c r="S6" i="5"/>
  <c r="S9" i="5"/>
  <c r="S7" i="5"/>
  <c r="Q3" i="5"/>
  <c r="Q7" i="5"/>
  <c r="Q9" i="5"/>
  <c r="Q6" i="5"/>
  <c r="Q8" i="5"/>
  <c r="K6" i="5"/>
  <c r="K8" i="5"/>
  <c r="K9" i="5"/>
  <c r="K7" i="5"/>
  <c r="K3" i="5"/>
  <c r="G8" i="5"/>
  <c r="G6" i="5"/>
  <c r="G9" i="5"/>
  <c r="G7" i="5"/>
  <c r="G3" i="5"/>
  <c r="R9" i="5"/>
  <c r="R8" i="5"/>
  <c r="R7" i="5"/>
  <c r="R3" i="5"/>
  <c r="R6" i="5"/>
  <c r="P9" i="5"/>
  <c r="P7" i="5"/>
  <c r="P3" i="5"/>
  <c r="P8" i="5"/>
  <c r="P6" i="5"/>
  <c r="J8" i="5"/>
  <c r="J7" i="5"/>
  <c r="J3" i="5"/>
  <c r="J6" i="5"/>
  <c r="J9" i="5"/>
  <c r="F8" i="5"/>
  <c r="F7" i="5"/>
  <c r="F3" i="5"/>
  <c r="F6" i="5"/>
  <c r="F9" i="5"/>
  <c r="O6" i="5"/>
  <c r="O7" i="5"/>
  <c r="O9" i="5"/>
  <c r="O8" i="5"/>
  <c r="O3" i="5"/>
  <c r="M3" i="5"/>
  <c r="M8" i="5"/>
  <c r="M7" i="5"/>
  <c r="M6" i="5"/>
  <c r="M9" i="5"/>
  <c r="I7" i="5"/>
  <c r="I8" i="5"/>
  <c r="I6" i="5"/>
  <c r="I9" i="5"/>
  <c r="I3" i="5"/>
  <c r="E7" i="5"/>
  <c r="E6" i="5"/>
  <c r="E9" i="5"/>
  <c r="E8" i="5"/>
  <c r="E3" i="5"/>
  <c r="C7" i="5" l="1"/>
  <c r="AD7" i="5" s="1"/>
  <c r="C9" i="5"/>
  <c r="AD9" i="5" s="1"/>
  <c r="C6" i="5"/>
  <c r="AD6" i="5" s="1"/>
  <c r="C3" i="5"/>
  <c r="AD3" i="5" s="1"/>
  <c r="C8" i="5"/>
  <c r="AD8" i="5" s="1"/>
</calcChain>
</file>

<file path=xl/comments1.xml><?xml version="1.0" encoding="utf-8"?>
<comments xmlns="http://schemas.openxmlformats.org/spreadsheetml/2006/main">
  <authors>
    <author>Klima, Christian</author>
  </authors>
  <commentList>
    <comment ref="A9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</text>
    </comment>
  </commentList>
</comments>
</file>

<file path=xl/comments2.xml><?xml version="1.0" encoding="utf-8"?>
<comments xmlns="http://schemas.openxmlformats.org/spreadsheetml/2006/main">
  <authors>
    <author>Klima, Christian</author>
  </authors>
  <commentList>
    <comment ref="AD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4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Klima, Christian</author>
  </authors>
  <commentList>
    <comment ref="AD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4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6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7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8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9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10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Klima, Christian</author>
  </authors>
  <commentList>
    <comment ref="AG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Klima, Christian</author>
  </authors>
  <commentList>
    <comment ref="AG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Klima, Christian</author>
  </authors>
  <commentList>
    <comment ref="J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R1-Holes
wenn mind. 1 x 0 oder blank --&gt; 999</t>
        </r>
      </text>
    </comment>
    <comment ref="K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R2-Holes
wenn mind. 1 x 0 oder blank --&gt; 999</t>
        </r>
      </text>
    </comment>
    <comment ref="L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R3-Holes
wenn mind. 1 x 0 oder blank --&gt; 999</t>
        </r>
      </text>
    </comment>
    <comment ref="M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Final-Holes
wenn mind. 1 x 0 oder blank --&gt; 999</t>
        </r>
      </text>
    </comment>
    <comment ref="N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PlayOff-Holes
wenn mind. 1 x 0 oder blank --&gt; 999</t>
        </r>
      </text>
    </comment>
    <comment ref="AP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von R1-R3 minus
100stel von Finale (wenn gespielt) minus
10000stel von PlayOff (wenn gespielt) plus
100000stel von aktueller Zeile</t>
        </r>
      </text>
    </comment>
  </commentList>
</comments>
</file>

<file path=xl/comments7.xml><?xml version="1.0" encoding="utf-8"?>
<comments xmlns="http://schemas.openxmlformats.org/spreadsheetml/2006/main">
  <authors>
    <author>Klima, Christian</author>
  </authors>
  <commentList>
    <comment ref="C5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C7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E7" authorId="0">
      <text>
        <r>
          <rPr>
            <b/>
            <sz val="8"/>
            <color indexed="81"/>
            <rFont val="Tahoma"/>
            <family val="2"/>
          </rPr>
          <t xml:space="preserve">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" authorId="0">
      <text>
        <r>
          <rPr>
            <b/>
            <sz val="8"/>
            <color indexed="81"/>
            <rFont val="Tahoma"/>
            <family val="2"/>
          </rPr>
          <t xml:space="preserve">Women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>
  <connection id="1" name="Verbindung" type="4" refreshedVersion="4" background="1">
    <webPr sourceData="1" parsePre="1" consecutive="1" xl2000="1" url="http://dgcs.undefined.at:8080/rating/ranking/2012-06-03;jsessionid=1ln29dlw8nf2961svk9xg9so" htmlTables="1">
      <tables count="2">
        <x v="2"/>
        <x v="3"/>
      </tables>
    </webPr>
  </connection>
  <connection id="2" name="Verbindung1" type="4" refreshedVersion="4" background="1" saveData="1">
    <webPr sourceData="1" parsePre="1" consecutive="1" xl2000="1" url="http://dgcs.undefined.at:8080/rating/ranking" htmlTables="1">
      <tables count="1">
        <x v="3"/>
      </tables>
    </webPr>
  </connection>
</connections>
</file>

<file path=xl/sharedStrings.xml><?xml version="1.0" encoding="utf-8"?>
<sst xmlns="http://schemas.openxmlformats.org/spreadsheetml/2006/main" count="8513" uniqueCount="1209">
  <si>
    <t>Otfried Derschmidt</t>
  </si>
  <si>
    <t>M</t>
  </si>
  <si>
    <t>Günther Kaimberger</t>
  </si>
  <si>
    <t>Karl Seper</t>
  </si>
  <si>
    <t>Mike Bischof-Horak</t>
  </si>
  <si>
    <t>Bernd Wender</t>
  </si>
  <si>
    <t>David Wojak</t>
  </si>
  <si>
    <t>Bernd Kolmanz</t>
  </si>
  <si>
    <t>Mike Kalcher</t>
  </si>
  <si>
    <t>Michael Paulus</t>
  </si>
  <si>
    <t>Daniel Maier</t>
  </si>
  <si>
    <t>Reinhold Schachner</t>
  </si>
  <si>
    <t>Simon Ceh</t>
  </si>
  <si>
    <t>Stefan Topolovec</t>
  </si>
  <si>
    <t>Günter Grobner</t>
  </si>
  <si>
    <t>Christian Klima</t>
  </si>
  <si>
    <t>W</t>
  </si>
  <si>
    <t>Michael Greilinger</t>
  </si>
  <si>
    <t>Gerhard Fluch</t>
  </si>
  <si>
    <t>Michael Seitlinger</t>
  </si>
  <si>
    <t>Waltraud Brunner</t>
  </si>
  <si>
    <t>Roland Schönmayr</t>
  </si>
  <si>
    <t>Gesamt</t>
  </si>
  <si>
    <t>Par</t>
  </si>
  <si>
    <t>Average</t>
  </si>
  <si>
    <t>Average Top 5</t>
  </si>
  <si>
    <t>Average Top 1</t>
  </si>
  <si>
    <t>Bogeys</t>
  </si>
  <si>
    <t>Round 1</t>
  </si>
  <si>
    <t>Round 2</t>
  </si>
  <si>
    <t>Round 3</t>
  </si>
  <si>
    <t>Final</t>
  </si>
  <si>
    <t>PlayOff</t>
  </si>
  <si>
    <t>Round</t>
  </si>
  <si>
    <t>Order</t>
  </si>
  <si>
    <t>Hole</t>
  </si>
  <si>
    <t>NF0</t>
  </si>
  <si>
    <t>NF1</t>
  </si>
  <si>
    <t>NF2</t>
  </si>
  <si>
    <t>NF3</t>
  </si>
  <si>
    <t>NF4</t>
  </si>
  <si>
    <t>NF5</t>
  </si>
  <si>
    <t>NF6</t>
  </si>
  <si>
    <t>NF7</t>
  </si>
  <si>
    <t>Birdies</t>
  </si>
  <si>
    <t>Double-Bogeys/+</t>
  </si>
  <si>
    <t>Eagles/+</t>
  </si>
  <si>
    <t>Player</t>
  </si>
  <si>
    <t>personal Birdies</t>
  </si>
  <si>
    <t>personal Eagles/+</t>
  </si>
  <si>
    <t>personal Double-Bogeys/+</t>
  </si>
  <si>
    <t>Playoff</t>
  </si>
  <si>
    <t>no</t>
  </si>
  <si>
    <t>Max. Holes</t>
  </si>
  <si>
    <t>Gender</t>
  </si>
  <si>
    <t>Ranking</t>
  </si>
  <si>
    <t># Par</t>
  </si>
  <si>
    <t># Birdies</t>
  </si>
  <si>
    <t># Eagles/+</t>
  </si>
  <si>
    <t># Bogeys</t>
  </si>
  <si>
    <t># Double-Bogeys/+</t>
  </si>
  <si>
    <t>Total</t>
  </si>
  <si>
    <t>Key</t>
  </si>
  <si>
    <t>Summe Scores</t>
  </si>
  <si>
    <t># Scores</t>
  </si>
  <si>
    <t>Summe Scores Top 1</t>
  </si>
  <si>
    <t># Scores Top 1</t>
  </si>
  <si>
    <t>Summe Scores Top 5</t>
  </si>
  <si>
    <t># Scores Top 5</t>
  </si>
  <si>
    <t>Summe Scores Top 5 Men</t>
  </si>
  <si>
    <t># Scores Top 5 Men</t>
  </si>
  <si>
    <t>Average Top 5 Men</t>
  </si>
  <si>
    <t>Summe Scores Top 5 Women</t>
  </si>
  <si>
    <t># Scores Top 5 Women</t>
  </si>
  <si>
    <t>Average Top 5 Women</t>
  </si>
  <si>
    <t># Players</t>
  </si>
  <si>
    <t>Player Alphabetic</t>
  </si>
  <si>
    <t>Ranking-Comb.</t>
  </si>
  <si>
    <t>Par +/-</t>
  </si>
  <si>
    <t>Σ</t>
  </si>
  <si>
    <t>Summe Scores Men</t>
  </si>
  <si>
    <t># Scores Men</t>
  </si>
  <si>
    <t>Average Men</t>
  </si>
  <si>
    <t>Summe Scores Women</t>
  </si>
  <si>
    <t># Scores Women</t>
  </si>
  <si>
    <t>Average Women</t>
  </si>
  <si>
    <t>End</t>
  </si>
  <si>
    <t>Row</t>
  </si>
  <si>
    <t># Par Men</t>
  </si>
  <si>
    <t># Birdies Men</t>
  </si>
  <si>
    <t># Eagles/+ Men</t>
  </si>
  <si>
    <t># Bogeys Men</t>
  </si>
  <si>
    <t># Double-Bogeys/+ Men</t>
  </si>
  <si>
    <t># Par Women</t>
  </si>
  <si>
    <t># Birdies Women</t>
  </si>
  <si>
    <t># Eagles/+ Women</t>
  </si>
  <si>
    <t># Bogeys Women</t>
  </si>
  <si>
    <t># Double-Bogeys/+ Women</t>
  </si>
  <si>
    <t>Men</t>
  </si>
  <si>
    <t>Women</t>
  </si>
  <si>
    <t>Double-Bogeys</t>
  </si>
  <si>
    <t># Double-Bogeys</t>
  </si>
  <si>
    <t># Triple-Bogeys</t>
  </si>
  <si>
    <t># Oh dear</t>
  </si>
  <si>
    <t># Triple-Bogeys Men</t>
  </si>
  <si>
    <t># Double-Bogeys Men</t>
  </si>
  <si>
    <t># Oh dear Men</t>
  </si>
  <si>
    <t># Double-Bogeys Women</t>
  </si>
  <si>
    <t># Oh dear Women</t>
  </si>
  <si>
    <t># Triple-Bogeys Women</t>
  </si>
  <si>
    <t>Triple-Bogeys</t>
  </si>
  <si>
    <t>Oh dear</t>
  </si>
  <si>
    <t>Ranking-Key</t>
  </si>
  <si>
    <t># Round 1</t>
  </si>
  <si>
    <t># Round 2</t>
  </si>
  <si>
    <t># Round 3</t>
  </si>
  <si>
    <t># Final</t>
  </si>
  <si>
    <t># PlayOff</t>
  </si>
  <si>
    <t># Total</t>
  </si>
  <si>
    <t>% Round 1</t>
  </si>
  <si>
    <t>% Round 2</t>
  </si>
  <si>
    <t>% Round 3</t>
  </si>
  <si>
    <t>% Final</t>
  </si>
  <si>
    <t>% PlayOff</t>
  </si>
  <si>
    <t>% Total</t>
  </si>
  <si>
    <t>Differenz</t>
  </si>
  <si>
    <t>Name</t>
  </si>
  <si>
    <t>Summe Scores Top 10</t>
  </si>
  <si>
    <t># Scores Top 10</t>
  </si>
  <si>
    <t>Average Top 10</t>
  </si>
  <si>
    <t>Summe Scores Top 20</t>
  </si>
  <si>
    <t># Scores Top 20</t>
  </si>
  <si>
    <t>Average Top 20</t>
  </si>
  <si>
    <t>Summe Scores Top 30</t>
  </si>
  <si>
    <t># Scores Top 30</t>
  </si>
  <si>
    <t>Average Top 30</t>
  </si>
  <si>
    <t>Summe Scores Top 10 Men</t>
  </si>
  <si>
    <t># Scores Top 10 Men</t>
  </si>
  <si>
    <t>Average Top 10 Men</t>
  </si>
  <si>
    <t>Summe Scores Top 20 Men</t>
  </si>
  <si>
    <t># Scores Top 20 Men</t>
  </si>
  <si>
    <t>Average Top 20 Men</t>
  </si>
  <si>
    <t>Summe Scores Top 30 Men</t>
  </si>
  <si>
    <t># Scores Top 30 Men</t>
  </si>
  <si>
    <t>Average Top 30 Men</t>
  </si>
  <si>
    <t>Summe Scores Top 10 Women</t>
  </si>
  <si>
    <t># Scores Top 10 Women</t>
  </si>
  <si>
    <t>Average Top 10 Women</t>
  </si>
  <si>
    <t>Summe Scores Top 20 Women</t>
  </si>
  <si>
    <t># Scores Top 20 Women</t>
  </si>
  <si>
    <t>Average Top 20 Women</t>
  </si>
  <si>
    <t>Summe Scores Top 30 Women</t>
  </si>
  <si>
    <t># Scores Top 30 Women</t>
  </si>
  <si>
    <t>Average Top 30 Women</t>
  </si>
  <si>
    <t>Differenz Men</t>
  </si>
  <si>
    <t>Oh Dear</t>
  </si>
  <si>
    <t>Summe Scores Top 1 Men</t>
  </si>
  <si>
    <t># Scores Top 1 Men</t>
  </si>
  <si>
    <t>Summe Scores Top 1 Women</t>
  </si>
  <si>
    <t># Scores Top 1 Women</t>
  </si>
  <si>
    <t>Players</t>
  </si>
  <si>
    <t>not defined</t>
  </si>
  <si>
    <t>Comparision-Score 1</t>
  </si>
  <si>
    <t>Comparision-Score 2</t>
  </si>
  <si>
    <t>n</t>
  </si>
  <si>
    <t xml:space="preserve">     Round</t>
  </si>
  <si>
    <t>Infos zur Benutzung:</t>
  </si>
  <si>
    <t>2 auswählen</t>
  </si>
  <si>
    <t>In einigen findest du solche Zellen:</t>
  </si>
  <si>
    <t>3 auswählen</t>
  </si>
  <si>
    <t>4 auswählen</t>
  </si>
  <si>
    <t>Aufruf an alle TD´s:</t>
  </si>
  <si>
    <t>Result-Statistic</t>
  </si>
  <si>
    <t>©</t>
  </si>
  <si>
    <t>Developed 2012 by Christian Klima und Michael Greilinger</t>
  </si>
  <si>
    <t>Idee:</t>
  </si>
  <si>
    <t>Christian Klima und Michael Greilinger</t>
  </si>
  <si>
    <t>Programmierung:</t>
  </si>
  <si>
    <t>Inputs und Tests:</t>
  </si>
  <si>
    <t>Mit freundlicher Unterstützung unseres Heimatclubs:</t>
  </si>
  <si>
    <t>© 2012 by Christian Klima und Michael Greilinger</t>
  </si>
  <si>
    <t>Die offiziellen Ergebnisse findest du wie bisher auf</t>
  </si>
  <si>
    <t>http://www.discgolf.at/wordpress/?page_id=1979</t>
  </si>
  <si>
    <t>DG-Scores@gmx.at</t>
  </si>
  <si>
    <t>Wenn du diese Zelle auswählst, bekommst du rechts von der Zelle einen kleinen Pfeil angezeigt, mit welchem du eine Drop-Down-Liste ausklappen kannst.</t>
  </si>
  <si>
    <t>Hilfsfeld</t>
  </si>
  <si>
    <t>Key sorted</t>
  </si>
  <si>
    <t>Rounds</t>
  </si>
  <si>
    <t># / Name (Ranking)</t>
  </si>
  <si>
    <t>Round(s)</t>
  </si>
  <si>
    <t>personal Bogeys</t>
  </si>
  <si>
    <t>Average Top 1 Men</t>
  </si>
  <si>
    <t>Average Top 1 Women</t>
  </si>
  <si>
    <r>
      <t xml:space="preserve">Wir möchten gerne </t>
    </r>
    <r>
      <rPr>
        <b/>
        <sz val="11"/>
        <color indexed="8"/>
        <rFont val="Calibri"/>
        <family val="2"/>
      </rPr>
      <t>jedes Ranglistenturnier</t>
    </r>
    <r>
      <rPr>
        <sz val="11"/>
        <color theme="1"/>
        <rFont val="Calibri"/>
        <family val="2"/>
        <scheme val="minor"/>
      </rPr>
      <t xml:space="preserve"> auswerten und der Discgolf-Gemeinde zur Verfügung stellen. Dazu brauchen wir aber Daten von Euch!</t>
    </r>
  </si>
  <si>
    <t>Solltest du einen Fehler entdecken, bitten wir um ein kurzes Mail an obige E-Mail-Adresse!</t>
  </si>
  <si>
    <t>Ranking Unique</t>
  </si>
  <si>
    <t>Harald Dehner</t>
  </si>
  <si>
    <t>Martin Gutternigg</t>
  </si>
  <si>
    <t>Til Schönmayr</t>
  </si>
  <si>
    <t>Johannes Hielfer</t>
  </si>
  <si>
    <t>Johannes Petz</t>
  </si>
  <si>
    <t>Werner Mooshammer</t>
  </si>
  <si>
    <t>Harald Nutz</t>
  </si>
  <si>
    <t>Jonas Marosi</t>
  </si>
  <si>
    <t>Florian Gruber</t>
  </si>
  <si>
    <t>Anton Szankovich</t>
  </si>
  <si>
    <t>Katharina Gusenbauer</t>
  </si>
  <si>
    <t>Georg Stocker</t>
  </si>
  <si>
    <t>Wolf Naetar</t>
  </si>
  <si>
    <t>Helmut Heizeneder</t>
  </si>
  <si>
    <t>Robert Groissboeck</t>
  </si>
  <si>
    <t>Irmgard Derschmidt</t>
  </si>
  <si>
    <t>Thomas Spritzendorfer</t>
  </si>
  <si>
    <t>Magda Kiss</t>
  </si>
  <si>
    <t>Kathi Winzer</t>
  </si>
  <si>
    <t>Gabriele Gould</t>
  </si>
  <si>
    <t>Infos zum Turnier:</t>
  </si>
  <si>
    <t xml:space="preserve">Bemerkungen: </t>
  </si>
  <si>
    <t xml:space="preserve">Bitte sendet daher die detaillierten Scores als Excel-Sheet und den Turnierplan als Grafik per Mail an: </t>
  </si>
  <si>
    <t>Diff R1/R2</t>
  </si>
  <si>
    <t>Diff R2/R3</t>
  </si>
  <si>
    <t>Diff R3/Final</t>
  </si>
  <si>
    <t>Player Rating</t>
  </si>
  <si>
    <t># Aces</t>
  </si>
  <si>
    <t># Albatrosses</t>
  </si>
  <si>
    <t># Eagles</t>
  </si>
  <si>
    <t>Scores of Top 5</t>
  </si>
  <si>
    <t>Event Value</t>
  </si>
  <si>
    <t>In dem Excel gibt es 9 Tabellenblätter zum Auswählen.</t>
  </si>
  <si>
    <t>Under Par</t>
  </si>
  <si>
    <t>Over Par</t>
  </si>
  <si>
    <t>Under Par R1</t>
  </si>
  <si>
    <t>Over Par R1</t>
  </si>
  <si>
    <t>Under Par R2</t>
  </si>
  <si>
    <t>Over Par R2</t>
  </si>
  <si>
    <t>Under Par R3</t>
  </si>
  <si>
    <t>Over Par R3</t>
  </si>
  <si>
    <t>Under Par F</t>
  </si>
  <si>
    <t>Over Par F</t>
  </si>
  <si>
    <t>Key-Row</t>
  </si>
  <si>
    <t>Hole/Par</t>
  </si>
  <si>
    <t>Hole/Played</t>
  </si>
  <si>
    <t>Basis Round</t>
  </si>
  <si>
    <t>Comp Round</t>
  </si>
  <si>
    <t>Anzahl</t>
  </si>
  <si>
    <t>Score</t>
  </si>
  <si>
    <t xml:space="preserve">Column </t>
  </si>
  <si>
    <t>Detail</t>
  </si>
  <si>
    <t>G/M/W/R</t>
  </si>
  <si>
    <t>yes/no</t>
  </si>
  <si>
    <t>#</t>
  </si>
  <si>
    <t>Message</t>
  </si>
  <si>
    <t>Not finished</t>
  </si>
  <si>
    <t>G</t>
  </si>
  <si>
    <t>yes</t>
  </si>
  <si>
    <t>Different Holes R1/R2</t>
  </si>
  <si>
    <t>Different Holes R2/R3</t>
  </si>
  <si>
    <t>Average Top 5 Comparision</t>
  </si>
  <si>
    <t>Biggest Improvement Round 2</t>
  </si>
  <si>
    <t>R</t>
  </si>
  <si>
    <t>Biggest Worsening Round 2</t>
  </si>
  <si>
    <t>Biggest Improvement Men Round 2</t>
  </si>
  <si>
    <t>Biggest Worsening Men Round 2</t>
  </si>
  <si>
    <t>Biggest Improvement Women Round 2</t>
  </si>
  <si>
    <t>Biggest Worsening Women Round 2</t>
  </si>
  <si>
    <t>Biggest Improvement Round 3</t>
  </si>
  <si>
    <t>Biggest Worsening Round 3</t>
  </si>
  <si>
    <t>Biggest Improvement Men Round 3</t>
  </si>
  <si>
    <t>Biggest Worsening Men Round 3</t>
  </si>
  <si>
    <t>Biggest Improvement Women Round 3</t>
  </si>
  <si>
    <t>Biggest Worsening Women Round 3</t>
  </si>
  <si>
    <t>Biggest Improvement Final</t>
  </si>
  <si>
    <t>Biggest Worsening Final</t>
  </si>
  <si>
    <t>Biggest Improvement Men Final</t>
  </si>
  <si>
    <t>Biggest Worsening Men Final</t>
  </si>
  <si>
    <t>Biggest Improvement Women Final</t>
  </si>
  <si>
    <t>Biggest Worsening Women Final</t>
  </si>
  <si>
    <t>Best Round 1</t>
  </si>
  <si>
    <t>Best Round 2</t>
  </si>
  <si>
    <t>Best Round 3</t>
  </si>
  <si>
    <t>Best Final</t>
  </si>
  <si>
    <t>Best Round 1 Men</t>
  </si>
  <si>
    <t>Best Round 2 Men</t>
  </si>
  <si>
    <t>Best Round 3 Men</t>
  </si>
  <si>
    <t>Best Final Men</t>
  </si>
  <si>
    <t>Best Round 1 Women</t>
  </si>
  <si>
    <t>Best Round 2 Women</t>
  </si>
  <si>
    <t>Best Round 3 Women</t>
  </si>
  <si>
    <t>Best Final Women</t>
  </si>
  <si>
    <t>Worst Round 1</t>
  </si>
  <si>
    <t>Worst Round 2</t>
  </si>
  <si>
    <t>Worst Round 3</t>
  </si>
  <si>
    <t>Worst Final</t>
  </si>
  <si>
    <t>Most Scores under Par</t>
  </si>
  <si>
    <t>Least Scores over Par</t>
  </si>
  <si>
    <t>Most Scores under Par Round 1</t>
  </si>
  <si>
    <t>Least Scores over Par Round 1</t>
  </si>
  <si>
    <t>Most Scores under Par Round 2</t>
  </si>
  <si>
    <t>Least Scores over Par Round 2</t>
  </si>
  <si>
    <t>Most Scores under Par Round 3</t>
  </si>
  <si>
    <t>Least Scores over Par Round 3</t>
  </si>
  <si>
    <t>Most Scores under Par Final</t>
  </si>
  <si>
    <t>Least Scores over Par Final</t>
  </si>
  <si>
    <t>G/M/W</t>
  </si>
  <si>
    <t>Header</t>
  </si>
  <si>
    <t># Holes / Par</t>
  </si>
  <si>
    <t>Biggest Improvement</t>
  </si>
  <si>
    <t>Best Round</t>
  </si>
  <si>
    <t>Biggest Improvement Men</t>
  </si>
  <si>
    <t>Best Round Men</t>
  </si>
  <si>
    <t>Biggest Improvement Women</t>
  </si>
  <si>
    <t>Best Round Women</t>
  </si>
  <si>
    <t>Total Ranking Unique</t>
  </si>
  <si>
    <t># Players who improved / worsened</t>
  </si>
  <si>
    <t>rel. Rating Men</t>
  </si>
  <si>
    <t>rel. Rating Women</t>
  </si>
  <si>
    <t># Scores under par / over par</t>
  </si>
  <si>
    <t>Average-Score Men</t>
  </si>
  <si>
    <t>Average-Score Women</t>
  </si>
  <si>
    <t>Skill-O-Meter</t>
  </si>
  <si>
    <t>Rating-Difference</t>
  </si>
  <si>
    <t>Pos</t>
  </si>
  <si>
    <t>Events</t>
  </si>
  <si>
    <t>Mike Gordon (US)</t>
  </si>
  <si>
    <t>Dani Hatvani (HU)</t>
  </si>
  <si>
    <t>Andy Barth</t>
  </si>
  <si>
    <t>Wolfgang Pachler</t>
  </si>
  <si>
    <t>Harald Neumayr</t>
  </si>
  <si>
    <t>Phillip Gould</t>
  </si>
  <si>
    <t>Peter Pichler</t>
  </si>
  <si>
    <t>Jesse Hawkins (DE)</t>
  </si>
  <si>
    <t>Dylan Cooper (HU)</t>
  </si>
  <si>
    <t>Robert Mayer (DE)</t>
  </si>
  <si>
    <t>Markus Riepler</t>
  </si>
  <si>
    <t>Aaron Maxwell Andrews (US)</t>
  </si>
  <si>
    <t>Michl Priester</t>
  </si>
  <si>
    <t>Radule Mikic (HR)</t>
  </si>
  <si>
    <t>Rudolf Haag (DE)</t>
  </si>
  <si>
    <t>Norbert Eder</t>
  </si>
  <si>
    <t>Eric Osterwinter</t>
  </si>
  <si>
    <t>Gerhard Petz</t>
  </si>
  <si>
    <t>Csaba Balsai (HU)</t>
  </si>
  <si>
    <t>Péter Krámer (HU)</t>
  </si>
  <si>
    <t>Arno Lingenhel</t>
  </si>
  <si>
    <t>Péter Hársfai (HU)</t>
  </si>
  <si>
    <t>Marcus Holzmüller (DE)</t>
  </si>
  <si>
    <t>Klaus Egger</t>
  </si>
  <si>
    <t>Gerold Lehner</t>
  </si>
  <si>
    <t>Susanne Giendl</t>
  </si>
  <si>
    <t>Benny Zalán (HU)</t>
  </si>
  <si>
    <t>Christopher Kranz (DE)</t>
  </si>
  <si>
    <t>Aki Vuckovic (HR)</t>
  </si>
  <si>
    <t>Jakob Gusenbauer</t>
  </si>
  <si>
    <t>Andreas Emberger</t>
  </si>
  <si>
    <t>Birgit Lingenhel</t>
  </si>
  <si>
    <t>Franz Strauch (DE)</t>
  </si>
  <si>
    <t>János Kazai (HU)</t>
  </si>
  <si>
    <t>Roland Dunzendorfer</t>
  </si>
  <si>
    <t>Veronika Prakisch</t>
  </si>
  <si>
    <t>Bálint Kazai (HU)</t>
  </si>
  <si>
    <t>Markus Birkenmeier (CH)</t>
  </si>
  <si>
    <t>Ousama El Nabriss</t>
  </si>
  <si>
    <t>Marcel Gala (SK)</t>
  </si>
  <si>
    <t>Isa Priester</t>
  </si>
  <si>
    <t>Rebecca Kiermaier (DE)</t>
  </si>
  <si>
    <t>Florian Lingenhel</t>
  </si>
  <si>
    <t>Manfred Knapp</t>
  </si>
  <si>
    <t>Othmar Ernst</t>
  </si>
  <si>
    <t>Kathrin Pallauf</t>
  </si>
  <si>
    <t>Michaela Trimmel</t>
  </si>
  <si>
    <t>Gerhard Hemmelmayr</t>
  </si>
  <si>
    <t>Player(s) with missing Skill-O-Meter</t>
  </si>
  <si>
    <t>No Aces</t>
  </si>
  <si>
    <t>No Eagles</t>
  </si>
  <si>
    <t>No Birdies</t>
  </si>
  <si>
    <t>No Bogeys</t>
  </si>
  <si>
    <t>No Double-Bogeys</t>
  </si>
  <si>
    <t>No Triple-Bogeys</t>
  </si>
  <si>
    <t>No Oh Dears</t>
  </si>
  <si>
    <t>In whole Tournament under Par</t>
  </si>
  <si>
    <t>Declassed Best Men</t>
  </si>
  <si>
    <t>Declassed Best Women</t>
  </si>
  <si>
    <t>Group</t>
  </si>
  <si>
    <t>General</t>
  </si>
  <si>
    <t>Maybe lost Tournament Top 5 Men</t>
  </si>
  <si>
    <t>Maybe lost Tournament Top 5 Women</t>
  </si>
  <si>
    <t>Played in next Round</t>
  </si>
  <si>
    <t>Round 3
(Basis Final)</t>
  </si>
  <si>
    <t>Round 2
(Basis R3)</t>
  </si>
  <si>
    <t>Round 1
(Basis R2)</t>
  </si>
  <si>
    <t>Waldanteil</t>
  </si>
  <si>
    <t>Bergauf</t>
  </si>
  <si>
    <t>Bergab</t>
  </si>
  <si>
    <t>Links</t>
  </si>
  <si>
    <t>Rechts</t>
  </si>
  <si>
    <t>Mandatory</t>
  </si>
  <si>
    <t>Schneise</t>
  </si>
  <si>
    <t>Länge</t>
  </si>
  <si>
    <t>Waldposition</t>
  </si>
  <si>
    <t>Hindernisse</t>
  </si>
  <si>
    <t>OB/Insel</t>
  </si>
  <si>
    <t>Hanglage</t>
  </si>
  <si>
    <t>ATTENTION - IMPORTANT NOTES</t>
  </si>
  <si>
    <t>Dinko ?imenc (HR)</t>
  </si>
  <si>
    <t>Maja ?imenc (HR)</t>
  </si>
  <si>
    <t>Tommy Vacca (US)</t>
  </si>
  <si>
    <t>Thorsten Hasawenth</t>
  </si>
  <si>
    <t>Adam Schneiter</t>
  </si>
  <si>
    <t>Rainer Zeller</t>
  </si>
  <si>
    <t>Wolfgang Pratl</t>
  </si>
  <si>
    <t>Róbert Furka (HU)</t>
  </si>
  <si>
    <t>Lukas Froschauer</t>
  </si>
  <si>
    <t>Matthias Palmetshofer</t>
  </si>
  <si>
    <t>Richard Fasching</t>
  </si>
  <si>
    <t>Bernhard Palmetshofer</t>
  </si>
  <si>
    <t>Franz Weichselbaumer</t>
  </si>
  <si>
    <t>Manuel Schrenk</t>
  </si>
  <si>
    <t>Christian Stepanek</t>
  </si>
  <si>
    <t>Manuel Auböck</t>
  </si>
  <si>
    <t>Gerald Froschauer</t>
  </si>
  <si>
    <t>Thomas Riepler</t>
  </si>
  <si>
    <t>Sonja Palmetshofer</t>
  </si>
  <si>
    <t>Alexander Datzinger</t>
  </si>
  <si>
    <t>Laurenz Schaurhofer</t>
  </si>
  <si>
    <t>Robin Binder</t>
  </si>
  <si>
    <t>Róbert Hatvani (HU)</t>
  </si>
  <si>
    <t>Danica Pajtak (HR)</t>
  </si>
  <si>
    <t>Played</t>
  </si>
  <si>
    <t>Total-Ranking</t>
  </si>
  <si>
    <t>Richard Kollar (SK)</t>
  </si>
  <si>
    <t>Benedikt Heiß (DE)</t>
  </si>
  <si>
    <t>Katka Bodova (SK)</t>
  </si>
  <si>
    <t>Barnabas Jozsa (HU)</t>
  </si>
  <si>
    <t>Michael Feller</t>
  </si>
  <si>
    <t>Pavol Kudela (SK)</t>
  </si>
  <si>
    <t>Hole-Name</t>
  </si>
  <si>
    <t>Stefan Dobrev (SK)</t>
  </si>
  <si>
    <t>Martin Killinger</t>
  </si>
  <si>
    <t>Werner Riebesel (DE)</t>
  </si>
  <si>
    <t>Ákos Szabó (HU)</t>
  </si>
  <si>
    <t>Elmer Rossnegger</t>
  </si>
  <si>
    <t>Thomas Strasser</t>
  </si>
  <si>
    <t>Hannes Buschenreithner</t>
  </si>
  <si>
    <t>Stefan Harlander</t>
  </si>
  <si>
    <t>Tino Fillinger (DE)</t>
  </si>
  <si>
    <t>Franjo Kiri? (HR)</t>
  </si>
  <si>
    <t>Andreas Blesberger</t>
  </si>
  <si>
    <t>Michael Maier</t>
  </si>
  <si>
    <t>Alois Obernberger</t>
  </si>
  <si>
    <t>Gert Hofstätter</t>
  </si>
  <si>
    <t>Karl Hinterlechner (IT)</t>
  </si>
  <si>
    <t>György Csepeli (HU)</t>
  </si>
  <si>
    <t>Michael Mair</t>
  </si>
  <si>
    <t>Markus Christian</t>
  </si>
  <si>
    <t># Round-Scores under/equal Par / Rating-Avg. of Players</t>
  </si>
  <si>
    <t>Player with least Rating who played Round under/eq. Par</t>
  </si>
  <si>
    <t>Manuel Oman</t>
  </si>
  <si>
    <t>Stefan Peham</t>
  </si>
  <si>
    <t>Oliver Heel</t>
  </si>
  <si>
    <t>Thomas Panhofer</t>
  </si>
  <si>
    <t>Sigi Psutka</t>
  </si>
  <si>
    <t>Jozef ?ierny (SK)</t>
  </si>
  <si>
    <t>Balázs Veres (HU)</t>
  </si>
  <si>
    <t>Tamás Kovács (HU)</t>
  </si>
  <si>
    <t>Benedek Orbán (HU)</t>
  </si>
  <si>
    <t>Alexander Kukuvec</t>
  </si>
  <si>
    <t>Ádám Oláh (HU)</t>
  </si>
  <si>
    <t>Vanja Brozovi? (HR)</t>
  </si>
  <si>
    <t>Thomas Bruckner</t>
  </si>
  <si>
    <t>Susanne Jungwirth</t>
  </si>
  <si>
    <t>only finished rounds</t>
  </si>
  <si>
    <t>Ranking after R2</t>
  </si>
  <si>
    <t>Ranking after R1</t>
  </si>
  <si>
    <t>Round 1-3</t>
  </si>
  <si>
    <t>Round 1-2</t>
  </si>
  <si>
    <t>Ranking after R3</t>
  </si>
  <si>
    <t>Ranking after F</t>
  </si>
  <si>
    <t>Round 1-F</t>
  </si>
  <si>
    <t>Ranking after each Rd</t>
  </si>
  <si>
    <t>Round 1-PO</t>
  </si>
  <si>
    <t>Ranking after PO</t>
  </si>
  <si>
    <t>Bostjan Babic (SI)</t>
  </si>
  <si>
    <t>Michael Kulmer</t>
  </si>
  <si>
    <t>Martin Zeilbauer</t>
  </si>
  <si>
    <t>Dominik Fischer</t>
  </si>
  <si>
    <t>Szilárd Pálinkás (HU)</t>
  </si>
  <si>
    <t>Simon Arh (SI)</t>
  </si>
  <si>
    <t>Bernhard Freytag</t>
  </si>
  <si>
    <t>Class</t>
  </si>
  <si>
    <t>MPO</t>
  </si>
  <si>
    <t>Total-Ranking (calculated)</t>
  </si>
  <si>
    <t>FPO</t>
  </si>
  <si>
    <t>Leo Reichel</t>
  </si>
  <si>
    <t>Roland Wieland</t>
  </si>
  <si>
    <t>Reinhard Lichtenwörther</t>
  </si>
  <si>
    <t>Simon Lizotte (DE)</t>
  </si>
  <si>
    <t>Avery Jenkins (US)</t>
  </si>
  <si>
    <t>Andreas Kucera (DE)</t>
  </si>
  <si>
    <t>Gregor Marter (DE)</t>
  </si>
  <si>
    <t>Marco Triendl</t>
  </si>
  <si>
    <t>Daniel Oswald</t>
  </si>
  <si>
    <t>Julian Abt</t>
  </si>
  <si>
    <t>Andreas Raunigger</t>
  </si>
  <si>
    <t>Josef Faltejsek</t>
  </si>
  <si>
    <t>Christoph Reindl</t>
  </si>
  <si>
    <t>Andreas Spang (DE)</t>
  </si>
  <si>
    <t>Harald Kucera (DE)</t>
  </si>
  <si>
    <t>Daniela Schälchli-Spang (DE)</t>
  </si>
  <si>
    <t>Steffi Neffe</t>
  </si>
  <si>
    <t>Florian Knoll (DE)</t>
  </si>
  <si>
    <t>Tinu Schär (CH)</t>
  </si>
  <si>
    <t>Alexander Müller (DE)</t>
  </si>
  <si>
    <t>Stefan Pientschik (DE)</t>
  </si>
  <si>
    <t>Markus Abrell (DE)</t>
  </si>
  <si>
    <t>Sebastian Esser (DE)</t>
  </si>
  <si>
    <t>Daniel Veble (DE)</t>
  </si>
  <si>
    <t>Anton Abrell (DE)</t>
  </si>
  <si>
    <t>Christian Eß (DE)</t>
  </si>
  <si>
    <t>Florian Zaha (DE)</t>
  </si>
  <si>
    <t>Georg Pitterle (IT)</t>
  </si>
  <si>
    <t>Matthias Türmer (DE)</t>
  </si>
  <si>
    <t>Christian Maul (DE)</t>
  </si>
  <si>
    <t>Christof Waibel (DE)</t>
  </si>
  <si>
    <t>Viktor Schelhas (DE)</t>
  </si>
  <si>
    <t>54 down</t>
  </si>
  <si>
    <t>Michal Kúdela (SK)</t>
  </si>
  <si>
    <t>Laszló Bak (HU)</t>
  </si>
  <si>
    <t>Nino Djurak (HR)</t>
  </si>
  <si>
    <t>Dirk Bergold (DE)</t>
  </si>
  <si>
    <t>Tomislav Goricki (HU)</t>
  </si>
  <si>
    <t>Roman Miezga (SK)</t>
  </si>
  <si>
    <t>Wolfram Kittl</t>
  </si>
  <si>
    <t>Tadeas Priklopil (FI)</t>
  </si>
  <si>
    <t>Dalibor Pales (SK)</t>
  </si>
  <si>
    <t>Martin Kukuvec</t>
  </si>
  <si>
    <t>Richard Hazod</t>
  </si>
  <si>
    <t>Kornél Kazai (HU)</t>
  </si>
  <si>
    <t>Michael Kukuvec</t>
  </si>
  <si>
    <t>Ira Molnar (HU)</t>
  </si>
  <si>
    <t>Natalija Jarec (HU)</t>
  </si>
  <si>
    <t>Peter Naderer</t>
  </si>
  <si>
    <t>Michael Himmer</t>
  </si>
  <si>
    <t>12 down</t>
  </si>
  <si>
    <t>13 down</t>
  </si>
  <si>
    <t>24 up</t>
  </si>
  <si>
    <t>25 down</t>
  </si>
  <si>
    <t>Tobias Fuchs (IS)</t>
  </si>
  <si>
    <t>Tamas Gajer (HU)</t>
  </si>
  <si>
    <t>76 down</t>
  </si>
  <si>
    <t>Christina Froschauer</t>
  </si>
  <si>
    <t>Peter Schickbauer</t>
  </si>
  <si>
    <t>Stefan Brunner</t>
  </si>
  <si>
    <t>Marcus Kauf</t>
  </si>
  <si>
    <t>Peter Spiegelhofer</t>
  </si>
  <si>
    <t>79 down</t>
  </si>
  <si>
    <t>80 down</t>
  </si>
  <si>
    <t>81 down</t>
  </si>
  <si>
    <t>Sebastian Tatra</t>
  </si>
  <si>
    <t>42 down</t>
  </si>
  <si>
    <t>48 down</t>
  </si>
  <si>
    <t>Jakub Matejka (SK)</t>
  </si>
  <si>
    <t>Georg Kapeller</t>
  </si>
  <si>
    <t>Wolfram Pirstinger</t>
  </si>
  <si>
    <t>Reinhard Pertschy</t>
  </si>
  <si>
    <t>Christoph Schauermann</t>
  </si>
  <si>
    <t>Bernhard Strasser</t>
  </si>
  <si>
    <t>59 down</t>
  </si>
  <si>
    <t>62 down</t>
  </si>
  <si>
    <t>Fritz Holzner</t>
  </si>
  <si>
    <t>Klaus Hammerer</t>
  </si>
  <si>
    <t>Gunther Freytag</t>
  </si>
  <si>
    <t>Andreas Neulinger</t>
  </si>
  <si>
    <t>Markus Hörzer</t>
  </si>
  <si>
    <t>Daniel Lamprecht</t>
  </si>
  <si>
    <t>Filipe Zavarsky</t>
  </si>
  <si>
    <t>Jörg Hütter</t>
  </si>
  <si>
    <t>Christian Veselka</t>
  </si>
  <si>
    <t>Thomas Knauss</t>
  </si>
  <si>
    <t>Georg Grossegger</t>
  </si>
  <si>
    <t>Michael Tauch</t>
  </si>
  <si>
    <t>Georg Holzner</t>
  </si>
  <si>
    <t>Stefan Hierz</t>
  </si>
  <si>
    <t>Valentin Maier</t>
  </si>
  <si>
    <t>Matthias Pirstinger</t>
  </si>
  <si>
    <t>Jonas Neulinger</t>
  </si>
  <si>
    <t>Hannes Persoglia</t>
  </si>
  <si>
    <t>Lukas Neugebauer</t>
  </si>
  <si>
    <t>Winfried Schöberl</t>
  </si>
  <si>
    <t>Kerstin Koller</t>
  </si>
  <si>
    <t>Herwig Freytag</t>
  </si>
  <si>
    <t>Roman Pfarrhofer</t>
  </si>
  <si>
    <t>Ferdinand Holzner</t>
  </si>
  <si>
    <t>Giovanni De Rossi</t>
  </si>
  <si>
    <t>Wolfgang Aichinger</t>
  </si>
  <si>
    <t>Ranking-Comb. (NF#)</t>
  </si>
  <si>
    <t>Logic</t>
  </si>
  <si>
    <t>20 empty</t>
  </si>
  <si>
    <t>26 up</t>
  </si>
  <si>
    <t>Benjamin Ficker (DE)</t>
  </si>
  <si>
    <t>30 up</t>
  </si>
  <si>
    <t>Florian Wallisch</t>
  </si>
  <si>
    <t>37 up</t>
  </si>
  <si>
    <t>39 up</t>
  </si>
  <si>
    <t>43 up</t>
  </si>
  <si>
    <t>44 up</t>
  </si>
  <si>
    <t>50 up</t>
  </si>
  <si>
    <t>57 up</t>
  </si>
  <si>
    <t>Lukas Wiehart</t>
  </si>
  <si>
    <t>63 empty</t>
  </si>
  <si>
    <t>65 empty</t>
  </si>
  <si>
    <t>Tom Hlina</t>
  </si>
  <si>
    <t>66 empty</t>
  </si>
  <si>
    <t>Jasmina Pi?tan (SI)</t>
  </si>
  <si>
    <t>Martin Heimel</t>
  </si>
  <si>
    <t>Leo Steinlechner</t>
  </si>
  <si>
    <t>Mario Mesner</t>
  </si>
  <si>
    <t>Reinhard Fuchs</t>
  </si>
  <si>
    <t>Michael Dossi (DE)</t>
  </si>
  <si>
    <t>Laurenz Seltenhammer</t>
  </si>
  <si>
    <t>Babsi Emmerer</t>
  </si>
  <si>
    <t>Andreas Nechi</t>
  </si>
  <si>
    <t>Alexander Panhofer</t>
  </si>
  <si>
    <t>Marton Metzger</t>
  </si>
  <si>
    <t>Esther Knittl</t>
  </si>
  <si>
    <t>Veronika König</t>
  </si>
  <si>
    <t>1 empty</t>
  </si>
  <si>
    <t>2 empty</t>
  </si>
  <si>
    <t>3 empty</t>
  </si>
  <si>
    <t>4 up</t>
  </si>
  <si>
    <t>5 up</t>
  </si>
  <si>
    <t>6 down</t>
  </si>
  <si>
    <t>7 up</t>
  </si>
  <si>
    <t>8 down</t>
  </si>
  <si>
    <t>9 up</t>
  </si>
  <si>
    <t>10 up</t>
  </si>
  <si>
    <t>11 down</t>
  </si>
  <si>
    <t>14 down</t>
  </si>
  <si>
    <t>15 empty</t>
  </si>
  <si>
    <t>16 empty</t>
  </si>
  <si>
    <t>17 empty</t>
  </si>
  <si>
    <t>18 empty</t>
  </si>
  <si>
    <t>19 empty</t>
  </si>
  <si>
    <t>21 empty</t>
  </si>
  <si>
    <t>22 up</t>
  </si>
  <si>
    <t>23 down</t>
  </si>
  <si>
    <t>27 up</t>
  </si>
  <si>
    <t>28 down</t>
  </si>
  <si>
    <t>29 empty</t>
  </si>
  <si>
    <t>31 down</t>
  </si>
  <si>
    <t>32 down</t>
  </si>
  <si>
    <t>33 up</t>
  </si>
  <si>
    <t>34 empty</t>
  </si>
  <si>
    <t>35 down</t>
  </si>
  <si>
    <t>36 empty</t>
  </si>
  <si>
    <t>38 up</t>
  </si>
  <si>
    <t>40 down</t>
  </si>
  <si>
    <t>41 down</t>
  </si>
  <si>
    <t>45 down</t>
  </si>
  <si>
    <t>46 down</t>
  </si>
  <si>
    <t>47 down</t>
  </si>
  <si>
    <t>49 empty</t>
  </si>
  <si>
    <t>51 down</t>
  </si>
  <si>
    <t>52 empty</t>
  </si>
  <si>
    <t>53 down</t>
  </si>
  <si>
    <t>András Rácz (HU)</t>
  </si>
  <si>
    <t>55 empty</t>
  </si>
  <si>
    <t>56 up</t>
  </si>
  <si>
    <t>58 empty</t>
  </si>
  <si>
    <t>60 down</t>
  </si>
  <si>
    <t>61 down</t>
  </si>
  <si>
    <t>64 down</t>
  </si>
  <si>
    <t>67 down</t>
  </si>
  <si>
    <t>68 down</t>
  </si>
  <si>
    <t>69 down</t>
  </si>
  <si>
    <t>70 up</t>
  </si>
  <si>
    <t>71 down</t>
  </si>
  <si>
    <t>72 up</t>
  </si>
  <si>
    <t>73 down</t>
  </si>
  <si>
    <t>74 empty</t>
  </si>
  <si>
    <t>75 down</t>
  </si>
  <si>
    <t>77 down</t>
  </si>
  <si>
    <t>78 down</t>
  </si>
  <si>
    <t>82 down</t>
  </si>
  <si>
    <t>Tamás Vörös (HU)</t>
  </si>
  <si>
    <t>83 down</t>
  </si>
  <si>
    <t>Görkem Demirkol (TR)</t>
  </si>
  <si>
    <t>84 down</t>
  </si>
  <si>
    <t>MJ1</t>
  </si>
  <si>
    <t>Consider ratings with caution / Skill-O-Meter-Rating is out of date</t>
  </si>
  <si>
    <t>Michael Waidhofer</t>
  </si>
  <si>
    <t>Stefan Hochstöger</t>
  </si>
  <si>
    <t>Wallersee Trophy 2015</t>
  </si>
  <si>
    <t>(Neumarkt / 03. - 04.10.2015)</t>
  </si>
  <si>
    <t>Aaron Maxwell Andrews</t>
  </si>
  <si>
    <t>Bernhard Obernberger</t>
  </si>
  <si>
    <t>Franz Hable</t>
  </si>
  <si>
    <t>Konrad Ertl</t>
  </si>
  <si>
    <t>Ludwig Ertl</t>
  </si>
  <si>
    <t>Rudolf Haag</t>
  </si>
  <si>
    <t>Samuel Gould</t>
  </si>
  <si>
    <t>Thomas  Riepler</t>
  </si>
  <si>
    <t>Penalties were added in respective round at hole 18 (2 at R1/Florian Lingenhel)</t>
  </si>
  <si>
    <t>4 Player(s) didn't finish</t>
  </si>
  <si>
    <t>Men: 3 / Women: 1</t>
  </si>
  <si>
    <t>Best score in tournament: 50</t>
  </si>
  <si>
    <t>Jakob Gusenbauer / Round 1</t>
  </si>
  <si>
    <t>Jakob Gusenbauer played 31 hole(s) under par</t>
  </si>
  <si>
    <t>Birdies: 31 / Eagles/+: 0</t>
  </si>
  <si>
    <t>Günther Kaimberger played only 7 hole(s) over par</t>
  </si>
  <si>
    <t>Bogeys: 4 / Double-Bogeys/+: 3</t>
  </si>
  <si>
    <t>1 Ace(s) on hole 11 (par 3)</t>
  </si>
  <si>
    <t>Reinhold Schachner / Round 1</t>
  </si>
  <si>
    <t>1 Eagle(s) on hole 2 (par 4)</t>
  </si>
  <si>
    <t>Thomas Panhofer / Round 3</t>
  </si>
  <si>
    <t>1 Eagle(s) on hole 13 (par 4)</t>
  </si>
  <si>
    <t>Peter Pichler / Round 3</t>
  </si>
  <si>
    <t>Only 1 Birdie on hole 4 (par 3)</t>
  </si>
  <si>
    <t>Only 1 Double-Bogey on hole 18 (par 3)</t>
  </si>
  <si>
    <t>Gabriele Gould / Round 1</t>
  </si>
  <si>
    <t>On hole 1 (par 4) only Stefan Harlander played all rounds under par</t>
  </si>
  <si>
    <t>On hole 5 (par 3) only Bernd Wender played all rounds under par</t>
  </si>
  <si>
    <t>On hole 6 (par 3) only Manuel Oman played all rounds under par</t>
  </si>
  <si>
    <t>On hole 17 (par 3) only Daniel Maier played all rounds under par</t>
  </si>
  <si>
    <t>Biggest Skill-O-Meter-Improvement Men Rating &gt; 850</t>
  </si>
  <si>
    <t>Jakob Gusenbauer played 9 % better than his last rating (970)</t>
  </si>
  <si>
    <t>Rating in this tournament: 1056</t>
  </si>
  <si>
    <t>Biggest Skill-O-Meter-Worsening Men Rating &gt; 850</t>
  </si>
  <si>
    <t>Wolfgang Pratl played 15 % worst than his last rating (879)</t>
  </si>
  <si>
    <t>Rating in this tournament: 747</t>
  </si>
  <si>
    <t># Triple-Bogeys Men Rating &gt; 850</t>
  </si>
  <si>
    <t>Only 1 Triple-Bogey on hole 3 (par 3)</t>
  </si>
  <si>
    <t>Arno Lingenhel / Final</t>
  </si>
  <si>
    <t>Only 1 Triple-Bogey on hole 7 (par 4)</t>
  </si>
  <si>
    <t>Gerold Lehner / Final</t>
  </si>
  <si>
    <t>Only 1 Triple-Bogey on hole 13 (par 4)</t>
  </si>
  <si>
    <t>Christian Klima / Round 2</t>
  </si>
  <si>
    <t>Only 1 Triple-Bogey on hole 16 (par 3)</t>
  </si>
  <si>
    <t>Best/Worst-Difference Men Rating &gt; 850</t>
  </si>
  <si>
    <t>On hole 6 (par 3) Helmut Heizeneder took 20 throws in total (4 rounds)</t>
  </si>
  <si>
    <t>Best men took only 12 throws</t>
  </si>
  <si>
    <t>On hole 14 (par 4) Wolfgang Aichinger took 15 throws in total (3 rounds)</t>
  </si>
  <si>
    <t>Best men took only 9 throws</t>
  </si>
  <si>
    <t>Best score in tournament: 60</t>
  </si>
  <si>
    <t>Katharina Gusenbauer / Round 3</t>
  </si>
  <si>
    <t>Biggest Skill-O-Meter-Worsening Women Rating &gt; 600</t>
  </si>
  <si>
    <t>Irmgard Derschmidt played 5 % worst than her last rating (818)</t>
  </si>
  <si>
    <t>Rating in this tournament: 777</t>
  </si>
  <si>
    <t>Georg Stocker (79 -&gt; 65)</t>
  </si>
  <si>
    <t>Stefan Hochstöger (79 -&gt; 67)</t>
  </si>
  <si>
    <t>Manfred Knapp (34 -&gt; 29)</t>
  </si>
  <si>
    <t>Jakob Gusenbauer (50)</t>
  </si>
  <si>
    <t>2 Players (51)</t>
  </si>
  <si>
    <t>3 Players (54)</t>
  </si>
  <si>
    <t>Phillip Gould (28)</t>
  </si>
  <si>
    <t>Jakob Gusenbauer (11)</t>
  </si>
  <si>
    <t>Manfred Knapp (9)</t>
  </si>
  <si>
    <t>Johannes Hielfer (4)</t>
  </si>
  <si>
    <t>Günther Kaimberger (0)</t>
  </si>
  <si>
    <t>2 Players (1)</t>
  </si>
  <si>
    <t>Manuel Oman (Rating 860)</t>
  </si>
  <si>
    <t>Laurenz Schaurhofer (Rating 758)</t>
  </si>
  <si>
    <t>Manfred Knapp (Rating 871)</t>
  </si>
  <si>
    <t>2,8 % better</t>
  </si>
  <si>
    <t>2,5 % worse</t>
  </si>
  <si>
    <t># Scores under par / over par Men Rating &gt; 850</t>
  </si>
  <si>
    <t>Biggest Improvement Men Rating &gt; 850</t>
  </si>
  <si>
    <t>Reinhold Schachner (62 -&gt; 51)</t>
  </si>
  <si>
    <t>Karl Seper (65 -&gt; 58)</t>
  </si>
  <si>
    <t>Daniel Maier (33 -&gt; 30)</t>
  </si>
  <si>
    <t>Biggest Worsening Men Rating &gt; 850</t>
  </si>
  <si>
    <t>Phillip Gould (56 -&gt; 61)</t>
  </si>
  <si>
    <t>Reinhold Schachner (51 -&gt; 62)</t>
  </si>
  <si>
    <t>Helmut Heizeneder (32 -&gt; 45)</t>
  </si>
  <si>
    <t>Worst Round Men Rating &gt; 850</t>
  </si>
  <si>
    <t>Wolf Naetar (67)</t>
  </si>
  <si>
    <t>2 Players (65)</t>
  </si>
  <si>
    <t>Matthias Palmetshofer (68)</t>
  </si>
  <si>
    <t>Helmut Heizeneder (45)</t>
  </si>
  <si>
    <t>0,8 % worse</t>
  </si>
  <si>
    <t>0,8 % better</t>
  </si>
  <si>
    <t># Scores under par / over par Women Rating &gt; 600</t>
  </si>
  <si>
    <t>No Improvements</t>
  </si>
  <si>
    <t>2 Players (4 throws better)</t>
  </si>
  <si>
    <t>Biggest Improvement Women Rating &gt; 600</t>
  </si>
  <si>
    <t>Biggest Worsening Women Rating &gt; 600</t>
  </si>
  <si>
    <t>Susanne Giendl (65 -&gt; 72)</t>
  </si>
  <si>
    <t>No Worsenings</t>
  </si>
  <si>
    <t>Susanne Giendl (34 -&gt; 43)</t>
  </si>
  <si>
    <t>Katharina Gusenbauer (63)</t>
  </si>
  <si>
    <t>Katharina Gusenbauer (64)</t>
  </si>
  <si>
    <t>Katharina Gusenbauer (60)</t>
  </si>
  <si>
    <t>Katharina Gusenbauer (34)</t>
  </si>
  <si>
    <t>Worst Round Women Rating &gt; 600</t>
  </si>
  <si>
    <t>Irmgard Derschmidt (70)</t>
  </si>
  <si>
    <t>Susanne Giendl (72)</t>
  </si>
  <si>
    <t>Susanne Giendl (69)</t>
  </si>
  <si>
    <t>Susanne Giendl (43)</t>
  </si>
  <si>
    <t>NF</t>
  </si>
  <si>
    <t>Played/1</t>
  </si>
  <si>
    <t>Played/2</t>
  </si>
  <si>
    <t>Played/3</t>
  </si>
  <si>
    <t>Played/4</t>
  </si>
  <si>
    <t>Played/5</t>
  </si>
  <si>
    <t>Played/6</t>
  </si>
  <si>
    <t>Played/7</t>
  </si>
  <si>
    <t>Played/8</t>
  </si>
  <si>
    <t>Played/9</t>
  </si>
  <si>
    <t>Played/10</t>
  </si>
  <si>
    <t>Played/11</t>
  </si>
  <si>
    <t>Played/12</t>
  </si>
  <si>
    <t>Played/13</t>
  </si>
  <si>
    <t>Played/14</t>
  </si>
  <si>
    <t>Played/15</t>
  </si>
  <si>
    <t>Played/16</t>
  </si>
  <si>
    <t>Played/17</t>
  </si>
  <si>
    <t>Played/18</t>
  </si>
  <si>
    <t>Played/19</t>
  </si>
  <si>
    <t>Played/20</t>
  </si>
  <si>
    <t>Played/21</t>
  </si>
  <si>
    <t>Played/22</t>
  </si>
  <si>
    <t>Played/23</t>
  </si>
  <si>
    <t>Played/24</t>
  </si>
  <si>
    <t>Played/25</t>
  </si>
  <si>
    <t>Played/26</t>
  </si>
  <si>
    <t>Played/27</t>
  </si>
  <si>
    <t>Under Par/1</t>
  </si>
  <si>
    <t>Under Par/2</t>
  </si>
  <si>
    <t>Under Par/3</t>
  </si>
  <si>
    <t>Under Par/4</t>
  </si>
  <si>
    <t>Under Par/5</t>
  </si>
  <si>
    <t>Under Par/6</t>
  </si>
  <si>
    <t>Under Par/7</t>
  </si>
  <si>
    <t>Under Par/8</t>
  </si>
  <si>
    <t>Under Par/9</t>
  </si>
  <si>
    <t>Under Par/10</t>
  </si>
  <si>
    <t>Under Par/11</t>
  </si>
  <si>
    <t>Under Par/12</t>
  </si>
  <si>
    <t>Under Par/13</t>
  </si>
  <si>
    <t>Under Par/14</t>
  </si>
  <si>
    <t>Under Par/15</t>
  </si>
  <si>
    <t>Under Par/16</t>
  </si>
  <si>
    <t>Under Par/17</t>
  </si>
  <si>
    <t>Under Par/18</t>
  </si>
  <si>
    <t>Under Par/19</t>
  </si>
  <si>
    <t>Under Par/20</t>
  </si>
  <si>
    <t>Under Par/21</t>
  </si>
  <si>
    <t>Under Par/22</t>
  </si>
  <si>
    <t>Under Par/23</t>
  </si>
  <si>
    <t>Under Par/24</t>
  </si>
  <si>
    <t>Under Par/25</t>
  </si>
  <si>
    <t>Under Par/26</t>
  </si>
  <si>
    <t>Under Par/27</t>
  </si>
  <si>
    <t>Total/1</t>
  </si>
  <si>
    <t>Total/2</t>
  </si>
  <si>
    <t>Total/3</t>
  </si>
  <si>
    <t>Total/4</t>
  </si>
  <si>
    <t>Total/5</t>
  </si>
  <si>
    <t>Total/6</t>
  </si>
  <si>
    <t>Total/7</t>
  </si>
  <si>
    <t>Total/8</t>
  </si>
  <si>
    <t>Total/9</t>
  </si>
  <si>
    <t>Total/10</t>
  </si>
  <si>
    <t>Total/11</t>
  </si>
  <si>
    <t>Total/12</t>
  </si>
  <si>
    <t>Total/13</t>
  </si>
  <si>
    <t>Total/14</t>
  </si>
  <si>
    <t>Total/15</t>
  </si>
  <si>
    <t>Total/16</t>
  </si>
  <si>
    <t>Total/17</t>
  </si>
  <si>
    <t>Total/18</t>
  </si>
  <si>
    <t>Total/19</t>
  </si>
  <si>
    <t>Total/20</t>
  </si>
  <si>
    <t>Total/21</t>
  </si>
  <si>
    <t>Total/22</t>
  </si>
  <si>
    <t>Total/23</t>
  </si>
  <si>
    <t>Total/24</t>
  </si>
  <si>
    <t>Total/25</t>
  </si>
  <si>
    <t>Total/26</t>
  </si>
  <si>
    <t>Total/27</t>
  </si>
  <si>
    <t>Round 1/1</t>
  </si>
  <si>
    <t>Round 1/2</t>
  </si>
  <si>
    <t>Round 1/3</t>
  </si>
  <si>
    <t>Round 1/4</t>
  </si>
  <si>
    <t>Round 1/5</t>
  </si>
  <si>
    <t>Round 1/6</t>
  </si>
  <si>
    <t>Round 1/7</t>
  </si>
  <si>
    <t>Round 1/8</t>
  </si>
  <si>
    <t>Round 1/9</t>
  </si>
  <si>
    <t>Round 1/10</t>
  </si>
  <si>
    <t>Round 1/11</t>
  </si>
  <si>
    <t>Round 1/12</t>
  </si>
  <si>
    <t>Round 1/13</t>
  </si>
  <si>
    <t>Round 1/14</t>
  </si>
  <si>
    <t>Round 1/15</t>
  </si>
  <si>
    <t>Round 1/16</t>
  </si>
  <si>
    <t>Round 1/17</t>
  </si>
  <si>
    <t>Round 1/18</t>
  </si>
  <si>
    <t>Round 2/1</t>
  </si>
  <si>
    <t>Round 2/2</t>
  </si>
  <si>
    <t>Round 2/3</t>
  </si>
  <si>
    <t>Round 2/4</t>
  </si>
  <si>
    <t>Round 2/5</t>
  </si>
  <si>
    <t>Round 2/6</t>
  </si>
  <si>
    <t>Round 2/7</t>
  </si>
  <si>
    <t>Round 2/8</t>
  </si>
  <si>
    <t>Round 2/9</t>
  </si>
  <si>
    <t>Round 2/10</t>
  </si>
  <si>
    <t>Round 2/11</t>
  </si>
  <si>
    <t>Round 2/12</t>
  </si>
  <si>
    <t>Round 2/13</t>
  </si>
  <si>
    <t>Round 2/14</t>
  </si>
  <si>
    <t>Round 2/15</t>
  </si>
  <si>
    <t>Round 2/16</t>
  </si>
  <si>
    <t>Round 2/17</t>
  </si>
  <si>
    <t>Round 2/18</t>
  </si>
  <si>
    <t>Round 3/1</t>
  </si>
  <si>
    <t>Round 3/2</t>
  </si>
  <si>
    <t>Round 3/3</t>
  </si>
  <si>
    <t>Round 3/4</t>
  </si>
  <si>
    <t>Round 3/5</t>
  </si>
  <si>
    <t>Round 3/6</t>
  </si>
  <si>
    <t>Round 3/7</t>
  </si>
  <si>
    <t>Round 3/8</t>
  </si>
  <si>
    <t>Round 3/9</t>
  </si>
  <si>
    <t>Round 3/10</t>
  </si>
  <si>
    <t>Round 3/11</t>
  </si>
  <si>
    <t>Round 3/12</t>
  </si>
  <si>
    <t>Round 3/13</t>
  </si>
  <si>
    <t>Round 3/14</t>
  </si>
  <si>
    <t>Round 3/15</t>
  </si>
  <si>
    <t>Round 3/16</t>
  </si>
  <si>
    <t>Round 3/17</t>
  </si>
  <si>
    <t>Round 3/18</t>
  </si>
  <si>
    <t>Final/1</t>
  </si>
  <si>
    <t>Final/2</t>
  </si>
  <si>
    <t>Final/3</t>
  </si>
  <si>
    <t>Final/4</t>
  </si>
  <si>
    <t>Final/6</t>
  </si>
  <si>
    <t>Final/7</t>
  </si>
  <si>
    <t>Final/8</t>
  </si>
  <si>
    <t>Final/11</t>
  </si>
  <si>
    <t>Final/12</t>
  </si>
  <si>
    <t># Triple-Bogeys Women Rating &gt; 600</t>
  </si>
  <si>
    <t># Oh dear Men Rating &gt; 850</t>
  </si>
  <si>
    <t># Oh dear Women Rating &gt; 600</t>
  </si>
  <si>
    <t>M30</t>
  </si>
  <si>
    <t>M41</t>
  </si>
  <si>
    <t>M12</t>
  </si>
  <si>
    <t>M4</t>
  </si>
  <si>
    <t>M49</t>
  </si>
  <si>
    <t>W2</t>
  </si>
  <si>
    <t>M20</t>
  </si>
  <si>
    <t>MNF0</t>
  </si>
  <si>
    <t>MNF</t>
  </si>
  <si>
    <t>M46</t>
  </si>
  <si>
    <t>M5</t>
  </si>
  <si>
    <t>M13</t>
  </si>
  <si>
    <t>M29</t>
  </si>
  <si>
    <t>M45</t>
  </si>
  <si>
    <t>M38</t>
  </si>
  <si>
    <t>WNF0</t>
  </si>
  <si>
    <t>WNF</t>
  </si>
  <si>
    <t>M47</t>
  </si>
  <si>
    <t>MNF1</t>
  </si>
  <si>
    <t>M15</t>
  </si>
  <si>
    <t>M44</t>
  </si>
  <si>
    <t>M2</t>
  </si>
  <si>
    <t>M32</t>
  </si>
  <si>
    <t>M28</t>
  </si>
  <si>
    <t>W3</t>
  </si>
  <si>
    <t>M1</t>
  </si>
  <si>
    <t>M8</t>
  </si>
  <si>
    <t>M16</t>
  </si>
  <si>
    <t>M50</t>
  </si>
  <si>
    <t>M22</t>
  </si>
  <si>
    <t>W1</t>
  </si>
  <si>
    <t>M33</t>
  </si>
  <si>
    <t>M53</t>
  </si>
  <si>
    <t>M11</t>
  </si>
  <si>
    <t>M25</t>
  </si>
  <si>
    <t>M54</t>
  </si>
  <si>
    <t>M17</t>
  </si>
  <si>
    <t>M10</t>
  </si>
  <si>
    <t>M31</t>
  </si>
  <si>
    <t>M42</t>
  </si>
  <si>
    <t>M34</t>
  </si>
  <si>
    <t>M21</t>
  </si>
  <si>
    <t>M27</t>
  </si>
  <si>
    <t>M39</t>
  </si>
  <si>
    <t>M6</t>
  </si>
  <si>
    <t>MNF2</t>
  </si>
  <si>
    <t>M7</t>
  </si>
  <si>
    <t>M23</t>
  </si>
  <si>
    <t>M35</t>
  </si>
  <si>
    <t>M3</t>
  </si>
  <si>
    <t>M9</t>
  </si>
  <si>
    <t>M52</t>
  </si>
  <si>
    <t>M37</t>
  </si>
  <si>
    <t>M26</t>
  </si>
  <si>
    <t>M36</t>
  </si>
  <si>
    <t>M55</t>
  </si>
  <si>
    <t>M40</t>
  </si>
  <si>
    <t>M48</t>
  </si>
  <si>
    <t>W4</t>
  </si>
  <si>
    <t>M51</t>
  </si>
  <si>
    <t>M19</t>
  </si>
  <si>
    <t>M24</t>
  </si>
  <si>
    <t>M18</t>
  </si>
  <si>
    <t>M14</t>
  </si>
  <si>
    <t>M43</t>
  </si>
  <si>
    <t>Roland Wieland / Round 3</t>
  </si>
  <si>
    <t>Only 1 Triple-Bogey on hole 5 (par 3)</t>
  </si>
  <si>
    <t>2, 9</t>
  </si>
  <si>
    <t>Georg Stocker / Round 1</t>
  </si>
  <si>
    <t>Only 1 Triple-Bogey on hole 10 (par 3)</t>
  </si>
  <si>
    <t>Richard Hazod / Round 3</t>
  </si>
  <si>
    <t>Only 1 Triple-Bogey on hole 14 (par 4)</t>
  </si>
  <si>
    <t>Only 1 Triple-Bogey on hole 17 (par 3)</t>
  </si>
  <si>
    <t>2, 9, 18</t>
  </si>
  <si>
    <t>No Triple-Bogeys on hole(s) 2, 9, 18</t>
  </si>
  <si>
    <t>1, 3</t>
  </si>
  <si>
    <t>1, 3, 5</t>
  </si>
  <si>
    <t>1, 3, 5, 7</t>
  </si>
  <si>
    <t>1, 3, 5, 7, 8</t>
  </si>
  <si>
    <t>Someone /Round 1</t>
  </si>
  <si>
    <t>Only 1 Oh Dear on hole 9 (par 3)</t>
  </si>
  <si>
    <t>1, 3, 5, 7, 8, 10</t>
  </si>
  <si>
    <t>1, 3, 5, 7, 8, 10, 11</t>
  </si>
  <si>
    <t>1, 3, 5, 7, 8, 10, 11, 12</t>
  </si>
  <si>
    <t>1, 3, 5, 7, 8, 10, 11, 12, 13</t>
  </si>
  <si>
    <t>1, 3, 5, 7, 8, 10, 11, 12, 13, 14</t>
  </si>
  <si>
    <t>1, 3, 5, 7, 8, 10, 11, 12, 13, 14, 15</t>
  </si>
  <si>
    <t>1, 3, 5, 7, 8, 10, 11, 12, 13, 14, 15, 16</t>
  </si>
  <si>
    <t>1, 3, 5, 7, 8, 10, 11, 12, 13, 14, 15, 16, 17</t>
  </si>
  <si>
    <t>1, 3, 5, 7, 8, 10, 11, 12, 13, 14, 15, 16, 17, 18</t>
  </si>
  <si>
    <t>No Oh Dears on hole(s) 1, 3, 5, 7, 8, 10, 11, 12, 13, 14, 15, 16, 17, 18</t>
  </si>
  <si>
    <t>On hole 2 (par 4) only Günther Kaimberger played all rounds under par</t>
  </si>
  <si>
    <t>0 Players</t>
  </si>
  <si>
    <t>5 Players</t>
  </si>
  <si>
    <t>3 Players</t>
  </si>
  <si>
    <t>6 Players</t>
  </si>
  <si>
    <t>8 Player(s) without Skill-O-Meter-Rating</t>
  </si>
  <si>
    <t>2 Players</t>
  </si>
  <si>
    <t>Best men took only 13 throws</t>
  </si>
  <si>
    <t>Best men took only 14 throws</t>
  </si>
  <si>
    <t>Best men took only 11 throws</t>
  </si>
  <si>
    <t>Best men took only 15 throws</t>
  </si>
  <si>
    <t>Best men took only 10 throws</t>
  </si>
  <si>
    <t>Best men took only 8 throws</t>
  </si>
  <si>
    <t>Best men took only 7 throws</t>
  </si>
  <si>
    <t>Best men took only 6 throws</t>
  </si>
  <si>
    <t>Best men took only 0 throws</t>
  </si>
  <si>
    <t>Best men took 13 throws</t>
  </si>
  <si>
    <t>Best men took 14 throws</t>
  </si>
  <si>
    <t>Best men took 11 throws</t>
  </si>
  <si>
    <t>Best men took 15 throws</t>
  </si>
  <si>
    <t>Best men took 9 throws</t>
  </si>
  <si>
    <t>Best men took 12 throws</t>
  </si>
  <si>
    <t>4 Players</t>
  </si>
  <si>
    <t>Best men took 10 throws</t>
  </si>
  <si>
    <t>9 Players</t>
  </si>
  <si>
    <t>Best men took 8 throws</t>
  </si>
  <si>
    <t>Best men took 7 throws</t>
  </si>
  <si>
    <t>Best men took 6 throws</t>
  </si>
  <si>
    <t>Best men took 0 throws</t>
  </si>
  <si>
    <t>Biggest Skill-O-Meter-Improvement Women Rating &gt; 600</t>
  </si>
  <si>
    <t>Best women took only 18 throws</t>
  </si>
  <si>
    <t>Best women took only 15 throws</t>
  </si>
  <si>
    <t>Best women took only 12 throws</t>
  </si>
  <si>
    <t>Best women took only 19 throws</t>
  </si>
  <si>
    <t>Best women took only 9 throws</t>
  </si>
  <si>
    <t>Best women took only 20 throws</t>
  </si>
  <si>
    <t>Best women took only 6 throws</t>
  </si>
  <si>
    <t>Best women took only 10 throws</t>
  </si>
  <si>
    <t>Best women took only 11 throws</t>
  </si>
  <si>
    <t>Best women took only 13 throws</t>
  </si>
  <si>
    <t>Best women took only 7 throws</t>
  </si>
  <si>
    <t>Best women took only 0 throws</t>
  </si>
  <si>
    <t>Best women took 18 throws</t>
  </si>
  <si>
    <t>Best women took 15 throws</t>
  </si>
  <si>
    <t>Best women took 12 throws</t>
  </si>
  <si>
    <t>Best women took 19 throws</t>
  </si>
  <si>
    <t>Best women took 9 throws</t>
  </si>
  <si>
    <t>Best women took 20 throws</t>
  </si>
  <si>
    <t>Best women took 6 throws</t>
  </si>
  <si>
    <t>Best women took 10 throws</t>
  </si>
  <si>
    <t>Best women took 11 throws</t>
  </si>
  <si>
    <t>Best women took 13 throws</t>
  </si>
  <si>
    <t>Best women took 7 throws</t>
  </si>
  <si>
    <t>Best women took 0 throws</t>
  </si>
  <si>
    <t>Susanne Giendl / Final</t>
  </si>
  <si>
    <t>Birgit Lingenhel / Final</t>
  </si>
  <si>
    <t>Only 1 Triple-Bogey on hole 6 (par 3)</t>
  </si>
  <si>
    <t>Susanne Giendl / Round 2</t>
  </si>
  <si>
    <t>Only 1 Triple-Bogey on hole 15 (par 4)</t>
  </si>
  <si>
    <t>Best/Worst-Difference Women Rating &gt; 600</t>
  </si>
  <si>
    <t>Gerhard Fluch (0 -&gt; 63)</t>
  </si>
  <si>
    <t>Biggest Improvement Men Rating &gt; 850 Round 2</t>
  </si>
  <si>
    <t>Biggest Worsening Men Rating &gt; 850 Round 2</t>
  </si>
  <si>
    <t>Biggest Improvement Women Rating &gt; 600 Round 2</t>
  </si>
  <si>
    <t>Biggest Worsening Women Rating &gt; 600 Round 2</t>
  </si>
  <si>
    <t>Gabriele Gould (0 -&gt; 78)</t>
  </si>
  <si>
    <t>Richard Hazod (69 -&gt; 88)</t>
  </si>
  <si>
    <t>Biggest Improvement Men Rating &gt; 850 Round 3</t>
  </si>
  <si>
    <t>Biggest Worsening Men Rating &gt; 850 Round 3</t>
  </si>
  <si>
    <t>Biggest Improvement Women Rating &gt; 600 Round 3</t>
  </si>
  <si>
    <t>Biggest Worsening Women Rating &gt; 600 Round 3</t>
  </si>
  <si>
    <t>Biggest Improvement Men Rating &gt; 850 Final</t>
  </si>
  <si>
    <t>Biggest Worsening Men Rating &gt; 850 Final</t>
  </si>
  <si>
    <t>Biggest Improvement Women Rating &gt; 600 Final</t>
  </si>
  <si>
    <t>Biggest Worsening Women Rating &gt; 600 Final</t>
  </si>
  <si>
    <t>Samuel Gould (82)</t>
  </si>
  <si>
    <t>Konrad Ertl (83)</t>
  </si>
  <si>
    <t>Ludwig Ertl (89)</t>
  </si>
  <si>
    <t>Worst Round 1 Men Rating &gt; 850</t>
  </si>
  <si>
    <t>Worst Round 2 Men Rating &gt; 850</t>
  </si>
  <si>
    <t>Worst Round 3 Men Rating &gt; 850</t>
  </si>
  <si>
    <t>Worst Final Men Rating &gt; 850</t>
  </si>
  <si>
    <t>Worst Round 1 Women Rating &gt; 600</t>
  </si>
  <si>
    <t>Worst Round 2 Women Rating &gt; 600</t>
  </si>
  <si>
    <t>Worst Round 3 Women Rating &gt; 600</t>
  </si>
  <si>
    <t>Worst Final Women Rating &gt; 600</t>
  </si>
  <si>
    <t>Simon Lizotte</t>
  </si>
  <si>
    <t>Avery Jenkins</t>
  </si>
  <si>
    <t>Mike Gordon</t>
  </si>
  <si>
    <t>Dani Hatvani</t>
  </si>
  <si>
    <t>Jesse Hawkins</t>
  </si>
  <si>
    <t>Bostjan Babic</t>
  </si>
  <si>
    <t>Róbert Furka</t>
  </si>
  <si>
    <t>Richard Kollar</t>
  </si>
  <si>
    <t>Andreas Kucera</t>
  </si>
  <si>
    <t>Michal Kúdela</t>
  </si>
  <si>
    <t>Tamás Kovács</t>
  </si>
  <si>
    <t>Gregor Marter</t>
  </si>
  <si>
    <t>Péter Krámer</t>
  </si>
  <si>
    <t>Benedikt Heiß</t>
  </si>
  <si>
    <t>Dinko Simenc</t>
  </si>
  <si>
    <t>Florian Knoll</t>
  </si>
  <si>
    <t>Tobias Fuchs</t>
  </si>
  <si>
    <t>Bálint Kazai</t>
  </si>
  <si>
    <t>Stefan Dobrev</t>
  </si>
  <si>
    <t>Tinu Schär</t>
  </si>
  <si>
    <t>Alexander Müller</t>
  </si>
  <si>
    <t>Barnabas Jozsa</t>
  </si>
  <si>
    <t>Laszló Bak</t>
  </si>
  <si>
    <t>Christopher Kranz</t>
  </si>
  <si>
    <t>Stefan Pientschik</t>
  </si>
  <si>
    <t>Ákos Szabó</t>
  </si>
  <si>
    <t>Katka Bodova</t>
  </si>
  <si>
    <t>Benjamin Ficker</t>
  </si>
  <si>
    <t>Dylan Cooper</t>
  </si>
  <si>
    <t>Robert Mayer</t>
  </si>
  <si>
    <t>Benedek Orbán</t>
  </si>
  <si>
    <t>Tino Fillinger</t>
  </si>
  <si>
    <t>Markus Abrell</t>
  </si>
  <si>
    <t>Werner Riebesel</t>
  </si>
  <si>
    <t>Radule Mikic</t>
  </si>
  <si>
    <t>Nino Djurak</t>
  </si>
  <si>
    <t>Sebastian Esser</t>
  </si>
  <si>
    <t>Balázs Veres</t>
  </si>
  <si>
    <t>Szilárd Pálinkás</t>
  </si>
  <si>
    <t>Tommy Vacca</t>
  </si>
  <si>
    <t>Benny Zalán</t>
  </si>
  <si>
    <t>Aki Vuckovic</t>
  </si>
  <si>
    <t>Pavol Kudela</t>
  </si>
  <si>
    <t>János Kazai</t>
  </si>
  <si>
    <t>Karl Hinterlechner</t>
  </si>
  <si>
    <t>Jozef ?ierny</t>
  </si>
  <si>
    <t>Jakub Matejka</t>
  </si>
  <si>
    <t>Dirk Bergold</t>
  </si>
  <si>
    <t>Marcus Holzmüller</t>
  </si>
  <si>
    <t>Daniel Veble</t>
  </si>
  <si>
    <t>Anton Abrell</t>
  </si>
  <si>
    <t>Péter Hársfai</t>
  </si>
  <si>
    <t>Harald Kucera</t>
  </si>
  <si>
    <t>Viktor Schelhas</t>
  </si>
  <si>
    <t>Ádám Oláh</t>
  </si>
  <si>
    <t>András Rácz</t>
  </si>
  <si>
    <t>Christian Eß</t>
  </si>
  <si>
    <t>Tomislav Goricki</t>
  </si>
  <si>
    <t>Roman Miezga</t>
  </si>
  <si>
    <t>Simon Arh</t>
  </si>
  <si>
    <t>Csaba Balsai</t>
  </si>
  <si>
    <t>Franjo Kiri?</t>
  </si>
  <si>
    <t>Maja Simenc</t>
  </si>
  <si>
    <t>Tamas Gajer</t>
  </si>
  <si>
    <t>Andreas Spang</t>
  </si>
  <si>
    <t>Florian Zaha</t>
  </si>
  <si>
    <t>Georg Pitterle</t>
  </si>
  <si>
    <t>Marcel Gala</t>
  </si>
  <si>
    <t>Tadeas Priklopil</t>
  </si>
  <si>
    <t>Matthias Türmer</t>
  </si>
  <si>
    <t>Jasmina Pi?tan</t>
  </si>
  <si>
    <t>Franz Strauch</t>
  </si>
  <si>
    <t>György Csepeli</t>
  </si>
  <si>
    <t>Dalibor Pales</t>
  </si>
  <si>
    <t>Daniela Schälchli-Spang</t>
  </si>
  <si>
    <t>Róbert Hatvani</t>
  </si>
  <si>
    <t>Christian Maul</t>
  </si>
  <si>
    <t>Christof Waibel</t>
  </si>
  <si>
    <t>Kornél Kazai</t>
  </si>
  <si>
    <t>Michael Dossi</t>
  </si>
  <si>
    <t>Vanja Brozovi?</t>
  </si>
  <si>
    <t>Danica Pajtak</t>
  </si>
  <si>
    <t>Markus Birkenmeier</t>
  </si>
  <si>
    <t>Rebecca Kiermaier</t>
  </si>
  <si>
    <t>Tamás Vörös</t>
  </si>
  <si>
    <t>Ira Molnar</t>
  </si>
  <si>
    <t>Görkem Demirkol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</si>
</sst>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&gt;=10]0;0.0"/>
  </numFmts>
  <fonts count="49" x14ac:knownFonts="1">
    <font>
      <sz val="11"/>
      <color theme="1"/>
      <name val="Calibri"/>
      <family val="2"/>
      <scheme val="minor"/>
    </font>
    <font>
      <sz val="14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99CCFF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3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</font>
    <font>
      <sz val="11"/>
      <color theme="0" tint="-0.249977111117893"/>
      <name val="Verdana"/>
      <family val="2"/>
    </font>
    <font>
      <sz val="11"/>
      <name val="Calibri"/>
      <family val="2"/>
      <scheme val="minor"/>
    </font>
    <font>
      <b/>
      <sz val="14"/>
      <color indexed="8"/>
      <name val="Calibri"/>
      <family val="2"/>
    </font>
    <font>
      <b/>
      <u/>
      <sz val="18"/>
      <color indexed="8"/>
      <name val="Calibri"/>
      <family val="2"/>
    </font>
    <font>
      <b/>
      <i/>
      <sz val="32"/>
      <color indexed="8"/>
      <name val="Calibri"/>
      <family val="2"/>
    </font>
    <font>
      <u/>
      <sz val="11"/>
      <color indexed="12"/>
      <name val="Calibri"/>
      <family val="2"/>
    </font>
    <font>
      <sz val="36"/>
      <color indexed="8"/>
      <name val="Calibri"/>
      <family val="2"/>
    </font>
    <font>
      <b/>
      <vertAlign val="superscript"/>
      <sz val="24"/>
      <color indexed="8"/>
      <name val="Calibri"/>
      <family val="2"/>
    </font>
    <font>
      <vertAlign val="superscript"/>
      <sz val="12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CC99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2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theme="1"/>
      <name val="Calibri"/>
      <family val="2"/>
      <scheme val="minor"/>
    </font>
    <font>
      <sz val="10"/>
      <name val="Arial"/>
    </font>
    <font>
      <b/>
      <i/>
      <sz val="11"/>
      <color rgb="FFFF000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rgb="FF7030A0"/>
        <bgColor indexed="64"/>
      </patternFill>
    </fill>
    <fill>
      <patternFill patternType="solid">
        <fgColor rgb="FF006600"/>
        <bgColor indexed="64"/>
      </patternFill>
    </fill>
  </fills>
  <borders count="105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DashDot">
        <color rgb="FFFF0000"/>
      </left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rgb="FFFF0000"/>
      </left>
      <right/>
      <top style="mediumDashDot">
        <color rgb="FFFF0000"/>
      </top>
      <bottom style="mediumDashDot">
        <color rgb="FFFF0000"/>
      </bottom>
      <diagonal/>
    </border>
    <border>
      <left/>
      <right/>
      <top style="mediumDashDot">
        <color rgb="FFFF0000"/>
      </top>
      <bottom style="mediumDashDot">
        <color rgb="FFFF0000"/>
      </bottom>
      <diagonal/>
    </border>
    <border>
      <left/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indexed="10"/>
      </left>
      <right style="mediumDashDot">
        <color indexed="10"/>
      </right>
      <top style="mediumDashDot">
        <color indexed="10"/>
      </top>
      <bottom style="mediumDashDot">
        <color indexed="1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DashDot">
        <color rgb="FFFF0000"/>
      </top>
      <bottom style="thin">
        <color theme="1"/>
      </bottom>
      <diagonal/>
    </border>
    <border>
      <left/>
      <right/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50">
    <xf numFmtId="0" fontId="0" fillId="0" borderId="0"/>
    <xf numFmtId="0" fontId="3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1" fillId="8" borderId="0">
      <alignment textRotation="255" wrapText="1"/>
    </xf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0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33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4" borderId="0" applyNumberFormat="0" applyBorder="0" applyAlignment="0" applyProtection="0"/>
    <xf numFmtId="0" fontId="31" fillId="35" borderId="96" applyNumberFormat="0" applyAlignment="0" applyProtection="0"/>
    <xf numFmtId="0" fontId="32" fillId="35" borderId="97" applyNumberFormat="0" applyAlignment="0" applyProtection="0"/>
    <xf numFmtId="0" fontId="33" fillId="22" borderId="97" applyNumberFormat="0" applyAlignment="0" applyProtection="0"/>
    <xf numFmtId="0" fontId="2" fillId="0" borderId="98" applyNumberFormat="0" applyFill="0" applyAlignment="0" applyProtection="0"/>
    <xf numFmtId="0" fontId="34" fillId="0" borderId="0" applyNumberFormat="0" applyFill="0" applyBorder="0" applyAlignment="0" applyProtection="0"/>
    <xf numFmtId="0" fontId="35" fillId="19" borderId="0" applyNumberFormat="0" applyBorder="0" applyAlignment="0" applyProtection="0"/>
    <xf numFmtId="0" fontId="36" fillId="36" borderId="0" applyNumberFormat="0" applyBorder="0" applyAlignment="0" applyProtection="0"/>
    <xf numFmtId="0" fontId="3" fillId="37" borderId="99" applyNumberFormat="0" applyFont="0" applyAlignment="0" applyProtection="0"/>
    <xf numFmtId="0" fontId="37" fillId="18" borderId="0" applyNumberFormat="0" applyBorder="0" applyAlignment="0" applyProtection="0"/>
    <xf numFmtId="0" fontId="38" fillId="0" borderId="0"/>
    <xf numFmtId="0" fontId="39" fillId="0" borderId="0" applyNumberFormat="0" applyFill="0" applyBorder="0" applyAlignment="0" applyProtection="0"/>
    <xf numFmtId="0" fontId="40" fillId="0" borderId="100" applyNumberFormat="0" applyFill="0" applyAlignment="0" applyProtection="0"/>
    <xf numFmtId="0" fontId="41" fillId="0" borderId="101" applyNumberFormat="0" applyFill="0" applyAlignment="0" applyProtection="0"/>
    <xf numFmtId="0" fontId="42" fillId="0" borderId="102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103" applyNumberFormat="0" applyFill="0" applyAlignment="0" applyProtection="0"/>
    <xf numFmtId="0" fontId="44" fillId="0" borderId="0" applyNumberFormat="0" applyFill="0" applyBorder="0" applyAlignment="0" applyProtection="0"/>
    <xf numFmtId="0" fontId="45" fillId="38" borderId="104" applyNumberFormat="0" applyAlignment="0" applyProtection="0"/>
    <xf numFmtId="0" fontId="47" fillId="0" borderId="0"/>
    <xf numFmtId="0" fontId="46" fillId="0" borderId="0"/>
    <xf numFmtId="0" fontId="3" fillId="0" borderId="0"/>
    <xf numFmtId="0" fontId="46" fillId="0" borderId="0"/>
  </cellStyleXfs>
  <cellXfs count="516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1" fontId="0" fillId="0" borderId="0" xfId="0" applyNumberFormat="1"/>
    <xf numFmtId="0" fontId="0" fillId="3" borderId="0" xfId="0" applyFill="1"/>
    <xf numFmtId="0" fontId="2" fillId="0" borderId="0" xfId="0" applyFont="1" applyBorder="1" applyAlignment="1">
      <alignment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2" borderId="11" xfId="0" applyFill="1" applyBorder="1" applyAlignment="1">
      <alignment horizontal="right" vertical="center"/>
    </xf>
    <xf numFmtId="0" fontId="0" fillId="2" borderId="14" xfId="0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2" fillId="5" borderId="21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0" fillId="5" borderId="24" xfId="0" applyFill="1" applyBorder="1"/>
    <xf numFmtId="0" fontId="0" fillId="5" borderId="25" xfId="0" applyFill="1" applyBorder="1"/>
    <xf numFmtId="0" fontId="0" fillId="5" borderId="0" xfId="0" applyFill="1" applyBorder="1"/>
    <xf numFmtId="0" fontId="0" fillId="5" borderId="1" xfId="0" applyFill="1" applyBorder="1"/>
    <xf numFmtId="0" fontId="0" fillId="5" borderId="26" xfId="0" applyFill="1" applyBorder="1"/>
    <xf numFmtId="0" fontId="0" fillId="5" borderId="27" xfId="0" applyFill="1" applyBorder="1"/>
    <xf numFmtId="0" fontId="4" fillId="5" borderId="28" xfId="0" applyFont="1" applyFill="1" applyBorder="1" applyAlignment="1">
      <alignment horizontal="left" vertical="center"/>
    </xf>
    <xf numFmtId="0" fontId="0" fillId="2" borderId="8" xfId="0" applyFill="1" applyBorder="1" applyAlignment="1">
      <alignment horizontal="right" vertical="center"/>
    </xf>
    <xf numFmtId="0" fontId="0" fillId="2" borderId="29" xfId="0" applyFill="1" applyBorder="1" applyAlignment="1">
      <alignment horizontal="center"/>
    </xf>
    <xf numFmtId="0" fontId="4" fillId="0" borderId="0" xfId="0" applyFont="1"/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right" vertical="center"/>
    </xf>
    <xf numFmtId="0" fontId="4" fillId="2" borderId="21" xfId="0" applyFont="1" applyFill="1" applyBorder="1" applyAlignment="1">
      <alignment horizontal="right" vertical="center"/>
    </xf>
    <xf numFmtId="164" fontId="0" fillId="2" borderId="2" xfId="0" applyNumberFormat="1" applyFill="1" applyBorder="1" applyAlignment="1">
      <alignment horizontal="center"/>
    </xf>
    <xf numFmtId="0" fontId="0" fillId="4" borderId="18" xfId="0" applyFill="1" applyBorder="1"/>
    <xf numFmtId="0" fontId="0" fillId="4" borderId="19" xfId="0" applyFill="1" applyBorder="1"/>
    <xf numFmtId="0" fontId="2" fillId="7" borderId="21" xfId="0" applyFont="1" applyFill="1" applyBorder="1" applyAlignment="1">
      <alignment vertical="center"/>
    </xf>
    <xf numFmtId="0" fontId="2" fillId="7" borderId="22" xfId="0" applyFont="1" applyFill="1" applyBorder="1" applyAlignment="1">
      <alignment vertical="center"/>
    </xf>
    <xf numFmtId="0" fontId="1" fillId="7" borderId="23" xfId="0" applyFont="1" applyFill="1" applyBorder="1" applyAlignment="1">
      <alignment vertical="center"/>
    </xf>
    <xf numFmtId="0" fontId="4" fillId="7" borderId="27" xfId="0" applyFont="1" applyFill="1" applyBorder="1" applyAlignment="1">
      <alignment horizontal="left" vertical="center"/>
    </xf>
    <xf numFmtId="0" fontId="0" fillId="7" borderId="24" xfId="0" applyFill="1" applyBorder="1"/>
    <xf numFmtId="0" fontId="0" fillId="7" borderId="25" xfId="0" applyFill="1" applyBorder="1"/>
    <xf numFmtId="0" fontId="0" fillId="7" borderId="0" xfId="0" applyFill="1" applyBorder="1"/>
    <xf numFmtId="0" fontId="0" fillId="7" borderId="1" xfId="0" applyFill="1" applyBorder="1"/>
    <xf numFmtId="0" fontId="0" fillId="7" borderId="26" xfId="0" applyFill="1" applyBorder="1"/>
    <xf numFmtId="0" fontId="0" fillId="7" borderId="27" xfId="0" applyFill="1" applyBorder="1"/>
    <xf numFmtId="0" fontId="0" fillId="4" borderId="47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0" fontId="4" fillId="6" borderId="17" xfId="0" applyFont="1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0" borderId="0" xfId="0" applyAlignment="1">
      <alignment textRotation="90"/>
    </xf>
    <xf numFmtId="0" fontId="4" fillId="0" borderId="0" xfId="0" applyFont="1" applyAlignment="1">
      <alignment textRotation="90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>
      <alignment textRotation="90"/>
    </xf>
    <xf numFmtId="0" fontId="0" fillId="8" borderId="0" xfId="0" applyFill="1" applyAlignment="1">
      <alignment textRotation="90"/>
    </xf>
    <xf numFmtId="0" fontId="0" fillId="8" borderId="0" xfId="0" applyFill="1"/>
    <xf numFmtId="0" fontId="0" fillId="4" borderId="50" xfId="0" applyFill="1" applyBorder="1"/>
    <xf numFmtId="0" fontId="0" fillId="0" borderId="0" xfId="0" applyBorder="1"/>
    <xf numFmtId="0" fontId="0" fillId="0" borderId="4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4" borderId="0" xfId="0" applyFill="1"/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0" xfId="0" applyFill="1" applyAlignment="1">
      <alignment textRotation="9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textRotation="90"/>
    </xf>
    <xf numFmtId="0" fontId="0" fillId="0" borderId="0" xfId="0" applyFill="1"/>
    <xf numFmtId="1" fontId="0" fillId="0" borderId="0" xfId="0" applyNumberFormat="1" applyFont="1"/>
    <xf numFmtId="0" fontId="0" fillId="0" borderId="0" xfId="0" applyAlignment="1">
      <alignment horizontal="center" textRotation="90" wrapText="1"/>
    </xf>
    <xf numFmtId="0" fontId="0" fillId="7" borderId="51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9" fontId="0" fillId="7" borderId="52" xfId="0" applyNumberFormat="1" applyFont="1" applyFill="1" applyBorder="1" applyAlignment="1">
      <alignment horizontal="center"/>
    </xf>
    <xf numFmtId="9" fontId="0" fillId="7" borderId="2" xfId="0" applyNumberFormat="1" applyFont="1" applyFill="1" applyBorder="1" applyAlignment="1">
      <alignment horizontal="center"/>
    </xf>
    <xf numFmtId="9" fontId="0" fillId="7" borderId="30" xfId="0" applyNumberFormat="1" applyFont="1" applyFill="1" applyBorder="1" applyAlignment="1">
      <alignment horizontal="center"/>
    </xf>
    <xf numFmtId="9" fontId="0" fillId="5" borderId="52" xfId="0" applyNumberFormat="1" applyFont="1" applyFill="1" applyBorder="1" applyAlignment="1">
      <alignment horizontal="center"/>
    </xf>
    <xf numFmtId="9" fontId="0" fillId="5" borderId="2" xfId="0" applyNumberFormat="1" applyFont="1" applyFill="1" applyBorder="1" applyAlignment="1">
      <alignment horizontal="center"/>
    </xf>
    <xf numFmtId="9" fontId="0" fillId="5" borderId="30" xfId="0" applyNumberFormat="1" applyFont="1" applyFill="1" applyBorder="1" applyAlignment="1">
      <alignment horizontal="center"/>
    </xf>
    <xf numFmtId="9" fontId="0" fillId="7" borderId="54" xfId="0" applyNumberFormat="1" applyFont="1" applyFill="1" applyBorder="1" applyAlignment="1">
      <alignment horizontal="center"/>
    </xf>
    <xf numFmtId="9" fontId="0" fillId="7" borderId="19" xfId="0" applyNumberFormat="1" applyFont="1" applyFill="1" applyBorder="1" applyAlignment="1">
      <alignment horizontal="center"/>
    </xf>
    <xf numFmtId="9" fontId="0" fillId="7" borderId="20" xfId="0" applyNumberFormat="1" applyFont="1" applyFill="1" applyBorder="1" applyAlignment="1">
      <alignment horizontal="center"/>
    </xf>
    <xf numFmtId="9" fontId="0" fillId="5" borderId="54" xfId="0" applyNumberFormat="1" applyFont="1" applyFill="1" applyBorder="1" applyAlignment="1">
      <alignment horizontal="center"/>
    </xf>
    <xf numFmtId="9" fontId="0" fillId="5" borderId="19" xfId="0" applyNumberFormat="1" applyFont="1" applyFill="1" applyBorder="1" applyAlignment="1">
      <alignment horizontal="center"/>
    </xf>
    <xf numFmtId="9" fontId="0" fillId="5" borderId="20" xfId="0" applyNumberFormat="1" applyFont="1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0" fillId="7" borderId="57" xfId="0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0" fillId="5" borderId="56" xfId="0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5" borderId="58" xfId="0" applyFill="1" applyBorder="1" applyAlignment="1">
      <alignment horizontal="center"/>
    </xf>
    <xf numFmtId="9" fontId="0" fillId="7" borderId="60" xfId="0" applyNumberFormat="1" applyFont="1" applyFill="1" applyBorder="1" applyAlignment="1">
      <alignment horizontal="center"/>
    </xf>
    <xf numFmtId="9" fontId="0" fillId="7" borderId="37" xfId="0" applyNumberFormat="1" applyFont="1" applyFill="1" applyBorder="1" applyAlignment="1">
      <alignment horizontal="center"/>
    </xf>
    <xf numFmtId="9" fontId="0" fillId="7" borderId="41" xfId="0" applyNumberFormat="1" applyFont="1" applyFill="1" applyBorder="1" applyAlignment="1">
      <alignment horizontal="center"/>
    </xf>
    <xf numFmtId="9" fontId="0" fillId="5" borderId="60" xfId="0" applyNumberFormat="1" applyFont="1" applyFill="1" applyBorder="1" applyAlignment="1">
      <alignment horizontal="center"/>
    </xf>
    <xf numFmtId="9" fontId="0" fillId="5" borderId="37" xfId="0" applyNumberFormat="1" applyFont="1" applyFill="1" applyBorder="1" applyAlignment="1">
      <alignment horizontal="center"/>
    </xf>
    <xf numFmtId="9" fontId="0" fillId="5" borderId="41" xfId="0" applyNumberFormat="1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2" borderId="14" xfId="0" applyFont="1" applyFill="1" applyBorder="1" applyAlignment="1">
      <alignment horizontal="center"/>
    </xf>
    <xf numFmtId="0" fontId="0" fillId="6" borderId="14" xfId="0" applyFont="1" applyFill="1" applyBorder="1" applyAlignment="1">
      <alignment horizontal="center"/>
    </xf>
    <xf numFmtId="0" fontId="4" fillId="6" borderId="61" xfId="0" applyFont="1" applyFill="1" applyBorder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4" fillId="7" borderId="63" xfId="0" applyFont="1" applyFill="1" applyBorder="1"/>
    <xf numFmtId="0" fontId="0" fillId="7" borderId="64" xfId="0" applyFont="1" applyFill="1" applyBorder="1" applyAlignment="1">
      <alignment horizontal="center"/>
    </xf>
    <xf numFmtId="0" fontId="0" fillId="7" borderId="57" xfId="0" applyFont="1" applyFill="1" applyBorder="1" applyAlignment="1">
      <alignment horizontal="center"/>
    </xf>
    <xf numFmtId="0" fontId="4" fillId="5" borderId="70" xfId="0" applyFont="1" applyFill="1" applyBorder="1"/>
    <xf numFmtId="0" fontId="0" fillId="5" borderId="18" xfId="0" applyFont="1" applyFill="1" applyBorder="1" applyAlignment="1">
      <alignment horizontal="center"/>
    </xf>
    <xf numFmtId="0" fontId="0" fillId="5" borderId="19" xfId="0" applyFont="1" applyFill="1" applyBorder="1" applyAlignment="1">
      <alignment horizontal="center"/>
    </xf>
    <xf numFmtId="0" fontId="0" fillId="6" borderId="31" xfId="0" applyFill="1" applyBorder="1" applyAlignment="1"/>
    <xf numFmtId="0" fontId="0" fillId="6" borderId="11" xfId="0" applyFill="1" applyBorder="1" applyAlignment="1"/>
    <xf numFmtId="0" fontId="0" fillId="6" borderId="55" xfId="0" applyFill="1" applyBorder="1" applyAlignment="1"/>
    <xf numFmtId="1" fontId="0" fillId="6" borderId="59" xfId="0" applyNumberFormat="1" applyFont="1" applyFill="1" applyBorder="1" applyAlignment="1"/>
    <xf numFmtId="1" fontId="0" fillId="6" borderId="11" xfId="0" applyNumberFormat="1" applyFont="1" applyFill="1" applyBorder="1" applyAlignment="1"/>
    <xf numFmtId="1" fontId="0" fillId="6" borderId="53" xfId="0" applyNumberFormat="1" applyFont="1" applyFill="1" applyBorder="1" applyAlignment="1"/>
    <xf numFmtId="0" fontId="0" fillId="10" borderId="0" xfId="0" applyFill="1"/>
    <xf numFmtId="0" fontId="4" fillId="6" borderId="15" xfId="0" applyFont="1" applyFill="1" applyBorder="1" applyAlignment="1">
      <alignment horizontal="center"/>
    </xf>
    <xf numFmtId="0" fontId="4" fillId="6" borderId="38" xfId="0" applyFont="1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1" fontId="0" fillId="6" borderId="40" xfId="0" applyNumberForma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4" fillId="6" borderId="3" xfId="0" applyFont="1" applyFill="1" applyBorder="1" applyAlignment="1"/>
    <xf numFmtId="0" fontId="0" fillId="10" borderId="0" xfId="0" applyFill="1" applyBorder="1"/>
    <xf numFmtId="0" fontId="4" fillId="6" borderId="44" xfId="0" applyFont="1" applyFill="1" applyBorder="1" applyAlignment="1">
      <alignment horizontal="center"/>
    </xf>
    <xf numFmtId="0" fontId="4" fillId="6" borderId="42" xfId="0" applyFont="1" applyFill="1" applyBorder="1" applyAlignment="1">
      <alignment horizontal="center" vertical="center"/>
    </xf>
    <xf numFmtId="0" fontId="9" fillId="9" borderId="75" xfId="0" applyFont="1" applyFill="1" applyBorder="1" applyAlignment="1" applyProtection="1">
      <alignment horizontal="center" vertical="center"/>
      <protection locked="0"/>
    </xf>
    <xf numFmtId="0" fontId="0" fillId="10" borderId="36" xfId="0" applyFill="1" applyBorder="1"/>
    <xf numFmtId="0" fontId="0" fillId="10" borderId="37" xfId="0" applyFill="1" applyBorder="1"/>
    <xf numFmtId="0" fontId="0" fillId="10" borderId="39" xfId="0" applyFill="1" applyBorder="1"/>
    <xf numFmtId="0" fontId="0" fillId="10" borderId="41" xfId="0" applyFill="1" applyBorder="1"/>
    <xf numFmtId="0" fontId="0" fillId="10" borderId="12" xfId="0" applyFill="1" applyBorder="1"/>
    <xf numFmtId="0" fontId="0" fillId="10" borderId="2" xfId="0" applyFill="1" applyBorder="1"/>
    <xf numFmtId="0" fontId="0" fillId="10" borderId="40" xfId="0" applyFill="1" applyBorder="1"/>
    <xf numFmtId="0" fontId="0" fillId="10" borderId="30" xfId="0" applyFill="1" applyBorder="1"/>
    <xf numFmtId="0" fontId="0" fillId="10" borderId="18" xfId="0" applyFill="1" applyBorder="1"/>
    <xf numFmtId="0" fontId="0" fillId="10" borderId="19" xfId="0" applyFill="1" applyBorder="1"/>
    <xf numFmtId="0" fontId="0" fillId="10" borderId="50" xfId="0" applyFill="1" applyBorder="1"/>
    <xf numFmtId="0" fontId="0" fillId="10" borderId="20" xfId="0" applyFill="1" applyBorder="1"/>
    <xf numFmtId="0" fontId="10" fillId="9" borderId="75" xfId="0" applyFont="1" applyFill="1" applyBorder="1" applyProtection="1">
      <protection locked="0"/>
    </xf>
    <xf numFmtId="0" fontId="4" fillId="7" borderId="3" xfId="0" applyFont="1" applyFill="1" applyBorder="1"/>
    <xf numFmtId="0" fontId="0" fillId="7" borderId="5" xfId="0" applyFill="1" applyBorder="1"/>
    <xf numFmtId="0" fontId="6" fillId="7" borderId="5" xfId="0" applyFont="1" applyFill="1" applyBorder="1"/>
    <xf numFmtId="0" fontId="4" fillId="7" borderId="18" xfId="0" applyFont="1" applyFill="1" applyBorder="1" applyAlignment="1">
      <alignment horizontal="center"/>
    </xf>
    <xf numFmtId="0" fontId="4" fillId="7" borderId="20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0" fillId="7" borderId="44" xfId="0" applyFill="1" applyBorder="1"/>
    <xf numFmtId="0" fontId="0" fillId="7" borderId="33" xfId="0" applyFill="1" applyBorder="1"/>
    <xf numFmtId="0" fontId="0" fillId="7" borderId="43" xfId="0" applyFill="1" applyBorder="1"/>
    <xf numFmtId="0" fontId="0" fillId="7" borderId="34" xfId="0" applyFill="1" applyBorder="1"/>
    <xf numFmtId="0" fontId="0" fillId="7" borderId="7" xfId="0" applyFill="1" applyBorder="1"/>
    <xf numFmtId="0" fontId="0" fillId="7" borderId="42" xfId="0" applyFill="1" applyBorder="1"/>
    <xf numFmtId="0" fontId="0" fillId="7" borderId="35" xfId="0" applyFill="1" applyBorder="1"/>
    <xf numFmtId="0" fontId="4" fillId="7" borderId="19" xfId="0" applyFont="1" applyFill="1" applyBorder="1" applyAlignment="1">
      <alignment horizontal="center"/>
    </xf>
    <xf numFmtId="0" fontId="4" fillId="6" borderId="21" xfId="0" applyFont="1" applyFill="1" applyBorder="1" applyAlignment="1">
      <alignment horizontal="right"/>
    </xf>
    <xf numFmtId="0" fontId="0" fillId="7" borderId="25" xfId="0" applyFill="1" applyBorder="1" applyAlignment="1">
      <alignment horizontal="right"/>
    </xf>
    <xf numFmtId="0" fontId="0" fillId="7" borderId="1" xfId="0" applyFill="1" applyBorder="1" applyAlignment="1">
      <alignment horizontal="right"/>
    </xf>
    <xf numFmtId="0" fontId="4" fillId="7" borderId="28" xfId="0" applyFont="1" applyFill="1" applyBorder="1" applyAlignment="1">
      <alignment horizontal="right"/>
    </xf>
    <xf numFmtId="0" fontId="0" fillId="7" borderId="27" xfId="0" applyFill="1" applyBorder="1" applyAlignment="1">
      <alignment horizontal="right"/>
    </xf>
    <xf numFmtId="0" fontId="0" fillId="7" borderId="3" xfId="0" applyFill="1" applyBorder="1"/>
    <xf numFmtId="1" fontId="0" fillId="7" borderId="4" xfId="0" applyNumberFormat="1" applyFill="1" applyBorder="1"/>
    <xf numFmtId="1" fontId="0" fillId="7" borderId="6" xfId="0" applyNumberFormat="1" applyFill="1" applyBorder="1"/>
    <xf numFmtId="1" fontId="0" fillId="7" borderId="8" xfId="0" applyNumberFormat="1" applyFill="1" applyBorder="1"/>
    <xf numFmtId="0" fontId="0" fillId="5" borderId="3" xfId="0" applyFill="1" applyBorder="1"/>
    <xf numFmtId="1" fontId="0" fillId="5" borderId="4" xfId="0" applyNumberFormat="1" applyFill="1" applyBorder="1"/>
    <xf numFmtId="0" fontId="0" fillId="5" borderId="5" xfId="0" applyFill="1" applyBorder="1"/>
    <xf numFmtId="1" fontId="0" fillId="5" borderId="6" xfId="0" applyNumberFormat="1" applyFill="1" applyBorder="1"/>
    <xf numFmtId="0" fontId="0" fillId="5" borderId="7" xfId="0" applyFill="1" applyBorder="1"/>
    <xf numFmtId="1" fontId="0" fillId="5" borderId="8" xfId="0" applyNumberFormat="1" applyFill="1" applyBorder="1"/>
    <xf numFmtId="0" fontId="2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1" fontId="0" fillId="8" borderId="0" xfId="0" applyNumberFormat="1" applyFill="1"/>
    <xf numFmtId="0" fontId="0" fillId="8" borderId="24" xfId="0" applyFill="1" applyBorder="1" applyAlignment="1">
      <alignment horizontal="center"/>
    </xf>
    <xf numFmtId="0" fontId="4" fillId="8" borderId="0" xfId="0" applyFont="1" applyFill="1"/>
    <xf numFmtId="0" fontId="11" fillId="8" borderId="0" xfId="0" applyFont="1" applyFill="1"/>
    <xf numFmtId="0" fontId="11" fillId="8" borderId="0" xfId="0" applyFont="1" applyFill="1" applyAlignment="1">
      <alignment horizontal="left"/>
    </xf>
    <xf numFmtId="0" fontId="11" fillId="8" borderId="24" xfId="0" applyFont="1" applyFill="1" applyBorder="1"/>
    <xf numFmtId="0" fontId="11" fillId="8" borderId="24" xfId="0" applyFont="1" applyFill="1" applyBorder="1" applyAlignment="1">
      <alignment horizontal="center"/>
    </xf>
    <xf numFmtId="0" fontId="11" fillId="8" borderId="0" xfId="0" applyFont="1" applyFill="1" applyBorder="1"/>
    <xf numFmtId="0" fontId="11" fillId="8" borderId="0" xfId="0" applyFont="1" applyFill="1" applyAlignment="1">
      <alignment horizontal="center"/>
    </xf>
    <xf numFmtId="0" fontId="13" fillId="8" borderId="0" xfId="0" applyFont="1" applyFill="1"/>
    <xf numFmtId="0" fontId="14" fillId="8" borderId="0" xfId="0" applyFont="1" applyFill="1"/>
    <xf numFmtId="1" fontId="12" fillId="8" borderId="24" xfId="0" applyNumberFormat="1" applyFont="1" applyFill="1" applyBorder="1" applyAlignment="1">
      <alignment horizontal="center"/>
    </xf>
    <xf numFmtId="1" fontId="12" fillId="8" borderId="0" xfId="0" applyNumberFormat="1" applyFont="1" applyFill="1" applyBorder="1" applyAlignment="1">
      <alignment horizontal="center"/>
    </xf>
    <xf numFmtId="0" fontId="11" fillId="8" borderId="0" xfId="0" applyFont="1" applyFill="1" applyAlignment="1"/>
    <xf numFmtId="0" fontId="11" fillId="8" borderId="0" xfId="0" applyFont="1" applyFill="1" applyAlignment="1">
      <alignment horizontal="center" textRotation="90" wrapText="1"/>
    </xf>
    <xf numFmtId="0" fontId="11" fillId="8" borderId="0" xfId="0" applyFont="1" applyFill="1" applyAlignment="1">
      <alignment wrapText="1"/>
    </xf>
    <xf numFmtId="1" fontId="11" fillId="8" borderId="0" xfId="0" applyNumberFormat="1" applyFont="1" applyFill="1"/>
    <xf numFmtId="0" fontId="11" fillId="8" borderId="5" xfId="0" applyFont="1" applyFill="1" applyBorder="1"/>
    <xf numFmtId="0" fontId="12" fillId="8" borderId="0" xfId="0" applyFont="1" applyFill="1" applyBorder="1"/>
    <xf numFmtId="0" fontId="11" fillId="8" borderId="0" xfId="0" applyFont="1" applyFill="1" applyBorder="1" applyAlignment="1">
      <alignment horizontal="center"/>
    </xf>
    <xf numFmtId="164" fontId="11" fillId="8" borderId="0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/>
    </xf>
    <xf numFmtId="0" fontId="15" fillId="0" borderId="43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11" borderId="45" xfId="0" applyFont="1" applyFill="1" applyBorder="1" applyAlignment="1">
      <alignment horizontal="center"/>
    </xf>
    <xf numFmtId="0" fontId="15" fillId="11" borderId="33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  <xf numFmtId="0" fontId="15" fillId="11" borderId="34" xfId="0" applyFont="1" applyFill="1" applyBorder="1" applyAlignment="1">
      <alignment horizontal="center"/>
    </xf>
    <xf numFmtId="0" fontId="15" fillId="11" borderId="43" xfId="0" applyFont="1" applyFill="1" applyBorder="1" applyAlignment="1">
      <alignment horizontal="center"/>
    </xf>
    <xf numFmtId="0" fontId="15" fillId="11" borderId="42" xfId="0" applyFont="1" applyFill="1" applyBorder="1" applyAlignment="1">
      <alignment horizontal="center"/>
    </xf>
    <xf numFmtId="0" fontId="15" fillId="11" borderId="32" xfId="0" applyFont="1" applyFill="1" applyBorder="1" applyAlignment="1">
      <alignment horizontal="center"/>
    </xf>
    <xf numFmtId="0" fontId="15" fillId="11" borderId="46" xfId="0" applyFont="1" applyFill="1" applyBorder="1" applyAlignment="1">
      <alignment horizontal="center"/>
    </xf>
    <xf numFmtId="0" fontId="15" fillId="11" borderId="35" xfId="0" applyFont="1" applyFill="1" applyBorder="1" applyAlignment="1">
      <alignment horizontal="center"/>
    </xf>
    <xf numFmtId="0" fontId="15" fillId="13" borderId="9" xfId="0" applyFont="1" applyFill="1" applyBorder="1" applyAlignment="1">
      <alignment horizontal="center"/>
    </xf>
    <xf numFmtId="0" fontId="15" fillId="14" borderId="45" xfId="0" applyFont="1" applyFill="1" applyBorder="1" applyAlignment="1">
      <alignment horizontal="center"/>
    </xf>
    <xf numFmtId="0" fontId="15" fillId="14" borderId="9" xfId="0" applyFont="1" applyFill="1" applyBorder="1" applyAlignment="1">
      <alignment horizontal="center"/>
    </xf>
    <xf numFmtId="0" fontId="15" fillId="12" borderId="45" xfId="0" applyFont="1" applyFill="1" applyBorder="1" applyAlignment="1">
      <alignment horizontal="center"/>
    </xf>
    <xf numFmtId="0" fontId="15" fillId="12" borderId="9" xfId="0" applyFont="1" applyFill="1" applyBorder="1" applyAlignment="1">
      <alignment horizontal="center"/>
    </xf>
    <xf numFmtId="0" fontId="15" fillId="13" borderId="43" xfId="0" applyFont="1" applyFill="1" applyBorder="1" applyAlignment="1">
      <alignment horizontal="center"/>
    </xf>
    <xf numFmtId="0" fontId="15" fillId="13" borderId="45" xfId="0" applyFont="1" applyFill="1" applyBorder="1" applyAlignment="1">
      <alignment horizontal="center"/>
    </xf>
    <xf numFmtId="0" fontId="15" fillId="11" borderId="47" xfId="0" applyFont="1" applyFill="1" applyBorder="1" applyAlignment="1">
      <alignment horizontal="center"/>
    </xf>
    <xf numFmtId="0" fontId="15" fillId="11" borderId="44" xfId="0" applyFont="1" applyFill="1" applyBorder="1" applyAlignment="1">
      <alignment horizontal="center"/>
    </xf>
    <xf numFmtId="0" fontId="15" fillId="11" borderId="48" xfId="0" applyFont="1" applyFill="1" applyBorder="1" applyAlignment="1">
      <alignment horizontal="center"/>
    </xf>
    <xf numFmtId="0" fontId="15" fillId="13" borderId="44" xfId="0" applyFont="1" applyFill="1" applyBorder="1" applyAlignment="1">
      <alignment horizontal="center"/>
    </xf>
    <xf numFmtId="0" fontId="17" fillId="15" borderId="0" xfId="0" applyFont="1" applyFill="1"/>
    <xf numFmtId="0" fontId="0" fillId="15" borderId="0" xfId="0" applyFill="1"/>
    <xf numFmtId="0" fontId="18" fillId="16" borderId="79" xfId="0" applyFont="1" applyFill="1" applyBorder="1" applyAlignment="1" applyProtection="1">
      <alignment horizontal="center" vertical="center"/>
      <protection locked="0"/>
    </xf>
    <xf numFmtId="0" fontId="19" fillId="15" borderId="0" xfId="2" applyFill="1" applyAlignment="1" applyProtection="1"/>
    <xf numFmtId="0" fontId="0" fillId="0" borderId="0" xfId="0" applyAlignment="1">
      <alignment vertical="top"/>
    </xf>
    <xf numFmtId="0" fontId="2" fillId="8" borderId="24" xfId="0" applyFont="1" applyFill="1" applyBorder="1" applyAlignment="1">
      <alignment vertical="center"/>
    </xf>
    <xf numFmtId="0" fontId="1" fillId="8" borderId="24" xfId="0" applyFont="1" applyFill="1" applyBorder="1" applyAlignment="1">
      <alignment vertical="center"/>
    </xf>
    <xf numFmtId="0" fontId="0" fillId="8" borderId="24" xfId="0" applyFill="1" applyBorder="1" applyAlignment="1">
      <alignment horizontal="center" vertical="center"/>
    </xf>
    <xf numFmtId="0" fontId="0" fillId="8" borderId="24" xfId="0" applyFill="1" applyBorder="1"/>
    <xf numFmtId="1" fontId="0" fillId="8" borderId="24" xfId="0" applyNumberFormat="1" applyFill="1" applyBorder="1"/>
    <xf numFmtId="0" fontId="0" fillId="8" borderId="45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15" fillId="8" borderId="0" xfId="0" applyFont="1" applyFill="1" applyAlignment="1"/>
    <xf numFmtId="1" fontId="15" fillId="8" borderId="0" xfId="0" applyNumberFormat="1" applyFont="1" applyFill="1" applyAlignment="1"/>
    <xf numFmtId="1" fontId="15" fillId="8" borderId="0" xfId="0" applyNumberFormat="1" applyFont="1" applyFill="1" applyAlignment="1">
      <alignment horizontal="center"/>
    </xf>
    <xf numFmtId="0" fontId="0" fillId="8" borderId="0" xfId="0" applyFill="1" applyAlignment="1"/>
    <xf numFmtId="0" fontId="4" fillId="6" borderId="83" xfId="0" applyFont="1" applyFill="1" applyBorder="1" applyAlignment="1"/>
    <xf numFmtId="0" fontId="4" fillId="6" borderId="84" xfId="0" applyFont="1" applyFill="1" applyBorder="1" applyAlignment="1">
      <alignment horizontal="left"/>
    </xf>
    <xf numFmtId="0" fontId="0" fillId="4" borderId="74" xfId="0" applyFill="1" applyBorder="1" applyAlignment="1"/>
    <xf numFmtId="0" fontId="0" fillId="4" borderId="0" xfId="0" applyFill="1" applyBorder="1"/>
    <xf numFmtId="0" fontId="0" fillId="4" borderId="0" xfId="0" applyFill="1" applyBorder="1" applyAlignment="1">
      <alignment horizontal="left"/>
    </xf>
    <xf numFmtId="0" fontId="0" fillId="4" borderId="81" xfId="0" applyFill="1" applyBorder="1" applyAlignment="1"/>
    <xf numFmtId="0" fontId="0" fillId="4" borderId="82" xfId="0" applyFill="1" applyBorder="1"/>
    <xf numFmtId="0" fontId="0" fillId="4" borderId="82" xfId="0" applyFill="1" applyBorder="1" applyAlignment="1">
      <alignment horizontal="left"/>
    </xf>
    <xf numFmtId="164" fontId="11" fillId="8" borderId="0" xfId="0" applyNumberFormat="1" applyFont="1" applyFill="1"/>
    <xf numFmtId="1" fontId="11" fillId="8" borderId="0" xfId="0" applyNumberFormat="1" applyFont="1" applyFill="1" applyAlignment="1">
      <alignment horizontal="center"/>
    </xf>
    <xf numFmtId="1" fontId="11" fillId="8" borderId="0" xfId="0" applyNumberFormat="1" applyFont="1" applyFill="1" applyAlignment="1"/>
    <xf numFmtId="0" fontId="11" fillId="8" borderId="0" xfId="0" applyFont="1" applyFill="1" applyAlignment="1">
      <alignment horizontal="left" textRotation="90"/>
    </xf>
    <xf numFmtId="0" fontId="4" fillId="6" borderId="28" xfId="0" applyFont="1" applyFill="1" applyBorder="1" applyAlignment="1">
      <alignment horizontal="right"/>
    </xf>
    <xf numFmtId="0" fontId="24" fillId="6" borderId="26" xfId="0" applyFont="1" applyFill="1" applyBorder="1"/>
    <xf numFmtId="0" fontId="4" fillId="6" borderId="61" xfId="0" applyFont="1" applyFill="1" applyBorder="1" applyAlignment="1">
      <alignment horizontal="left"/>
    </xf>
    <xf numFmtId="0" fontId="4" fillId="6" borderId="86" xfId="0" applyFont="1" applyFill="1" applyBorder="1" applyAlignment="1">
      <alignment horizontal="left"/>
    </xf>
    <xf numFmtId="164" fontId="11" fillId="8" borderId="24" xfId="0" applyNumberFormat="1" applyFont="1" applyFill="1" applyBorder="1"/>
    <xf numFmtId="0" fontId="4" fillId="0" borderId="0" xfId="0" applyFont="1" applyAlignment="1">
      <alignment horizontal="center" textRotation="90"/>
    </xf>
    <xf numFmtId="0" fontId="21" fillId="15" borderId="0" xfId="0" applyFont="1" applyFill="1" applyAlignment="1">
      <alignment horizontal="left" vertical="top"/>
    </xf>
    <xf numFmtId="0" fontId="2" fillId="15" borderId="0" xfId="0" applyFont="1" applyFill="1"/>
    <xf numFmtId="0" fontId="19" fillId="15" borderId="0" xfId="2" applyFill="1" applyAlignment="1" applyProtection="1">
      <alignment horizontal="left"/>
    </xf>
    <xf numFmtId="0" fontId="0" fillId="15" borderId="0" xfId="0" applyFill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left"/>
    </xf>
    <xf numFmtId="0" fontId="0" fillId="8" borderId="0" xfId="0" applyFill="1" applyAlignment="1">
      <alignment horizontal="left"/>
    </xf>
    <xf numFmtId="0" fontId="0" fillId="8" borderId="0" xfId="0" applyFont="1" applyFill="1" applyAlignment="1">
      <alignment horizontal="left"/>
    </xf>
    <xf numFmtId="0" fontId="0" fillId="8" borderId="0" xfId="0" applyFont="1" applyFill="1"/>
    <xf numFmtId="0" fontId="0" fillId="0" borderId="0" xfId="0" applyFill="1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8" borderId="0" xfId="0" applyFont="1" applyFill="1" applyAlignment="1">
      <alignment horizontal="left" vertical="center"/>
    </xf>
    <xf numFmtId="0" fontId="0" fillId="8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Alignment="1">
      <alignment horizontal="left"/>
    </xf>
    <xf numFmtId="0" fontId="0" fillId="0" borderId="87" xfId="0" applyBorder="1"/>
    <xf numFmtId="0" fontId="4" fillId="6" borderId="88" xfId="0" applyFont="1" applyFill="1" applyBorder="1"/>
    <xf numFmtId="0" fontId="0" fillId="0" borderId="89" xfId="0" applyBorder="1"/>
    <xf numFmtId="0" fontId="4" fillId="6" borderId="90" xfId="0" applyFont="1" applyFill="1" applyBorder="1"/>
    <xf numFmtId="0" fontId="4" fillId="8" borderId="0" xfId="0" applyFont="1" applyFill="1" applyBorder="1"/>
    <xf numFmtId="0" fontId="4" fillId="6" borderId="0" xfId="0" applyFont="1" applyFill="1" applyBorder="1"/>
    <xf numFmtId="0" fontId="0" fillId="6" borderId="92" xfId="0" applyFill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2" xfId="0" applyFill="1" applyBorder="1" applyAlignment="1">
      <alignment horizontal="center"/>
    </xf>
    <xf numFmtId="0" fontId="0" fillId="0" borderId="93" xfId="0" applyFill="1" applyBorder="1" applyAlignment="1">
      <alignment horizontal="center"/>
    </xf>
    <xf numFmtId="0" fontId="0" fillId="8" borderId="0" xfId="0" applyFill="1" applyBorder="1"/>
    <xf numFmtId="0" fontId="0" fillId="4" borderId="93" xfId="0" applyFill="1" applyBorder="1" applyAlignment="1">
      <alignment horizontal="center"/>
    </xf>
    <xf numFmtId="2" fontId="0" fillId="4" borderId="92" xfId="0" applyNumberFormat="1" applyFill="1" applyBorder="1" applyAlignment="1">
      <alignment horizontal="center"/>
    </xf>
    <xf numFmtId="0" fontId="0" fillId="0" borderId="92" xfId="0" applyNumberFormat="1" applyBorder="1" applyAlignment="1">
      <alignment horizontal="center"/>
    </xf>
    <xf numFmtId="0" fontId="0" fillId="0" borderId="93" xfId="0" applyNumberFormat="1" applyBorder="1" applyAlignment="1">
      <alignment horizontal="center"/>
    </xf>
    <xf numFmtId="0" fontId="0" fillId="6" borderId="94" xfId="0" applyFill="1" applyBorder="1"/>
    <xf numFmtId="0" fontId="0" fillId="6" borderId="0" xfId="0" applyFill="1" applyBorder="1"/>
    <xf numFmtId="0" fontId="0" fillId="0" borderId="0" xfId="0" applyFont="1" applyFill="1"/>
    <xf numFmtId="0" fontId="0" fillId="7" borderId="92" xfId="0" applyFill="1" applyBorder="1" applyAlignment="1">
      <alignment horizontal="center"/>
    </xf>
    <xf numFmtId="0" fontId="0" fillId="7" borderId="93" xfId="0" applyFill="1" applyBorder="1" applyAlignment="1">
      <alignment horizontal="center"/>
    </xf>
    <xf numFmtId="0" fontId="0" fillId="5" borderId="92" xfId="0" applyFill="1" applyBorder="1" applyAlignment="1">
      <alignment horizontal="center"/>
    </xf>
    <xf numFmtId="0" fontId="0" fillId="5" borderId="93" xfId="0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2" fontId="0" fillId="4" borderId="93" xfId="0" applyNumberFormat="1" applyFill="1" applyBorder="1" applyAlignment="1">
      <alignment horizontal="center"/>
    </xf>
    <xf numFmtId="2" fontId="0" fillId="7" borderId="92" xfId="0" applyNumberFormat="1" applyFill="1" applyBorder="1" applyAlignment="1">
      <alignment horizontal="center"/>
    </xf>
    <xf numFmtId="2" fontId="0" fillId="7" borderId="93" xfId="0" applyNumberFormat="1" applyFill="1" applyBorder="1" applyAlignment="1">
      <alignment horizontal="center"/>
    </xf>
    <xf numFmtId="2" fontId="0" fillId="5" borderId="92" xfId="0" applyNumberFormat="1" applyFill="1" applyBorder="1" applyAlignment="1">
      <alignment horizontal="center"/>
    </xf>
    <xf numFmtId="2" fontId="0" fillId="5" borderId="93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3" fontId="0" fillId="0" borderId="0" xfId="0" applyNumberFormat="1"/>
    <xf numFmtId="0" fontId="4" fillId="0" borderId="89" xfId="0" applyFont="1" applyBorder="1"/>
    <xf numFmtId="165" fontId="0" fillId="6" borderId="40" xfId="0" applyNumberFormat="1" applyFill="1" applyBorder="1" applyAlignment="1">
      <alignment horizontal="center"/>
    </xf>
    <xf numFmtId="165" fontId="0" fillId="6" borderId="12" xfId="0" applyNumberFormat="1" applyFill="1" applyBorder="1" applyAlignment="1">
      <alignment horizontal="center"/>
    </xf>
    <xf numFmtId="165" fontId="0" fillId="6" borderId="2" xfId="0" applyNumberFormat="1" applyFill="1" applyBorder="1" applyAlignment="1">
      <alignment horizontal="center"/>
    </xf>
    <xf numFmtId="165" fontId="0" fillId="6" borderId="13" xfId="0" applyNumberFormat="1" applyFill="1" applyBorder="1" applyAlignment="1">
      <alignment horizontal="center"/>
    </xf>
    <xf numFmtId="165" fontId="0" fillId="6" borderId="14" xfId="0" applyNumberFormat="1" applyFill="1" applyBorder="1" applyAlignment="1">
      <alignment horizontal="center"/>
    </xf>
    <xf numFmtId="165" fontId="0" fillId="6" borderId="49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0" xfId="0" applyNumberFormat="1"/>
    <xf numFmtId="0" fontId="0" fillId="14" borderId="0" xfId="0" applyFill="1"/>
    <xf numFmtId="0" fontId="0" fillId="6" borderId="49" xfId="0" applyFont="1" applyFill="1" applyBorder="1" applyAlignment="1">
      <alignment horizontal="center"/>
    </xf>
    <xf numFmtId="0" fontId="0" fillId="7" borderId="62" xfId="0" applyFont="1" applyFill="1" applyBorder="1" applyAlignment="1">
      <alignment horizontal="center"/>
    </xf>
    <xf numFmtId="0" fontId="0" fillId="5" borderId="20" xfId="0" applyFont="1" applyFill="1" applyBorder="1" applyAlignment="1">
      <alignment horizontal="center"/>
    </xf>
    <xf numFmtId="0" fontId="15" fillId="8" borderId="0" xfId="0" applyFont="1" applyFill="1" applyAlignment="1">
      <alignment horizontal="left"/>
    </xf>
    <xf numFmtId="0" fontId="11" fillId="8" borderId="0" xfId="0" applyFont="1" applyFill="1" applyAlignment="1">
      <alignment horizontal="center" textRotation="90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10" xfId="0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8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5" fillId="14" borderId="44" xfId="0" applyFont="1" applyFill="1" applyBorder="1" applyAlignment="1">
      <alignment horizontal="center"/>
    </xf>
    <xf numFmtId="0" fontId="15" fillId="14" borderId="43" xfId="0" applyFont="1" applyFill="1" applyBorder="1" applyAlignment="1">
      <alignment horizontal="center"/>
    </xf>
    <xf numFmtId="0" fontId="15" fillId="12" borderId="43" xfId="0" applyFont="1" applyFill="1" applyBorder="1" applyAlignment="1">
      <alignment horizontal="center"/>
    </xf>
    <xf numFmtId="164" fontId="0" fillId="6" borderId="12" xfId="0" applyNumberFormat="1" applyFill="1" applyBorder="1" applyAlignment="1">
      <alignment horizontal="center"/>
    </xf>
    <xf numFmtId="164" fontId="0" fillId="6" borderId="2" xfId="0" applyNumberFormat="1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40" xfId="0" applyFill="1" applyBorder="1" applyAlignment="1">
      <alignment horizontal="center"/>
    </xf>
    <xf numFmtId="0" fontId="0" fillId="6" borderId="18" xfId="0" applyFill="1" applyBorder="1" applyAlignment="1">
      <alignment horizontal="center"/>
    </xf>
    <xf numFmtId="0" fontId="0" fillId="6" borderId="46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0" fontId="0" fillId="6" borderId="49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50" xfId="0" applyFill="1" applyBorder="1" applyAlignment="1">
      <alignment horizontal="center"/>
    </xf>
    <xf numFmtId="0" fontId="0" fillId="4" borderId="92" xfId="0" applyNumberFormat="1" applyFill="1" applyBorder="1" applyAlignment="1">
      <alignment horizontal="center"/>
    </xf>
    <xf numFmtId="2" fontId="15" fillId="7" borderId="92" xfId="0" applyNumberFormat="1" applyFont="1" applyFill="1" applyBorder="1" applyAlignment="1">
      <alignment horizontal="center"/>
    </xf>
    <xf numFmtId="2" fontId="15" fillId="5" borderId="92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15" fillId="0" borderId="48" xfId="0" applyFont="1" applyFill="1" applyBorder="1" applyAlignment="1">
      <alignment horizontal="center"/>
    </xf>
    <xf numFmtId="0" fontId="15" fillId="0" borderId="47" xfId="0" applyFont="1" applyFill="1" applyBorder="1" applyAlignment="1">
      <alignment horizontal="center"/>
    </xf>
    <xf numFmtId="0" fontId="15" fillId="14" borderId="47" xfId="0" applyFont="1" applyFill="1" applyBorder="1" applyAlignment="1">
      <alignment horizontal="center"/>
    </xf>
    <xf numFmtId="0" fontId="15" fillId="13" borderId="47" xfId="0" applyFont="1" applyFill="1" applyBorder="1" applyAlignment="1">
      <alignment horizontal="center"/>
    </xf>
    <xf numFmtId="0" fontId="15" fillId="14" borderId="48" xfId="0" applyFont="1" applyFill="1" applyBorder="1" applyAlignment="1">
      <alignment horizontal="center"/>
    </xf>
    <xf numFmtId="0" fontId="15" fillId="12" borderId="48" xfId="0" applyFont="1" applyFill="1" applyBorder="1" applyAlignment="1">
      <alignment horizontal="center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15" fillId="12" borderId="44" xfId="0" applyFont="1" applyFill="1" applyBorder="1" applyAlignment="1">
      <alignment horizontal="center"/>
    </xf>
    <xf numFmtId="0" fontId="15" fillId="13" borderId="48" xfId="0" applyFont="1" applyFill="1" applyBorder="1" applyAlignment="1">
      <alignment horizontal="center"/>
    </xf>
    <xf numFmtId="0" fontId="0" fillId="9" borderId="0" xfId="0" applyFill="1"/>
    <xf numFmtId="0" fontId="48" fillId="39" borderId="45" xfId="0" applyFont="1" applyFill="1" applyBorder="1" applyAlignment="1">
      <alignment horizontal="center"/>
    </xf>
    <xf numFmtId="0" fontId="15" fillId="40" borderId="9" xfId="0" applyFont="1" applyFill="1" applyBorder="1" applyAlignment="1">
      <alignment horizontal="center"/>
    </xf>
    <xf numFmtId="0" fontId="0" fillId="15" borderId="0" xfId="0" quotePrefix="1" applyFill="1" applyAlignment="1"/>
    <xf numFmtId="0" fontId="25" fillId="6" borderId="22" xfId="0" applyFont="1" applyFill="1" applyBorder="1" applyAlignment="1">
      <alignment horizontal="center" vertical="center"/>
    </xf>
    <xf numFmtId="0" fontId="25" fillId="6" borderId="23" xfId="0" applyFont="1" applyFill="1" applyBorder="1" applyAlignment="1">
      <alignment horizontal="center" vertical="center"/>
    </xf>
    <xf numFmtId="0" fontId="25" fillId="6" borderId="28" xfId="0" applyFont="1" applyFill="1" applyBorder="1" applyAlignment="1">
      <alignment horizontal="center" vertical="center"/>
    </xf>
    <xf numFmtId="0" fontId="20" fillId="15" borderId="0" xfId="0" applyFont="1" applyFill="1" applyAlignment="1">
      <alignment horizontal="left"/>
    </xf>
    <xf numFmtId="0" fontId="0" fillId="15" borderId="0" xfId="0" applyFill="1" applyAlignment="1">
      <alignment horizontal="left"/>
    </xf>
    <xf numFmtId="0" fontId="22" fillId="15" borderId="0" xfId="0" applyFont="1" applyFill="1" applyAlignment="1">
      <alignment horizontal="left" vertical="top"/>
    </xf>
    <xf numFmtId="0" fontId="26" fillId="14" borderId="0" xfId="0" applyFont="1" applyFill="1" applyAlignment="1">
      <alignment horizontal="center" vertical="center"/>
    </xf>
    <xf numFmtId="0" fontId="4" fillId="14" borderId="0" xfId="0" applyFont="1" applyFill="1" applyAlignment="1">
      <alignment horizontal="center" vertical="top" wrapText="1"/>
    </xf>
    <xf numFmtId="0" fontId="0" fillId="4" borderId="26" xfId="0" applyFill="1" applyBorder="1" applyAlignment="1">
      <alignment horizontal="left"/>
    </xf>
    <xf numFmtId="0" fontId="0" fillId="4" borderId="27" xfId="0" applyFill="1" applyBorder="1" applyAlignment="1">
      <alignment horizontal="left"/>
    </xf>
    <xf numFmtId="0" fontId="0" fillId="4" borderId="0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11" fillId="8" borderId="0" xfId="0" applyFont="1" applyFill="1" applyAlignment="1">
      <alignment horizontal="center" textRotation="90"/>
    </xf>
    <xf numFmtId="0" fontId="10" fillId="9" borderId="76" xfId="0" applyFont="1" applyFill="1" applyBorder="1" applyAlignment="1" applyProtection="1">
      <alignment horizontal="left"/>
      <protection locked="0"/>
    </xf>
    <xf numFmtId="0" fontId="10" fillId="9" borderId="77" xfId="0" applyFont="1" applyFill="1" applyBorder="1" applyAlignment="1" applyProtection="1">
      <alignment horizontal="left"/>
      <protection locked="0"/>
    </xf>
    <xf numFmtId="0" fontId="10" fillId="9" borderId="78" xfId="0" applyFont="1" applyFill="1" applyBorder="1" applyAlignment="1" applyProtection="1">
      <alignment horizontal="left"/>
      <protection locked="0"/>
    </xf>
    <xf numFmtId="0" fontId="4" fillId="6" borderId="84" xfId="0" applyFont="1" applyFill="1" applyBorder="1" applyAlignment="1">
      <alignment horizontal="left"/>
    </xf>
    <xf numFmtId="0" fontId="4" fillId="6" borderId="85" xfId="0" applyFont="1" applyFill="1" applyBorder="1" applyAlignment="1">
      <alignment horizontal="left"/>
    </xf>
    <xf numFmtId="0" fontId="4" fillId="5" borderId="57" xfId="0" applyFont="1" applyFill="1" applyBorder="1" applyAlignment="1">
      <alignment horizontal="center" textRotation="90" wrapText="1"/>
    </xf>
    <xf numFmtId="0" fontId="4" fillId="5" borderId="32" xfId="0" applyFont="1" applyFill="1" applyBorder="1" applyAlignment="1">
      <alignment horizontal="center" textRotation="90" wrapText="1"/>
    </xf>
    <xf numFmtId="49" fontId="23" fillId="5" borderId="57" xfId="0" applyNumberFormat="1" applyFont="1" applyFill="1" applyBorder="1" applyAlignment="1">
      <alignment horizontal="center" textRotation="90" wrapText="1"/>
    </xf>
    <xf numFmtId="49" fontId="23" fillId="5" borderId="32" xfId="0" applyNumberFormat="1" applyFont="1" applyFill="1" applyBorder="1" applyAlignment="1">
      <alignment horizontal="center" textRotation="90" wrapText="1"/>
    </xf>
    <xf numFmtId="0" fontId="4" fillId="7" borderId="56" xfId="0" applyFont="1" applyFill="1" applyBorder="1" applyAlignment="1">
      <alignment horizontal="center" textRotation="90" wrapText="1"/>
    </xf>
    <xf numFmtId="0" fontId="4" fillId="7" borderId="32" xfId="0" applyFont="1" applyFill="1" applyBorder="1" applyAlignment="1">
      <alignment horizontal="center" textRotation="90" wrapText="1"/>
    </xf>
    <xf numFmtId="0" fontId="4" fillId="7" borderId="57" xfId="0" applyFont="1" applyFill="1" applyBorder="1" applyAlignment="1">
      <alignment horizontal="center" textRotation="90" wrapText="1"/>
    </xf>
    <xf numFmtId="0" fontId="4" fillId="7" borderId="58" xfId="0" applyFont="1" applyFill="1" applyBorder="1" applyAlignment="1">
      <alignment horizontal="center" textRotation="90" wrapText="1"/>
    </xf>
    <xf numFmtId="0" fontId="4" fillId="7" borderId="35" xfId="0" applyFont="1" applyFill="1" applyBorder="1" applyAlignment="1">
      <alignment horizontal="center" textRotation="90" wrapText="1"/>
    </xf>
    <xf numFmtId="0" fontId="23" fillId="7" borderId="57" xfId="0" applyFont="1" applyFill="1" applyBorder="1" applyAlignment="1">
      <alignment horizontal="center" textRotation="90" wrapText="1"/>
    </xf>
    <xf numFmtId="0" fontId="23" fillId="7" borderId="32" xfId="0" applyFont="1" applyFill="1" applyBorder="1" applyAlignment="1">
      <alignment horizontal="center" textRotation="90" wrapText="1"/>
    </xf>
    <xf numFmtId="0" fontId="4" fillId="5" borderId="64" xfId="0" applyFont="1" applyFill="1" applyBorder="1" applyAlignment="1">
      <alignment horizontal="center" textRotation="90" wrapText="1"/>
    </xf>
    <xf numFmtId="0" fontId="4" fillId="5" borderId="42" xfId="0" applyFont="1" applyFill="1" applyBorder="1" applyAlignment="1">
      <alignment horizontal="center" textRotation="90" wrapText="1"/>
    </xf>
    <xf numFmtId="0" fontId="4" fillId="5" borderId="58" xfId="0" applyFont="1" applyFill="1" applyBorder="1" applyAlignment="1">
      <alignment horizontal="center" textRotation="90" wrapText="1"/>
    </xf>
    <xf numFmtId="0" fontId="4" fillId="5" borderId="35" xfId="0" applyFont="1" applyFill="1" applyBorder="1" applyAlignment="1">
      <alignment horizontal="center" textRotation="90" wrapText="1"/>
    </xf>
    <xf numFmtId="0" fontId="4" fillId="7" borderId="37" xfId="0" applyFont="1" applyFill="1" applyBorder="1" applyAlignment="1">
      <alignment horizontal="center"/>
    </xf>
    <xf numFmtId="0" fontId="4" fillId="7" borderId="41" xfId="0" applyFont="1" applyFill="1" applyBorder="1" applyAlignment="1">
      <alignment horizontal="center"/>
    </xf>
    <xf numFmtId="0" fontId="4" fillId="5" borderId="60" xfId="0" applyFont="1" applyFill="1" applyBorder="1" applyAlignment="1">
      <alignment horizontal="center"/>
    </xf>
    <xf numFmtId="0" fontId="4" fillId="5" borderId="37" xfId="0" applyFont="1" applyFill="1" applyBorder="1" applyAlignment="1">
      <alignment horizontal="center"/>
    </xf>
    <xf numFmtId="0" fontId="4" fillId="5" borderId="41" xfId="0" applyFont="1" applyFill="1" applyBorder="1" applyAlignment="1">
      <alignment horizontal="center"/>
    </xf>
    <xf numFmtId="0" fontId="0" fillId="5" borderId="94" xfId="0" applyFill="1" applyBorder="1" applyAlignment="1">
      <alignment horizontal="left"/>
    </xf>
    <xf numFmtId="0" fontId="0" fillId="5" borderId="95" xfId="0" applyFill="1" applyBorder="1" applyAlignment="1">
      <alignment horizontal="left"/>
    </xf>
    <xf numFmtId="0" fontId="15" fillId="5" borderId="94" xfId="0" applyFont="1" applyFill="1" applyBorder="1" applyAlignment="1">
      <alignment horizontal="left"/>
    </xf>
    <xf numFmtId="0" fontId="15" fillId="5" borderId="95" xfId="0" applyFont="1" applyFill="1" applyBorder="1" applyAlignment="1">
      <alignment horizontal="left"/>
    </xf>
    <xf numFmtId="0" fontId="0" fillId="4" borderId="92" xfId="0" applyFill="1" applyBorder="1" applyAlignment="1">
      <alignment horizontal="left"/>
    </xf>
    <xf numFmtId="0" fontId="0" fillId="4" borderId="93" xfId="0" applyFill="1" applyBorder="1" applyAlignment="1">
      <alignment horizontal="left"/>
    </xf>
    <xf numFmtId="0" fontId="0" fillId="5" borderId="92" xfId="0" applyFill="1" applyBorder="1" applyAlignment="1">
      <alignment horizontal="left"/>
    </xf>
    <xf numFmtId="0" fontId="0" fillId="5" borderId="93" xfId="0" applyFill="1" applyBorder="1" applyAlignment="1">
      <alignment horizontal="left"/>
    </xf>
    <xf numFmtId="0" fontId="0" fillId="7" borderId="92" xfId="0" applyFill="1" applyBorder="1" applyAlignment="1">
      <alignment horizontal="left"/>
    </xf>
    <xf numFmtId="0" fontId="0" fillId="7" borderId="93" xfId="0" applyFill="1" applyBorder="1" applyAlignment="1">
      <alignment horizontal="left"/>
    </xf>
    <xf numFmtId="0" fontId="15" fillId="7" borderId="92" xfId="0" applyFont="1" applyFill="1" applyBorder="1" applyAlignment="1">
      <alignment horizontal="left"/>
    </xf>
    <xf numFmtId="0" fontId="15" fillId="7" borderId="93" xfId="0" applyFont="1" applyFill="1" applyBorder="1" applyAlignment="1">
      <alignment horizontal="left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15" fillId="0" borderId="92" xfId="0" applyFont="1" applyBorder="1" applyAlignment="1">
      <alignment horizontal="left"/>
    </xf>
    <xf numFmtId="0" fontId="15" fillId="0" borderId="93" xfId="0" applyFont="1" applyBorder="1" applyAlignment="1">
      <alignment horizontal="left"/>
    </xf>
    <xf numFmtId="0" fontId="4" fillId="6" borderId="90" xfId="0" applyFont="1" applyFill="1" applyBorder="1" applyAlignment="1">
      <alignment horizontal="center"/>
    </xf>
    <xf numFmtId="0" fontId="4" fillId="6" borderId="91" xfId="0" applyFont="1" applyFill="1" applyBorder="1" applyAlignment="1">
      <alignment horizontal="center"/>
    </xf>
    <xf numFmtId="0" fontId="0" fillId="10" borderId="70" xfId="0" applyFill="1" applyBorder="1" applyAlignment="1">
      <alignment horizontal="left"/>
    </xf>
    <xf numFmtId="0" fontId="0" fillId="10" borderId="71" xfId="0" applyFill="1" applyBorder="1" applyAlignment="1">
      <alignment horizontal="left"/>
    </xf>
    <xf numFmtId="1" fontId="4" fillId="10" borderId="68" xfId="0" applyNumberFormat="1" applyFont="1" applyFill="1" applyBorder="1" applyAlignment="1">
      <alignment horizontal="center"/>
    </xf>
    <xf numFmtId="1" fontId="4" fillId="10" borderId="72" xfId="0" applyNumberFormat="1" applyFont="1" applyFill="1" applyBorder="1" applyAlignment="1">
      <alignment horizontal="center"/>
    </xf>
    <xf numFmtId="1" fontId="4" fillId="10" borderId="69" xfId="0" applyNumberFormat="1" applyFont="1" applyFill="1" applyBorder="1" applyAlignment="1">
      <alignment horizontal="center"/>
    </xf>
    <xf numFmtId="1" fontId="4" fillId="10" borderId="70" xfId="0" applyNumberFormat="1" applyFont="1" applyFill="1" applyBorder="1" applyAlignment="1">
      <alignment horizontal="center"/>
    </xf>
    <xf numFmtId="1" fontId="4" fillId="10" borderId="73" xfId="0" applyNumberFormat="1" applyFont="1" applyFill="1" applyBorder="1" applyAlignment="1">
      <alignment horizontal="center"/>
    </xf>
    <xf numFmtId="1" fontId="4" fillId="10" borderId="71" xfId="0" applyNumberFormat="1" applyFont="1" applyFill="1" applyBorder="1" applyAlignment="1">
      <alignment horizontal="center"/>
    </xf>
    <xf numFmtId="0" fontId="4" fillId="6" borderId="65" xfId="0" applyFont="1" applyFill="1" applyBorder="1" applyAlignment="1">
      <alignment horizontal="left"/>
    </xf>
    <xf numFmtId="0" fontId="4" fillId="6" borderId="67" xfId="0" applyFont="1" applyFill="1" applyBorder="1" applyAlignment="1">
      <alignment horizontal="left"/>
    </xf>
    <xf numFmtId="0" fontId="4" fillId="6" borderId="68" xfId="0" applyFont="1" applyFill="1" applyBorder="1" applyAlignment="1">
      <alignment horizontal="left"/>
    </xf>
    <xf numFmtId="0" fontId="4" fillId="6" borderId="69" xfId="0" applyFont="1" applyFill="1" applyBorder="1" applyAlignment="1">
      <alignment horizontal="left"/>
    </xf>
    <xf numFmtId="1" fontId="4" fillId="6" borderId="68" xfId="0" applyNumberFormat="1" applyFont="1" applyFill="1" applyBorder="1" applyAlignment="1">
      <alignment horizontal="center"/>
    </xf>
    <xf numFmtId="1" fontId="4" fillId="6" borderId="72" xfId="0" applyNumberFormat="1" applyFont="1" applyFill="1" applyBorder="1" applyAlignment="1">
      <alignment horizontal="center"/>
    </xf>
    <xf numFmtId="1" fontId="4" fillId="6" borderId="69" xfId="0" applyNumberFormat="1" applyFont="1" applyFill="1" applyBorder="1" applyAlignment="1">
      <alignment horizontal="center"/>
    </xf>
    <xf numFmtId="1" fontId="4" fillId="10" borderId="65" xfId="0" applyNumberFormat="1" applyFont="1" applyFill="1" applyBorder="1" applyAlignment="1">
      <alignment horizontal="center"/>
    </xf>
    <xf numFmtId="1" fontId="4" fillId="10" borderId="66" xfId="0" applyNumberFormat="1" applyFont="1" applyFill="1" applyBorder="1" applyAlignment="1">
      <alignment horizontal="center"/>
    </xf>
    <xf numFmtId="1" fontId="4" fillId="10" borderId="67" xfId="0" applyNumberFormat="1" applyFont="1" applyFill="1" applyBorder="1" applyAlignment="1">
      <alignment horizontal="center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0" fontId="4" fillId="6" borderId="28" xfId="0" applyFont="1" applyFill="1" applyBorder="1" applyAlignment="1">
      <alignment horizontal="center"/>
    </xf>
    <xf numFmtId="1" fontId="4" fillId="6" borderId="65" xfId="0" applyNumberFormat="1" applyFont="1" applyFill="1" applyBorder="1" applyAlignment="1">
      <alignment horizontal="center"/>
    </xf>
    <xf numFmtId="1" fontId="4" fillId="6" borderId="66" xfId="0" applyNumberFormat="1" applyFont="1" applyFill="1" applyBorder="1" applyAlignment="1">
      <alignment horizontal="center"/>
    </xf>
    <xf numFmtId="1" fontId="4" fillId="6" borderId="67" xfId="0" applyNumberFormat="1" applyFont="1" applyFill="1" applyBorder="1" applyAlignment="1">
      <alignment horizontal="center"/>
    </xf>
    <xf numFmtId="0" fontId="0" fillId="10" borderId="65" xfId="0" applyFill="1" applyBorder="1" applyAlignment="1">
      <alignment horizontal="left"/>
    </xf>
    <xf numFmtId="0" fontId="0" fillId="10" borderId="67" xfId="0" applyFill="1" applyBorder="1" applyAlignment="1">
      <alignment horizontal="left"/>
    </xf>
    <xf numFmtId="0" fontId="0" fillId="10" borderId="68" xfId="0" applyFill="1" applyBorder="1" applyAlignment="1">
      <alignment horizontal="left"/>
    </xf>
    <xf numFmtId="0" fontId="0" fillId="10" borderId="69" xfId="0" applyFill="1" applyBorder="1" applyAlignment="1">
      <alignment horizontal="left"/>
    </xf>
    <xf numFmtId="0" fontId="10" fillId="9" borderId="75" xfId="0" applyFont="1" applyFill="1" applyBorder="1" applyAlignment="1" applyProtection="1">
      <alignment horizontal="left"/>
      <protection locked="0"/>
    </xf>
    <xf numFmtId="0" fontId="4" fillId="6" borderId="3" xfId="0" applyFont="1" applyFill="1" applyBorder="1" applyAlignment="1">
      <alignment horizontal="left"/>
    </xf>
    <xf numFmtId="0" fontId="4" fillId="6" borderId="24" xfId="0" applyFont="1" applyFill="1" applyBorder="1" applyAlignment="1">
      <alignment horizontal="left"/>
    </xf>
    <xf numFmtId="0" fontId="4" fillId="6" borderId="25" xfId="0" applyFont="1" applyFill="1" applyBorder="1" applyAlignment="1">
      <alignment horizontal="left"/>
    </xf>
    <xf numFmtId="0" fontId="4" fillId="6" borderId="70" xfId="0" applyFont="1" applyFill="1" applyBorder="1" applyAlignment="1">
      <alignment horizontal="left"/>
    </xf>
    <xf numFmtId="0" fontId="4" fillId="6" borderId="71" xfId="0" applyFont="1" applyFill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4" fillId="6" borderId="4" xfId="0" applyFont="1" applyFill="1" applyBorder="1" applyAlignment="1">
      <alignment horizontal="center" textRotation="90" wrapText="1"/>
    </xf>
    <xf numFmtId="0" fontId="4" fillId="6" borderId="6" xfId="0" applyFont="1" applyFill="1" applyBorder="1" applyAlignment="1">
      <alignment horizontal="center" textRotation="90" wrapText="1"/>
    </xf>
    <xf numFmtId="0" fontId="4" fillId="6" borderId="8" xfId="0" applyFont="1" applyFill="1" applyBorder="1" applyAlignment="1">
      <alignment horizontal="center" textRotation="90" wrapText="1"/>
    </xf>
    <xf numFmtId="0" fontId="16" fillId="6" borderId="5" xfId="0" applyFont="1" applyFill="1" applyBorder="1" applyAlignment="1">
      <alignment horizontal="center" wrapText="1"/>
    </xf>
    <xf numFmtId="0" fontId="16" fillId="6" borderId="0" xfId="0" applyFont="1" applyFill="1" applyBorder="1" applyAlignment="1">
      <alignment horizontal="center" wrapText="1"/>
    </xf>
    <xf numFmtId="0" fontId="16" fillId="6" borderId="5" xfId="0" applyFont="1" applyFill="1" applyBorder="1" applyAlignment="1">
      <alignment horizontal="center" vertical="top"/>
    </xf>
    <xf numFmtId="0" fontId="16" fillId="6" borderId="0" xfId="0" applyFont="1" applyFill="1" applyBorder="1" applyAlignment="1">
      <alignment horizontal="center" vertical="top"/>
    </xf>
    <xf numFmtId="0" fontId="16" fillId="6" borderId="7" xfId="0" applyFont="1" applyFill="1" applyBorder="1" applyAlignment="1">
      <alignment horizontal="center" vertical="top"/>
    </xf>
    <xf numFmtId="0" fontId="16" fillId="6" borderId="26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1" fontId="4" fillId="2" borderId="65" xfId="0" applyNumberFormat="1" applyFont="1" applyFill="1" applyBorder="1" applyAlignment="1">
      <alignment horizontal="center"/>
    </xf>
    <xf numFmtId="1" fontId="4" fillId="2" borderId="67" xfId="0" applyNumberFormat="1" applyFont="1" applyFill="1" applyBorder="1" applyAlignment="1">
      <alignment horizontal="center"/>
    </xf>
    <xf numFmtId="1" fontId="4" fillId="2" borderId="68" xfId="0" applyNumberFormat="1" applyFont="1" applyFill="1" applyBorder="1" applyAlignment="1">
      <alignment horizontal="center"/>
    </xf>
    <xf numFmtId="1" fontId="4" fillId="2" borderId="69" xfId="0" applyNumberFormat="1" applyFont="1" applyFill="1" applyBorder="1" applyAlignment="1">
      <alignment horizontal="center"/>
    </xf>
    <xf numFmtId="1" fontId="4" fillId="2" borderId="70" xfId="0" applyNumberFormat="1" applyFont="1" applyFill="1" applyBorder="1" applyAlignment="1">
      <alignment horizontal="center"/>
    </xf>
    <xf numFmtId="1" fontId="4" fillId="2" borderId="71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</cellXfs>
  <cellStyles count="50">
    <cellStyle name="20% - Akzent1" xfId="4"/>
    <cellStyle name="20% - Akzent2" xfId="5"/>
    <cellStyle name="20% - Akzent3" xfId="6"/>
    <cellStyle name="20% - Akzent4" xfId="7"/>
    <cellStyle name="20% - Akzent5" xfId="8"/>
    <cellStyle name="20% - Akzent6" xfId="9"/>
    <cellStyle name="40% - Akzent1" xfId="10"/>
    <cellStyle name="40% - Akzent2" xfId="11"/>
    <cellStyle name="40% - Akzent3" xfId="12"/>
    <cellStyle name="40% - Akzent4" xfId="13"/>
    <cellStyle name="40% - Akzent5" xfId="14"/>
    <cellStyle name="40% - Akzent6" xfId="15"/>
    <cellStyle name="60% - Akzent1" xfId="16"/>
    <cellStyle name="60% - Akzent2" xfId="17"/>
    <cellStyle name="60% - Akzent3" xfId="18"/>
    <cellStyle name="60% - Akzent4" xfId="19"/>
    <cellStyle name="60% - Akzent5" xfId="20"/>
    <cellStyle name="60% - Akzent6" xfId="21"/>
    <cellStyle name="Akzent1 2" xfId="22"/>
    <cellStyle name="Akzent2 2" xfId="23"/>
    <cellStyle name="Akzent3 2" xfId="24"/>
    <cellStyle name="Akzent4 2" xfId="25"/>
    <cellStyle name="Akzent5 2" xfId="26"/>
    <cellStyle name="Akzent6 2" xfId="27"/>
    <cellStyle name="Ausgabe 2" xfId="28"/>
    <cellStyle name="Berechnung 2" xfId="29"/>
    <cellStyle name="Eingabe 2" xfId="30"/>
    <cellStyle name="Ergebnis 2" xfId="31"/>
    <cellStyle name="Erklärender Text 2" xfId="32"/>
    <cellStyle name="Gut 2" xfId="33"/>
    <cellStyle name="Hyperlink" xfId="2" builtinId="8"/>
    <cellStyle name="Neutral 2" xfId="34"/>
    <cellStyle name="Normal 2" xfId="48"/>
    <cellStyle name="Notiz 2" xfId="35"/>
    <cellStyle name="Schlecht 2" xfId="36"/>
    <cellStyle name="Standard" xfId="0" builtinId="0"/>
    <cellStyle name="Standard 2" xfId="1"/>
    <cellStyle name="Standard 2 2" xfId="37"/>
    <cellStyle name="Standard 2 2 2" xfId="49"/>
    <cellStyle name="Standard 2 3" xfId="47"/>
    <cellStyle name="Standard 3" xfId="46"/>
    <cellStyle name="Stil 1" xfId="3"/>
    <cellStyle name="Überschrift 1 2" xfId="39"/>
    <cellStyle name="Überschrift 2 2" xfId="40"/>
    <cellStyle name="Überschrift 3 2" xfId="41"/>
    <cellStyle name="Überschrift 4 2" xfId="42"/>
    <cellStyle name="Überschrift 5" xfId="38"/>
    <cellStyle name="Verknüpfte Zelle 2" xfId="43"/>
    <cellStyle name="Warnender Text 2" xfId="44"/>
    <cellStyle name="Zelle überprüfen 2" xfId="45"/>
  </cellStyles>
  <dxfs count="74"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rgb="FF99CCFF"/>
      </font>
    </dxf>
    <dxf>
      <font>
        <color rgb="FFFF99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ill>
        <patternFill>
          <bgColor theme="1"/>
        </patternFill>
      </fill>
    </dxf>
  </dxfs>
  <tableStyles count="0" defaultTableStyle="TableStyleMedium9" defaultPivotStyle="PivotStyleLight16"/>
  <colors>
    <mruColors>
      <color rgb="FFFFCC99"/>
      <color rgb="FFFF99CC"/>
      <color rgb="FF99CCFF"/>
      <color rgb="FF006600"/>
      <color rgb="FF990000"/>
      <color rgb="FF00FF00"/>
      <color rgb="FFFFFFFF"/>
      <color rgb="FFFFCC66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830353608343131"/>
          <c:y val="3.9042260764701811E-2"/>
          <c:w val="0.59651176228965841"/>
          <c:h val="0.947887671135702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'Tournament-Statistic'!$AK$8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[0]!Tournament_Names</c:f>
              <c:strCache>
                <c:ptCount val="63"/>
                <c:pt idx="0">
                  <c:v>Jakob Gusenbauer</c:v>
                </c:pt>
                <c:pt idx="1">
                  <c:v>Günther Kaimberger</c:v>
                </c:pt>
                <c:pt idx="2">
                  <c:v>Phillip Gould</c:v>
                </c:pt>
                <c:pt idx="3">
                  <c:v>Bernd Wender</c:v>
                </c:pt>
                <c:pt idx="4">
                  <c:v>Daniel Maier</c:v>
                </c:pt>
                <c:pt idx="5">
                  <c:v>Mike Bischof-Horak</c:v>
                </c:pt>
                <c:pt idx="6">
                  <c:v>Otfried Derschmidt</c:v>
                </c:pt>
                <c:pt idx="7">
                  <c:v>Johannes Hielfer</c:v>
                </c:pt>
                <c:pt idx="8">
                  <c:v>Reinhold Schachner</c:v>
                </c:pt>
                <c:pt idx="9">
                  <c:v>Manuel Oman</c:v>
                </c:pt>
                <c:pt idx="10">
                  <c:v>Laurenz Schaurhofer</c:v>
                </c:pt>
                <c:pt idx="11">
                  <c:v>Arno Lingenhel</c:v>
                </c:pt>
                <c:pt idx="12">
                  <c:v>Eric Osterwinter</c:v>
                </c:pt>
                <c:pt idx="13">
                  <c:v>Wolfgang Pachler</c:v>
                </c:pt>
                <c:pt idx="14">
                  <c:v>Katharina Gusenbauer</c:v>
                </c:pt>
                <c:pt idx="15">
                  <c:v>Gerold Lehner</c:v>
                </c:pt>
                <c:pt idx="16">
                  <c:v>Jonas Marosi</c:v>
                </c:pt>
                <c:pt idx="17">
                  <c:v>Manfred Knapp</c:v>
                </c:pt>
                <c:pt idx="18">
                  <c:v>Wolfgang Aichinger</c:v>
                </c:pt>
                <c:pt idx="19">
                  <c:v>Thomas Panhofer</c:v>
                </c:pt>
                <c:pt idx="20">
                  <c:v>Christian Klima</c:v>
                </c:pt>
                <c:pt idx="21">
                  <c:v>Matthias Palmetshofer</c:v>
                </c:pt>
                <c:pt idx="22">
                  <c:v>Karl Seper</c:v>
                </c:pt>
                <c:pt idx="23">
                  <c:v>Peter Pichler</c:v>
                </c:pt>
                <c:pt idx="24">
                  <c:v>Wolf Naetar</c:v>
                </c:pt>
                <c:pt idx="25">
                  <c:v>Leo Reichel</c:v>
                </c:pt>
                <c:pt idx="26">
                  <c:v>Roland Wieland</c:v>
                </c:pt>
                <c:pt idx="27">
                  <c:v>Michael Greilinger</c:v>
                </c:pt>
                <c:pt idx="28">
                  <c:v>Helmut Heizeneder</c:v>
                </c:pt>
                <c:pt idx="29">
                  <c:v>Birgit Lingenhel</c:v>
                </c:pt>
                <c:pt idx="30">
                  <c:v>Irmgard Derschmidt</c:v>
                </c:pt>
                <c:pt idx="31">
                  <c:v>Susanne Giendl</c:v>
                </c:pt>
                <c:pt idx="32">
                  <c:v>Florian Gruber</c:v>
                </c:pt>
                <c:pt idx="33">
                  <c:v>Aaron Maxwell Andrews</c:v>
                </c:pt>
                <c:pt idx="34">
                  <c:v>Markus Riepler</c:v>
                </c:pt>
                <c:pt idx="35">
                  <c:v>Harald Nutz</c:v>
                </c:pt>
                <c:pt idx="36">
                  <c:v>Klaus Egger</c:v>
                </c:pt>
                <c:pt idx="37">
                  <c:v>Martin Zeilbauer</c:v>
                </c:pt>
                <c:pt idx="38">
                  <c:v>Peter Schickbauer</c:v>
                </c:pt>
                <c:pt idx="39">
                  <c:v>Rudolf Haag</c:v>
                </c:pt>
                <c:pt idx="40">
                  <c:v>Roland Schönmayr</c:v>
                </c:pt>
                <c:pt idx="41">
                  <c:v>Franz Hable</c:v>
                </c:pt>
                <c:pt idx="42">
                  <c:v>Michael Waidhofer</c:v>
                </c:pt>
                <c:pt idx="43">
                  <c:v>Stefan Harlander</c:v>
                </c:pt>
                <c:pt idx="44">
                  <c:v>Andreas Emberger</c:v>
                </c:pt>
                <c:pt idx="45">
                  <c:v>Martin Killinger</c:v>
                </c:pt>
                <c:pt idx="46">
                  <c:v>Wolfgang Pratl</c:v>
                </c:pt>
                <c:pt idx="47">
                  <c:v>Giovanni De Rossi</c:v>
                </c:pt>
                <c:pt idx="48">
                  <c:v>Florian Lingenhel</c:v>
                </c:pt>
                <c:pt idx="49">
                  <c:v>Christian Veselka</c:v>
                </c:pt>
                <c:pt idx="50">
                  <c:v>Georg Stocker</c:v>
                </c:pt>
                <c:pt idx="51">
                  <c:v>Stefan Hochstöger</c:v>
                </c:pt>
                <c:pt idx="52">
                  <c:v>Bernhard Obernberger</c:v>
                </c:pt>
                <c:pt idx="53">
                  <c:v>Jonas Neulinger</c:v>
                </c:pt>
                <c:pt idx="54">
                  <c:v>Thomas  Riepler</c:v>
                </c:pt>
                <c:pt idx="55">
                  <c:v>Richard Hazod</c:v>
                </c:pt>
                <c:pt idx="56">
                  <c:v>Konrad Ertl</c:v>
                </c:pt>
                <c:pt idx="57">
                  <c:v>Ludwig Ertl</c:v>
                </c:pt>
                <c:pt idx="58">
                  <c:v>Samuel Gould</c:v>
                </c:pt>
                <c:pt idx="59">
                  <c:v>Norbert Eder</c:v>
                </c:pt>
                <c:pt idx="60">
                  <c:v>Gerhard Fluch</c:v>
                </c:pt>
                <c:pt idx="61">
                  <c:v>Gabriele Gould</c:v>
                </c:pt>
                <c:pt idx="62">
                  <c:v>Christian Stepanek</c:v>
                </c:pt>
              </c:strCache>
            </c:strRef>
          </c:cat>
          <c:val>
            <c:numRef>
              <c:f>[0]!Tournament_Birdies</c:f>
              <c:numCache>
                <c:formatCode>General</c:formatCode>
                <c:ptCount val="63"/>
                <c:pt idx="0">
                  <c:v>-31</c:v>
                </c:pt>
                <c:pt idx="1">
                  <c:v>-19</c:v>
                </c:pt>
                <c:pt idx="2">
                  <c:v>-19</c:v>
                </c:pt>
                <c:pt idx="3">
                  <c:v>-17</c:v>
                </c:pt>
                <c:pt idx="4">
                  <c:v>-22</c:v>
                </c:pt>
                <c:pt idx="5">
                  <c:v>-20</c:v>
                </c:pt>
                <c:pt idx="6">
                  <c:v>-20</c:v>
                </c:pt>
                <c:pt idx="7">
                  <c:v>-22</c:v>
                </c:pt>
                <c:pt idx="8">
                  <c:v>-17</c:v>
                </c:pt>
                <c:pt idx="9">
                  <c:v>-13</c:v>
                </c:pt>
                <c:pt idx="10">
                  <c:v>-15</c:v>
                </c:pt>
                <c:pt idx="11">
                  <c:v>-16</c:v>
                </c:pt>
                <c:pt idx="12">
                  <c:v>-13</c:v>
                </c:pt>
                <c:pt idx="13">
                  <c:v>-13</c:v>
                </c:pt>
                <c:pt idx="14">
                  <c:v>-14</c:v>
                </c:pt>
                <c:pt idx="15">
                  <c:v>-8</c:v>
                </c:pt>
                <c:pt idx="16">
                  <c:v>-11</c:v>
                </c:pt>
                <c:pt idx="17">
                  <c:v>-17</c:v>
                </c:pt>
                <c:pt idx="18">
                  <c:v>-12</c:v>
                </c:pt>
                <c:pt idx="19">
                  <c:v>-9</c:v>
                </c:pt>
                <c:pt idx="20">
                  <c:v>-10</c:v>
                </c:pt>
                <c:pt idx="21">
                  <c:v>-9</c:v>
                </c:pt>
                <c:pt idx="22">
                  <c:v>-13</c:v>
                </c:pt>
                <c:pt idx="23">
                  <c:v>-10</c:v>
                </c:pt>
                <c:pt idx="24">
                  <c:v>-6</c:v>
                </c:pt>
                <c:pt idx="25">
                  <c:v>-12</c:v>
                </c:pt>
                <c:pt idx="26">
                  <c:v>-12</c:v>
                </c:pt>
                <c:pt idx="27">
                  <c:v>-11</c:v>
                </c:pt>
                <c:pt idx="28">
                  <c:v>-12</c:v>
                </c:pt>
                <c:pt idx="29">
                  <c:v>-5</c:v>
                </c:pt>
                <c:pt idx="30">
                  <c:v>-5</c:v>
                </c:pt>
                <c:pt idx="31">
                  <c:v>-5</c:v>
                </c:pt>
                <c:pt idx="32">
                  <c:v>-7</c:v>
                </c:pt>
                <c:pt idx="33">
                  <c:v>-10</c:v>
                </c:pt>
                <c:pt idx="34">
                  <c:v>-10</c:v>
                </c:pt>
                <c:pt idx="35">
                  <c:v>-6</c:v>
                </c:pt>
                <c:pt idx="36">
                  <c:v>-4</c:v>
                </c:pt>
                <c:pt idx="37">
                  <c:v>-9</c:v>
                </c:pt>
                <c:pt idx="38">
                  <c:v>-3</c:v>
                </c:pt>
                <c:pt idx="39">
                  <c:v>-7</c:v>
                </c:pt>
                <c:pt idx="40">
                  <c:v>-7</c:v>
                </c:pt>
                <c:pt idx="41">
                  <c:v>-1</c:v>
                </c:pt>
                <c:pt idx="42">
                  <c:v>-7</c:v>
                </c:pt>
                <c:pt idx="43">
                  <c:v>-7</c:v>
                </c:pt>
                <c:pt idx="44">
                  <c:v>-5</c:v>
                </c:pt>
                <c:pt idx="45">
                  <c:v>-5</c:v>
                </c:pt>
                <c:pt idx="46">
                  <c:v>-5</c:v>
                </c:pt>
                <c:pt idx="47">
                  <c:v>-2</c:v>
                </c:pt>
                <c:pt idx="48">
                  <c:v>-3</c:v>
                </c:pt>
                <c:pt idx="49">
                  <c:v>-6</c:v>
                </c:pt>
                <c:pt idx="51">
                  <c:v>-3</c:v>
                </c:pt>
                <c:pt idx="52">
                  <c:v>-2</c:v>
                </c:pt>
                <c:pt idx="53">
                  <c:v>-3</c:v>
                </c:pt>
                <c:pt idx="54">
                  <c:v>-3</c:v>
                </c:pt>
                <c:pt idx="55">
                  <c:v>-5</c:v>
                </c:pt>
                <c:pt idx="56">
                  <c:v>-3</c:v>
                </c:pt>
                <c:pt idx="57">
                  <c:v>-1</c:v>
                </c:pt>
                <c:pt idx="58">
                  <c:v>-1</c:v>
                </c:pt>
                <c:pt idx="59">
                  <c:v>-7</c:v>
                </c:pt>
                <c:pt idx="60">
                  <c:v>-7</c:v>
                </c:pt>
                <c:pt idx="61">
                  <c:v>-2</c:v>
                </c:pt>
                <c:pt idx="62">
                  <c:v>-1</c:v>
                </c:pt>
              </c:numCache>
            </c:numRef>
          </c:val>
        </c:ser>
        <c:ser>
          <c:idx val="1"/>
          <c:order val="1"/>
          <c:tx>
            <c:strRef>
              <c:f>'Tournament-Statistic'!$AJ$8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[0]!Tournament_Eagles</c:f>
              <c:numCache>
                <c:formatCode>General</c:formatCode>
                <c:ptCount val="6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-1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'Tournament-Statistic'!$AL$8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[0]!Tournament_Bogeys</c:f>
              <c:numCache>
                <c:formatCode>General</c:formatCode>
                <c:ptCount val="63"/>
                <c:pt idx="0">
                  <c:v>8</c:v>
                </c:pt>
                <c:pt idx="1">
                  <c:v>4</c:v>
                </c:pt>
                <c:pt idx="2">
                  <c:v>9</c:v>
                </c:pt>
                <c:pt idx="3">
                  <c:v>6</c:v>
                </c:pt>
                <c:pt idx="4">
                  <c:v>11</c:v>
                </c:pt>
                <c:pt idx="5">
                  <c:v>9</c:v>
                </c:pt>
                <c:pt idx="6">
                  <c:v>7</c:v>
                </c:pt>
                <c:pt idx="7">
                  <c:v>7</c:v>
                </c:pt>
                <c:pt idx="8">
                  <c:v>11</c:v>
                </c:pt>
                <c:pt idx="9">
                  <c:v>10</c:v>
                </c:pt>
                <c:pt idx="10">
                  <c:v>13</c:v>
                </c:pt>
                <c:pt idx="11">
                  <c:v>9</c:v>
                </c:pt>
                <c:pt idx="12">
                  <c:v>16</c:v>
                </c:pt>
                <c:pt idx="13">
                  <c:v>12</c:v>
                </c:pt>
                <c:pt idx="14">
                  <c:v>17</c:v>
                </c:pt>
                <c:pt idx="15">
                  <c:v>11</c:v>
                </c:pt>
                <c:pt idx="16">
                  <c:v>11</c:v>
                </c:pt>
                <c:pt idx="17">
                  <c:v>13</c:v>
                </c:pt>
                <c:pt idx="18">
                  <c:v>12</c:v>
                </c:pt>
                <c:pt idx="19">
                  <c:v>17</c:v>
                </c:pt>
                <c:pt idx="20">
                  <c:v>7</c:v>
                </c:pt>
                <c:pt idx="21">
                  <c:v>12</c:v>
                </c:pt>
                <c:pt idx="22">
                  <c:v>10</c:v>
                </c:pt>
                <c:pt idx="23">
                  <c:v>15</c:v>
                </c:pt>
                <c:pt idx="24">
                  <c:v>14</c:v>
                </c:pt>
                <c:pt idx="25">
                  <c:v>16</c:v>
                </c:pt>
                <c:pt idx="26">
                  <c:v>12</c:v>
                </c:pt>
                <c:pt idx="27">
                  <c:v>18</c:v>
                </c:pt>
                <c:pt idx="28">
                  <c:v>13</c:v>
                </c:pt>
                <c:pt idx="29">
                  <c:v>20</c:v>
                </c:pt>
                <c:pt idx="30">
                  <c:v>15</c:v>
                </c:pt>
                <c:pt idx="31">
                  <c:v>22</c:v>
                </c:pt>
                <c:pt idx="32">
                  <c:v>8</c:v>
                </c:pt>
                <c:pt idx="33">
                  <c:v>17</c:v>
                </c:pt>
                <c:pt idx="34">
                  <c:v>12</c:v>
                </c:pt>
                <c:pt idx="35">
                  <c:v>19</c:v>
                </c:pt>
                <c:pt idx="36">
                  <c:v>10</c:v>
                </c:pt>
                <c:pt idx="37">
                  <c:v>19</c:v>
                </c:pt>
                <c:pt idx="38">
                  <c:v>11</c:v>
                </c:pt>
                <c:pt idx="39">
                  <c:v>17</c:v>
                </c:pt>
                <c:pt idx="40">
                  <c:v>13</c:v>
                </c:pt>
                <c:pt idx="41">
                  <c:v>11</c:v>
                </c:pt>
                <c:pt idx="42">
                  <c:v>16</c:v>
                </c:pt>
                <c:pt idx="43">
                  <c:v>16</c:v>
                </c:pt>
                <c:pt idx="44">
                  <c:v>21</c:v>
                </c:pt>
                <c:pt idx="45">
                  <c:v>15</c:v>
                </c:pt>
                <c:pt idx="46">
                  <c:v>9</c:v>
                </c:pt>
                <c:pt idx="47">
                  <c:v>23</c:v>
                </c:pt>
                <c:pt idx="48">
                  <c:v>21</c:v>
                </c:pt>
                <c:pt idx="49">
                  <c:v>13</c:v>
                </c:pt>
                <c:pt idx="50">
                  <c:v>15</c:v>
                </c:pt>
                <c:pt idx="51">
                  <c:v>14</c:v>
                </c:pt>
                <c:pt idx="52">
                  <c:v>21</c:v>
                </c:pt>
                <c:pt idx="53">
                  <c:v>19</c:v>
                </c:pt>
                <c:pt idx="54">
                  <c:v>20</c:v>
                </c:pt>
                <c:pt idx="55">
                  <c:v>11</c:v>
                </c:pt>
                <c:pt idx="56">
                  <c:v>15</c:v>
                </c:pt>
                <c:pt idx="57">
                  <c:v>20</c:v>
                </c:pt>
                <c:pt idx="58">
                  <c:v>28</c:v>
                </c:pt>
                <c:pt idx="59">
                  <c:v>7</c:v>
                </c:pt>
                <c:pt idx="60">
                  <c:v>11</c:v>
                </c:pt>
                <c:pt idx="61">
                  <c:v>11</c:v>
                </c:pt>
                <c:pt idx="62">
                  <c:v>5</c:v>
                </c:pt>
              </c:numCache>
            </c:numRef>
          </c:val>
        </c:ser>
        <c:ser>
          <c:idx val="3"/>
          <c:order val="3"/>
          <c:tx>
            <c:strRef>
              <c:f>'Tournament-Statistic'!$AM$8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[0]!Tournament_Double_Bogeys</c:f>
              <c:numCache>
                <c:formatCode>General</c:formatCode>
                <c:ptCount val="63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4</c:v>
                </c:pt>
                <c:pt idx="11">
                  <c:v>6</c:v>
                </c:pt>
                <c:pt idx="12">
                  <c:v>2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  <c:pt idx="16">
                  <c:v>5</c:v>
                </c:pt>
                <c:pt idx="17">
                  <c:v>7</c:v>
                </c:pt>
                <c:pt idx="18">
                  <c:v>5</c:v>
                </c:pt>
                <c:pt idx="19">
                  <c:v>3</c:v>
                </c:pt>
                <c:pt idx="20">
                  <c:v>8</c:v>
                </c:pt>
                <c:pt idx="21">
                  <c:v>5</c:v>
                </c:pt>
                <c:pt idx="22">
                  <c:v>8</c:v>
                </c:pt>
                <c:pt idx="23">
                  <c:v>6</c:v>
                </c:pt>
                <c:pt idx="24">
                  <c:v>6</c:v>
                </c:pt>
                <c:pt idx="25">
                  <c:v>7</c:v>
                </c:pt>
                <c:pt idx="26">
                  <c:v>9</c:v>
                </c:pt>
                <c:pt idx="27">
                  <c:v>5</c:v>
                </c:pt>
                <c:pt idx="28">
                  <c:v>8</c:v>
                </c:pt>
                <c:pt idx="29">
                  <c:v>6</c:v>
                </c:pt>
                <c:pt idx="30">
                  <c:v>11</c:v>
                </c:pt>
                <c:pt idx="31">
                  <c:v>9</c:v>
                </c:pt>
                <c:pt idx="32">
                  <c:v>5</c:v>
                </c:pt>
                <c:pt idx="33">
                  <c:v>5</c:v>
                </c:pt>
                <c:pt idx="34">
                  <c:v>7</c:v>
                </c:pt>
                <c:pt idx="35">
                  <c:v>3</c:v>
                </c:pt>
                <c:pt idx="36">
                  <c:v>6</c:v>
                </c:pt>
                <c:pt idx="37">
                  <c:v>4</c:v>
                </c:pt>
                <c:pt idx="38">
                  <c:v>6</c:v>
                </c:pt>
                <c:pt idx="39">
                  <c:v>5</c:v>
                </c:pt>
                <c:pt idx="40">
                  <c:v>7</c:v>
                </c:pt>
                <c:pt idx="41">
                  <c:v>5</c:v>
                </c:pt>
                <c:pt idx="42">
                  <c:v>7</c:v>
                </c:pt>
                <c:pt idx="43">
                  <c:v>6</c:v>
                </c:pt>
                <c:pt idx="44">
                  <c:v>5</c:v>
                </c:pt>
                <c:pt idx="45">
                  <c:v>6</c:v>
                </c:pt>
                <c:pt idx="46">
                  <c:v>12</c:v>
                </c:pt>
                <c:pt idx="47">
                  <c:v>5</c:v>
                </c:pt>
                <c:pt idx="48">
                  <c:v>6</c:v>
                </c:pt>
                <c:pt idx="49">
                  <c:v>12</c:v>
                </c:pt>
                <c:pt idx="50">
                  <c:v>9</c:v>
                </c:pt>
                <c:pt idx="51">
                  <c:v>11</c:v>
                </c:pt>
                <c:pt idx="52">
                  <c:v>9</c:v>
                </c:pt>
                <c:pt idx="53">
                  <c:v>10</c:v>
                </c:pt>
                <c:pt idx="54">
                  <c:v>12</c:v>
                </c:pt>
                <c:pt idx="55">
                  <c:v>18</c:v>
                </c:pt>
                <c:pt idx="56">
                  <c:v>20</c:v>
                </c:pt>
                <c:pt idx="57">
                  <c:v>20</c:v>
                </c:pt>
                <c:pt idx="58">
                  <c:v>16</c:v>
                </c:pt>
                <c:pt idx="59">
                  <c:v>0</c:v>
                </c:pt>
                <c:pt idx="60">
                  <c:v>2</c:v>
                </c:pt>
                <c:pt idx="61">
                  <c:v>11</c:v>
                </c:pt>
                <c:pt idx="62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180252672"/>
        <c:axId val="180254208"/>
      </c:barChart>
      <c:catAx>
        <c:axId val="18025267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180254208"/>
        <c:crosses val="autoZero"/>
        <c:auto val="1"/>
        <c:lblAlgn val="ctr"/>
        <c:lblOffset val="100"/>
        <c:tickLblSkip val="1"/>
        <c:noMultiLvlLbl val="0"/>
      </c:catAx>
      <c:valAx>
        <c:axId val="180254208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spPr>
          <a:ln w="9525"/>
        </c:spPr>
        <c:crossAx val="18025267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4.6394731162583975E-4"/>
          <c:y val="1.5802298361353481E-2"/>
          <c:w val="0.99553513370510349"/>
          <c:h val="2.3673476626232592E-2"/>
        </c:manualLayout>
      </c:layout>
      <c:overlay val="0"/>
    </c:legend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'Hole-Statistic'!$B$13:$H$13</c:f>
              <c:numCache>
                <c:formatCode>0%</c:formatCode>
                <c:ptCount val="7"/>
                <c:pt idx="0">
                  <c:v>0</c:v>
                </c:pt>
                <c:pt idx="1">
                  <c:v>0.17857142857142858</c:v>
                </c:pt>
                <c:pt idx="2">
                  <c:v>0.6071428571428571</c:v>
                </c:pt>
                <c:pt idx="3">
                  <c:v>0.21428571428571427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'Hole-Statistic'!$I$13:$O$13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0.75</c:v>
                </c:pt>
                <c:pt idx="3">
                  <c:v>0.25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071424"/>
        <c:axId val="202073216"/>
      </c:lineChart>
      <c:catAx>
        <c:axId val="20207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02073216"/>
        <c:crosses val="autoZero"/>
        <c:auto val="1"/>
        <c:lblAlgn val="ctr"/>
        <c:lblOffset val="100"/>
        <c:noMultiLvlLbl val="0"/>
      </c:catAx>
      <c:valAx>
        <c:axId val="20207321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0207142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'Hole-Statistic'!$B$15:$H$15</c:f>
              <c:numCache>
                <c:formatCode>0%</c:formatCode>
                <c:ptCount val="7"/>
                <c:pt idx="0">
                  <c:v>0</c:v>
                </c:pt>
                <c:pt idx="1">
                  <c:v>0.17171717171717171</c:v>
                </c:pt>
                <c:pt idx="2">
                  <c:v>0.54040404040404044</c:v>
                </c:pt>
                <c:pt idx="3">
                  <c:v>0.23232323232323232</c:v>
                </c:pt>
                <c:pt idx="4">
                  <c:v>4.5454545454545456E-2</c:v>
                </c:pt>
                <c:pt idx="5">
                  <c:v>1.0101010101010102E-2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'Hole-Statistic'!$I$15:$O$15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0.44444444444444442</c:v>
                </c:pt>
                <c:pt idx="3">
                  <c:v>0.5</c:v>
                </c:pt>
                <c:pt idx="4">
                  <c:v>5.5555555555555552E-2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787264"/>
        <c:axId val="201788800"/>
      </c:lineChart>
      <c:catAx>
        <c:axId val="20178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01788800"/>
        <c:crosses val="autoZero"/>
        <c:auto val="1"/>
        <c:lblAlgn val="ctr"/>
        <c:lblOffset val="100"/>
        <c:noMultiLvlLbl val="0"/>
      </c:catAx>
      <c:valAx>
        <c:axId val="20178880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0178726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'Hole-Statistic'!$B$14:$H$14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'Hole-Statistic'!$I$14:$O$14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822976"/>
        <c:axId val="201824512"/>
      </c:lineChart>
      <c:catAx>
        <c:axId val="20182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01824512"/>
        <c:crosses val="autoZero"/>
        <c:auto val="1"/>
        <c:lblAlgn val="ctr"/>
        <c:lblOffset val="100"/>
        <c:noMultiLvlLbl val="0"/>
      </c:catAx>
      <c:valAx>
        <c:axId val="20182451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0182297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8288221784773E-2"/>
          <c:y val="0.16141011127602706"/>
          <c:w val="0.87506292482670356"/>
          <c:h val="0.75014330876372082"/>
        </c:manualLayout>
      </c:layout>
      <c:lineChart>
        <c:grouping val="standard"/>
        <c:varyColors val="0"/>
        <c:ser>
          <c:idx val="0"/>
          <c:order val="0"/>
          <c:tx>
            <c:strRef>
              <c:f>'Player-Statistic'!$A$11</c:f>
              <c:strCache>
                <c:ptCount val="1"/>
                <c:pt idx="0">
                  <c:v>Jakob Gusenbauer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[0]!Development_Player</c:f>
              <c:numCache>
                <c:formatCode>General</c:formatCode>
                <c:ptCount val="64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-2</c:v>
                </c:pt>
                <c:pt idx="4">
                  <c:v>-3</c:v>
                </c:pt>
                <c:pt idx="5">
                  <c:v>-3</c:v>
                </c:pt>
                <c:pt idx="6">
                  <c:v>-4</c:v>
                </c:pt>
                <c:pt idx="7">
                  <c:v>-5</c:v>
                </c:pt>
                <c:pt idx="8">
                  <c:v>-6</c:v>
                </c:pt>
                <c:pt idx="9">
                  <c:v>-5</c:v>
                </c:pt>
                <c:pt idx="10">
                  <c:v>-5</c:v>
                </c:pt>
                <c:pt idx="11">
                  <c:v>-5</c:v>
                </c:pt>
                <c:pt idx="12">
                  <c:v>-5</c:v>
                </c:pt>
                <c:pt idx="13">
                  <c:v>-6</c:v>
                </c:pt>
                <c:pt idx="14">
                  <c:v>-7</c:v>
                </c:pt>
                <c:pt idx="15">
                  <c:v>-8</c:v>
                </c:pt>
                <c:pt idx="16">
                  <c:v>-8</c:v>
                </c:pt>
                <c:pt idx="17">
                  <c:v>-9</c:v>
                </c:pt>
                <c:pt idx="18">
                  <c:v>-10</c:v>
                </c:pt>
                <c:pt idx="19">
                  <c:v>-11</c:v>
                </c:pt>
                <c:pt idx="20">
                  <c:v>-11</c:v>
                </c:pt>
                <c:pt idx="21">
                  <c:v>-11</c:v>
                </c:pt>
                <c:pt idx="22">
                  <c:v>-10</c:v>
                </c:pt>
                <c:pt idx="23">
                  <c:v>-9</c:v>
                </c:pt>
                <c:pt idx="24">
                  <c:v>-10</c:v>
                </c:pt>
                <c:pt idx="25">
                  <c:v>-11</c:v>
                </c:pt>
                <c:pt idx="26">
                  <c:v>-12</c:v>
                </c:pt>
                <c:pt idx="27">
                  <c:v>-13</c:v>
                </c:pt>
                <c:pt idx="28">
                  <c:v>-13</c:v>
                </c:pt>
                <c:pt idx="29">
                  <c:v>-14</c:v>
                </c:pt>
                <c:pt idx="30">
                  <c:v>-14</c:v>
                </c:pt>
                <c:pt idx="31">
                  <c:v>-15</c:v>
                </c:pt>
                <c:pt idx="32">
                  <c:v>-16</c:v>
                </c:pt>
                <c:pt idx="33">
                  <c:v>-16</c:v>
                </c:pt>
                <c:pt idx="34">
                  <c:v>-17</c:v>
                </c:pt>
                <c:pt idx="35">
                  <c:v>-18</c:v>
                </c:pt>
                <c:pt idx="36">
                  <c:v>-19</c:v>
                </c:pt>
                <c:pt idx="37">
                  <c:v>-19</c:v>
                </c:pt>
                <c:pt idx="38">
                  <c:v>-20</c:v>
                </c:pt>
                <c:pt idx="39">
                  <c:v>-20</c:v>
                </c:pt>
                <c:pt idx="40">
                  <c:v>-18</c:v>
                </c:pt>
                <c:pt idx="41">
                  <c:v>-19</c:v>
                </c:pt>
                <c:pt idx="42">
                  <c:v>-20</c:v>
                </c:pt>
                <c:pt idx="43">
                  <c:v>-21</c:v>
                </c:pt>
                <c:pt idx="44">
                  <c:v>-22</c:v>
                </c:pt>
                <c:pt idx="45">
                  <c:v>-21</c:v>
                </c:pt>
                <c:pt idx="46">
                  <c:v>-21</c:v>
                </c:pt>
                <c:pt idx="47">
                  <c:v>-20</c:v>
                </c:pt>
                <c:pt idx="48">
                  <c:v>-20</c:v>
                </c:pt>
                <c:pt idx="49">
                  <c:v>-20</c:v>
                </c:pt>
                <c:pt idx="50">
                  <c:v>-21</c:v>
                </c:pt>
                <c:pt idx="51">
                  <c:v>-20</c:v>
                </c:pt>
                <c:pt idx="52">
                  <c:v>-20</c:v>
                </c:pt>
                <c:pt idx="53">
                  <c:v>-20</c:v>
                </c:pt>
                <c:pt idx="54">
                  <c:v>-21</c:v>
                </c:pt>
                <c:pt idx="55">
                  <c:v>-22</c:v>
                </c:pt>
                <c:pt idx="56">
                  <c:v>-23</c:v>
                </c:pt>
                <c:pt idx="57">
                  <c:v>-23</c:v>
                </c:pt>
                <c:pt idx="58">
                  <c:v>-22</c:v>
                </c:pt>
                <c:pt idx="59">
                  <c:v>-19</c:v>
                </c:pt>
                <c:pt idx="60">
                  <c:v>-19</c:v>
                </c:pt>
                <c:pt idx="61">
                  <c:v>-19</c:v>
                </c:pt>
                <c:pt idx="62">
                  <c:v>-17</c:v>
                </c:pt>
                <c:pt idx="63">
                  <c:v>-16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'Player-Statistic'!$D$10</c:f>
              <c:strCache>
                <c:ptCount val="1"/>
                <c:pt idx="0">
                  <c:v>Average Men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[0]!Development_Average</c:f>
              <c:numCache>
                <c:formatCode>General</c:formatCode>
                <c:ptCount val="64"/>
                <c:pt idx="0">
                  <c:v>0</c:v>
                </c:pt>
                <c:pt idx="1">
                  <c:v>0.2241379310344831</c:v>
                </c:pt>
                <c:pt idx="2">
                  <c:v>0.10344827586206939</c:v>
                </c:pt>
                <c:pt idx="3">
                  <c:v>0.39655172413793149</c:v>
                </c:pt>
                <c:pt idx="4">
                  <c:v>2.1551724137931041</c:v>
                </c:pt>
                <c:pt idx="5">
                  <c:v>2.4482758620689662</c:v>
                </c:pt>
                <c:pt idx="6">
                  <c:v>3.362068965517242</c:v>
                </c:pt>
                <c:pt idx="7">
                  <c:v>3.7413793103448283</c:v>
                </c:pt>
                <c:pt idx="8">
                  <c:v>4.224137931034484</c:v>
                </c:pt>
                <c:pt idx="9">
                  <c:v>4.1206896551724146</c:v>
                </c:pt>
                <c:pt idx="10">
                  <c:v>4.6379310344827598</c:v>
                </c:pt>
                <c:pt idx="11">
                  <c:v>4.8965517241379324</c:v>
                </c:pt>
                <c:pt idx="12">
                  <c:v>5.0344827586206904</c:v>
                </c:pt>
                <c:pt idx="13">
                  <c:v>5.1896551724137936</c:v>
                </c:pt>
                <c:pt idx="14">
                  <c:v>5.362068965517242</c:v>
                </c:pt>
                <c:pt idx="15">
                  <c:v>6.1551724137931041</c:v>
                </c:pt>
                <c:pt idx="16">
                  <c:v>6.4827586206896557</c:v>
                </c:pt>
                <c:pt idx="17">
                  <c:v>6.8275862068965516</c:v>
                </c:pt>
                <c:pt idx="18">
                  <c:v>6.4827586206896548</c:v>
                </c:pt>
                <c:pt idx="19">
                  <c:v>6.6757410768300058</c:v>
                </c:pt>
                <c:pt idx="20">
                  <c:v>6.6406533575317601</c:v>
                </c:pt>
                <c:pt idx="21">
                  <c:v>7.0090744101633389</c:v>
                </c:pt>
                <c:pt idx="22">
                  <c:v>8.6932849364791274</c:v>
                </c:pt>
                <c:pt idx="23">
                  <c:v>8.9388989715668465</c:v>
                </c:pt>
                <c:pt idx="24">
                  <c:v>9.3424077434966719</c:v>
                </c:pt>
                <c:pt idx="25">
                  <c:v>9.5353901996370229</c:v>
                </c:pt>
                <c:pt idx="26">
                  <c:v>9.9564428312159698</c:v>
                </c:pt>
                <c:pt idx="27">
                  <c:v>9.6055656382335144</c:v>
                </c:pt>
                <c:pt idx="28">
                  <c:v>9.8160919540229887</c:v>
                </c:pt>
                <c:pt idx="29">
                  <c:v>9.9915305505142165</c:v>
                </c:pt>
                <c:pt idx="30">
                  <c:v>10.131881427707199</c:v>
                </c:pt>
                <c:pt idx="31">
                  <c:v>10.237144585601936</c:v>
                </c:pt>
                <c:pt idx="32">
                  <c:v>10.219600725952812</c:v>
                </c:pt>
                <c:pt idx="33">
                  <c:v>10.95644283121597</c:v>
                </c:pt>
                <c:pt idx="34">
                  <c:v>11.324863883847549</c:v>
                </c:pt>
                <c:pt idx="35">
                  <c:v>11.430127041742285</c:v>
                </c:pt>
                <c:pt idx="36">
                  <c:v>11.096793708408951</c:v>
                </c:pt>
                <c:pt idx="37">
                  <c:v>11.296793708408952</c:v>
                </c:pt>
                <c:pt idx="38">
                  <c:v>11.424066435681679</c:v>
                </c:pt>
                <c:pt idx="39">
                  <c:v>11.860430072045315</c:v>
                </c:pt>
                <c:pt idx="40">
                  <c:v>13.442248253863497</c:v>
                </c:pt>
                <c:pt idx="41">
                  <c:v>13.660430072045315</c:v>
                </c:pt>
                <c:pt idx="42">
                  <c:v>14.496793708408951</c:v>
                </c:pt>
                <c:pt idx="43">
                  <c:v>14.71497552659077</c:v>
                </c:pt>
                <c:pt idx="44">
                  <c:v>15.151339162954407</c:v>
                </c:pt>
                <c:pt idx="45">
                  <c:v>15.060430072045317</c:v>
                </c:pt>
                <c:pt idx="46">
                  <c:v>15.424066435681681</c:v>
                </c:pt>
                <c:pt idx="47">
                  <c:v>15.805884617499864</c:v>
                </c:pt>
                <c:pt idx="48">
                  <c:v>16.042248253863498</c:v>
                </c:pt>
                <c:pt idx="49">
                  <c:v>16.114975526590769</c:v>
                </c:pt>
                <c:pt idx="50">
                  <c:v>16.242248253863494</c:v>
                </c:pt>
                <c:pt idx="51">
                  <c:v>16.98770279931804</c:v>
                </c:pt>
                <c:pt idx="52">
                  <c:v>17.478611890227132</c:v>
                </c:pt>
                <c:pt idx="53">
                  <c:v>17.71497552659077</c:v>
                </c:pt>
                <c:pt idx="54">
                  <c:v>17.333157344772587</c:v>
                </c:pt>
                <c:pt idx="55">
                  <c:v>17.368871630486872</c:v>
                </c:pt>
                <c:pt idx="56">
                  <c:v>17.261728773344014</c:v>
                </c:pt>
                <c:pt idx="57">
                  <c:v>17.618871630486872</c:v>
                </c:pt>
                <c:pt idx="58">
                  <c:v>19.47601448762973</c:v>
                </c:pt>
                <c:pt idx="59">
                  <c:v>21.083157344772587</c:v>
                </c:pt>
                <c:pt idx="60">
                  <c:v>21.261728773344018</c:v>
                </c:pt>
                <c:pt idx="61">
                  <c:v>21.440300201915445</c:v>
                </c:pt>
                <c:pt idx="62">
                  <c:v>22.22601448762973</c:v>
                </c:pt>
                <c:pt idx="63">
                  <c:v>22.154585916201157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'Player-Statistic'!$C$10</c:f>
              <c:strCache>
                <c:ptCount val="1"/>
                <c:pt idx="0">
                  <c:v>Average Top 5 Men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[0]!Development_Top_5</c:f>
              <c:numCache>
                <c:formatCode>General</c:formatCode>
                <c:ptCount val="64"/>
                <c:pt idx="0">
                  <c:v>0</c:v>
                </c:pt>
                <c:pt idx="1">
                  <c:v>-0.20000000000000018</c:v>
                </c:pt>
                <c:pt idx="2">
                  <c:v>-0.80000000000000027</c:v>
                </c:pt>
                <c:pt idx="3">
                  <c:v>-1.0000000000000004</c:v>
                </c:pt>
                <c:pt idx="4">
                  <c:v>-0.40000000000000036</c:v>
                </c:pt>
                <c:pt idx="5">
                  <c:v>-1.0000000000000004</c:v>
                </c:pt>
                <c:pt idx="6">
                  <c:v>-0.80000000000000027</c:v>
                </c:pt>
                <c:pt idx="7">
                  <c:v>-1.4000000000000004</c:v>
                </c:pt>
                <c:pt idx="8">
                  <c:v>-1.8000000000000003</c:v>
                </c:pt>
                <c:pt idx="9">
                  <c:v>-2.0000000000000004</c:v>
                </c:pt>
                <c:pt idx="10">
                  <c:v>-2.0000000000000004</c:v>
                </c:pt>
                <c:pt idx="11">
                  <c:v>-2.2000000000000006</c:v>
                </c:pt>
                <c:pt idx="12">
                  <c:v>-2.2000000000000006</c:v>
                </c:pt>
                <c:pt idx="13">
                  <c:v>-2.8000000000000007</c:v>
                </c:pt>
                <c:pt idx="14">
                  <c:v>-3.0000000000000009</c:v>
                </c:pt>
                <c:pt idx="15">
                  <c:v>-3.4000000000000008</c:v>
                </c:pt>
                <c:pt idx="16">
                  <c:v>-3.8000000000000007</c:v>
                </c:pt>
                <c:pt idx="17">
                  <c:v>-4.2000000000000011</c:v>
                </c:pt>
                <c:pt idx="18">
                  <c:v>-5.0000000000000009</c:v>
                </c:pt>
                <c:pt idx="19">
                  <c:v>-5.0000000000000009</c:v>
                </c:pt>
                <c:pt idx="20">
                  <c:v>-5.2000000000000011</c:v>
                </c:pt>
                <c:pt idx="21">
                  <c:v>-5.0000000000000009</c:v>
                </c:pt>
                <c:pt idx="22">
                  <c:v>-4.0000000000000009</c:v>
                </c:pt>
                <c:pt idx="23">
                  <c:v>-4.2000000000000011</c:v>
                </c:pt>
                <c:pt idx="24">
                  <c:v>-4.4000000000000012</c:v>
                </c:pt>
                <c:pt idx="25">
                  <c:v>-5.2000000000000011</c:v>
                </c:pt>
                <c:pt idx="26">
                  <c:v>-5.6000000000000014</c:v>
                </c:pt>
                <c:pt idx="27">
                  <c:v>-6.2000000000000011</c:v>
                </c:pt>
                <c:pt idx="28">
                  <c:v>-6.2000000000000011</c:v>
                </c:pt>
                <c:pt idx="29">
                  <c:v>-6.4000000000000012</c:v>
                </c:pt>
                <c:pt idx="30">
                  <c:v>-6.8000000000000007</c:v>
                </c:pt>
                <c:pt idx="31">
                  <c:v>-7.0000000000000009</c:v>
                </c:pt>
                <c:pt idx="32">
                  <c:v>-7.4</c:v>
                </c:pt>
                <c:pt idx="33">
                  <c:v>-7</c:v>
                </c:pt>
                <c:pt idx="34">
                  <c:v>-7</c:v>
                </c:pt>
                <c:pt idx="35">
                  <c:v>-7.8</c:v>
                </c:pt>
                <c:pt idx="36">
                  <c:v>-8.6</c:v>
                </c:pt>
                <c:pt idx="37">
                  <c:v>-8.8000000000000007</c:v>
                </c:pt>
                <c:pt idx="38">
                  <c:v>-9.4</c:v>
                </c:pt>
                <c:pt idx="39">
                  <c:v>-9.1999999999999993</c:v>
                </c:pt>
                <c:pt idx="40">
                  <c:v>-7.9999999999999991</c:v>
                </c:pt>
                <c:pt idx="41">
                  <c:v>-8.1999999999999993</c:v>
                </c:pt>
                <c:pt idx="42">
                  <c:v>-8.3999999999999986</c:v>
                </c:pt>
                <c:pt idx="43">
                  <c:v>-8.9999999999999982</c:v>
                </c:pt>
                <c:pt idx="44">
                  <c:v>-9.5999999999999979</c:v>
                </c:pt>
                <c:pt idx="45">
                  <c:v>-9.9999999999999982</c:v>
                </c:pt>
                <c:pt idx="46">
                  <c:v>-10.599999999999998</c:v>
                </c:pt>
                <c:pt idx="47">
                  <c:v>-10.399999999999999</c:v>
                </c:pt>
                <c:pt idx="48">
                  <c:v>-10.199999999999999</c:v>
                </c:pt>
                <c:pt idx="49">
                  <c:v>-10.6</c:v>
                </c:pt>
                <c:pt idx="50">
                  <c:v>-10.8</c:v>
                </c:pt>
                <c:pt idx="51">
                  <c:v>-10.600000000000001</c:v>
                </c:pt>
                <c:pt idx="52">
                  <c:v>-10.200000000000001</c:v>
                </c:pt>
                <c:pt idx="53">
                  <c:v>-10.200000000000001</c:v>
                </c:pt>
                <c:pt idx="54">
                  <c:v>-11</c:v>
                </c:pt>
                <c:pt idx="55">
                  <c:v>-11.2</c:v>
                </c:pt>
                <c:pt idx="56">
                  <c:v>-11.6</c:v>
                </c:pt>
                <c:pt idx="57">
                  <c:v>-12</c:v>
                </c:pt>
                <c:pt idx="58">
                  <c:v>-11</c:v>
                </c:pt>
                <c:pt idx="59">
                  <c:v>-10</c:v>
                </c:pt>
                <c:pt idx="60">
                  <c:v>-10.199999999999999</c:v>
                </c:pt>
                <c:pt idx="61">
                  <c:v>-9.6</c:v>
                </c:pt>
                <c:pt idx="62">
                  <c:v>-8.6</c:v>
                </c:pt>
                <c:pt idx="63">
                  <c:v>-8.8000000000000007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952256"/>
        <c:axId val="202429568"/>
      </c:lineChart>
      <c:catAx>
        <c:axId val="20195225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5.8347481955380899E-2"/>
              <c:y val="0.92062257952021731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02429568"/>
        <c:crosses val="autoZero"/>
        <c:auto val="1"/>
        <c:lblAlgn val="ctr"/>
        <c:lblOffset val="0"/>
        <c:tickLblSkip val="18"/>
        <c:tickMarkSkip val="18"/>
        <c:noMultiLvlLbl val="0"/>
      </c:catAx>
      <c:valAx>
        <c:axId val="2024295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01952256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3.3044680603735721E-2"/>
          <c:y val="7.0175462831697344E-2"/>
          <c:w val="0.92081057250656173"/>
          <c:h val="9.5352636881004579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93063367079238E-2"/>
          <c:y val="0.19333976814975837"/>
          <c:w val="0.95544236970378649"/>
          <c:h val="0.64198908005965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'Player-Statistic'!$B$11</c:f>
              <c:strCache>
                <c:ptCount val="1"/>
                <c:pt idx="0">
                  <c:v>Round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'Player-Statistic'!$C$11:$AC$11</c:f>
              <c:numCache>
                <c:formatCode>General</c:formatCode>
                <c:ptCount val="18"/>
                <c:pt idx="0">
                  <c:v>3</c:v>
                </c:pt>
                <c:pt idx="1">
                  <c:v>4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</c:numCache>
            </c:numRef>
          </c:val>
        </c:ser>
        <c:ser>
          <c:idx val="1"/>
          <c:order val="1"/>
          <c:tx>
            <c:strRef>
              <c:f>'Player-Statistic'!$B$12</c:f>
              <c:strCache>
                <c:ptCount val="1"/>
                <c:pt idx="0">
                  <c:v>Round 2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'Player-Statistic'!$C$12:$AC$12</c:f>
              <c:numCache>
                <c:formatCode>General</c:formatCode>
                <c:ptCount val="18"/>
                <c:pt idx="0">
                  <c:v>3</c:v>
                </c:pt>
                <c:pt idx="1">
                  <c:v>4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</c:numCache>
            </c:numRef>
          </c:val>
        </c:ser>
        <c:ser>
          <c:idx val="2"/>
          <c:order val="2"/>
          <c:tx>
            <c:strRef>
              <c:f>'Player-Statistic'!$B$13</c:f>
              <c:strCache>
                <c:ptCount val="1"/>
                <c:pt idx="0">
                  <c:v>Round 3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'Player-Statistic'!$C$13:$AC$13</c:f>
              <c:numCache>
                <c:formatCode>General</c:formatCode>
                <c:ptCount val="18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4</c:v>
                </c:pt>
                <c:pt idx="13">
                  <c:v>3</c:v>
                </c:pt>
                <c:pt idx="14">
                  <c:v>5</c:v>
                </c:pt>
                <c:pt idx="15">
                  <c:v>3</c:v>
                </c:pt>
                <c:pt idx="16">
                  <c:v>3</c:v>
                </c:pt>
                <c:pt idx="17">
                  <c:v>2</c:v>
                </c:pt>
              </c:numCache>
            </c:numRef>
          </c:val>
        </c:ser>
        <c:ser>
          <c:idx val="3"/>
          <c:order val="3"/>
          <c:tx>
            <c:strRef>
              <c:f>'Player-Statistic'!$B$14</c:f>
              <c:strCache>
                <c:ptCount val="1"/>
                <c:pt idx="0">
                  <c:v>Final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'Player-Statistic'!$C$14:$AC$14</c:f>
              <c:numCache>
                <c:formatCode>General</c:formatCode>
                <c:ptCount val="1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0</c:v>
                </c:pt>
                <c:pt idx="5">
                  <c:v>6</c:v>
                </c:pt>
                <c:pt idx="6">
                  <c:v>4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5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4"/>
          <c:order val="4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'Player-Statistic'!$C$15:$AC$15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2363648"/>
        <c:axId val="202365568"/>
      </c:barChart>
      <c:catAx>
        <c:axId val="202363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1608784616208687E-2"/>
              <c:y val="0.851984349091633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02365568"/>
        <c:crosses val="autoZero"/>
        <c:auto val="1"/>
        <c:lblAlgn val="ctr"/>
        <c:lblOffset val="0"/>
        <c:noMultiLvlLbl val="0"/>
      </c:catAx>
      <c:valAx>
        <c:axId val="202365568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02363648"/>
        <c:crosses val="autoZero"/>
        <c:crossBetween val="between"/>
        <c:majorUnit val="5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500918442337565"/>
          <c:y val="4.6036715199005793E-3"/>
          <c:w val="0.499081559661883"/>
          <c:h val="0.1807000126640337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34662840042826E-2"/>
          <c:y val="0.16355670576143044"/>
          <c:w val="0.86763938852691369"/>
          <c:h val="0.8038092616045393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'Player-Statistic'!$B$20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'Player-Statistic'!$C$20:$AC$20</c:f>
              <c:numCache>
                <c:formatCode>General</c:formatCode>
                <c:ptCount val="18"/>
                <c:pt idx="0">
                  <c:v>-3</c:v>
                </c:pt>
                <c:pt idx="1">
                  <c:v>-2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-3</c:v>
                </c:pt>
                <c:pt idx="6">
                  <c:v>-3</c:v>
                </c:pt>
                <c:pt idx="7">
                  <c:v>-3</c:v>
                </c:pt>
                <c:pt idx="8">
                  <c:v>-1</c:v>
                </c:pt>
                <c:pt idx="9">
                  <c:v>0</c:v>
                </c:pt>
                <c:pt idx="10">
                  <c:v>-1</c:v>
                </c:pt>
                <c:pt idx="11">
                  <c:v>0</c:v>
                </c:pt>
                <c:pt idx="12">
                  <c:v>-2</c:v>
                </c:pt>
                <c:pt idx="13">
                  <c:v>-3</c:v>
                </c:pt>
                <c:pt idx="14">
                  <c:v>-1</c:v>
                </c:pt>
                <c:pt idx="15">
                  <c:v>-1</c:v>
                </c:pt>
                <c:pt idx="16">
                  <c:v>-2</c:v>
                </c:pt>
                <c:pt idx="17">
                  <c:v>-3</c:v>
                </c:pt>
              </c:numCache>
            </c:numRef>
          </c:val>
        </c:ser>
        <c:ser>
          <c:idx val="1"/>
          <c:order val="1"/>
          <c:tx>
            <c:strRef>
              <c:f>'Player-Statistic'!$B$21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'Player-Statistic'!$C$21:$AC$21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'Player-Statistic'!$B$22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'Player-Statistic'!$C$22:$AC$22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3"/>
          <c:order val="3"/>
          <c:tx>
            <c:strRef>
              <c:f>'Player-Statistic'!$B$23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'Player-Statistic'!$C$23:$AC$23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02743168"/>
        <c:axId val="202757248"/>
      </c:barChart>
      <c:catAx>
        <c:axId val="20274316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02757248"/>
        <c:crosses val="autoZero"/>
        <c:auto val="1"/>
        <c:lblAlgn val="ctr"/>
        <c:lblOffset val="100"/>
        <c:tickLblSkip val="1"/>
        <c:noMultiLvlLbl val="0"/>
      </c:catAx>
      <c:valAx>
        <c:axId val="202757248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0274316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3261055134065632E-3"/>
          <c:y val="8.2981409330754069E-2"/>
          <c:w val="0.98320656726419831"/>
          <c:h val="6.9683677083617418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Jakob Gusenbauer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'Player-Statistic'!$C$24:$AC$24</c:f>
              <c:numCache>
                <c:formatCode>#,#00</c:formatCode>
                <c:ptCount val="18"/>
                <c:pt idx="0">
                  <c:v>-0.60000000000000009</c:v>
                </c:pt>
                <c:pt idx="1">
                  <c:v>-4.9999999999999822E-2</c:v>
                </c:pt>
                <c:pt idx="2">
                  <c:v>-0.20000000000000018</c:v>
                </c:pt>
                <c:pt idx="3">
                  <c:v>-0.20000000000000018</c:v>
                </c:pt>
                <c:pt idx="4">
                  <c:v>0.33333333333333348</c:v>
                </c:pt>
                <c:pt idx="5">
                  <c:v>-0.20000000000000018</c:v>
                </c:pt>
                <c:pt idx="6">
                  <c:v>-0.20000000000000018</c:v>
                </c:pt>
                <c:pt idx="7">
                  <c:v>-0.54999999999999982</c:v>
                </c:pt>
                <c:pt idx="8">
                  <c:v>0.73333333333333339</c:v>
                </c:pt>
                <c:pt idx="9">
                  <c:v>0.20000000000000018</c:v>
                </c:pt>
                <c:pt idx="10">
                  <c:v>0.29999999999999982</c:v>
                </c:pt>
                <c:pt idx="11">
                  <c:v>0.35000000000000009</c:v>
                </c:pt>
                <c:pt idx="12">
                  <c:v>-0.26666666666666661</c:v>
                </c:pt>
                <c:pt idx="13">
                  <c:v>-0.73333333333333339</c:v>
                </c:pt>
                <c:pt idx="14">
                  <c:v>-6.666666666666643E-2</c:v>
                </c:pt>
                <c:pt idx="15">
                  <c:v>-0.33333333333333348</c:v>
                </c:pt>
                <c:pt idx="16">
                  <c:v>-0.26666666666666661</c:v>
                </c:pt>
                <c:pt idx="17">
                  <c:v>-0.20000000000000018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2785920"/>
        <c:axId val="202787840"/>
      </c:barChart>
      <c:catAx>
        <c:axId val="202785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02787840"/>
        <c:crosses val="autoZero"/>
        <c:auto val="1"/>
        <c:lblAlgn val="ctr"/>
        <c:lblOffset val="0"/>
        <c:noMultiLvlLbl val="0"/>
      </c:catAx>
      <c:valAx>
        <c:axId val="202787840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Avg. Top 5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02785920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Jakob Gusenbauer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'Player-Statistic'!$C$25:$AC$25</c:f>
              <c:numCache>
                <c:formatCode>#,#00</c:formatCode>
                <c:ptCount val="18"/>
                <c:pt idx="0">
                  <c:v>-0.75</c:v>
                </c:pt>
                <c:pt idx="1">
                  <c:v>-0.5</c:v>
                </c:pt>
                <c:pt idx="2">
                  <c:v>-0.25</c:v>
                </c:pt>
                <c:pt idx="3">
                  <c:v>0.75</c:v>
                </c:pt>
                <c:pt idx="4">
                  <c:v>0</c:v>
                </c:pt>
                <c:pt idx="5">
                  <c:v>0</c:v>
                </c:pt>
                <c:pt idx="6">
                  <c:v>-0.75</c:v>
                </c:pt>
                <c:pt idx="7">
                  <c:v>-0.75</c:v>
                </c:pt>
                <c:pt idx="8">
                  <c:v>0.33333333333333348</c:v>
                </c:pt>
                <c:pt idx="9">
                  <c:v>0</c:v>
                </c:pt>
                <c:pt idx="10">
                  <c:v>0.5</c:v>
                </c:pt>
                <c:pt idx="11">
                  <c:v>0.25</c:v>
                </c:pt>
                <c:pt idx="12">
                  <c:v>-0.66666666666666652</c:v>
                </c:pt>
                <c:pt idx="13">
                  <c:v>-1</c:v>
                </c:pt>
                <c:pt idx="14">
                  <c:v>0</c:v>
                </c:pt>
                <c:pt idx="15">
                  <c:v>-0.33333333333333348</c:v>
                </c:pt>
                <c:pt idx="16">
                  <c:v>-0.66666666666666652</c:v>
                </c:pt>
                <c:pt idx="17">
                  <c:v>-1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2808320"/>
        <c:axId val="202826880"/>
      </c:barChart>
      <c:catAx>
        <c:axId val="202808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02826880"/>
        <c:crosses val="autoZero"/>
        <c:auto val="1"/>
        <c:lblAlgn val="ctr"/>
        <c:lblOffset val="0"/>
        <c:noMultiLvlLbl val="0"/>
      </c:catAx>
      <c:valAx>
        <c:axId val="202826880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02808320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768702487322"/>
          <c:y val="0.24245701845408871"/>
          <c:w val="0.84418478778235395"/>
          <c:h val="0.66968564975889999"/>
        </c:manualLayout>
      </c:layout>
      <c:lineChart>
        <c:grouping val="standar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Jakob Gusenbauer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[0]!Development_Player1</c:f>
              <c:numCache>
                <c:formatCode>General</c:formatCode>
                <c:ptCount val="64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-2</c:v>
                </c:pt>
                <c:pt idx="4">
                  <c:v>-3</c:v>
                </c:pt>
                <c:pt idx="5">
                  <c:v>-3</c:v>
                </c:pt>
                <c:pt idx="6">
                  <c:v>-4</c:v>
                </c:pt>
                <c:pt idx="7">
                  <c:v>-5</c:v>
                </c:pt>
                <c:pt idx="8">
                  <c:v>-6</c:v>
                </c:pt>
                <c:pt idx="9">
                  <c:v>-5</c:v>
                </c:pt>
                <c:pt idx="10">
                  <c:v>-5</c:v>
                </c:pt>
                <c:pt idx="11">
                  <c:v>-5</c:v>
                </c:pt>
                <c:pt idx="12">
                  <c:v>-5</c:v>
                </c:pt>
                <c:pt idx="13">
                  <c:v>-6</c:v>
                </c:pt>
                <c:pt idx="14">
                  <c:v>-7</c:v>
                </c:pt>
                <c:pt idx="15">
                  <c:v>-8</c:v>
                </c:pt>
                <c:pt idx="16">
                  <c:v>-8</c:v>
                </c:pt>
                <c:pt idx="17">
                  <c:v>-9</c:v>
                </c:pt>
                <c:pt idx="18">
                  <c:v>-10</c:v>
                </c:pt>
                <c:pt idx="19">
                  <c:v>-11</c:v>
                </c:pt>
                <c:pt idx="20">
                  <c:v>-11</c:v>
                </c:pt>
                <c:pt idx="21">
                  <c:v>-11</c:v>
                </c:pt>
                <c:pt idx="22">
                  <c:v>-10</c:v>
                </c:pt>
                <c:pt idx="23">
                  <c:v>-9</c:v>
                </c:pt>
                <c:pt idx="24">
                  <c:v>-10</c:v>
                </c:pt>
                <c:pt idx="25">
                  <c:v>-11</c:v>
                </c:pt>
                <c:pt idx="26">
                  <c:v>-12</c:v>
                </c:pt>
                <c:pt idx="27">
                  <c:v>-13</c:v>
                </c:pt>
                <c:pt idx="28">
                  <c:v>-13</c:v>
                </c:pt>
                <c:pt idx="29">
                  <c:v>-14</c:v>
                </c:pt>
                <c:pt idx="30">
                  <c:v>-14</c:v>
                </c:pt>
                <c:pt idx="31">
                  <c:v>-15</c:v>
                </c:pt>
                <c:pt idx="32">
                  <c:v>-16</c:v>
                </c:pt>
                <c:pt idx="33">
                  <c:v>-16</c:v>
                </c:pt>
                <c:pt idx="34">
                  <c:v>-17</c:v>
                </c:pt>
                <c:pt idx="35">
                  <c:v>-18</c:v>
                </c:pt>
                <c:pt idx="36">
                  <c:v>-19</c:v>
                </c:pt>
                <c:pt idx="37">
                  <c:v>-19</c:v>
                </c:pt>
                <c:pt idx="38">
                  <c:v>-20</c:v>
                </c:pt>
                <c:pt idx="39">
                  <c:v>-20</c:v>
                </c:pt>
                <c:pt idx="40">
                  <c:v>-18</c:v>
                </c:pt>
                <c:pt idx="41">
                  <c:v>-19</c:v>
                </c:pt>
                <c:pt idx="42">
                  <c:v>-20</c:v>
                </c:pt>
                <c:pt idx="43">
                  <c:v>-21</c:v>
                </c:pt>
                <c:pt idx="44">
                  <c:v>-22</c:v>
                </c:pt>
                <c:pt idx="45">
                  <c:v>-21</c:v>
                </c:pt>
                <c:pt idx="46">
                  <c:v>-21</c:v>
                </c:pt>
                <c:pt idx="47">
                  <c:v>-20</c:v>
                </c:pt>
                <c:pt idx="48">
                  <c:v>-20</c:v>
                </c:pt>
                <c:pt idx="49">
                  <c:v>-20</c:v>
                </c:pt>
                <c:pt idx="50">
                  <c:v>-21</c:v>
                </c:pt>
                <c:pt idx="51">
                  <c:v>-20</c:v>
                </c:pt>
                <c:pt idx="52">
                  <c:v>-20</c:v>
                </c:pt>
                <c:pt idx="53">
                  <c:v>-20</c:v>
                </c:pt>
                <c:pt idx="54">
                  <c:v>-21</c:v>
                </c:pt>
                <c:pt idx="55">
                  <c:v>-22</c:v>
                </c:pt>
                <c:pt idx="56">
                  <c:v>-23</c:v>
                </c:pt>
                <c:pt idx="57">
                  <c:v>-23</c:v>
                </c:pt>
                <c:pt idx="58">
                  <c:v>-22</c:v>
                </c:pt>
                <c:pt idx="59">
                  <c:v>-19</c:v>
                </c:pt>
                <c:pt idx="60">
                  <c:v>-19</c:v>
                </c:pt>
                <c:pt idx="61">
                  <c:v>-19</c:v>
                </c:pt>
                <c:pt idx="62">
                  <c:v>-17</c:v>
                </c:pt>
                <c:pt idx="63">
                  <c:v>-16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val>
            <c:numRef>
              <c:f>[0]!Development_Player2</c:f>
              <c:numCache>
                <c:formatCode>General</c:formatCode>
                <c:ptCount val="6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3</c:v>
                </c:pt>
                <c:pt idx="16">
                  <c:v>4</c:v>
                </c:pt>
                <c:pt idx="17">
                  <c:v>4</c:v>
                </c:pt>
                <c:pt idx="18">
                  <c:v>3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5</c:v>
                </c:pt>
                <c:pt idx="25">
                  <c:v>7</c:v>
                </c:pt>
                <c:pt idx="26">
                  <c:v>7</c:v>
                </c:pt>
                <c:pt idx="27">
                  <c:v>6</c:v>
                </c:pt>
                <c:pt idx="28">
                  <c:v>6</c:v>
                </c:pt>
                <c:pt idx="29">
                  <c:v>7</c:v>
                </c:pt>
                <c:pt idx="30">
                  <c:v>8</c:v>
                </c:pt>
                <c:pt idx="31">
                  <c:v>8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8</c:v>
                </c:pt>
                <c:pt idx="36">
                  <c:v>7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10</c:v>
                </c:pt>
                <c:pt idx="41">
                  <c:v>9</c:v>
                </c:pt>
                <c:pt idx="42">
                  <c:v>8</c:v>
                </c:pt>
                <c:pt idx="43">
                  <c:v>8</c:v>
                </c:pt>
                <c:pt idx="44">
                  <c:v>9</c:v>
                </c:pt>
                <c:pt idx="45">
                  <c:v>8</c:v>
                </c:pt>
                <c:pt idx="46">
                  <c:v>8</c:v>
                </c:pt>
                <c:pt idx="47">
                  <c:v>9</c:v>
                </c:pt>
                <c:pt idx="48">
                  <c:v>8</c:v>
                </c:pt>
                <c:pt idx="49">
                  <c:v>8</c:v>
                </c:pt>
                <c:pt idx="50">
                  <c:v>8</c:v>
                </c:pt>
                <c:pt idx="51">
                  <c:v>8</c:v>
                </c:pt>
                <c:pt idx="52">
                  <c:v>7</c:v>
                </c:pt>
                <c:pt idx="53">
                  <c:v>7</c:v>
                </c:pt>
                <c:pt idx="54">
                  <c:v>7</c:v>
                </c:pt>
                <c:pt idx="55">
                  <c:v>7</c:v>
                </c:pt>
                <c:pt idx="56">
                  <c:v>7</c:v>
                </c:pt>
                <c:pt idx="57">
                  <c:v>7</c:v>
                </c:pt>
                <c:pt idx="58">
                  <c:v>10</c:v>
                </c:pt>
                <c:pt idx="59">
                  <c:v>9</c:v>
                </c:pt>
                <c:pt idx="60">
                  <c:v>10</c:v>
                </c:pt>
                <c:pt idx="61">
                  <c:v>10</c:v>
                </c:pt>
                <c:pt idx="62">
                  <c:v>11</c:v>
                </c:pt>
                <c:pt idx="63">
                  <c:v>11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[0]!Development_Comp1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2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[0]!Development_Comp2</c:f>
              <c:numCache>
                <c:formatCode>General</c:formatCode>
                <c:ptCount val="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104640"/>
        <c:axId val="203106560"/>
      </c:lineChart>
      <c:catAx>
        <c:axId val="20310464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4968642077635039E-2"/>
              <c:y val="0.9214209851675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03106560"/>
        <c:crosses val="autoZero"/>
        <c:auto val="1"/>
        <c:lblAlgn val="ctr"/>
        <c:lblOffset val="0"/>
        <c:tickLblSkip val="18"/>
        <c:tickMarkSkip val="18"/>
        <c:noMultiLvlLbl val="0"/>
      </c:catAx>
      <c:valAx>
        <c:axId val="2031065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489567234328267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3104640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6.1003664864472699E-3"/>
          <c:y val="9.3370770514150853E-2"/>
          <c:w val="0.9938996335135567"/>
          <c:h val="0.13070215060326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Jakob Gusenbauer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Player'!$C$12:$AC$12</c:f>
              <c:numCache>
                <c:formatCode>General</c:formatCode>
                <c:ptCount val="18"/>
                <c:pt idx="0">
                  <c:v>3</c:v>
                </c:pt>
                <c:pt idx="1">
                  <c:v>4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Player'!$C$17:$AC$17</c:f>
              <c:numCache>
                <c:formatCode>General</c:formatCode>
                <c:ptCount val="18"/>
                <c:pt idx="0">
                  <c:v>5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2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[0]!Round1_Comp1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[0]!Round1_Comp2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035776"/>
        <c:axId val="203037696"/>
      </c:barChart>
      <c:catAx>
        <c:axId val="20303577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03037696"/>
        <c:crosses val="autoZero"/>
        <c:auto val="1"/>
        <c:lblAlgn val="ctr"/>
        <c:lblOffset val="0"/>
        <c:tickMarkSkip val="1"/>
        <c:noMultiLvlLbl val="0"/>
      </c:catAx>
      <c:valAx>
        <c:axId val="20303769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303577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612207850990139E-2"/>
          <c:y val="0.2235558393038708"/>
          <c:w val="0.95292942858369933"/>
          <c:h val="0.52175640207136254"/>
        </c:manualLayout>
      </c:layout>
      <c:barChart>
        <c:barDir val="col"/>
        <c:grouping val="clustered"/>
        <c:varyColors val="0"/>
        <c:ser>
          <c:idx val="1"/>
          <c:order val="0"/>
          <c:tx>
            <c:v>Men</c:v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'Tournament-Statistic'!$B$1:$AB$1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'Tournament-Statistic'!$B$5:$AB$5</c:f>
              <c:numCache>
                <c:formatCode>#,#00</c:formatCode>
                <c:ptCount val="18"/>
                <c:pt idx="0" formatCode="General">
                  <c:v>-0.10000000000000009</c:v>
                </c:pt>
                <c:pt idx="1">
                  <c:v>-0.39999999999999991</c:v>
                </c:pt>
                <c:pt idx="2" formatCode="General">
                  <c:v>0</c:v>
                </c:pt>
                <c:pt idx="3" formatCode="General">
                  <c:v>1</c:v>
                </c:pt>
                <c:pt idx="4" formatCode="General">
                  <c:v>-0.29999999999999982</c:v>
                </c:pt>
                <c:pt idx="5" formatCode="General">
                  <c:v>0.20000000000000018</c:v>
                </c:pt>
                <c:pt idx="6" formatCode="General">
                  <c:v>-0.5</c:v>
                </c:pt>
                <c:pt idx="7" formatCode="General">
                  <c:v>-0.20000000000000018</c:v>
                </c:pt>
                <c:pt idx="8" formatCode="General">
                  <c:v>-0.39999999999999991</c:v>
                </c:pt>
                <c:pt idx="9" formatCode="General">
                  <c:v>-0.20000000000000018</c:v>
                </c:pt>
                <c:pt idx="10" formatCode="General">
                  <c:v>0.20000000000000018</c:v>
                </c:pt>
                <c:pt idx="11" formatCode="General">
                  <c:v>-0.10000000000000009</c:v>
                </c:pt>
                <c:pt idx="12" formatCode="General">
                  <c:v>-0.39999999999999991</c:v>
                </c:pt>
                <c:pt idx="13" formatCode="General">
                  <c:v>-0.29999999999999982</c:v>
                </c:pt>
                <c:pt idx="14" formatCode="General">
                  <c:v>9.9999999999999645E-2</c:v>
                </c:pt>
                <c:pt idx="15" formatCode="General">
                  <c:v>0</c:v>
                </c:pt>
                <c:pt idx="16" formatCode="General">
                  <c:v>-0.39999999999999991</c:v>
                </c:pt>
                <c:pt idx="17" formatCode="General">
                  <c:v>-0.79999999999999982</c:v>
                </c:pt>
              </c:numCache>
            </c:numRef>
          </c:val>
        </c:ser>
        <c:ser>
          <c:idx val="0"/>
          <c:order val="1"/>
          <c:tx>
            <c:v>Women</c:v>
          </c:tx>
          <c:spPr>
            <a:solidFill>
              <a:srgbClr val="FF99CC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'Tournament-Statistic'!$B$1:$AB$1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'Tournament-Statistic'!$B$6:$AB$6</c:f>
              <c:numCache>
                <c:formatCode>#,#00</c:formatCode>
                <c:ptCount val="18"/>
                <c:pt idx="0" formatCode="General">
                  <c:v>0.5</c:v>
                </c:pt>
                <c:pt idx="1">
                  <c:v>0.20000000000000018</c:v>
                </c:pt>
                <c:pt idx="2" formatCode="General">
                  <c:v>0.5</c:v>
                </c:pt>
                <c:pt idx="3" formatCode="General">
                  <c:v>1.9000000000000004</c:v>
                </c:pt>
                <c:pt idx="4" formatCode="General">
                  <c:v>0</c:v>
                </c:pt>
                <c:pt idx="5" formatCode="General">
                  <c:v>0.60000000000000009</c:v>
                </c:pt>
                <c:pt idx="6" formatCode="General">
                  <c:v>0.90000000000000036</c:v>
                </c:pt>
                <c:pt idx="7" formatCode="General">
                  <c:v>0.39999999999999991</c:v>
                </c:pt>
                <c:pt idx="8" formatCode="General">
                  <c:v>-0.39999999999999991</c:v>
                </c:pt>
                <c:pt idx="9" formatCode="General">
                  <c:v>0.79999999999999982</c:v>
                </c:pt>
                <c:pt idx="10" formatCode="General">
                  <c:v>0.20000000000000018</c:v>
                </c:pt>
                <c:pt idx="11" formatCode="General">
                  <c:v>0.10000000000000009</c:v>
                </c:pt>
                <c:pt idx="12" formatCode="General">
                  <c:v>0</c:v>
                </c:pt>
                <c:pt idx="13" formatCode="General">
                  <c:v>0.29999999999999982</c:v>
                </c:pt>
                <c:pt idx="14" formatCode="General">
                  <c:v>1.2000000000000002</c:v>
                </c:pt>
                <c:pt idx="15" formatCode="General">
                  <c:v>0.5</c:v>
                </c:pt>
                <c:pt idx="16" formatCode="General">
                  <c:v>0.5</c:v>
                </c:pt>
                <c:pt idx="17" formatCode="General">
                  <c:v>-0.5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0431104"/>
        <c:axId val="180433280"/>
      </c:barChart>
      <c:catAx>
        <c:axId val="180431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9786328157688068E-2"/>
              <c:y val="0.76099501075879483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80433280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180433280"/>
        <c:scaling>
          <c:orientation val="minMax"/>
          <c:max val="2.5"/>
          <c:min val="-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80431104"/>
        <c:crosses val="autoZero"/>
        <c:crossBetween val="between"/>
        <c:majorUnit val="1"/>
      </c:valAx>
      <c:spPr>
        <a:solidFill>
          <a:schemeClr val="bg1">
            <a:lumMod val="65000"/>
          </a:schemeClr>
        </a:solidFill>
      </c:spPr>
    </c:plotArea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Jakob Gusenbauer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Player'!$C$13:$AC$13</c:f>
              <c:numCache>
                <c:formatCode>General</c:formatCode>
                <c:ptCount val="18"/>
                <c:pt idx="0">
                  <c:v>3</c:v>
                </c:pt>
                <c:pt idx="1">
                  <c:v>4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Player'!$C$18:$AC$18</c:f>
              <c:numCache>
                <c:formatCode>General</c:formatCode>
                <c:ptCount val="18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  <c:pt idx="16">
                  <c:v>4</c:v>
                </c:pt>
                <c:pt idx="17">
                  <c:v>2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[0]!Round2_Comp1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[0]!Round2_Comp2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4240768"/>
        <c:axId val="204251136"/>
      </c:barChart>
      <c:catAx>
        <c:axId val="20424076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04251136"/>
        <c:crosses val="autoZero"/>
        <c:auto val="1"/>
        <c:lblAlgn val="ctr"/>
        <c:lblOffset val="0"/>
        <c:tickMarkSkip val="1"/>
        <c:noMultiLvlLbl val="0"/>
      </c:catAx>
      <c:valAx>
        <c:axId val="20425113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424076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Jakob Gusenbauer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Player'!$C$14:$AC$14</c:f>
              <c:numCache>
                <c:formatCode>General</c:formatCode>
                <c:ptCount val="18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4</c:v>
                </c:pt>
                <c:pt idx="13">
                  <c:v>3</c:v>
                </c:pt>
                <c:pt idx="14">
                  <c:v>5</c:v>
                </c:pt>
                <c:pt idx="15">
                  <c:v>3</c:v>
                </c:pt>
                <c:pt idx="16">
                  <c:v>3</c:v>
                </c:pt>
                <c:pt idx="17">
                  <c:v>2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Player'!$C$19:$AC$19</c:f>
              <c:numCache>
                <c:formatCode>General</c:formatCode>
                <c:ptCount val="18"/>
                <c:pt idx="0">
                  <c:v>4</c:v>
                </c:pt>
                <c:pt idx="1">
                  <c:v>4</c:v>
                </c:pt>
                <c:pt idx="2">
                  <c:v>3</c:v>
                </c:pt>
                <c:pt idx="3">
                  <c:v>6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4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2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[0]!Round3_Comp1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[0]!Round3_Comp2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201152"/>
        <c:axId val="203203328"/>
      </c:barChart>
      <c:catAx>
        <c:axId val="2032011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03203328"/>
        <c:crosses val="autoZero"/>
        <c:auto val="1"/>
        <c:lblAlgn val="ctr"/>
        <c:lblOffset val="0"/>
        <c:tickMarkSkip val="1"/>
        <c:noMultiLvlLbl val="0"/>
      </c:catAx>
      <c:valAx>
        <c:axId val="20320332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3201152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Jakob Gusenbauer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Player'!$C$15:$AC$15</c:f>
              <c:numCache>
                <c:formatCode>General</c:formatCode>
                <c:ptCount val="1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0</c:v>
                </c:pt>
                <c:pt idx="5">
                  <c:v>6</c:v>
                </c:pt>
                <c:pt idx="6">
                  <c:v>4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5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Player'!$C$20:$AC$20</c:f>
              <c:numCache>
                <c:formatCode>General</c:formatCode>
                <c:ptCount val="18"/>
                <c:pt idx="0">
                  <c:v>4</c:v>
                </c:pt>
                <c:pt idx="1">
                  <c:v>4</c:v>
                </c:pt>
                <c:pt idx="2">
                  <c:v>3</c:v>
                </c:pt>
                <c:pt idx="3">
                  <c:v>6</c:v>
                </c:pt>
                <c:pt idx="4">
                  <c:v>0</c:v>
                </c:pt>
                <c:pt idx="5">
                  <c:v>2</c:v>
                </c:pt>
                <c:pt idx="6">
                  <c:v>5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4</c:v>
                </c:pt>
                <c:pt idx="11">
                  <c:v>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[0]!Final_Comp1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[0]!Final_Comp2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4942720"/>
        <c:axId val="204965376"/>
      </c:barChart>
      <c:catAx>
        <c:axId val="20494272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04965376"/>
        <c:crosses val="autoZero"/>
        <c:auto val="1"/>
        <c:lblAlgn val="ctr"/>
        <c:lblOffset val="0"/>
        <c:tickMarkSkip val="1"/>
        <c:noMultiLvlLbl val="0"/>
      </c:catAx>
      <c:valAx>
        <c:axId val="20496537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4942720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Jakob Gusenbauer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Player'!$C$16:$AC$16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Player'!$C$21:$AC$21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[0]!PlayOff_Comp1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[0]!Playoff_Comp2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5017856"/>
        <c:axId val="205019776"/>
      </c:barChart>
      <c:catAx>
        <c:axId val="20501785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05019776"/>
        <c:crosses val="autoZero"/>
        <c:auto val="1"/>
        <c:lblAlgn val="ctr"/>
        <c:lblOffset val="0"/>
        <c:tickMarkSkip val="1"/>
        <c:noMultiLvlLbl val="0"/>
      </c:catAx>
      <c:valAx>
        <c:axId val="20501977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501785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70909057204936E-2"/>
          <c:y val="0.29520997375328151"/>
          <c:w val="0.90917873676370764"/>
          <c:h val="0.46867344706911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Player'!$A$3</c:f>
              <c:strCache>
                <c:ptCount val="1"/>
                <c:pt idx="0">
                  <c:v>Average Jakob Gusenbauer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 vs. Player'!$C$22:$AC$22</c:f>
              <c:numCache>
                <c:formatCode>#,#00</c:formatCode>
                <c:ptCount val="18"/>
                <c:pt idx="0">
                  <c:v>-1.25</c:v>
                </c:pt>
                <c:pt idx="1">
                  <c:v>-0.25</c:v>
                </c:pt>
                <c:pt idx="2" formatCode="General">
                  <c:v>-0.25</c:v>
                </c:pt>
                <c:pt idx="3" formatCode="General">
                  <c:v>-1</c:v>
                </c:pt>
                <c:pt idx="4" formatCode="General">
                  <c:v>0</c:v>
                </c:pt>
                <c:pt idx="5" formatCode="General">
                  <c:v>0</c:v>
                </c:pt>
                <c:pt idx="6" formatCode="General">
                  <c:v>-1.75</c:v>
                </c:pt>
                <c:pt idx="7" formatCode="General">
                  <c:v>-0.75</c:v>
                </c:pt>
                <c:pt idx="8" formatCode="General">
                  <c:v>1.3333333333333335</c:v>
                </c:pt>
                <c:pt idx="9" formatCode="General">
                  <c:v>-0.33333333333333348</c:v>
                </c:pt>
                <c:pt idx="10" formatCode="General">
                  <c:v>-0.25</c:v>
                </c:pt>
                <c:pt idx="11" formatCode="General">
                  <c:v>0.25</c:v>
                </c:pt>
                <c:pt idx="12" formatCode="General">
                  <c:v>-0.33333333333333304</c:v>
                </c:pt>
                <c:pt idx="13" formatCode="General">
                  <c:v>-0.66666666666666652</c:v>
                </c:pt>
                <c:pt idx="14" formatCode="General">
                  <c:v>-0.33333333333333304</c:v>
                </c:pt>
                <c:pt idx="15" formatCode="General">
                  <c:v>-0.33333333333333348</c:v>
                </c:pt>
                <c:pt idx="16" formatCode="General">
                  <c:v>-1</c:v>
                </c:pt>
                <c:pt idx="17" formatCode="General">
                  <c:v>-0.33333333333333348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5044736"/>
        <c:axId val="205059200"/>
      </c:barChart>
      <c:catAx>
        <c:axId val="205044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4.1640459651909503E-2"/>
              <c:y val="0.7861111111111110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05059200"/>
        <c:crosses val="autoZero"/>
        <c:auto val="1"/>
        <c:lblAlgn val="ctr"/>
        <c:lblOffset val="0"/>
        <c:noMultiLvlLbl val="0"/>
      </c:catAx>
      <c:valAx>
        <c:axId val="205059200"/>
        <c:scaling>
          <c:orientation val="minMax"/>
          <c:min val="-2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Comp. Player</a:t>
                </a:r>
              </a:p>
            </c:rich>
          </c:tx>
          <c:layout>
            <c:manualLayout>
              <c:xMode val="edge"/>
              <c:yMode val="edge"/>
              <c:x val="8.9265987563343747E-4"/>
              <c:y val="0.2952099737532815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5044736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[0]!Men_1</c:f>
              <c:strCache>
                <c:ptCount val="1"/>
                <c:pt idx="0">
                  <c:v>Jakob Gusenbauer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[0]!Development_Men_1</c:f>
              <c:numCache>
                <c:formatCode>General</c:formatCode>
                <c:ptCount val="64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-2</c:v>
                </c:pt>
                <c:pt idx="4">
                  <c:v>-3</c:v>
                </c:pt>
                <c:pt idx="5">
                  <c:v>-3</c:v>
                </c:pt>
                <c:pt idx="6">
                  <c:v>-4</c:v>
                </c:pt>
                <c:pt idx="7">
                  <c:v>-5</c:v>
                </c:pt>
                <c:pt idx="8">
                  <c:v>-6</c:v>
                </c:pt>
                <c:pt idx="9">
                  <c:v>-5</c:v>
                </c:pt>
                <c:pt idx="10">
                  <c:v>-5</c:v>
                </c:pt>
                <c:pt idx="11">
                  <c:v>-5</c:v>
                </c:pt>
                <c:pt idx="12">
                  <c:v>-5</c:v>
                </c:pt>
                <c:pt idx="13">
                  <c:v>-6</c:v>
                </c:pt>
                <c:pt idx="14">
                  <c:v>-7</c:v>
                </c:pt>
                <c:pt idx="15">
                  <c:v>-8</c:v>
                </c:pt>
                <c:pt idx="16">
                  <c:v>-8</c:v>
                </c:pt>
                <c:pt idx="17">
                  <c:v>-9</c:v>
                </c:pt>
                <c:pt idx="18">
                  <c:v>-10</c:v>
                </c:pt>
                <c:pt idx="19">
                  <c:v>-11</c:v>
                </c:pt>
                <c:pt idx="20">
                  <c:v>-11</c:v>
                </c:pt>
                <c:pt idx="21">
                  <c:v>-11</c:v>
                </c:pt>
                <c:pt idx="22">
                  <c:v>-10</c:v>
                </c:pt>
                <c:pt idx="23">
                  <c:v>-9</c:v>
                </c:pt>
                <c:pt idx="24">
                  <c:v>-10</c:v>
                </c:pt>
                <c:pt idx="25">
                  <c:v>-11</c:v>
                </c:pt>
                <c:pt idx="26">
                  <c:v>-12</c:v>
                </c:pt>
                <c:pt idx="27">
                  <c:v>-13</c:v>
                </c:pt>
                <c:pt idx="28">
                  <c:v>-13</c:v>
                </c:pt>
                <c:pt idx="29">
                  <c:v>-14</c:v>
                </c:pt>
                <c:pt idx="30">
                  <c:v>-14</c:v>
                </c:pt>
                <c:pt idx="31">
                  <c:v>-15</c:v>
                </c:pt>
                <c:pt idx="32">
                  <c:v>-16</c:v>
                </c:pt>
                <c:pt idx="33">
                  <c:v>-16</c:v>
                </c:pt>
                <c:pt idx="34">
                  <c:v>-17</c:v>
                </c:pt>
                <c:pt idx="35">
                  <c:v>-18</c:v>
                </c:pt>
                <c:pt idx="36">
                  <c:v>-19</c:v>
                </c:pt>
                <c:pt idx="37">
                  <c:v>-19</c:v>
                </c:pt>
                <c:pt idx="38">
                  <c:v>-20</c:v>
                </c:pt>
                <c:pt idx="39">
                  <c:v>-20</c:v>
                </c:pt>
                <c:pt idx="40">
                  <c:v>-18</c:v>
                </c:pt>
                <c:pt idx="41">
                  <c:v>-19</c:v>
                </c:pt>
                <c:pt idx="42">
                  <c:v>-20</c:v>
                </c:pt>
                <c:pt idx="43">
                  <c:v>-21</c:v>
                </c:pt>
                <c:pt idx="44">
                  <c:v>-22</c:v>
                </c:pt>
                <c:pt idx="45">
                  <c:v>-21</c:v>
                </c:pt>
                <c:pt idx="46">
                  <c:v>-21</c:v>
                </c:pt>
                <c:pt idx="47">
                  <c:v>-20</c:v>
                </c:pt>
                <c:pt idx="48">
                  <c:v>-20</c:v>
                </c:pt>
                <c:pt idx="49">
                  <c:v>-20</c:v>
                </c:pt>
                <c:pt idx="50">
                  <c:v>-21</c:v>
                </c:pt>
                <c:pt idx="51">
                  <c:v>-20</c:v>
                </c:pt>
                <c:pt idx="52">
                  <c:v>-20</c:v>
                </c:pt>
                <c:pt idx="53">
                  <c:v>-20</c:v>
                </c:pt>
                <c:pt idx="54">
                  <c:v>-21</c:v>
                </c:pt>
                <c:pt idx="55">
                  <c:v>-22</c:v>
                </c:pt>
                <c:pt idx="56">
                  <c:v>-23</c:v>
                </c:pt>
                <c:pt idx="57">
                  <c:v>-23</c:v>
                </c:pt>
                <c:pt idx="58">
                  <c:v>-22</c:v>
                </c:pt>
                <c:pt idx="59">
                  <c:v>-19</c:v>
                </c:pt>
                <c:pt idx="60">
                  <c:v>-19</c:v>
                </c:pt>
                <c:pt idx="61">
                  <c:v>-19</c:v>
                </c:pt>
                <c:pt idx="62">
                  <c:v>-17</c:v>
                </c:pt>
                <c:pt idx="63">
                  <c:v>-16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[0]!Men_2</c:f>
              <c:strCache>
                <c:ptCount val="1"/>
                <c:pt idx="0">
                  <c:v>Günther Kaimberger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[0]!Development_Men_2</c:f>
              <c:numCache>
                <c:formatCode>General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-2</c:v>
                </c:pt>
                <c:pt idx="6">
                  <c:v>-2</c:v>
                </c:pt>
                <c:pt idx="7">
                  <c:v>-3</c:v>
                </c:pt>
                <c:pt idx="8">
                  <c:v>-3</c:v>
                </c:pt>
                <c:pt idx="9">
                  <c:v>-4</c:v>
                </c:pt>
                <c:pt idx="10">
                  <c:v>-4</c:v>
                </c:pt>
                <c:pt idx="11">
                  <c:v>-4</c:v>
                </c:pt>
                <c:pt idx="12">
                  <c:v>-4</c:v>
                </c:pt>
                <c:pt idx="13">
                  <c:v>-4</c:v>
                </c:pt>
                <c:pt idx="14">
                  <c:v>-4</c:v>
                </c:pt>
                <c:pt idx="15">
                  <c:v>-4</c:v>
                </c:pt>
                <c:pt idx="16">
                  <c:v>-4</c:v>
                </c:pt>
                <c:pt idx="17">
                  <c:v>-4</c:v>
                </c:pt>
                <c:pt idx="18">
                  <c:v>-5</c:v>
                </c:pt>
                <c:pt idx="19">
                  <c:v>-5</c:v>
                </c:pt>
                <c:pt idx="20">
                  <c:v>-6</c:v>
                </c:pt>
                <c:pt idx="21">
                  <c:v>-6</c:v>
                </c:pt>
                <c:pt idx="22">
                  <c:v>-4</c:v>
                </c:pt>
                <c:pt idx="23">
                  <c:v>-5</c:v>
                </c:pt>
                <c:pt idx="24">
                  <c:v>-6</c:v>
                </c:pt>
                <c:pt idx="25">
                  <c:v>-7</c:v>
                </c:pt>
                <c:pt idx="26">
                  <c:v>-7</c:v>
                </c:pt>
                <c:pt idx="27">
                  <c:v>-8</c:v>
                </c:pt>
                <c:pt idx="28">
                  <c:v>-8</c:v>
                </c:pt>
                <c:pt idx="29">
                  <c:v>-8</c:v>
                </c:pt>
                <c:pt idx="30">
                  <c:v>-9</c:v>
                </c:pt>
                <c:pt idx="31">
                  <c:v>-9</c:v>
                </c:pt>
                <c:pt idx="32">
                  <c:v>-9</c:v>
                </c:pt>
                <c:pt idx="33">
                  <c:v>-9</c:v>
                </c:pt>
                <c:pt idx="34">
                  <c:v>-9</c:v>
                </c:pt>
                <c:pt idx="35">
                  <c:v>-9</c:v>
                </c:pt>
                <c:pt idx="36">
                  <c:v>-10</c:v>
                </c:pt>
                <c:pt idx="37">
                  <c:v>-10</c:v>
                </c:pt>
                <c:pt idx="38">
                  <c:v>-11</c:v>
                </c:pt>
                <c:pt idx="39">
                  <c:v>-11</c:v>
                </c:pt>
                <c:pt idx="40">
                  <c:v>-10</c:v>
                </c:pt>
                <c:pt idx="41">
                  <c:v>-10</c:v>
                </c:pt>
                <c:pt idx="42">
                  <c:v>-11</c:v>
                </c:pt>
                <c:pt idx="43">
                  <c:v>-11</c:v>
                </c:pt>
                <c:pt idx="44">
                  <c:v>-12</c:v>
                </c:pt>
                <c:pt idx="45">
                  <c:v>-13</c:v>
                </c:pt>
                <c:pt idx="46">
                  <c:v>-13</c:v>
                </c:pt>
                <c:pt idx="47">
                  <c:v>-12</c:v>
                </c:pt>
                <c:pt idx="48">
                  <c:v>-11</c:v>
                </c:pt>
                <c:pt idx="49">
                  <c:v>-11</c:v>
                </c:pt>
                <c:pt idx="50">
                  <c:v>-11</c:v>
                </c:pt>
                <c:pt idx="51">
                  <c:v>-11</c:v>
                </c:pt>
                <c:pt idx="52">
                  <c:v>-11</c:v>
                </c:pt>
                <c:pt idx="53">
                  <c:v>-11</c:v>
                </c:pt>
                <c:pt idx="54">
                  <c:v>-12</c:v>
                </c:pt>
                <c:pt idx="55">
                  <c:v>-11</c:v>
                </c:pt>
                <c:pt idx="56">
                  <c:v>-12</c:v>
                </c:pt>
                <c:pt idx="57">
                  <c:v>-12</c:v>
                </c:pt>
                <c:pt idx="58">
                  <c:v>-10</c:v>
                </c:pt>
                <c:pt idx="59">
                  <c:v>-11</c:v>
                </c:pt>
                <c:pt idx="60">
                  <c:v>-11</c:v>
                </c:pt>
                <c:pt idx="61">
                  <c:v>-11</c:v>
                </c:pt>
                <c:pt idx="62">
                  <c:v>-9</c:v>
                </c:pt>
                <c:pt idx="63">
                  <c:v>-9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[0]!Men_3</c:f>
              <c:strCache>
                <c:ptCount val="1"/>
                <c:pt idx="0">
                  <c:v>Phillip Gould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[0]!Development_Men_3</c:f>
              <c:numCache>
                <c:formatCode>General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</c:v>
                </c:pt>
                <c:pt idx="13">
                  <c:v>-2</c:v>
                </c:pt>
                <c:pt idx="14">
                  <c:v>-2</c:v>
                </c:pt>
                <c:pt idx="15">
                  <c:v>-2</c:v>
                </c:pt>
                <c:pt idx="16">
                  <c:v>-3</c:v>
                </c:pt>
                <c:pt idx="17">
                  <c:v>-3</c:v>
                </c:pt>
                <c:pt idx="18">
                  <c:v>-4</c:v>
                </c:pt>
                <c:pt idx="19">
                  <c:v>-3</c:v>
                </c:pt>
                <c:pt idx="20">
                  <c:v>-3</c:v>
                </c:pt>
                <c:pt idx="21">
                  <c:v>-3</c:v>
                </c:pt>
                <c:pt idx="22">
                  <c:v>-2</c:v>
                </c:pt>
                <c:pt idx="23">
                  <c:v>-3</c:v>
                </c:pt>
                <c:pt idx="24">
                  <c:v>-2</c:v>
                </c:pt>
                <c:pt idx="25">
                  <c:v>-2</c:v>
                </c:pt>
                <c:pt idx="26">
                  <c:v>-2</c:v>
                </c:pt>
                <c:pt idx="27">
                  <c:v>-2</c:v>
                </c:pt>
                <c:pt idx="28">
                  <c:v>-2</c:v>
                </c:pt>
                <c:pt idx="29">
                  <c:v>-2</c:v>
                </c:pt>
                <c:pt idx="30">
                  <c:v>-2</c:v>
                </c:pt>
                <c:pt idx="31">
                  <c:v>-2</c:v>
                </c:pt>
                <c:pt idx="32">
                  <c:v>-2</c:v>
                </c:pt>
                <c:pt idx="33">
                  <c:v>-2</c:v>
                </c:pt>
                <c:pt idx="34">
                  <c:v>-1</c:v>
                </c:pt>
                <c:pt idx="35">
                  <c:v>-2</c:v>
                </c:pt>
                <c:pt idx="36">
                  <c:v>-3</c:v>
                </c:pt>
                <c:pt idx="37">
                  <c:v>-3</c:v>
                </c:pt>
                <c:pt idx="38">
                  <c:v>-3</c:v>
                </c:pt>
                <c:pt idx="39">
                  <c:v>-3</c:v>
                </c:pt>
                <c:pt idx="40">
                  <c:v>-2</c:v>
                </c:pt>
                <c:pt idx="41">
                  <c:v>-2</c:v>
                </c:pt>
                <c:pt idx="42">
                  <c:v>-1</c:v>
                </c:pt>
                <c:pt idx="43">
                  <c:v>-2</c:v>
                </c:pt>
                <c:pt idx="44">
                  <c:v>-3</c:v>
                </c:pt>
                <c:pt idx="45">
                  <c:v>-4</c:v>
                </c:pt>
                <c:pt idx="46">
                  <c:v>-5</c:v>
                </c:pt>
                <c:pt idx="47">
                  <c:v>-6</c:v>
                </c:pt>
                <c:pt idx="48">
                  <c:v>-6</c:v>
                </c:pt>
                <c:pt idx="49">
                  <c:v>-7</c:v>
                </c:pt>
                <c:pt idx="50">
                  <c:v>-7</c:v>
                </c:pt>
                <c:pt idx="51">
                  <c:v>-7</c:v>
                </c:pt>
                <c:pt idx="52">
                  <c:v>-6</c:v>
                </c:pt>
                <c:pt idx="53">
                  <c:v>-5</c:v>
                </c:pt>
                <c:pt idx="54">
                  <c:v>-5</c:v>
                </c:pt>
                <c:pt idx="55">
                  <c:v>-5</c:v>
                </c:pt>
                <c:pt idx="56">
                  <c:v>-6</c:v>
                </c:pt>
                <c:pt idx="57">
                  <c:v>-7</c:v>
                </c:pt>
                <c:pt idx="58">
                  <c:v>-7</c:v>
                </c:pt>
                <c:pt idx="59">
                  <c:v>-7</c:v>
                </c:pt>
                <c:pt idx="60">
                  <c:v>-7</c:v>
                </c:pt>
                <c:pt idx="61">
                  <c:v>-8</c:v>
                </c:pt>
                <c:pt idx="62">
                  <c:v>-7</c:v>
                </c:pt>
                <c:pt idx="63">
                  <c:v>-7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[0]!Men_4</c:f>
              <c:strCache>
                <c:ptCount val="1"/>
                <c:pt idx="0">
                  <c:v>Bernd Wender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[0]!Development_Men_4</c:f>
              <c:numCache>
                <c:formatCode>General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-1</c:v>
                </c:pt>
                <c:pt idx="6">
                  <c:v>-2</c:v>
                </c:pt>
                <c:pt idx="7">
                  <c:v>-2</c:v>
                </c:pt>
                <c:pt idx="8">
                  <c:v>-2</c:v>
                </c:pt>
                <c:pt idx="9">
                  <c:v>-3</c:v>
                </c:pt>
                <c:pt idx="10">
                  <c:v>-3</c:v>
                </c:pt>
                <c:pt idx="11">
                  <c:v>-3</c:v>
                </c:pt>
                <c:pt idx="12">
                  <c:v>-2</c:v>
                </c:pt>
                <c:pt idx="13">
                  <c:v>-3</c:v>
                </c:pt>
                <c:pt idx="14">
                  <c:v>-3</c:v>
                </c:pt>
                <c:pt idx="15">
                  <c:v>-3</c:v>
                </c:pt>
                <c:pt idx="16">
                  <c:v>-3</c:v>
                </c:pt>
                <c:pt idx="17">
                  <c:v>-3</c:v>
                </c:pt>
                <c:pt idx="18">
                  <c:v>-3</c:v>
                </c:pt>
                <c:pt idx="19">
                  <c:v>-3</c:v>
                </c:pt>
                <c:pt idx="20">
                  <c:v>-3</c:v>
                </c:pt>
                <c:pt idx="21">
                  <c:v>-3</c:v>
                </c:pt>
                <c:pt idx="22">
                  <c:v>-2</c:v>
                </c:pt>
                <c:pt idx="23">
                  <c:v>-3</c:v>
                </c:pt>
                <c:pt idx="24">
                  <c:v>-4</c:v>
                </c:pt>
                <c:pt idx="25">
                  <c:v>-5</c:v>
                </c:pt>
                <c:pt idx="26">
                  <c:v>-5</c:v>
                </c:pt>
                <c:pt idx="27">
                  <c:v>-5</c:v>
                </c:pt>
                <c:pt idx="28">
                  <c:v>-5</c:v>
                </c:pt>
                <c:pt idx="29">
                  <c:v>-5</c:v>
                </c:pt>
                <c:pt idx="30">
                  <c:v>-5</c:v>
                </c:pt>
                <c:pt idx="31">
                  <c:v>-5</c:v>
                </c:pt>
                <c:pt idx="32">
                  <c:v>-5</c:v>
                </c:pt>
                <c:pt idx="33">
                  <c:v>-4</c:v>
                </c:pt>
                <c:pt idx="34">
                  <c:v>-4</c:v>
                </c:pt>
                <c:pt idx="35">
                  <c:v>-5</c:v>
                </c:pt>
                <c:pt idx="36">
                  <c:v>-5</c:v>
                </c:pt>
                <c:pt idx="37">
                  <c:v>-6</c:v>
                </c:pt>
                <c:pt idx="38">
                  <c:v>-7</c:v>
                </c:pt>
                <c:pt idx="39">
                  <c:v>-7</c:v>
                </c:pt>
                <c:pt idx="40">
                  <c:v>-6</c:v>
                </c:pt>
                <c:pt idx="41">
                  <c:v>-7</c:v>
                </c:pt>
                <c:pt idx="42">
                  <c:v>-7</c:v>
                </c:pt>
                <c:pt idx="43">
                  <c:v>-8</c:v>
                </c:pt>
                <c:pt idx="44">
                  <c:v>-9</c:v>
                </c:pt>
                <c:pt idx="45">
                  <c:v>-9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-11</c:v>
                </c:pt>
                <c:pt idx="55">
                  <c:v>-11</c:v>
                </c:pt>
                <c:pt idx="56">
                  <c:v>-10</c:v>
                </c:pt>
                <c:pt idx="57">
                  <c:v>-11</c:v>
                </c:pt>
                <c:pt idx="58">
                  <c:v>-9</c:v>
                </c:pt>
                <c:pt idx="59">
                  <c:v>-8</c:v>
                </c:pt>
                <c:pt idx="60">
                  <c:v>-8</c:v>
                </c:pt>
                <c:pt idx="61">
                  <c:v>-5</c:v>
                </c:pt>
                <c:pt idx="62">
                  <c:v>-5</c:v>
                </c:pt>
                <c:pt idx="63">
                  <c:v>-6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476928"/>
        <c:axId val="180483200"/>
      </c:lineChart>
      <c:catAx>
        <c:axId val="18047692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317316342524256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80483200"/>
        <c:crosses val="autoZero"/>
        <c:auto val="1"/>
        <c:lblAlgn val="ctr"/>
        <c:lblOffset val="0"/>
        <c:tickLblSkip val="18"/>
        <c:tickMarkSkip val="18"/>
        <c:noMultiLvlLbl val="0"/>
      </c:catAx>
      <c:valAx>
        <c:axId val="1804832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792722827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0476928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483227268047E-2"/>
          <c:w val="0.91863674540682416"/>
          <c:h val="0.13358681192248228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[0]!Women_1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[0]!Development_Women_1</c:f>
              <c:numCache>
                <c:formatCode>General</c:formatCode>
                <c:ptCount val="6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3</c:v>
                </c:pt>
                <c:pt idx="16">
                  <c:v>4</c:v>
                </c:pt>
                <c:pt idx="17">
                  <c:v>4</c:v>
                </c:pt>
                <c:pt idx="18">
                  <c:v>3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5</c:v>
                </c:pt>
                <c:pt idx="25">
                  <c:v>7</c:v>
                </c:pt>
                <c:pt idx="26">
                  <c:v>7</c:v>
                </c:pt>
                <c:pt idx="27">
                  <c:v>6</c:v>
                </c:pt>
                <c:pt idx="28">
                  <c:v>6</c:v>
                </c:pt>
                <c:pt idx="29">
                  <c:v>7</c:v>
                </c:pt>
                <c:pt idx="30">
                  <c:v>8</c:v>
                </c:pt>
                <c:pt idx="31">
                  <c:v>8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8</c:v>
                </c:pt>
                <c:pt idx="36">
                  <c:v>7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10</c:v>
                </c:pt>
                <c:pt idx="41">
                  <c:v>9</c:v>
                </c:pt>
                <c:pt idx="42">
                  <c:v>8</c:v>
                </c:pt>
                <c:pt idx="43">
                  <c:v>8</c:v>
                </c:pt>
                <c:pt idx="44">
                  <c:v>9</c:v>
                </c:pt>
                <c:pt idx="45">
                  <c:v>8</c:v>
                </c:pt>
                <c:pt idx="46">
                  <c:v>8</c:v>
                </c:pt>
                <c:pt idx="47">
                  <c:v>9</c:v>
                </c:pt>
                <c:pt idx="48">
                  <c:v>8</c:v>
                </c:pt>
                <c:pt idx="49">
                  <c:v>8</c:v>
                </c:pt>
                <c:pt idx="50">
                  <c:v>8</c:v>
                </c:pt>
                <c:pt idx="51">
                  <c:v>8</c:v>
                </c:pt>
                <c:pt idx="52">
                  <c:v>7</c:v>
                </c:pt>
                <c:pt idx="53">
                  <c:v>7</c:v>
                </c:pt>
                <c:pt idx="54">
                  <c:v>7</c:v>
                </c:pt>
                <c:pt idx="55">
                  <c:v>7</c:v>
                </c:pt>
                <c:pt idx="56">
                  <c:v>7</c:v>
                </c:pt>
                <c:pt idx="57">
                  <c:v>7</c:v>
                </c:pt>
                <c:pt idx="58">
                  <c:v>10</c:v>
                </c:pt>
                <c:pt idx="59">
                  <c:v>9</c:v>
                </c:pt>
                <c:pt idx="60">
                  <c:v>10</c:v>
                </c:pt>
                <c:pt idx="61">
                  <c:v>10</c:v>
                </c:pt>
                <c:pt idx="62">
                  <c:v>11</c:v>
                </c:pt>
                <c:pt idx="63">
                  <c:v>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[0]!Women_2</c:f>
              <c:strCache>
                <c:ptCount val="1"/>
                <c:pt idx="0">
                  <c:v>Birgit Lingenhel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[0]!Development_Women_2</c:f>
              <c:numCache>
                <c:formatCode>General</c:formatCode>
                <c:ptCount val="6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6</c:v>
                </c:pt>
                <c:pt idx="14">
                  <c:v>6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6</c:v>
                </c:pt>
                <c:pt idx="19">
                  <c:v>7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10</c:v>
                </c:pt>
                <c:pt idx="24">
                  <c:v>9</c:v>
                </c:pt>
                <c:pt idx="25">
                  <c:v>11</c:v>
                </c:pt>
                <c:pt idx="26">
                  <c:v>12</c:v>
                </c:pt>
                <c:pt idx="27">
                  <c:v>11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13</c:v>
                </c:pt>
                <c:pt idx="33">
                  <c:v>15</c:v>
                </c:pt>
                <c:pt idx="34">
                  <c:v>15</c:v>
                </c:pt>
                <c:pt idx="35">
                  <c:v>16</c:v>
                </c:pt>
                <c:pt idx="36">
                  <c:v>15</c:v>
                </c:pt>
                <c:pt idx="37">
                  <c:v>16</c:v>
                </c:pt>
                <c:pt idx="38">
                  <c:v>17</c:v>
                </c:pt>
                <c:pt idx="39">
                  <c:v>17</c:v>
                </c:pt>
                <c:pt idx="40">
                  <c:v>19</c:v>
                </c:pt>
                <c:pt idx="41">
                  <c:v>19</c:v>
                </c:pt>
                <c:pt idx="42">
                  <c:v>19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21</c:v>
                </c:pt>
                <c:pt idx="50">
                  <c:v>22</c:v>
                </c:pt>
                <c:pt idx="51">
                  <c:v>23</c:v>
                </c:pt>
                <c:pt idx="52">
                  <c:v>23</c:v>
                </c:pt>
                <c:pt idx="53">
                  <c:v>23</c:v>
                </c:pt>
                <c:pt idx="54">
                  <c:v>23</c:v>
                </c:pt>
                <c:pt idx="55">
                  <c:v>23</c:v>
                </c:pt>
                <c:pt idx="56">
                  <c:v>23</c:v>
                </c:pt>
                <c:pt idx="57">
                  <c:v>24</c:v>
                </c:pt>
                <c:pt idx="58">
                  <c:v>25</c:v>
                </c:pt>
                <c:pt idx="59">
                  <c:v>28</c:v>
                </c:pt>
                <c:pt idx="60">
                  <c:v>28</c:v>
                </c:pt>
                <c:pt idx="61">
                  <c:v>28</c:v>
                </c:pt>
                <c:pt idx="62">
                  <c:v>28</c:v>
                </c:pt>
                <c:pt idx="6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[0]!Women_3</c:f>
              <c:strCache>
                <c:ptCount val="1"/>
                <c:pt idx="0">
                  <c:v>Irmgard Derschmidt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[0]!Development_Women_3</c:f>
              <c:numCache>
                <c:formatCode>General</c:formatCode>
                <c:ptCount val="6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5</c:v>
                </c:pt>
                <c:pt idx="9">
                  <c:v>5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8</c:v>
                </c:pt>
                <c:pt idx="15">
                  <c:v>10</c:v>
                </c:pt>
                <c:pt idx="16">
                  <c:v>11</c:v>
                </c:pt>
                <c:pt idx="17">
                  <c:v>11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11</c:v>
                </c:pt>
                <c:pt idx="22">
                  <c:v>13</c:v>
                </c:pt>
                <c:pt idx="23">
                  <c:v>13</c:v>
                </c:pt>
                <c:pt idx="24">
                  <c:v>15</c:v>
                </c:pt>
                <c:pt idx="25">
                  <c:v>17</c:v>
                </c:pt>
                <c:pt idx="26">
                  <c:v>17</c:v>
                </c:pt>
                <c:pt idx="27">
                  <c:v>18</c:v>
                </c:pt>
                <c:pt idx="28">
                  <c:v>19</c:v>
                </c:pt>
                <c:pt idx="29">
                  <c:v>18</c:v>
                </c:pt>
                <c:pt idx="30">
                  <c:v>18</c:v>
                </c:pt>
                <c:pt idx="31">
                  <c:v>18</c:v>
                </c:pt>
                <c:pt idx="32">
                  <c:v>18</c:v>
                </c:pt>
                <c:pt idx="33">
                  <c:v>18</c:v>
                </c:pt>
                <c:pt idx="34">
                  <c:v>19</c:v>
                </c:pt>
                <c:pt idx="35">
                  <c:v>19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21</c:v>
                </c:pt>
                <c:pt idx="41">
                  <c:v>21</c:v>
                </c:pt>
                <c:pt idx="42">
                  <c:v>23</c:v>
                </c:pt>
                <c:pt idx="43">
                  <c:v>23</c:v>
                </c:pt>
                <c:pt idx="44">
                  <c:v>23</c:v>
                </c:pt>
                <c:pt idx="45">
                  <c:v>23</c:v>
                </c:pt>
                <c:pt idx="46">
                  <c:v>23</c:v>
                </c:pt>
                <c:pt idx="47">
                  <c:v>23</c:v>
                </c:pt>
                <c:pt idx="48">
                  <c:v>23</c:v>
                </c:pt>
                <c:pt idx="49">
                  <c:v>22</c:v>
                </c:pt>
                <c:pt idx="50">
                  <c:v>22</c:v>
                </c:pt>
                <c:pt idx="51">
                  <c:v>24</c:v>
                </c:pt>
                <c:pt idx="52">
                  <c:v>25</c:v>
                </c:pt>
                <c:pt idx="53">
                  <c:v>27</c:v>
                </c:pt>
                <c:pt idx="54">
                  <c:v>26</c:v>
                </c:pt>
                <c:pt idx="55">
                  <c:v>26</c:v>
                </c:pt>
                <c:pt idx="56">
                  <c:v>27</c:v>
                </c:pt>
                <c:pt idx="57">
                  <c:v>27</c:v>
                </c:pt>
                <c:pt idx="58">
                  <c:v>31</c:v>
                </c:pt>
                <c:pt idx="59">
                  <c:v>30</c:v>
                </c:pt>
                <c:pt idx="60">
                  <c:v>31</c:v>
                </c:pt>
                <c:pt idx="61">
                  <c:v>31</c:v>
                </c:pt>
                <c:pt idx="62">
                  <c:v>32</c:v>
                </c:pt>
                <c:pt idx="63">
                  <c:v>34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[0]!Women_4</c:f>
              <c:strCache>
                <c:ptCount val="1"/>
                <c:pt idx="0">
                  <c:v>Susanne Giendl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[0]!Development_Women_4</c:f>
              <c:numCache>
                <c:formatCode>General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5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8</c:v>
                </c:pt>
                <c:pt idx="23">
                  <c:v>8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11</c:v>
                </c:pt>
                <c:pt idx="29">
                  <c:v>11</c:v>
                </c:pt>
                <c:pt idx="30">
                  <c:v>11</c:v>
                </c:pt>
                <c:pt idx="31">
                  <c:v>11</c:v>
                </c:pt>
                <c:pt idx="32">
                  <c:v>11</c:v>
                </c:pt>
                <c:pt idx="33">
                  <c:v>14</c:v>
                </c:pt>
                <c:pt idx="34">
                  <c:v>15</c:v>
                </c:pt>
                <c:pt idx="35">
                  <c:v>17</c:v>
                </c:pt>
                <c:pt idx="36">
                  <c:v>17</c:v>
                </c:pt>
                <c:pt idx="37">
                  <c:v>17</c:v>
                </c:pt>
                <c:pt idx="38">
                  <c:v>18</c:v>
                </c:pt>
                <c:pt idx="39">
                  <c:v>20</c:v>
                </c:pt>
                <c:pt idx="40">
                  <c:v>21</c:v>
                </c:pt>
                <c:pt idx="41">
                  <c:v>21</c:v>
                </c:pt>
                <c:pt idx="42">
                  <c:v>22</c:v>
                </c:pt>
                <c:pt idx="43">
                  <c:v>22</c:v>
                </c:pt>
                <c:pt idx="44">
                  <c:v>23</c:v>
                </c:pt>
                <c:pt idx="45">
                  <c:v>23</c:v>
                </c:pt>
                <c:pt idx="46">
                  <c:v>24</c:v>
                </c:pt>
                <c:pt idx="47">
                  <c:v>23</c:v>
                </c:pt>
                <c:pt idx="48">
                  <c:v>22</c:v>
                </c:pt>
                <c:pt idx="49">
                  <c:v>23</c:v>
                </c:pt>
                <c:pt idx="50">
                  <c:v>24</c:v>
                </c:pt>
                <c:pt idx="51">
                  <c:v>25</c:v>
                </c:pt>
                <c:pt idx="52">
                  <c:v>26</c:v>
                </c:pt>
                <c:pt idx="53">
                  <c:v>26</c:v>
                </c:pt>
                <c:pt idx="54">
                  <c:v>26</c:v>
                </c:pt>
                <c:pt idx="55">
                  <c:v>27</c:v>
                </c:pt>
                <c:pt idx="56">
                  <c:v>27</c:v>
                </c:pt>
                <c:pt idx="57">
                  <c:v>30</c:v>
                </c:pt>
                <c:pt idx="58">
                  <c:v>34</c:v>
                </c:pt>
                <c:pt idx="59">
                  <c:v>35</c:v>
                </c:pt>
                <c:pt idx="60">
                  <c:v>37</c:v>
                </c:pt>
                <c:pt idx="61">
                  <c:v>37</c:v>
                </c:pt>
                <c:pt idx="62">
                  <c:v>38</c:v>
                </c:pt>
                <c:pt idx="63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218240"/>
        <c:axId val="190220160"/>
      </c:lineChart>
      <c:catAx>
        <c:axId val="19021824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4481975088802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de-DE"/>
          </a:p>
        </c:txPr>
        <c:crossAx val="190220160"/>
        <c:crosses val="autoZero"/>
        <c:auto val="1"/>
        <c:lblAlgn val="ctr"/>
        <c:lblOffset val="0"/>
        <c:tickLblSkip val="18"/>
        <c:tickMarkSkip val="18"/>
        <c:noMultiLvlLbl val="0"/>
      </c:catAx>
      <c:valAx>
        <c:axId val="1902201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802440235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90218240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522096900601E-2"/>
          <c:w val="0.91863674540682416"/>
          <c:h val="0.1335869333900830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341352358567"/>
          <c:y val="0.15113592500282341"/>
          <c:w val="0.84819715717353772"/>
          <c:h val="0.829112884715160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'Tournament-Statistic'!$B$8:$AB$8</c:f>
              <c:numCache>
                <c:formatCode>General</c:formatCode>
                <c:ptCount val="18"/>
                <c:pt idx="0">
                  <c:v>-34</c:v>
                </c:pt>
                <c:pt idx="1">
                  <c:v>-46</c:v>
                </c:pt>
                <c:pt idx="2">
                  <c:v>-7</c:v>
                </c:pt>
                <c:pt idx="3">
                  <c:v>-1</c:v>
                </c:pt>
                <c:pt idx="4">
                  <c:v>-22</c:v>
                </c:pt>
                <c:pt idx="5">
                  <c:v>-54</c:v>
                </c:pt>
                <c:pt idx="6">
                  <c:v>-48</c:v>
                </c:pt>
                <c:pt idx="7">
                  <c:v>-18</c:v>
                </c:pt>
                <c:pt idx="8">
                  <c:v>-56</c:v>
                </c:pt>
                <c:pt idx="9">
                  <c:v>-11</c:v>
                </c:pt>
                <c:pt idx="10">
                  <c:v>-19</c:v>
                </c:pt>
                <c:pt idx="11">
                  <c:v>-39</c:v>
                </c:pt>
                <c:pt idx="12">
                  <c:v>-32</c:v>
                </c:pt>
                <c:pt idx="13">
                  <c:v>-43</c:v>
                </c:pt>
                <c:pt idx="14">
                  <c:v>-7</c:v>
                </c:pt>
                <c:pt idx="15">
                  <c:v>-14</c:v>
                </c:pt>
                <c:pt idx="16">
                  <c:v>-26</c:v>
                </c:pt>
                <c:pt idx="17">
                  <c:v>-72</c:v>
                </c:pt>
              </c:numCache>
            </c:numRef>
          </c:val>
        </c:ser>
        <c:ser>
          <c:idx val="1"/>
          <c:order val="1"/>
          <c:tx>
            <c:strRef>
              <c:f>'Tournament-Statistic'!$A$7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'Tournament-Statistic'!$B$7:$AB$7</c:f>
              <c:numCache>
                <c:formatCode>General</c:formatCode>
                <c:ptCount val="18"/>
                <c:pt idx="0">
                  <c:v>0</c:v>
                </c:pt>
                <c:pt idx="1">
                  <c:v>-1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0</c:v>
                </c:pt>
                <c:pt idx="12">
                  <c:v>-1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'Tournament-Statistic'!$A$9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'Tournament-Statistic'!$B$9:$AB$9</c:f>
              <c:numCache>
                <c:formatCode>General</c:formatCode>
                <c:ptCount val="18"/>
                <c:pt idx="0">
                  <c:v>46</c:v>
                </c:pt>
                <c:pt idx="1">
                  <c:v>23</c:v>
                </c:pt>
                <c:pt idx="2">
                  <c:v>51</c:v>
                </c:pt>
                <c:pt idx="3">
                  <c:v>71</c:v>
                </c:pt>
                <c:pt idx="4">
                  <c:v>44</c:v>
                </c:pt>
                <c:pt idx="5">
                  <c:v>41</c:v>
                </c:pt>
                <c:pt idx="6">
                  <c:v>46</c:v>
                </c:pt>
                <c:pt idx="7">
                  <c:v>48</c:v>
                </c:pt>
                <c:pt idx="8">
                  <c:v>17</c:v>
                </c:pt>
                <c:pt idx="9">
                  <c:v>46</c:v>
                </c:pt>
                <c:pt idx="10">
                  <c:v>52</c:v>
                </c:pt>
                <c:pt idx="11">
                  <c:v>39</c:v>
                </c:pt>
                <c:pt idx="12">
                  <c:v>39</c:v>
                </c:pt>
                <c:pt idx="13">
                  <c:v>38</c:v>
                </c:pt>
                <c:pt idx="14">
                  <c:v>55</c:v>
                </c:pt>
                <c:pt idx="15">
                  <c:v>60</c:v>
                </c:pt>
                <c:pt idx="16">
                  <c:v>42</c:v>
                </c:pt>
                <c:pt idx="17">
                  <c:v>12</c:v>
                </c:pt>
              </c:numCache>
            </c:numRef>
          </c:val>
        </c:ser>
        <c:ser>
          <c:idx val="3"/>
          <c:order val="3"/>
          <c:tx>
            <c:strRef>
              <c:f>'Tournament-Statistic'!$A$10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'Tournament-Statistic'!$B$10:$AB$10</c:f>
              <c:numCache>
                <c:formatCode>General</c:formatCode>
                <c:ptCount val="18"/>
                <c:pt idx="0">
                  <c:v>11</c:v>
                </c:pt>
                <c:pt idx="1">
                  <c:v>8</c:v>
                </c:pt>
                <c:pt idx="2">
                  <c:v>13</c:v>
                </c:pt>
                <c:pt idx="3">
                  <c:v>105</c:v>
                </c:pt>
                <c:pt idx="4">
                  <c:v>10</c:v>
                </c:pt>
                <c:pt idx="5">
                  <c:v>61</c:v>
                </c:pt>
                <c:pt idx="6">
                  <c:v>22</c:v>
                </c:pt>
                <c:pt idx="7">
                  <c:v>23</c:v>
                </c:pt>
                <c:pt idx="8">
                  <c:v>3</c:v>
                </c:pt>
                <c:pt idx="9">
                  <c:v>13</c:v>
                </c:pt>
                <c:pt idx="10">
                  <c:v>17</c:v>
                </c:pt>
                <c:pt idx="11">
                  <c:v>12</c:v>
                </c:pt>
                <c:pt idx="12">
                  <c:v>6</c:v>
                </c:pt>
                <c:pt idx="13">
                  <c:v>10</c:v>
                </c:pt>
                <c:pt idx="14">
                  <c:v>36</c:v>
                </c:pt>
                <c:pt idx="15">
                  <c:v>9</c:v>
                </c:pt>
                <c:pt idx="16">
                  <c:v>11</c:v>
                </c:pt>
                <c:pt idx="1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199729152"/>
        <c:axId val="199730688"/>
      </c:barChart>
      <c:catAx>
        <c:axId val="199729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99730688"/>
        <c:crosses val="autoZero"/>
        <c:auto val="1"/>
        <c:lblAlgn val="ctr"/>
        <c:lblOffset val="100"/>
        <c:tickLblSkip val="1"/>
        <c:noMultiLvlLbl val="0"/>
      </c:catAx>
      <c:valAx>
        <c:axId val="199730688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19972915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560137457044673E-2"/>
          <c:w val="1"/>
          <c:h val="6.1469996662788282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8665477588783"/>
          <c:y val="0.15046925812656636"/>
          <c:w val="0.84451352671824909"/>
          <c:h val="0.829742283971972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'Tournament-Statistic'!$A$12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'Tournament-Statistic'!$B$12:$AB$12</c:f>
              <c:numCache>
                <c:formatCode>General</c:formatCode>
                <c:ptCount val="18"/>
                <c:pt idx="0">
                  <c:v>0</c:v>
                </c:pt>
                <c:pt idx="1">
                  <c:v>-1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-5</c:v>
                </c:pt>
                <c:pt idx="6">
                  <c:v>0</c:v>
                </c:pt>
                <c:pt idx="7">
                  <c:v>-1</c:v>
                </c:pt>
                <c:pt idx="8">
                  <c:v>-6</c:v>
                </c:pt>
                <c:pt idx="9">
                  <c:v>0</c:v>
                </c:pt>
                <c:pt idx="10">
                  <c:v>-2</c:v>
                </c:pt>
                <c:pt idx="11">
                  <c:v>-2</c:v>
                </c:pt>
                <c:pt idx="12">
                  <c:v>-3</c:v>
                </c:pt>
                <c:pt idx="13">
                  <c:v>-1</c:v>
                </c:pt>
                <c:pt idx="14">
                  <c:v>0</c:v>
                </c:pt>
                <c:pt idx="15">
                  <c:v>-2</c:v>
                </c:pt>
                <c:pt idx="16">
                  <c:v>0</c:v>
                </c:pt>
                <c:pt idx="17">
                  <c:v>-7</c:v>
                </c:pt>
              </c:numCache>
            </c:numRef>
          </c:val>
        </c:ser>
        <c:ser>
          <c:idx val="1"/>
          <c:order val="1"/>
          <c:tx>
            <c:strRef>
              <c:f>'Tournament-Statistic'!$A$11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'Tournament-Statistic'!$B$11:$AB$11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'Tournament-Statistic'!$A$13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'Tournament-Statistic'!$B$13:$AB$13</c:f>
              <c:numCache>
                <c:formatCode>General</c:formatCode>
                <c:ptCount val="18"/>
                <c:pt idx="0">
                  <c:v>9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2</c:v>
                </c:pt>
                <c:pt idx="5">
                  <c:v>4</c:v>
                </c:pt>
                <c:pt idx="6">
                  <c:v>8</c:v>
                </c:pt>
                <c:pt idx="7">
                  <c:v>6</c:v>
                </c:pt>
                <c:pt idx="8">
                  <c:v>1</c:v>
                </c:pt>
                <c:pt idx="9">
                  <c:v>7</c:v>
                </c:pt>
                <c:pt idx="10">
                  <c:v>6</c:v>
                </c:pt>
                <c:pt idx="11">
                  <c:v>2</c:v>
                </c:pt>
                <c:pt idx="12">
                  <c:v>3</c:v>
                </c:pt>
                <c:pt idx="13">
                  <c:v>6</c:v>
                </c:pt>
                <c:pt idx="14">
                  <c:v>5</c:v>
                </c:pt>
                <c:pt idx="15">
                  <c:v>7</c:v>
                </c:pt>
                <c:pt idx="16">
                  <c:v>2</c:v>
                </c:pt>
                <c:pt idx="17">
                  <c:v>1</c:v>
                </c:pt>
              </c:numCache>
            </c:numRef>
          </c:val>
        </c:ser>
        <c:ser>
          <c:idx val="3"/>
          <c:order val="3"/>
          <c:tx>
            <c:strRef>
              <c:f>'Tournament-Statistic'!$A$14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'Tournament-Statistic'!$B$14:$AB$14</c:f>
              <c:numCache>
                <c:formatCode>General</c:formatCode>
                <c:ptCount val="18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11</c:v>
                </c:pt>
                <c:pt idx="4">
                  <c:v>0</c:v>
                </c:pt>
                <c:pt idx="5">
                  <c:v>5</c:v>
                </c:pt>
                <c:pt idx="6">
                  <c:v>5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6</c:v>
                </c:pt>
                <c:pt idx="15">
                  <c:v>1</c:v>
                </c:pt>
                <c:pt idx="16">
                  <c:v>3</c:v>
                </c:pt>
                <c:pt idx="17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00046464"/>
        <c:axId val="200048000"/>
      </c:barChart>
      <c:catAx>
        <c:axId val="20004646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00048000"/>
        <c:crosses val="autoZero"/>
        <c:auto val="1"/>
        <c:lblAlgn val="ctr"/>
        <c:lblOffset val="100"/>
        <c:tickLblSkip val="1"/>
        <c:noMultiLvlLbl val="0"/>
      </c:catAx>
      <c:valAx>
        <c:axId val="200048000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0004646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4625188547389379E-2"/>
          <c:w val="1"/>
          <c:h val="6.5042045491238029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'Hole-Statistic'!$B$10:$H$10</c:f>
              <c:numCache>
                <c:formatCode>0%</c:formatCode>
                <c:ptCount val="7"/>
                <c:pt idx="0">
                  <c:v>0</c:v>
                </c:pt>
                <c:pt idx="1">
                  <c:v>0.20689655172413793</c:v>
                </c:pt>
                <c:pt idx="2">
                  <c:v>0.5</c:v>
                </c:pt>
                <c:pt idx="3">
                  <c:v>0.18965517241379309</c:v>
                </c:pt>
                <c:pt idx="4">
                  <c:v>6.8965517241379309E-2</c:v>
                </c:pt>
                <c:pt idx="5">
                  <c:v>3.4482758620689655E-2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'Hole-Statistic'!$I$10:$O$10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0.2</c:v>
                </c:pt>
                <c:pt idx="3">
                  <c:v>0.6</c:v>
                </c:pt>
                <c:pt idx="4">
                  <c:v>0.2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636096"/>
        <c:axId val="201637888"/>
      </c:lineChart>
      <c:catAx>
        <c:axId val="20163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01637888"/>
        <c:crosses val="autoZero"/>
        <c:auto val="1"/>
        <c:lblAlgn val="ctr"/>
        <c:lblOffset val="100"/>
        <c:noMultiLvlLbl val="0"/>
      </c:catAx>
      <c:valAx>
        <c:axId val="20163788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0163609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'Hole-Statistic'!$B$11:$H$11</c:f>
              <c:numCache>
                <c:formatCode>0%</c:formatCode>
                <c:ptCount val="7"/>
                <c:pt idx="0">
                  <c:v>0</c:v>
                </c:pt>
                <c:pt idx="1">
                  <c:v>0.15789473684210525</c:v>
                </c:pt>
                <c:pt idx="2">
                  <c:v>0.56140350877192979</c:v>
                </c:pt>
                <c:pt idx="3">
                  <c:v>0.21052631578947367</c:v>
                </c:pt>
                <c:pt idx="4">
                  <c:v>7.0175438596491224E-2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'Hole-Statistic'!$I$11:$O$11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0.25</c:v>
                </c:pt>
                <c:pt idx="3">
                  <c:v>0.75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656960"/>
        <c:axId val="201675136"/>
      </c:lineChart>
      <c:catAx>
        <c:axId val="20165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01675136"/>
        <c:crosses val="autoZero"/>
        <c:auto val="1"/>
        <c:lblAlgn val="ctr"/>
        <c:lblOffset val="100"/>
        <c:noMultiLvlLbl val="0"/>
      </c:catAx>
      <c:valAx>
        <c:axId val="20167513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0165696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'Hole-Statistic'!$B$12:$H$12</c:f>
              <c:numCache>
                <c:formatCode>0%</c:formatCode>
                <c:ptCount val="7"/>
                <c:pt idx="0">
                  <c:v>0</c:v>
                </c:pt>
                <c:pt idx="1">
                  <c:v>0.14545454545454545</c:v>
                </c:pt>
                <c:pt idx="2">
                  <c:v>0.52727272727272723</c:v>
                </c:pt>
                <c:pt idx="3">
                  <c:v>0.30909090909090908</c:v>
                </c:pt>
                <c:pt idx="4">
                  <c:v>1.8181818181818181E-2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'Hole-Statistic'!$I$12:$O$12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0.6</c:v>
                </c:pt>
                <c:pt idx="3">
                  <c:v>0.4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700480"/>
        <c:axId val="201702016"/>
      </c:lineChart>
      <c:catAx>
        <c:axId val="20170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01702016"/>
        <c:crosses val="autoZero"/>
        <c:auto val="1"/>
        <c:lblAlgn val="ctr"/>
        <c:lblOffset val="100"/>
        <c:noMultiLvlLbl val="0"/>
      </c:catAx>
      <c:valAx>
        <c:axId val="20170201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0170048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image" Target="../media/image2.jpe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21</xdr:row>
      <xdr:rowOff>9525</xdr:rowOff>
    </xdr:from>
    <xdr:to>
      <xdr:col>4</xdr:col>
      <xdr:colOff>238125</xdr:colOff>
      <xdr:row>24</xdr:row>
      <xdr:rowOff>152400</xdr:rowOff>
    </xdr:to>
    <xdr:pic>
      <xdr:nvPicPr>
        <xdr:cNvPr id="2" name="Picture 7" descr="dg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667250"/>
          <a:ext cx="3124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38100</xdr:rowOff>
    </xdr:from>
    <xdr:to>
      <xdr:col>6</xdr:col>
      <xdr:colOff>133350</xdr:colOff>
      <xdr:row>34</xdr:row>
      <xdr:rowOff>161925</xdr:rowOff>
    </xdr:to>
    <xdr:graphicFrame macro="">
      <xdr:nvGraphicFramePr>
        <xdr:cNvPr id="5621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38099</xdr:colOff>
      <xdr:row>34</xdr:row>
      <xdr:rowOff>190499</xdr:rowOff>
    </xdr:from>
    <xdr:to>
      <xdr:col>36</xdr:col>
      <xdr:colOff>409574</xdr:colOff>
      <xdr:row>43</xdr:row>
      <xdr:rowOff>0</xdr:rowOff>
    </xdr:to>
    <xdr:graphicFrame macro="">
      <xdr:nvGraphicFramePr>
        <xdr:cNvPr id="5622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161925</xdr:colOff>
      <xdr:row>19</xdr:row>
      <xdr:rowOff>38099</xdr:rowOff>
    </xdr:from>
    <xdr:to>
      <xdr:col>18</xdr:col>
      <xdr:colOff>171450</xdr:colOff>
      <xdr:row>34</xdr:row>
      <xdr:rowOff>161924</xdr:rowOff>
    </xdr:to>
    <xdr:graphicFrame macro="">
      <xdr:nvGraphicFramePr>
        <xdr:cNvPr id="562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18</xdr:col>
      <xdr:colOff>200025</xdr:colOff>
      <xdr:row>19</xdr:row>
      <xdr:rowOff>38100</xdr:rowOff>
    </xdr:from>
    <xdr:to>
      <xdr:col>36</xdr:col>
      <xdr:colOff>409576</xdr:colOff>
      <xdr:row>26</xdr:row>
      <xdr:rowOff>180975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200025</xdr:colOff>
      <xdr:row>27</xdr:row>
      <xdr:rowOff>19050</xdr:rowOff>
    </xdr:from>
    <xdr:to>
      <xdr:col>36</xdr:col>
      <xdr:colOff>409576</xdr:colOff>
      <xdr:row>34</xdr:row>
      <xdr:rowOff>161925</xdr:rowOff>
    </xdr:to>
    <xdr:graphicFrame macro="">
      <xdr:nvGraphicFramePr>
        <xdr:cNvPr id="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0.24349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2" cy="30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0.72352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9495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</a:t>
          </a:r>
          <a:endParaRPr lang="de-AT" sz="1200">
            <a:effectLst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380999</xdr:colOff>
      <xdr:row>9</xdr:row>
      <xdr:rowOff>171450</xdr:rowOff>
    </xdr:from>
    <xdr:to>
      <xdr:col>16</xdr:col>
      <xdr:colOff>161924</xdr:colOff>
      <xdr:row>69</xdr:row>
      <xdr:rowOff>19050</xdr:rowOff>
    </xdr:to>
    <xdr:graphicFrame macro="">
      <xdr:nvGraphicFramePr>
        <xdr:cNvPr id="285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47625</xdr:colOff>
      <xdr:row>4</xdr:row>
      <xdr:rowOff>38099</xdr:rowOff>
    </xdr:from>
    <xdr:to>
      <xdr:col>31</xdr:col>
      <xdr:colOff>1762125</xdr:colOff>
      <xdr:row>9</xdr:row>
      <xdr:rowOff>142874</xdr:rowOff>
    </xdr:to>
    <xdr:graphicFrame macro="">
      <xdr:nvGraphicFramePr>
        <xdr:cNvPr id="285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47625</xdr:colOff>
      <xdr:row>9</xdr:row>
      <xdr:rowOff>171450</xdr:rowOff>
    </xdr:from>
    <xdr:to>
      <xdr:col>6</xdr:col>
      <xdr:colOff>352425</xdr:colOff>
      <xdr:row>24</xdr:row>
      <xdr:rowOff>9525</xdr:rowOff>
    </xdr:to>
    <xdr:graphicFrame macro="">
      <xdr:nvGraphicFramePr>
        <xdr:cNvPr id="285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47625</xdr:colOff>
      <xdr:row>24</xdr:row>
      <xdr:rowOff>38100</xdr:rowOff>
    </xdr:from>
    <xdr:to>
      <xdr:col>6</xdr:col>
      <xdr:colOff>352425</xdr:colOff>
      <xdr:row>38</xdr:row>
      <xdr:rowOff>66675</xdr:rowOff>
    </xdr:to>
    <xdr:graphicFrame macro="">
      <xdr:nvGraphicFramePr>
        <xdr:cNvPr id="285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16</xdr:col>
      <xdr:colOff>190500</xdr:colOff>
      <xdr:row>9</xdr:row>
      <xdr:rowOff>171452</xdr:rowOff>
    </xdr:from>
    <xdr:to>
      <xdr:col>30</xdr:col>
      <xdr:colOff>295275</xdr:colOff>
      <xdr:row>38</xdr:row>
      <xdr:rowOff>66676</xdr:rowOff>
    </xdr:to>
    <xdr:graphicFrame macro="">
      <xdr:nvGraphicFramePr>
        <xdr:cNvPr id="285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30</xdr:col>
      <xdr:colOff>323850</xdr:colOff>
      <xdr:row>9</xdr:row>
      <xdr:rowOff>171450</xdr:rowOff>
    </xdr:from>
    <xdr:to>
      <xdr:col>31</xdr:col>
      <xdr:colOff>1762125</xdr:colOff>
      <xdr:row>38</xdr:row>
      <xdr:rowOff>66675</xdr:rowOff>
    </xdr:to>
    <xdr:graphicFrame macro="">
      <xdr:nvGraphicFramePr>
        <xdr:cNvPr id="28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0.64151</cdr:x>
      <cdr:y>0.18497</cdr:y>
    </cdr:to>
    <cdr:sp macro="" textlink="'Player-Statistic'!$E$10">
      <cdr:nvSpPr>
        <cdr:cNvPr id="2" name="Textfeld 1"/>
        <cdr:cNvSpPr txBox="1"/>
      </cdr:nvSpPr>
      <cdr:spPr>
        <a:xfrm xmlns:a="http://schemas.openxmlformats.org/drawingml/2006/main">
          <a:off x="0" y="0"/>
          <a:ext cx="2914650" cy="273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0283E03D-81FA-4680-8337-B8F53A109343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Player vs. Avg. Top 5 Men per Hole</a:t>
          </a:fld>
          <a:endParaRPr lang="de-AT" sz="1200">
            <a:effectLst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0.5219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609849" cy="26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Avg. Player vs. Par per Hole</a:t>
          </a:r>
          <a:endParaRPr lang="de-AT" sz="1200">
            <a:effectLst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24</xdr:row>
      <xdr:rowOff>28576</xdr:rowOff>
    </xdr:from>
    <xdr:to>
      <xdr:col>7</xdr:col>
      <xdr:colOff>0</xdr:colOff>
      <xdr:row>36</xdr:row>
      <xdr:rowOff>104775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</xdr:colOff>
      <xdr:row>22</xdr:row>
      <xdr:rowOff>1</xdr:rowOff>
    </xdr:from>
    <xdr:to>
      <xdr:col>37</xdr:col>
      <xdr:colOff>123825</xdr:colOff>
      <xdr:row>26</xdr:row>
      <xdr:rowOff>129633</xdr:rowOff>
    </xdr:to>
    <xdr:graphicFrame macro="">
      <xdr:nvGraphicFramePr>
        <xdr:cNvPr id="4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38100</xdr:colOff>
      <xdr:row>26</xdr:row>
      <xdr:rowOff>158092</xdr:rowOff>
    </xdr:from>
    <xdr:to>
      <xdr:col>37</xdr:col>
      <xdr:colOff>123825</xdr:colOff>
      <xdr:row>31</xdr:row>
      <xdr:rowOff>116274</xdr:rowOff>
    </xdr:to>
    <xdr:graphicFrame macro="">
      <xdr:nvGraphicFramePr>
        <xdr:cNvPr id="15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38100</xdr:colOff>
      <xdr:row>31</xdr:row>
      <xdr:rowOff>144734</xdr:rowOff>
    </xdr:from>
    <xdr:to>
      <xdr:col>37</xdr:col>
      <xdr:colOff>123825</xdr:colOff>
      <xdr:row>36</xdr:row>
      <xdr:rowOff>102916</xdr:rowOff>
    </xdr:to>
    <xdr:graphicFrame macro="">
      <xdr:nvGraphicFramePr>
        <xdr:cNvPr id="16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38100</xdr:colOff>
      <xdr:row>36</xdr:row>
      <xdr:rowOff>131375</xdr:rowOff>
    </xdr:from>
    <xdr:to>
      <xdr:col>37</xdr:col>
      <xdr:colOff>123825</xdr:colOff>
      <xdr:row>41</xdr:row>
      <xdr:rowOff>89557</xdr:rowOff>
    </xdr:to>
    <xdr:graphicFrame macro="">
      <xdr:nvGraphicFramePr>
        <xdr:cNvPr id="17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38100</xdr:colOff>
      <xdr:row>41</xdr:row>
      <xdr:rowOff>118017</xdr:rowOff>
    </xdr:from>
    <xdr:to>
      <xdr:col>37</xdr:col>
      <xdr:colOff>123825</xdr:colOff>
      <xdr:row>46</xdr:row>
      <xdr:rowOff>76199</xdr:rowOff>
    </xdr:to>
    <xdr:graphicFrame macro="">
      <xdr:nvGraphicFramePr>
        <xdr:cNvPr id="18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57149</xdr:colOff>
      <xdr:row>21</xdr:row>
      <xdr:rowOff>28575</xdr:rowOff>
    </xdr:from>
    <xdr:to>
      <xdr:col>37</xdr:col>
      <xdr:colOff>123825</xdr:colOff>
      <xdr:row>21</xdr:row>
      <xdr:rowOff>904875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0.32807</cdr:x>
      <cdr:y>0.12451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0.80084</cdr:x>
      <cdr:y>0.28125</cdr:y>
    </cdr:to>
    <cdr:sp macro="" textlink="'Player vs. Player'!$E$11">
      <cdr:nvSpPr>
        <cdr:cNvPr id="2" name="Textfeld 1"/>
        <cdr:cNvSpPr txBox="1"/>
      </cdr:nvSpPr>
      <cdr:spPr>
        <a:xfrm xmlns:a="http://schemas.openxmlformats.org/drawingml/2006/main">
          <a:off x="0" y="0"/>
          <a:ext cx="7376262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75925566-B4D1-482F-8CC8-34C51D430A9E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Jakob Gusenbauer vs. Avg. Katharina Gusenbauer per Hole</a:t>
          </a:fld>
          <a:endParaRPr lang="de-AT" sz="1200">
            <a:effectLst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0.80637</cdr:x>
      <cdr:y>0.02703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Player</a:t>
          </a:r>
          <a:endParaRPr lang="de-AT" sz="1200">
            <a:effectLst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2005650</xdr:colOff>
      <xdr:row>2</xdr:row>
      <xdr:rowOff>188558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0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2005650</xdr:colOff>
      <xdr:row>2</xdr:row>
      <xdr:rowOff>188559</xdr:rowOff>
    </xdr:to>
    <xdr:pic>
      <xdr:nvPicPr>
        <xdr:cNvPr id="52529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1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0.28862</cdr:x>
      <cdr:y>0.28829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3381374" cy="304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Average Top 5 (Men &amp; Women) vs. Par per Hole</a:t>
          </a:r>
          <a:endParaRPr lang="de-AT" sz="1200"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Men</a:t>
          </a:r>
          <a:endParaRPr lang="de-AT" sz="1200">
            <a:effectLst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Women</a:t>
          </a:r>
          <a:endParaRPr lang="de-AT" sz="1200">
            <a:effectLst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0.90043</cdr:x>
      <cdr:y>0.08436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981201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(Men)</a:t>
          </a:r>
          <a:endParaRPr lang="de-AT" sz="1200">
            <a:effectLst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0.93074</cdr:x>
      <cdr:y>0.08612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47875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(Women)</a:t>
          </a:r>
          <a:endParaRPr lang="de-AT" sz="1200">
            <a:effectLst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123824</xdr:colOff>
      <xdr:row>15</xdr:row>
      <xdr:rowOff>38101</xdr:rowOff>
    </xdr:from>
    <xdr:to>
      <xdr:col>17</xdr:col>
      <xdr:colOff>323849</xdr:colOff>
      <xdr:row>26</xdr:row>
      <xdr:rowOff>0</xdr:rowOff>
    </xdr:to>
    <xdr:graphicFrame macro="">
      <xdr:nvGraphicFramePr>
        <xdr:cNvPr id="846131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361949</xdr:colOff>
      <xdr:row>15</xdr:row>
      <xdr:rowOff>38101</xdr:rowOff>
    </xdr:from>
    <xdr:to>
      <xdr:col>20</xdr:col>
      <xdr:colOff>1343024</xdr:colOff>
      <xdr:row>26</xdr:row>
      <xdr:rowOff>0</xdr:rowOff>
    </xdr:to>
    <xdr:graphicFrame macro="">
      <xdr:nvGraphicFramePr>
        <xdr:cNvPr id="846132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38099</xdr:colOff>
      <xdr:row>26</xdr:row>
      <xdr:rowOff>38101</xdr:rowOff>
    </xdr:from>
    <xdr:to>
      <xdr:col>12</xdr:col>
      <xdr:colOff>85724</xdr:colOff>
      <xdr:row>36</xdr:row>
      <xdr:rowOff>38101</xdr:rowOff>
    </xdr:to>
    <xdr:graphicFrame macro="">
      <xdr:nvGraphicFramePr>
        <xdr:cNvPr id="846133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123824</xdr:colOff>
      <xdr:row>26</xdr:row>
      <xdr:rowOff>38101</xdr:rowOff>
    </xdr:from>
    <xdr:to>
      <xdr:col>17</xdr:col>
      <xdr:colOff>323849</xdr:colOff>
      <xdr:row>36</xdr:row>
      <xdr:rowOff>38101</xdr:rowOff>
    </xdr:to>
    <xdr:graphicFrame macro="">
      <xdr:nvGraphicFramePr>
        <xdr:cNvPr id="846134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38099</xdr:colOff>
      <xdr:row>15</xdr:row>
      <xdr:rowOff>38100</xdr:rowOff>
    </xdr:from>
    <xdr:to>
      <xdr:col>12</xdr:col>
      <xdr:colOff>85724</xdr:colOff>
      <xdr:row>25</xdr:row>
      <xdr:rowOff>180974</xdr:rowOff>
    </xdr:to>
    <xdr:graphicFrame macro="">
      <xdr:nvGraphicFramePr>
        <xdr:cNvPr id="9" name="Tot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361949</xdr:colOff>
      <xdr:row>26</xdr:row>
      <xdr:rowOff>38101</xdr:rowOff>
    </xdr:from>
    <xdr:to>
      <xdr:col>20</xdr:col>
      <xdr:colOff>1343024</xdr:colOff>
      <xdr:row>36</xdr:row>
      <xdr:rowOff>38101</xdr:rowOff>
    </xdr:to>
    <xdr:graphicFrame macro="">
      <xdr:nvGraphicFramePr>
        <xdr:cNvPr id="10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15</xdr:col>
      <xdr:colOff>55742</xdr:colOff>
      <xdr:row>0</xdr:row>
      <xdr:rowOff>19770</xdr:rowOff>
    </xdr:from>
    <xdr:to>
      <xdr:col>20</xdr:col>
      <xdr:colOff>933450</xdr:colOff>
      <xdr:row>14</xdr:row>
      <xdr:rowOff>177225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6142" y="19770"/>
          <a:ext cx="4287658" cy="3453105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Discgolf/Results/Others/Kopie%20von%20Statistik%20DiamondTournament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"/>
      <sheetName val="CONFIG"/>
    </sheetNames>
    <sheetDataSet>
      <sheetData sheetId="0" refreshError="1"/>
      <sheetData sheetId="1">
        <row r="2">
          <cell r="B2">
            <v>3</v>
          </cell>
          <cell r="C2">
            <v>3</v>
          </cell>
          <cell r="D2">
            <v>3</v>
          </cell>
          <cell r="E2">
            <v>3</v>
          </cell>
          <cell r="F2">
            <v>3</v>
          </cell>
          <cell r="G2">
            <v>3</v>
          </cell>
          <cell r="H2">
            <v>3</v>
          </cell>
          <cell r="I2">
            <v>3</v>
          </cell>
          <cell r="J2">
            <v>3</v>
          </cell>
          <cell r="K2">
            <v>3</v>
          </cell>
          <cell r="L2">
            <v>3</v>
          </cell>
          <cell r="M2">
            <v>4</v>
          </cell>
          <cell r="N2">
            <v>3</v>
          </cell>
          <cell r="O2">
            <v>3</v>
          </cell>
          <cell r="P2">
            <v>3</v>
          </cell>
          <cell r="Q2">
            <v>3</v>
          </cell>
          <cell r="R2">
            <v>4</v>
          </cell>
          <cell r="S2">
            <v>3</v>
          </cell>
          <cell r="T2">
            <v>3</v>
          </cell>
        </row>
        <row r="7">
          <cell r="B7">
            <v>3</v>
          </cell>
          <cell r="C7">
            <v>3</v>
          </cell>
          <cell r="D7">
            <v>3</v>
          </cell>
          <cell r="E7">
            <v>3</v>
          </cell>
          <cell r="F7">
            <v>3</v>
          </cell>
          <cell r="G7">
            <v>4</v>
          </cell>
          <cell r="H7">
            <v>3</v>
          </cell>
          <cell r="I7">
            <v>3</v>
          </cell>
          <cell r="J7">
            <v>3</v>
          </cell>
        </row>
      </sheetData>
    </sheetDataSet>
  </externalBook>
</externalLink>
</file>

<file path=xl/queryTables/queryTable1.xml><?xml version="1.0" encoding="utf-8"?>
<queryTable xmlns="http://schemas.openxmlformats.org/spreadsheetml/2006/main" name="2012-06-03;jsessionid=5zac1bh5qwea1y002x31rtogu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G-Scores@gmx.at" TargetMode="External"/><Relationship Id="rId1" Type="http://schemas.openxmlformats.org/officeDocument/2006/relationships/hyperlink" Target="http://www.discgolf.at/wordpress/?page_id=1979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0000"/>
  </sheetPr>
  <dimension ref="A1:AA29"/>
  <sheetViews>
    <sheetView tabSelected="1" workbookViewId="0">
      <selection activeCell="A23" sqref="A23"/>
    </sheetView>
  </sheetViews>
  <sheetFormatPr baseColWidth="10" defaultColWidth="11.42578125" defaultRowHeight="15" x14ac:dyDescent="0.25"/>
  <cols>
    <col min="1" max="1" width="17.42578125" style="247" customWidth="1"/>
    <col min="2" max="2" width="11.42578125" style="247"/>
    <col min="3" max="3" width="4.85546875" style="247" customWidth="1"/>
    <col min="4" max="4" width="9.85546875" style="247" customWidth="1"/>
    <col min="5" max="5" width="2.28515625" style="247" customWidth="1"/>
    <col min="6" max="7" width="11.42578125" style="247"/>
    <col min="8" max="8" width="12" style="247" customWidth="1"/>
    <col min="9" max="9" width="8.85546875" style="247" customWidth="1"/>
    <col min="10" max="26" width="11.42578125" style="247"/>
    <col min="27" max="27" width="0" style="247" hidden="1" customWidth="1"/>
    <col min="28" max="16384" width="11.42578125" style="247"/>
  </cols>
  <sheetData>
    <row r="1" spans="1:27" ht="23.25" x14ac:dyDescent="0.35">
      <c r="A1" s="246" t="s">
        <v>216</v>
      </c>
    </row>
    <row r="2" spans="1:27" ht="3" customHeight="1" thickBot="1" x14ac:dyDescent="0.3">
      <c r="AA2" s="247" t="s">
        <v>167</v>
      </c>
    </row>
    <row r="3" spans="1:27" ht="27.75" customHeight="1" thickBot="1" x14ac:dyDescent="0.3">
      <c r="A3" s="390" t="str">
        <f>Parameter!B28 &amp; "   "&amp;Parameter!B29</f>
        <v>Wallersee Trophy 2015   (Neumarkt / 03. - 04.10.2015)</v>
      </c>
      <c r="B3" s="391"/>
      <c r="C3" s="391"/>
      <c r="D3" s="391"/>
      <c r="E3" s="391"/>
      <c r="F3" s="391"/>
      <c r="G3" s="391"/>
      <c r="H3" s="391"/>
      <c r="I3" s="391"/>
      <c r="J3" s="391"/>
      <c r="K3" s="392"/>
      <c r="AA3" s="247" t="s">
        <v>169</v>
      </c>
    </row>
    <row r="4" spans="1:27" x14ac:dyDescent="0.25">
      <c r="A4" s="247" t="s">
        <v>217</v>
      </c>
      <c r="B4" s="247" t="s">
        <v>688</v>
      </c>
      <c r="AA4" s="247" t="s">
        <v>170</v>
      </c>
    </row>
    <row r="5" spans="1:27" ht="15" customHeight="1" x14ac:dyDescent="0.25">
      <c r="B5" s="389" t="s">
        <v>701</v>
      </c>
    </row>
    <row r="6" spans="1:27" ht="23.25" x14ac:dyDescent="0.35">
      <c r="A6" s="246" t="s">
        <v>166</v>
      </c>
    </row>
    <row r="7" spans="1:27" ht="15" customHeight="1" thickBot="1" x14ac:dyDescent="0.3">
      <c r="A7" s="247" t="s">
        <v>228</v>
      </c>
      <c r="AA7" s="247" t="s">
        <v>167</v>
      </c>
    </row>
    <row r="8" spans="1:27" ht="15" customHeight="1" thickBot="1" x14ac:dyDescent="0.3">
      <c r="A8" s="247" t="s">
        <v>168</v>
      </c>
      <c r="D8" s="248"/>
      <c r="AA8" s="247" t="s">
        <v>169</v>
      </c>
    </row>
    <row r="9" spans="1:27" x14ac:dyDescent="0.25">
      <c r="A9" s="247" t="s">
        <v>184</v>
      </c>
      <c r="AA9" s="247" t="s">
        <v>170</v>
      </c>
    </row>
    <row r="11" spans="1:27" ht="23.25" x14ac:dyDescent="0.35">
      <c r="A11" s="246" t="s">
        <v>171</v>
      </c>
    </row>
    <row r="12" spans="1:27" x14ac:dyDescent="0.25">
      <c r="A12" s="247" t="s">
        <v>193</v>
      </c>
    </row>
    <row r="13" spans="1:27" x14ac:dyDescent="0.25">
      <c r="A13" s="247" t="s">
        <v>218</v>
      </c>
      <c r="J13" s="249" t="s">
        <v>183</v>
      </c>
    </row>
    <row r="14" spans="1:27" ht="9.75" customHeight="1" x14ac:dyDescent="0.25"/>
    <row r="15" spans="1:27" ht="46.5" x14ac:dyDescent="0.7">
      <c r="A15" s="393" t="s">
        <v>172</v>
      </c>
      <c r="B15" s="393"/>
      <c r="C15" s="393"/>
      <c r="D15" s="393"/>
      <c r="E15" s="280" t="s">
        <v>173</v>
      </c>
      <c r="I15" s="396" t="s">
        <v>402</v>
      </c>
      <c r="J15" s="396"/>
      <c r="K15" s="396"/>
      <c r="L15" s="396"/>
      <c r="M15" s="396"/>
      <c r="N15" s="396"/>
      <c r="O15" s="396"/>
      <c r="P15" s="396"/>
    </row>
    <row r="16" spans="1:27" x14ac:dyDescent="0.25">
      <c r="A16" s="283" t="s">
        <v>174</v>
      </c>
      <c r="B16" s="283"/>
      <c r="C16" s="283"/>
      <c r="D16" s="283"/>
      <c r="E16" s="283"/>
      <c r="I16" s="397" t="str">
        <f>B4</f>
        <v>Consider ratings with caution / Skill-O-Meter-Rating is out of date</v>
      </c>
      <c r="J16" s="397"/>
      <c r="K16" s="397"/>
      <c r="L16" s="397"/>
      <c r="M16" s="397"/>
      <c r="N16" s="397"/>
      <c r="O16" s="397"/>
      <c r="P16" s="397"/>
    </row>
    <row r="17" spans="1:16" x14ac:dyDescent="0.25">
      <c r="A17" s="247" t="s">
        <v>175</v>
      </c>
      <c r="B17" s="281" t="s">
        <v>176</v>
      </c>
      <c r="I17" s="397"/>
      <c r="J17" s="397"/>
      <c r="K17" s="397"/>
      <c r="L17" s="397"/>
      <c r="M17" s="397"/>
      <c r="N17" s="397"/>
      <c r="O17" s="397"/>
      <c r="P17" s="397"/>
    </row>
    <row r="18" spans="1:16" x14ac:dyDescent="0.25">
      <c r="A18" s="247" t="s">
        <v>177</v>
      </c>
      <c r="B18" s="281" t="s">
        <v>15</v>
      </c>
      <c r="I18" s="397" t="str">
        <f>B5</f>
        <v>Penalties were added in respective round at hole 18 (2 at R1/Florian Lingenhel)</v>
      </c>
      <c r="J18" s="397"/>
      <c r="K18" s="397"/>
      <c r="L18" s="397"/>
      <c r="M18" s="397"/>
      <c r="N18" s="397"/>
      <c r="O18" s="397"/>
      <c r="P18" s="397"/>
    </row>
    <row r="19" spans="1:16" x14ac:dyDescent="0.25">
      <c r="A19" s="247" t="s">
        <v>178</v>
      </c>
      <c r="B19" s="281" t="s">
        <v>17</v>
      </c>
      <c r="I19" s="397"/>
      <c r="J19" s="397"/>
      <c r="K19" s="397"/>
      <c r="L19" s="397"/>
      <c r="M19" s="397"/>
      <c r="N19" s="397"/>
      <c r="O19" s="397"/>
      <c r="P19" s="397"/>
    </row>
    <row r="20" spans="1:16" ht="9" customHeight="1" x14ac:dyDescent="0.25">
      <c r="I20" s="340"/>
      <c r="J20" s="340"/>
      <c r="K20" s="340"/>
      <c r="L20" s="340"/>
      <c r="M20" s="340"/>
      <c r="N20" s="340"/>
      <c r="O20" s="340"/>
      <c r="P20" s="340"/>
    </row>
    <row r="21" spans="1:16" x14ac:dyDescent="0.25">
      <c r="A21" s="394" t="s">
        <v>179</v>
      </c>
      <c r="B21" s="394"/>
      <c r="C21" s="394"/>
      <c r="D21" s="394"/>
      <c r="E21" s="394"/>
    </row>
    <row r="25" spans="1:16" ht="12.75" customHeight="1" x14ac:dyDescent="0.25"/>
    <row r="26" spans="1:16" ht="12.75" customHeight="1" x14ac:dyDescent="0.25">
      <c r="A26" s="395" t="s">
        <v>180</v>
      </c>
      <c r="B26" s="395"/>
      <c r="C26" s="395"/>
      <c r="D26" s="395"/>
    </row>
    <row r="27" spans="1:16" ht="9" customHeight="1" x14ac:dyDescent="0.25"/>
    <row r="28" spans="1:16" x14ac:dyDescent="0.25">
      <c r="A28" s="247" t="s">
        <v>194</v>
      </c>
    </row>
    <row r="29" spans="1:16" x14ac:dyDescent="0.25">
      <c r="A29" s="247" t="s">
        <v>181</v>
      </c>
      <c r="F29" s="282" t="s">
        <v>182</v>
      </c>
      <c r="G29" s="282"/>
      <c r="H29" s="282"/>
    </row>
  </sheetData>
  <sheetProtection password="DF65" sheet="1" objects="1" scenarios="1"/>
  <mergeCells count="7">
    <mergeCell ref="A3:K3"/>
    <mergeCell ref="A15:D15"/>
    <mergeCell ref="A21:E21"/>
    <mergeCell ref="A26:D26"/>
    <mergeCell ref="I15:P15"/>
    <mergeCell ref="I16:P17"/>
    <mergeCell ref="I18:P19"/>
  </mergeCells>
  <dataValidations count="1">
    <dataValidation type="list" allowBlank="1" showInputMessage="1" showErrorMessage="1" sqref="D8">
      <formula1>$AA$6:$AA$9</formula1>
    </dataValidation>
  </dataValidations>
  <hyperlinks>
    <hyperlink ref="F29:H29" r:id="rId1" display="http://www.discgolf.at/wordpress/?page_id=1979"/>
    <hyperlink ref="J13" r:id="rId2"/>
  </hyperlinks>
  <pageMargins left="0.7" right="0.7" top="0.78740157499999996" bottom="0.78740157499999996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/>
  <dimension ref="A1:GR257"/>
  <sheetViews>
    <sheetView topLeftCell="FY1" workbookViewId="0">
      <pane ySplit="1" topLeftCell="A131" activePane="bottomLeft" state="frozen"/>
      <selection pane="bottomLeft" activeCell="GR144" sqref="GR144"/>
    </sheetView>
  </sheetViews>
  <sheetFormatPr baseColWidth="10" defaultColWidth="11.42578125" defaultRowHeight="15" x14ac:dyDescent="0.25"/>
  <cols>
    <col min="1" max="42" width="11.42578125" style="2" customWidth="1"/>
    <col min="43" max="123" width="4.28515625" style="65" customWidth="1"/>
    <col min="124" max="124" width="26" customWidth="1"/>
    <col min="125" max="126" width="5.42578125" style="2" customWidth="1"/>
    <col min="127" max="127" width="4.5703125" customWidth="1"/>
    <col min="129" max="200" width="4.28515625" style="78" customWidth="1"/>
  </cols>
  <sheetData>
    <row r="1" spans="1:200" s="60" customFormat="1" ht="81" customHeight="1" x14ac:dyDescent="0.25">
      <c r="A1" s="382" t="s">
        <v>594</v>
      </c>
      <c r="B1" s="383" t="s">
        <v>76</v>
      </c>
      <c r="C1" s="383" t="s">
        <v>77</v>
      </c>
      <c r="D1" s="375" t="s">
        <v>44</v>
      </c>
      <c r="E1" s="375" t="s">
        <v>46</v>
      </c>
      <c r="F1" s="375" t="s">
        <v>27</v>
      </c>
      <c r="G1" s="375" t="s">
        <v>45</v>
      </c>
      <c r="H1" s="285" t="s">
        <v>229</v>
      </c>
      <c r="I1" s="285" t="s">
        <v>230</v>
      </c>
      <c r="J1" s="284" t="s">
        <v>28</v>
      </c>
      <c r="K1" s="284" t="s">
        <v>29</v>
      </c>
      <c r="L1" s="284" t="s">
        <v>30</v>
      </c>
      <c r="M1" s="284" t="s">
        <v>31</v>
      </c>
      <c r="N1" s="284" t="s">
        <v>32</v>
      </c>
      <c r="O1" s="349" t="s">
        <v>474</v>
      </c>
      <c r="P1" s="349" t="s">
        <v>473</v>
      </c>
      <c r="Q1" s="349" t="s">
        <v>477</v>
      </c>
      <c r="R1" s="350" t="s">
        <v>479</v>
      </c>
      <c r="S1" s="338" t="s">
        <v>389</v>
      </c>
      <c r="T1" s="284" t="s">
        <v>219</v>
      </c>
      <c r="U1" s="338" t="s">
        <v>388</v>
      </c>
      <c r="V1" s="284" t="s">
        <v>220</v>
      </c>
      <c r="W1" s="338" t="s">
        <v>387</v>
      </c>
      <c r="X1" s="284" t="s">
        <v>221</v>
      </c>
      <c r="Y1" s="285" t="s">
        <v>231</v>
      </c>
      <c r="Z1" s="285" t="s">
        <v>232</v>
      </c>
      <c r="AA1" s="285" t="s">
        <v>233</v>
      </c>
      <c r="AB1" s="285" t="s">
        <v>234</v>
      </c>
      <c r="AC1" s="285" t="s">
        <v>235</v>
      </c>
      <c r="AD1" s="285" t="s">
        <v>236</v>
      </c>
      <c r="AE1" s="285" t="s">
        <v>237</v>
      </c>
      <c r="AF1" s="285" t="s">
        <v>238</v>
      </c>
      <c r="AG1" s="348" t="s">
        <v>472</v>
      </c>
      <c r="AH1" s="349" t="s">
        <v>471</v>
      </c>
      <c r="AI1" s="349" t="s">
        <v>475</v>
      </c>
      <c r="AJ1" s="349" t="s">
        <v>476</v>
      </c>
      <c r="AK1" s="350" t="s">
        <v>480</v>
      </c>
      <c r="AL1" s="285" t="s">
        <v>312</v>
      </c>
      <c r="AM1" s="284" t="s">
        <v>222</v>
      </c>
      <c r="AN1" s="328" t="s">
        <v>319</v>
      </c>
      <c r="AO1" s="328" t="s">
        <v>320</v>
      </c>
      <c r="AP1" s="285" t="s">
        <v>112</v>
      </c>
      <c r="AQ1" s="64" t="s">
        <v>798</v>
      </c>
      <c r="AR1" s="64" t="s">
        <v>799</v>
      </c>
      <c r="AS1" s="64" t="s">
        <v>800</v>
      </c>
      <c r="AT1" s="64" t="s">
        <v>801</v>
      </c>
      <c r="AU1" s="64" t="s">
        <v>802</v>
      </c>
      <c r="AV1" s="64" t="s">
        <v>803</v>
      </c>
      <c r="AW1" s="64" t="s">
        <v>804</v>
      </c>
      <c r="AX1" s="64" t="s">
        <v>805</v>
      </c>
      <c r="AY1" s="64" t="s">
        <v>806</v>
      </c>
      <c r="AZ1" s="64" t="s">
        <v>807</v>
      </c>
      <c r="BA1" s="64" t="s">
        <v>808</v>
      </c>
      <c r="BB1" s="64" t="s">
        <v>809</v>
      </c>
      <c r="BC1" s="64" t="s">
        <v>810</v>
      </c>
      <c r="BD1" s="64" t="s">
        <v>811</v>
      </c>
      <c r="BE1" s="64" t="s">
        <v>812</v>
      </c>
      <c r="BF1" s="64" t="s">
        <v>813</v>
      </c>
      <c r="BG1" s="64" t="s">
        <v>814</v>
      </c>
      <c r="BH1" s="64" t="s">
        <v>815</v>
      </c>
      <c r="BI1" s="64" t="s">
        <v>816</v>
      </c>
      <c r="BJ1" s="64" t="s">
        <v>817</v>
      </c>
      <c r="BK1" s="64" t="s">
        <v>818</v>
      </c>
      <c r="BL1" s="64" t="s">
        <v>819</v>
      </c>
      <c r="BM1" s="64" t="s">
        <v>820</v>
      </c>
      <c r="BN1" s="64" t="s">
        <v>821</v>
      </c>
      <c r="BO1" s="64" t="s">
        <v>822</v>
      </c>
      <c r="BP1" s="64" t="s">
        <v>823</v>
      </c>
      <c r="BQ1" s="64" t="s">
        <v>824</v>
      </c>
      <c r="BR1" s="64" t="s">
        <v>825</v>
      </c>
      <c r="BS1" s="64" t="s">
        <v>826</v>
      </c>
      <c r="BT1" s="64" t="s">
        <v>827</v>
      </c>
      <c r="BU1" s="64" t="s">
        <v>828</v>
      </c>
      <c r="BV1" s="64" t="s">
        <v>829</v>
      </c>
      <c r="BW1" s="64" t="s">
        <v>830</v>
      </c>
      <c r="BX1" s="64" t="s">
        <v>831</v>
      </c>
      <c r="BY1" s="64" t="s">
        <v>832</v>
      </c>
      <c r="BZ1" s="64" t="s">
        <v>833</v>
      </c>
      <c r="CA1" s="64" t="s">
        <v>834</v>
      </c>
      <c r="CB1" s="64" t="s">
        <v>835</v>
      </c>
      <c r="CC1" s="64" t="s">
        <v>836</v>
      </c>
      <c r="CD1" s="64" t="s">
        <v>837</v>
      </c>
      <c r="CE1" s="64" t="s">
        <v>838</v>
      </c>
      <c r="CF1" s="64" t="s">
        <v>839</v>
      </c>
      <c r="CG1" s="64" t="s">
        <v>840</v>
      </c>
      <c r="CH1" s="64" t="s">
        <v>841</v>
      </c>
      <c r="CI1" s="64" t="s">
        <v>842</v>
      </c>
      <c r="CJ1" s="64" t="s">
        <v>843</v>
      </c>
      <c r="CK1" s="64" t="s">
        <v>844</v>
      </c>
      <c r="CL1" s="64" t="s">
        <v>845</v>
      </c>
      <c r="CM1" s="64" t="s">
        <v>846</v>
      </c>
      <c r="CN1" s="64" t="s">
        <v>847</v>
      </c>
      <c r="CO1" s="64" t="s">
        <v>848</v>
      </c>
      <c r="CP1" s="64" t="s">
        <v>849</v>
      </c>
      <c r="CQ1" s="64" t="s">
        <v>850</v>
      </c>
      <c r="CR1" s="64" t="s">
        <v>851</v>
      </c>
      <c r="CS1" s="64" t="s">
        <v>852</v>
      </c>
      <c r="CT1" s="64" t="s">
        <v>853</v>
      </c>
      <c r="CU1" s="64" t="s">
        <v>854</v>
      </c>
      <c r="CV1" s="64" t="s">
        <v>855</v>
      </c>
      <c r="CW1" s="64" t="s">
        <v>856</v>
      </c>
      <c r="CX1" s="64" t="s">
        <v>857</v>
      </c>
      <c r="CY1" s="64" t="s">
        <v>858</v>
      </c>
      <c r="CZ1" s="64" t="s">
        <v>859</v>
      </c>
      <c r="DA1" s="64" t="s">
        <v>860</v>
      </c>
      <c r="DB1" s="64" t="s">
        <v>861</v>
      </c>
      <c r="DC1" s="64" t="s">
        <v>862</v>
      </c>
      <c r="DD1" s="64" t="s">
        <v>863</v>
      </c>
      <c r="DE1" s="64" t="s">
        <v>864</v>
      </c>
      <c r="DF1" s="64" t="s">
        <v>865</v>
      </c>
      <c r="DG1" s="64" t="s">
        <v>866</v>
      </c>
      <c r="DH1" s="64" t="s">
        <v>867</v>
      </c>
      <c r="DI1" s="64" t="s">
        <v>868</v>
      </c>
      <c r="DJ1" s="64" t="s">
        <v>869</v>
      </c>
      <c r="DK1" s="64" t="s">
        <v>870</v>
      </c>
      <c r="DL1" s="64" t="s">
        <v>871</v>
      </c>
      <c r="DM1" s="64" t="s">
        <v>872</v>
      </c>
      <c r="DN1" s="64" t="s">
        <v>873</v>
      </c>
      <c r="DO1" s="64" t="s">
        <v>874</v>
      </c>
      <c r="DP1" s="64" t="s">
        <v>875</v>
      </c>
      <c r="DQ1" s="64" t="s">
        <v>876</v>
      </c>
      <c r="DR1" s="64" t="s">
        <v>877</v>
      </c>
      <c r="DS1" s="64" t="s">
        <v>878</v>
      </c>
      <c r="DT1" s="32" t="s">
        <v>62</v>
      </c>
      <c r="DU1" s="32"/>
      <c r="DV1" s="32"/>
      <c r="DY1" s="75" t="s">
        <v>879</v>
      </c>
      <c r="DZ1" s="75" t="s">
        <v>880</v>
      </c>
      <c r="EA1" s="75" t="s">
        <v>881</v>
      </c>
      <c r="EB1" s="75" t="s">
        <v>882</v>
      </c>
      <c r="EC1" s="75" t="s">
        <v>883</v>
      </c>
      <c r="ED1" s="75" t="s">
        <v>884</v>
      </c>
      <c r="EE1" s="75" t="s">
        <v>885</v>
      </c>
      <c r="EF1" s="75" t="s">
        <v>886</v>
      </c>
      <c r="EG1" s="75" t="s">
        <v>887</v>
      </c>
      <c r="EH1" s="75" t="s">
        <v>888</v>
      </c>
      <c r="EI1" s="75" t="s">
        <v>889</v>
      </c>
      <c r="EJ1" s="75" t="s">
        <v>890</v>
      </c>
      <c r="EK1" s="75" t="s">
        <v>891</v>
      </c>
      <c r="EL1" s="75" t="s">
        <v>892</v>
      </c>
      <c r="EM1" s="75" t="s">
        <v>893</v>
      </c>
      <c r="EN1" s="75" t="s">
        <v>894</v>
      </c>
      <c r="EO1" s="75" t="s">
        <v>895</v>
      </c>
      <c r="EP1" s="75" t="s">
        <v>896</v>
      </c>
      <c r="EQ1" s="75" t="s">
        <v>897</v>
      </c>
      <c r="ER1" s="75" t="s">
        <v>898</v>
      </c>
      <c r="ES1" s="75" t="s">
        <v>899</v>
      </c>
      <c r="ET1" s="75" t="s">
        <v>900</v>
      </c>
      <c r="EU1" s="75" t="s">
        <v>901</v>
      </c>
      <c r="EV1" s="75" t="s">
        <v>902</v>
      </c>
      <c r="EW1" s="75" t="s">
        <v>903</v>
      </c>
      <c r="EX1" s="75" t="s">
        <v>904</v>
      </c>
      <c r="EY1" s="75" t="s">
        <v>905</v>
      </c>
      <c r="EZ1" s="75" t="s">
        <v>906</v>
      </c>
      <c r="FA1" s="75" t="s">
        <v>907</v>
      </c>
      <c r="FB1" s="75" t="s">
        <v>908</v>
      </c>
      <c r="FC1" s="75" t="s">
        <v>909</v>
      </c>
      <c r="FD1" s="75" t="s">
        <v>910</v>
      </c>
      <c r="FE1" s="75" t="s">
        <v>911</v>
      </c>
      <c r="FF1" s="75" t="s">
        <v>912</v>
      </c>
      <c r="FG1" s="75" t="s">
        <v>913</v>
      </c>
      <c r="FH1" s="75" t="s">
        <v>914</v>
      </c>
      <c r="FI1" s="75" t="s">
        <v>915</v>
      </c>
      <c r="FJ1" s="75" t="s">
        <v>916</v>
      </c>
      <c r="FK1" s="75" t="s">
        <v>917</v>
      </c>
      <c r="FL1" s="75" t="s">
        <v>918</v>
      </c>
      <c r="FM1" s="75" t="s">
        <v>919</v>
      </c>
      <c r="FN1" s="75" t="s">
        <v>920</v>
      </c>
      <c r="FO1" s="75" t="s">
        <v>921</v>
      </c>
      <c r="FP1" s="75" t="s">
        <v>922</v>
      </c>
      <c r="FQ1" s="75" t="s">
        <v>923</v>
      </c>
      <c r="FR1" s="75" t="s">
        <v>924</v>
      </c>
      <c r="FS1" s="75" t="s">
        <v>925</v>
      </c>
      <c r="FT1" s="75" t="s">
        <v>926</v>
      </c>
      <c r="FU1" s="75" t="s">
        <v>927</v>
      </c>
      <c r="FV1" s="75" t="s">
        <v>928</v>
      </c>
      <c r="FW1" s="75" t="s">
        <v>929</v>
      </c>
      <c r="FX1" s="75" t="s">
        <v>930</v>
      </c>
      <c r="FY1" s="75" t="s">
        <v>931</v>
      </c>
      <c r="FZ1" s="75" t="s">
        <v>932</v>
      </c>
      <c r="GA1" s="75" t="s">
        <v>933</v>
      </c>
      <c r="GB1" s="75" t="s">
        <v>934</v>
      </c>
      <c r="GC1" s="75" t="s">
        <v>935</v>
      </c>
      <c r="GD1" s="75" t="s">
        <v>936</v>
      </c>
      <c r="GE1" s="75" t="s">
        <v>937</v>
      </c>
      <c r="GF1" s="75" t="s">
        <v>938</v>
      </c>
      <c r="GG1" s="75" t="s">
        <v>939</v>
      </c>
      <c r="GH1" s="75" t="s">
        <v>940</v>
      </c>
      <c r="GI1" s="75" t="s">
        <v>941</v>
      </c>
      <c r="GJ1" s="75"/>
      <c r="GK1" s="75"/>
      <c r="GL1" s="75"/>
      <c r="GM1" s="75"/>
      <c r="GN1" s="75"/>
      <c r="GO1" s="75"/>
      <c r="GP1" s="75"/>
      <c r="GQ1" s="75"/>
      <c r="GR1" s="75"/>
    </row>
    <row r="2" spans="1:200" s="32" customFormat="1" x14ac:dyDescent="0.25"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>
        <v>4</v>
      </c>
      <c r="CT2" s="62">
        <v>4</v>
      </c>
      <c r="CU2" s="62">
        <v>3</v>
      </c>
      <c r="CV2" s="62">
        <v>3</v>
      </c>
      <c r="CW2" s="62">
        <v>3</v>
      </c>
      <c r="CX2" s="62">
        <v>3</v>
      </c>
      <c r="CY2" s="62">
        <v>4</v>
      </c>
      <c r="CZ2" s="62">
        <v>3</v>
      </c>
      <c r="DA2" s="62">
        <v>3</v>
      </c>
      <c r="DB2" s="62">
        <v>3</v>
      </c>
      <c r="DC2" s="62">
        <v>3</v>
      </c>
      <c r="DD2" s="62">
        <v>3</v>
      </c>
      <c r="DE2" s="62">
        <v>4</v>
      </c>
      <c r="DF2" s="62">
        <v>4</v>
      </c>
      <c r="DG2" s="62">
        <v>4</v>
      </c>
      <c r="DH2" s="62">
        <v>3</v>
      </c>
      <c r="DI2" s="62">
        <v>3</v>
      </c>
      <c r="DJ2" s="62">
        <v>3</v>
      </c>
      <c r="DK2" s="62" t="s">
        <v>52</v>
      </c>
      <c r="DL2" s="62" t="s">
        <v>52</v>
      </c>
      <c r="DM2" s="62" t="s">
        <v>52</v>
      </c>
      <c r="DN2" s="62" t="s">
        <v>52</v>
      </c>
      <c r="DO2" s="62" t="s">
        <v>52</v>
      </c>
      <c r="DP2" s="62" t="s">
        <v>52</v>
      </c>
      <c r="DQ2" s="62" t="s">
        <v>52</v>
      </c>
      <c r="DR2" s="62" t="s">
        <v>52</v>
      </c>
      <c r="DS2" s="62" t="s">
        <v>52</v>
      </c>
      <c r="DT2" s="32" t="s">
        <v>23</v>
      </c>
      <c r="DY2" s="76">
        <v>4</v>
      </c>
      <c r="DZ2" s="76">
        <v>4</v>
      </c>
      <c r="EA2" s="76">
        <v>3</v>
      </c>
      <c r="EB2" s="76">
        <v>3</v>
      </c>
      <c r="EC2" s="76">
        <v>3</v>
      </c>
      <c r="ED2" s="76">
        <v>3</v>
      </c>
      <c r="EE2" s="76">
        <v>4</v>
      </c>
      <c r="EF2" s="76">
        <v>3</v>
      </c>
      <c r="EG2" s="76">
        <v>3</v>
      </c>
      <c r="EH2" s="76">
        <v>3</v>
      </c>
      <c r="EI2" s="76">
        <v>3</v>
      </c>
      <c r="EJ2" s="76">
        <v>3</v>
      </c>
      <c r="EK2" s="76">
        <v>4</v>
      </c>
      <c r="EL2" s="76">
        <v>4</v>
      </c>
      <c r="EM2" s="76">
        <v>4</v>
      </c>
      <c r="EN2" s="76">
        <v>3</v>
      </c>
      <c r="EO2" s="76">
        <v>3</v>
      </c>
      <c r="EP2" s="76">
        <v>3</v>
      </c>
      <c r="EQ2" s="76">
        <v>4</v>
      </c>
      <c r="ER2" s="76">
        <v>4</v>
      </c>
      <c r="ES2" s="76">
        <v>3</v>
      </c>
      <c r="ET2" s="76">
        <v>3</v>
      </c>
      <c r="EU2" s="76">
        <v>3</v>
      </c>
      <c r="EV2" s="76">
        <v>3</v>
      </c>
      <c r="EW2" s="76">
        <v>4</v>
      </c>
      <c r="EX2" s="76">
        <v>3</v>
      </c>
      <c r="EY2" s="76">
        <v>3</v>
      </c>
      <c r="EZ2" s="76">
        <v>3</v>
      </c>
      <c r="FA2" s="76">
        <v>3</v>
      </c>
      <c r="FB2" s="76">
        <v>3</v>
      </c>
      <c r="FC2" s="76">
        <v>4</v>
      </c>
      <c r="FD2" s="76">
        <v>4</v>
      </c>
      <c r="FE2" s="76">
        <v>4</v>
      </c>
      <c r="FF2" s="76">
        <v>3</v>
      </c>
      <c r="FG2" s="76">
        <v>3</v>
      </c>
      <c r="FH2" s="76">
        <v>3</v>
      </c>
      <c r="FI2" s="76">
        <v>4</v>
      </c>
      <c r="FJ2" s="76">
        <v>4</v>
      </c>
      <c r="FK2" s="76">
        <v>3</v>
      </c>
      <c r="FL2" s="76">
        <v>3</v>
      </c>
      <c r="FM2" s="76">
        <v>3</v>
      </c>
      <c r="FN2" s="76">
        <v>3</v>
      </c>
      <c r="FO2" s="76">
        <v>4</v>
      </c>
      <c r="FP2" s="76">
        <v>3</v>
      </c>
      <c r="FQ2" s="76">
        <v>3</v>
      </c>
      <c r="FR2" s="76">
        <v>3</v>
      </c>
      <c r="FS2" s="76">
        <v>3</v>
      </c>
      <c r="FT2" s="76">
        <v>3</v>
      </c>
      <c r="FU2" s="76">
        <v>4</v>
      </c>
      <c r="FV2" s="76">
        <v>4</v>
      </c>
      <c r="FW2" s="76">
        <v>4</v>
      </c>
      <c r="FX2" s="76">
        <v>3</v>
      </c>
      <c r="FY2" s="76">
        <v>3</v>
      </c>
      <c r="FZ2" s="76">
        <v>3</v>
      </c>
      <c r="GA2" s="76">
        <v>4</v>
      </c>
      <c r="GB2" s="76">
        <v>4</v>
      </c>
      <c r="GC2" s="76">
        <v>3</v>
      </c>
      <c r="GD2" s="76">
        <v>3</v>
      </c>
      <c r="GE2" s="76">
        <v>3</v>
      </c>
      <c r="GF2" s="76">
        <v>4</v>
      </c>
      <c r="GG2" s="76">
        <v>3</v>
      </c>
      <c r="GH2" s="76">
        <v>3</v>
      </c>
      <c r="GI2" s="76">
        <v>3</v>
      </c>
      <c r="GJ2" s="76"/>
      <c r="GK2" s="76"/>
      <c r="GL2" s="76"/>
      <c r="GM2" s="76"/>
      <c r="GN2" s="76"/>
      <c r="GO2" s="76"/>
      <c r="GP2" s="76"/>
      <c r="GQ2" s="76"/>
      <c r="GR2" s="76"/>
    </row>
    <row r="3" spans="1:200" s="32" customFormat="1" x14ac:dyDescent="0.25"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32" t="s">
        <v>386</v>
      </c>
      <c r="DY3" s="76">
        <v>1</v>
      </c>
      <c r="DZ3" s="76">
        <v>1</v>
      </c>
      <c r="EA3" s="76">
        <v>1</v>
      </c>
      <c r="EB3" s="76">
        <v>1</v>
      </c>
      <c r="EC3" s="76">
        <v>1</v>
      </c>
      <c r="ED3" s="76">
        <v>1</v>
      </c>
      <c r="EE3" s="76">
        <v>1</v>
      </c>
      <c r="EF3" s="76">
        <v>1</v>
      </c>
      <c r="EG3" s="76">
        <v>1</v>
      </c>
      <c r="EH3" s="76">
        <v>1</v>
      </c>
      <c r="EI3" s="76">
        <v>1</v>
      </c>
      <c r="EJ3" s="76">
        <v>1</v>
      </c>
      <c r="EK3" s="76">
        <v>1</v>
      </c>
      <c r="EL3" s="76">
        <v>1</v>
      </c>
      <c r="EM3" s="76">
        <v>1</v>
      </c>
      <c r="EN3" s="76">
        <v>1</v>
      </c>
      <c r="EO3" s="76">
        <v>1</v>
      </c>
      <c r="EP3" s="76">
        <v>1</v>
      </c>
      <c r="EQ3" s="76">
        <v>1</v>
      </c>
      <c r="ER3" s="76">
        <v>1</v>
      </c>
      <c r="ES3" s="76">
        <v>1</v>
      </c>
      <c r="ET3" s="76">
        <v>1</v>
      </c>
      <c r="EU3" s="76">
        <v>1</v>
      </c>
      <c r="EV3" s="76">
        <v>1</v>
      </c>
      <c r="EW3" s="76">
        <v>1</v>
      </c>
      <c r="EX3" s="76">
        <v>1</v>
      </c>
      <c r="EY3" s="76">
        <v>1</v>
      </c>
      <c r="EZ3" s="76">
        <v>1</v>
      </c>
      <c r="FA3" s="76">
        <v>1</v>
      </c>
      <c r="FB3" s="76">
        <v>1</v>
      </c>
      <c r="FC3" s="76">
        <v>1</v>
      </c>
      <c r="FD3" s="76">
        <v>1</v>
      </c>
      <c r="FE3" s="76">
        <v>1</v>
      </c>
      <c r="FF3" s="76">
        <v>1</v>
      </c>
      <c r="FG3" s="76">
        <v>1</v>
      </c>
      <c r="FH3" s="76">
        <v>1</v>
      </c>
      <c r="FI3" s="76">
        <v>1</v>
      </c>
      <c r="FJ3" s="76">
        <v>1</v>
      </c>
      <c r="FK3" s="76">
        <v>1</v>
      </c>
      <c r="FL3" s="76">
        <v>1</v>
      </c>
      <c r="FM3" s="76">
        <v>0</v>
      </c>
      <c r="FN3" s="76">
        <v>1</v>
      </c>
      <c r="FO3" s="76">
        <v>1</v>
      </c>
      <c r="FP3" s="76">
        <v>1</v>
      </c>
      <c r="FQ3" s="76">
        <v>0</v>
      </c>
      <c r="FR3" s="76">
        <v>0</v>
      </c>
      <c r="FS3" s="76">
        <v>1</v>
      </c>
      <c r="FT3" s="76">
        <v>1</v>
      </c>
      <c r="FU3" s="76">
        <v>0</v>
      </c>
      <c r="FV3" s="76">
        <v>0</v>
      </c>
      <c r="FW3" s="76">
        <v>0</v>
      </c>
      <c r="FX3" s="76">
        <v>0</v>
      </c>
      <c r="FY3" s="76">
        <v>0</v>
      </c>
      <c r="FZ3" s="76">
        <v>0</v>
      </c>
      <c r="GA3" s="76">
        <v>0</v>
      </c>
      <c r="GB3" s="76">
        <v>0</v>
      </c>
      <c r="GC3" s="76">
        <v>0</v>
      </c>
      <c r="GD3" s="76">
        <v>0</v>
      </c>
      <c r="GE3" s="76">
        <v>0</v>
      </c>
      <c r="GF3" s="76">
        <v>0</v>
      </c>
      <c r="GG3" s="76">
        <v>0</v>
      </c>
      <c r="GH3" s="76">
        <v>0</v>
      </c>
      <c r="GI3" s="76">
        <v>0</v>
      </c>
      <c r="GJ3" s="76"/>
      <c r="GK3" s="76"/>
      <c r="GL3" s="76"/>
      <c r="GM3" s="76"/>
      <c r="GN3" s="76"/>
      <c r="GO3" s="76"/>
      <c r="GP3" s="76"/>
      <c r="GQ3" s="76"/>
      <c r="GR3" s="76"/>
    </row>
    <row r="4" spans="1:200" s="32" customFormat="1" x14ac:dyDescent="0.25"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>
        <v>115</v>
      </c>
      <c r="CT4" s="62">
        <v>132</v>
      </c>
      <c r="CU4" s="62">
        <v>138</v>
      </c>
      <c r="CV4" s="62">
        <v>22</v>
      </c>
      <c r="CW4" s="62">
        <v>105</v>
      </c>
      <c r="CX4" s="62">
        <v>46</v>
      </c>
      <c r="CY4" s="62">
        <v>87</v>
      </c>
      <c r="CZ4" s="62">
        <v>118</v>
      </c>
      <c r="DA4" s="62">
        <v>101</v>
      </c>
      <c r="DB4" s="62">
        <v>105</v>
      </c>
      <c r="DC4" s="62">
        <v>119</v>
      </c>
      <c r="DD4" s="62">
        <v>121</v>
      </c>
      <c r="DE4" s="62">
        <v>100</v>
      </c>
      <c r="DF4" s="62">
        <v>86</v>
      </c>
      <c r="DG4" s="62">
        <v>75</v>
      </c>
      <c r="DH4" s="62">
        <v>91</v>
      </c>
      <c r="DI4" s="62">
        <v>100</v>
      </c>
      <c r="DJ4" s="62">
        <v>91</v>
      </c>
      <c r="DK4" s="62">
        <v>0</v>
      </c>
      <c r="DL4" s="62">
        <v>0</v>
      </c>
      <c r="DM4" s="62">
        <v>0</v>
      </c>
      <c r="DN4" s="62">
        <v>0</v>
      </c>
      <c r="DO4" s="62">
        <v>0</v>
      </c>
      <c r="DP4" s="62">
        <v>0</v>
      </c>
      <c r="DQ4" s="62">
        <v>0</v>
      </c>
      <c r="DR4" s="62">
        <v>0</v>
      </c>
      <c r="DS4" s="62">
        <v>0</v>
      </c>
      <c r="DT4" s="32" t="s">
        <v>56</v>
      </c>
      <c r="DY4" s="76">
        <v>30</v>
      </c>
      <c r="DZ4" s="76">
        <v>44</v>
      </c>
      <c r="EA4" s="76">
        <v>43</v>
      </c>
      <c r="EB4" s="76">
        <v>6</v>
      </c>
      <c r="EC4" s="76">
        <v>37</v>
      </c>
      <c r="ED4" s="76">
        <v>16</v>
      </c>
      <c r="EE4" s="76">
        <v>26</v>
      </c>
      <c r="EF4" s="76">
        <v>34</v>
      </c>
      <c r="EG4" s="76">
        <v>32</v>
      </c>
      <c r="EH4" s="76">
        <v>35</v>
      </c>
      <c r="EI4" s="76">
        <v>35</v>
      </c>
      <c r="EJ4" s="76">
        <v>34</v>
      </c>
      <c r="EK4" s="76">
        <v>38</v>
      </c>
      <c r="EL4" s="76">
        <v>35</v>
      </c>
      <c r="EM4" s="76">
        <v>25</v>
      </c>
      <c r="EN4" s="76">
        <v>32</v>
      </c>
      <c r="EO4" s="76">
        <v>34</v>
      </c>
      <c r="EP4" s="76">
        <v>30</v>
      </c>
      <c r="EQ4" s="76">
        <v>33</v>
      </c>
      <c r="ER4" s="76">
        <v>39</v>
      </c>
      <c r="ES4" s="76">
        <v>41</v>
      </c>
      <c r="ET4" s="76">
        <v>5</v>
      </c>
      <c r="EU4" s="76">
        <v>39</v>
      </c>
      <c r="EV4" s="76">
        <v>12</v>
      </c>
      <c r="EW4" s="76">
        <v>28</v>
      </c>
      <c r="EX4" s="76">
        <v>35</v>
      </c>
      <c r="EY4" s="76">
        <v>30</v>
      </c>
      <c r="EZ4" s="76">
        <v>38</v>
      </c>
      <c r="FA4" s="76">
        <v>37</v>
      </c>
      <c r="FB4" s="76">
        <v>31</v>
      </c>
      <c r="FC4" s="76">
        <v>35</v>
      </c>
      <c r="FD4" s="76">
        <v>26</v>
      </c>
      <c r="FE4" s="76">
        <v>25</v>
      </c>
      <c r="FF4" s="76">
        <v>31</v>
      </c>
      <c r="FG4" s="76">
        <v>33</v>
      </c>
      <c r="FH4" s="76">
        <v>29</v>
      </c>
      <c r="FI4" s="76">
        <v>32</v>
      </c>
      <c r="FJ4" s="76">
        <v>29</v>
      </c>
      <c r="FK4" s="76">
        <v>37</v>
      </c>
      <c r="FL4" s="76">
        <v>7</v>
      </c>
      <c r="FM4" s="76">
        <v>29</v>
      </c>
      <c r="FN4" s="76">
        <v>13</v>
      </c>
      <c r="FO4" s="76">
        <v>23</v>
      </c>
      <c r="FP4" s="76">
        <v>29</v>
      </c>
      <c r="FQ4" s="76">
        <v>39</v>
      </c>
      <c r="FR4" s="76">
        <v>32</v>
      </c>
      <c r="FS4" s="76">
        <v>33</v>
      </c>
      <c r="FT4" s="76">
        <v>36</v>
      </c>
      <c r="FU4" s="76">
        <v>27</v>
      </c>
      <c r="FV4" s="76">
        <v>25</v>
      </c>
      <c r="FW4" s="76">
        <v>25</v>
      </c>
      <c r="FX4" s="76">
        <v>28</v>
      </c>
      <c r="FY4" s="76">
        <v>33</v>
      </c>
      <c r="FZ4" s="76">
        <v>32</v>
      </c>
      <c r="GA4" s="76">
        <v>20</v>
      </c>
      <c r="GB4" s="76">
        <v>20</v>
      </c>
      <c r="GC4" s="76">
        <v>17</v>
      </c>
      <c r="GD4" s="76">
        <v>4</v>
      </c>
      <c r="GE4" s="76">
        <v>5</v>
      </c>
      <c r="GF4" s="76">
        <v>10</v>
      </c>
      <c r="GG4" s="76">
        <v>20</v>
      </c>
      <c r="GH4" s="76">
        <v>14</v>
      </c>
      <c r="GI4" s="76">
        <v>20</v>
      </c>
      <c r="GJ4" s="76"/>
      <c r="GK4" s="76"/>
      <c r="GL4" s="76"/>
      <c r="GM4" s="76"/>
      <c r="GN4" s="76"/>
      <c r="GO4" s="76"/>
      <c r="GP4" s="76"/>
      <c r="GQ4" s="76"/>
      <c r="GR4" s="76"/>
    </row>
    <row r="5" spans="1:200" s="32" customFormat="1" x14ac:dyDescent="0.25"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>
        <v>0</v>
      </c>
      <c r="CT5" s="62">
        <v>0</v>
      </c>
      <c r="CU5" s="62">
        <v>0</v>
      </c>
      <c r="CV5" s="62">
        <v>0</v>
      </c>
      <c r="CW5" s="62">
        <v>0</v>
      </c>
      <c r="CX5" s="62">
        <v>0</v>
      </c>
      <c r="CY5" s="62">
        <v>0</v>
      </c>
      <c r="CZ5" s="62">
        <v>0</v>
      </c>
      <c r="DA5" s="62">
        <v>0</v>
      </c>
      <c r="DB5" s="62">
        <v>0</v>
      </c>
      <c r="DC5" s="62">
        <v>1</v>
      </c>
      <c r="DD5" s="62">
        <v>0</v>
      </c>
      <c r="DE5" s="62">
        <v>0</v>
      </c>
      <c r="DF5" s="62">
        <v>0</v>
      </c>
      <c r="DG5" s="62">
        <v>0</v>
      </c>
      <c r="DH5" s="62">
        <v>0</v>
      </c>
      <c r="DI5" s="62">
        <v>0</v>
      </c>
      <c r="DJ5" s="62">
        <v>0</v>
      </c>
      <c r="DK5" s="62">
        <v>0</v>
      </c>
      <c r="DL5" s="62">
        <v>0</v>
      </c>
      <c r="DM5" s="62">
        <v>0</v>
      </c>
      <c r="DN5" s="62">
        <v>0</v>
      </c>
      <c r="DO5" s="62">
        <v>0</v>
      </c>
      <c r="DP5" s="62">
        <v>0</v>
      </c>
      <c r="DQ5" s="62">
        <v>0</v>
      </c>
      <c r="DR5" s="62">
        <v>0</v>
      </c>
      <c r="DS5" s="62">
        <v>0</v>
      </c>
      <c r="DT5" s="32" t="s">
        <v>223</v>
      </c>
      <c r="DY5" s="76">
        <v>0</v>
      </c>
      <c r="DZ5" s="76">
        <v>0</v>
      </c>
      <c r="EA5" s="76">
        <v>0</v>
      </c>
      <c r="EB5" s="76">
        <v>0</v>
      </c>
      <c r="EC5" s="76">
        <v>0</v>
      </c>
      <c r="ED5" s="76">
        <v>0</v>
      </c>
      <c r="EE5" s="76">
        <v>0</v>
      </c>
      <c r="EF5" s="76">
        <v>0</v>
      </c>
      <c r="EG5" s="76">
        <v>0</v>
      </c>
      <c r="EH5" s="76">
        <v>0</v>
      </c>
      <c r="EI5" s="76">
        <v>1</v>
      </c>
      <c r="EJ5" s="76">
        <v>0</v>
      </c>
      <c r="EK5" s="76">
        <v>0</v>
      </c>
      <c r="EL5" s="76">
        <v>0</v>
      </c>
      <c r="EM5" s="76">
        <v>0</v>
      </c>
      <c r="EN5" s="76">
        <v>0</v>
      </c>
      <c r="EO5" s="76">
        <v>0</v>
      </c>
      <c r="EP5" s="76">
        <v>0</v>
      </c>
      <c r="EQ5" s="76">
        <v>0</v>
      </c>
      <c r="ER5" s="76">
        <v>0</v>
      </c>
      <c r="ES5" s="76">
        <v>0</v>
      </c>
      <c r="ET5" s="76">
        <v>0</v>
      </c>
      <c r="EU5" s="76">
        <v>0</v>
      </c>
      <c r="EV5" s="76">
        <v>0</v>
      </c>
      <c r="EW5" s="76">
        <v>0</v>
      </c>
      <c r="EX5" s="76">
        <v>0</v>
      </c>
      <c r="EY5" s="76">
        <v>0</v>
      </c>
      <c r="EZ5" s="76">
        <v>0</v>
      </c>
      <c r="FA5" s="76">
        <v>0</v>
      </c>
      <c r="FB5" s="76">
        <v>0</v>
      </c>
      <c r="FC5" s="76">
        <v>0</v>
      </c>
      <c r="FD5" s="76">
        <v>0</v>
      </c>
      <c r="FE5" s="76">
        <v>0</v>
      </c>
      <c r="FF5" s="76">
        <v>0</v>
      </c>
      <c r="FG5" s="76">
        <v>0</v>
      </c>
      <c r="FH5" s="76">
        <v>0</v>
      </c>
      <c r="FI5" s="76">
        <v>0</v>
      </c>
      <c r="FJ5" s="76">
        <v>0</v>
      </c>
      <c r="FK5" s="76">
        <v>0</v>
      </c>
      <c r="FL5" s="76">
        <v>0</v>
      </c>
      <c r="FM5" s="76">
        <v>0</v>
      </c>
      <c r="FN5" s="76">
        <v>0</v>
      </c>
      <c r="FO5" s="76">
        <v>0</v>
      </c>
      <c r="FP5" s="76">
        <v>0</v>
      </c>
      <c r="FQ5" s="76">
        <v>0</v>
      </c>
      <c r="FR5" s="76">
        <v>0</v>
      </c>
      <c r="FS5" s="76">
        <v>0</v>
      </c>
      <c r="FT5" s="76">
        <v>0</v>
      </c>
      <c r="FU5" s="76">
        <v>0</v>
      </c>
      <c r="FV5" s="76">
        <v>0</v>
      </c>
      <c r="FW5" s="76">
        <v>0</v>
      </c>
      <c r="FX5" s="76">
        <v>0</v>
      </c>
      <c r="FY5" s="76">
        <v>0</v>
      </c>
      <c r="FZ5" s="76">
        <v>0</v>
      </c>
      <c r="GA5" s="76">
        <v>0</v>
      </c>
      <c r="GB5" s="76">
        <v>0</v>
      </c>
      <c r="GC5" s="76">
        <v>0</v>
      </c>
      <c r="GD5" s="76">
        <v>0</v>
      </c>
      <c r="GE5" s="76">
        <v>0</v>
      </c>
      <c r="GF5" s="76">
        <v>0</v>
      </c>
      <c r="GG5" s="76">
        <v>0</v>
      </c>
      <c r="GH5" s="76">
        <v>0</v>
      </c>
      <c r="GI5" s="76">
        <v>0</v>
      </c>
      <c r="GJ5" s="76"/>
      <c r="GK5" s="76"/>
      <c r="GL5" s="76"/>
      <c r="GM5" s="76"/>
      <c r="GN5" s="76"/>
      <c r="GO5" s="76"/>
      <c r="GP5" s="76"/>
      <c r="GQ5" s="76"/>
      <c r="GR5" s="76"/>
    </row>
    <row r="6" spans="1:200" s="32" customFormat="1" x14ac:dyDescent="0.25"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>
        <v>0</v>
      </c>
      <c r="CT6" s="62">
        <v>0</v>
      </c>
      <c r="CU6" s="62">
        <v>0</v>
      </c>
      <c r="CV6" s="62">
        <v>0</v>
      </c>
      <c r="CW6" s="62">
        <v>0</v>
      </c>
      <c r="CX6" s="62">
        <v>0</v>
      </c>
      <c r="CY6" s="62">
        <v>0</v>
      </c>
      <c r="CZ6" s="62">
        <v>0</v>
      </c>
      <c r="DA6" s="62">
        <v>0</v>
      </c>
      <c r="DB6" s="62">
        <v>0</v>
      </c>
      <c r="DC6" s="62">
        <v>0</v>
      </c>
      <c r="DD6" s="62">
        <v>0</v>
      </c>
      <c r="DE6" s="62">
        <v>0</v>
      </c>
      <c r="DF6" s="62">
        <v>0</v>
      </c>
      <c r="DG6" s="62">
        <v>0</v>
      </c>
      <c r="DH6" s="62">
        <v>0</v>
      </c>
      <c r="DI6" s="62">
        <v>0</v>
      </c>
      <c r="DJ6" s="62">
        <v>0</v>
      </c>
      <c r="DK6" s="62">
        <v>0</v>
      </c>
      <c r="DL6" s="62">
        <v>0</v>
      </c>
      <c r="DM6" s="62">
        <v>0</v>
      </c>
      <c r="DN6" s="62">
        <v>0</v>
      </c>
      <c r="DO6" s="62">
        <v>0</v>
      </c>
      <c r="DP6" s="62">
        <v>0</v>
      </c>
      <c r="DQ6" s="62">
        <v>0</v>
      </c>
      <c r="DR6" s="62">
        <v>0</v>
      </c>
      <c r="DS6" s="62">
        <v>0</v>
      </c>
      <c r="DT6" s="32" t="s">
        <v>224</v>
      </c>
      <c r="DY6" s="76">
        <v>0</v>
      </c>
      <c r="DZ6" s="76">
        <v>0</v>
      </c>
      <c r="EA6" s="76">
        <v>0</v>
      </c>
      <c r="EB6" s="76">
        <v>0</v>
      </c>
      <c r="EC6" s="76">
        <v>0</v>
      </c>
      <c r="ED6" s="76">
        <v>0</v>
      </c>
      <c r="EE6" s="76">
        <v>0</v>
      </c>
      <c r="EF6" s="76">
        <v>0</v>
      </c>
      <c r="EG6" s="76">
        <v>0</v>
      </c>
      <c r="EH6" s="76">
        <v>0</v>
      </c>
      <c r="EI6" s="76">
        <v>0</v>
      </c>
      <c r="EJ6" s="76">
        <v>0</v>
      </c>
      <c r="EK6" s="76">
        <v>0</v>
      </c>
      <c r="EL6" s="76">
        <v>0</v>
      </c>
      <c r="EM6" s="76">
        <v>0</v>
      </c>
      <c r="EN6" s="76">
        <v>0</v>
      </c>
      <c r="EO6" s="76">
        <v>0</v>
      </c>
      <c r="EP6" s="76">
        <v>0</v>
      </c>
      <c r="EQ6" s="76">
        <v>0</v>
      </c>
      <c r="ER6" s="76">
        <v>0</v>
      </c>
      <c r="ES6" s="76">
        <v>0</v>
      </c>
      <c r="ET6" s="76">
        <v>0</v>
      </c>
      <c r="EU6" s="76">
        <v>0</v>
      </c>
      <c r="EV6" s="76">
        <v>0</v>
      </c>
      <c r="EW6" s="76">
        <v>0</v>
      </c>
      <c r="EX6" s="76">
        <v>0</v>
      </c>
      <c r="EY6" s="76">
        <v>0</v>
      </c>
      <c r="EZ6" s="76">
        <v>0</v>
      </c>
      <c r="FA6" s="76">
        <v>0</v>
      </c>
      <c r="FB6" s="76">
        <v>0</v>
      </c>
      <c r="FC6" s="76">
        <v>0</v>
      </c>
      <c r="FD6" s="76">
        <v>0</v>
      </c>
      <c r="FE6" s="76">
        <v>0</v>
      </c>
      <c r="FF6" s="76">
        <v>0</v>
      </c>
      <c r="FG6" s="76">
        <v>0</v>
      </c>
      <c r="FH6" s="76">
        <v>0</v>
      </c>
      <c r="FI6" s="76">
        <v>0</v>
      </c>
      <c r="FJ6" s="76">
        <v>0</v>
      </c>
      <c r="FK6" s="76">
        <v>0</v>
      </c>
      <c r="FL6" s="76">
        <v>0</v>
      </c>
      <c r="FM6" s="76">
        <v>0</v>
      </c>
      <c r="FN6" s="76">
        <v>0</v>
      </c>
      <c r="FO6" s="76">
        <v>0</v>
      </c>
      <c r="FP6" s="76">
        <v>0</v>
      </c>
      <c r="FQ6" s="76">
        <v>0</v>
      </c>
      <c r="FR6" s="76">
        <v>0</v>
      </c>
      <c r="FS6" s="76">
        <v>0</v>
      </c>
      <c r="FT6" s="76">
        <v>0</v>
      </c>
      <c r="FU6" s="76">
        <v>0</v>
      </c>
      <c r="FV6" s="76">
        <v>0</v>
      </c>
      <c r="FW6" s="76">
        <v>0</v>
      </c>
      <c r="FX6" s="76">
        <v>0</v>
      </c>
      <c r="FY6" s="76">
        <v>0</v>
      </c>
      <c r="FZ6" s="76">
        <v>0</v>
      </c>
      <c r="GA6" s="76">
        <v>0</v>
      </c>
      <c r="GB6" s="76">
        <v>0</v>
      </c>
      <c r="GC6" s="76">
        <v>0</v>
      </c>
      <c r="GD6" s="76">
        <v>0</v>
      </c>
      <c r="GE6" s="76">
        <v>0</v>
      </c>
      <c r="GF6" s="76">
        <v>0</v>
      </c>
      <c r="GG6" s="76">
        <v>0</v>
      </c>
      <c r="GH6" s="76">
        <v>0</v>
      </c>
      <c r="GI6" s="76">
        <v>0</v>
      </c>
      <c r="GJ6" s="76"/>
      <c r="GK6" s="76"/>
      <c r="GL6" s="76"/>
      <c r="GM6" s="76"/>
      <c r="GN6" s="76"/>
      <c r="GO6" s="76"/>
      <c r="GP6" s="76"/>
      <c r="GQ6" s="76"/>
      <c r="GR6" s="76"/>
    </row>
    <row r="7" spans="1:200" s="32" customFormat="1" x14ac:dyDescent="0.25"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>
        <v>0</v>
      </c>
      <c r="CT7" s="62">
        <v>1</v>
      </c>
      <c r="CU7" s="62">
        <v>0</v>
      </c>
      <c r="CV7" s="62">
        <v>0</v>
      </c>
      <c r="CW7" s="62">
        <v>0</v>
      </c>
      <c r="CX7" s="62">
        <v>0</v>
      </c>
      <c r="CY7" s="62">
        <v>0</v>
      </c>
      <c r="CZ7" s="62">
        <v>0</v>
      </c>
      <c r="DA7" s="62">
        <v>0</v>
      </c>
      <c r="DB7" s="62">
        <v>0</v>
      </c>
      <c r="DC7" s="62">
        <v>0</v>
      </c>
      <c r="DD7" s="62">
        <v>0</v>
      </c>
      <c r="DE7" s="62">
        <v>1</v>
      </c>
      <c r="DF7" s="62">
        <v>0</v>
      </c>
      <c r="DG7" s="62">
        <v>0</v>
      </c>
      <c r="DH7" s="62">
        <v>0</v>
      </c>
      <c r="DI7" s="62">
        <v>0</v>
      </c>
      <c r="DJ7" s="62">
        <v>0</v>
      </c>
      <c r="DK7" s="62">
        <v>0</v>
      </c>
      <c r="DL7" s="62">
        <v>0</v>
      </c>
      <c r="DM7" s="62">
        <v>0</v>
      </c>
      <c r="DN7" s="62">
        <v>0</v>
      </c>
      <c r="DO7" s="62">
        <v>0</v>
      </c>
      <c r="DP7" s="62">
        <v>0</v>
      </c>
      <c r="DQ7" s="62">
        <v>0</v>
      </c>
      <c r="DR7" s="62">
        <v>0</v>
      </c>
      <c r="DS7" s="62">
        <v>0</v>
      </c>
      <c r="DT7" s="32" t="s">
        <v>225</v>
      </c>
      <c r="DY7" s="76">
        <v>0</v>
      </c>
      <c r="DZ7" s="76">
        <v>0</v>
      </c>
      <c r="EA7" s="76">
        <v>0</v>
      </c>
      <c r="EB7" s="76">
        <v>0</v>
      </c>
      <c r="EC7" s="76">
        <v>0</v>
      </c>
      <c r="ED7" s="76">
        <v>0</v>
      </c>
      <c r="EE7" s="76">
        <v>0</v>
      </c>
      <c r="EF7" s="76">
        <v>0</v>
      </c>
      <c r="EG7" s="76">
        <v>0</v>
      </c>
      <c r="EH7" s="76">
        <v>0</v>
      </c>
      <c r="EI7" s="76">
        <v>0</v>
      </c>
      <c r="EJ7" s="76">
        <v>0</v>
      </c>
      <c r="EK7" s="76">
        <v>0</v>
      </c>
      <c r="EL7" s="76">
        <v>0</v>
      </c>
      <c r="EM7" s="76">
        <v>0</v>
      </c>
      <c r="EN7" s="76">
        <v>0</v>
      </c>
      <c r="EO7" s="76">
        <v>0</v>
      </c>
      <c r="EP7" s="76">
        <v>0</v>
      </c>
      <c r="EQ7" s="76">
        <v>0</v>
      </c>
      <c r="ER7" s="76">
        <v>0</v>
      </c>
      <c r="ES7" s="76">
        <v>0</v>
      </c>
      <c r="ET7" s="76">
        <v>0</v>
      </c>
      <c r="EU7" s="76">
        <v>0</v>
      </c>
      <c r="EV7" s="76">
        <v>0</v>
      </c>
      <c r="EW7" s="76">
        <v>0</v>
      </c>
      <c r="EX7" s="76">
        <v>0</v>
      </c>
      <c r="EY7" s="76">
        <v>0</v>
      </c>
      <c r="EZ7" s="76">
        <v>0</v>
      </c>
      <c r="FA7" s="76">
        <v>0</v>
      </c>
      <c r="FB7" s="76">
        <v>0</v>
      </c>
      <c r="FC7" s="76">
        <v>0</v>
      </c>
      <c r="FD7" s="76">
        <v>0</v>
      </c>
      <c r="FE7" s="76">
        <v>0</v>
      </c>
      <c r="FF7" s="76">
        <v>0</v>
      </c>
      <c r="FG7" s="76">
        <v>0</v>
      </c>
      <c r="FH7" s="76">
        <v>0</v>
      </c>
      <c r="FI7" s="76">
        <v>0</v>
      </c>
      <c r="FJ7" s="76">
        <v>1</v>
      </c>
      <c r="FK7" s="76">
        <v>0</v>
      </c>
      <c r="FL7" s="76">
        <v>0</v>
      </c>
      <c r="FM7" s="76">
        <v>0</v>
      </c>
      <c r="FN7" s="76">
        <v>0</v>
      </c>
      <c r="FO7" s="76">
        <v>0</v>
      </c>
      <c r="FP7" s="76">
        <v>0</v>
      </c>
      <c r="FQ7" s="76">
        <v>0</v>
      </c>
      <c r="FR7" s="76">
        <v>0</v>
      </c>
      <c r="FS7" s="76">
        <v>0</v>
      </c>
      <c r="FT7" s="76">
        <v>0</v>
      </c>
      <c r="FU7" s="76">
        <v>1</v>
      </c>
      <c r="FV7" s="76">
        <v>0</v>
      </c>
      <c r="FW7" s="76">
        <v>0</v>
      </c>
      <c r="FX7" s="76">
        <v>0</v>
      </c>
      <c r="FY7" s="76">
        <v>0</v>
      </c>
      <c r="FZ7" s="76">
        <v>0</v>
      </c>
      <c r="GA7" s="76">
        <v>0</v>
      </c>
      <c r="GB7" s="76">
        <v>0</v>
      </c>
      <c r="GC7" s="76">
        <v>0</v>
      </c>
      <c r="GD7" s="76">
        <v>0</v>
      </c>
      <c r="GE7" s="76">
        <v>0</v>
      </c>
      <c r="GF7" s="76">
        <v>0</v>
      </c>
      <c r="GG7" s="76">
        <v>0</v>
      </c>
      <c r="GH7" s="76">
        <v>0</v>
      </c>
      <c r="GI7" s="76">
        <v>0</v>
      </c>
      <c r="GJ7" s="76"/>
      <c r="GK7" s="76"/>
      <c r="GL7" s="76"/>
      <c r="GM7" s="76"/>
      <c r="GN7" s="76"/>
      <c r="GO7" s="76"/>
      <c r="GP7" s="76"/>
      <c r="GQ7" s="76"/>
      <c r="GR7" s="76"/>
    </row>
    <row r="8" spans="1:200" s="32" customFormat="1" x14ac:dyDescent="0.25"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>
        <v>34</v>
      </c>
      <c r="CT8" s="62">
        <v>47</v>
      </c>
      <c r="CU8" s="62">
        <v>7</v>
      </c>
      <c r="CV8" s="62">
        <v>1</v>
      </c>
      <c r="CW8" s="62">
        <v>23</v>
      </c>
      <c r="CX8" s="62">
        <v>59</v>
      </c>
      <c r="CY8" s="62">
        <v>48</v>
      </c>
      <c r="CZ8" s="62">
        <v>19</v>
      </c>
      <c r="DA8" s="62">
        <v>62</v>
      </c>
      <c r="DB8" s="62">
        <v>11</v>
      </c>
      <c r="DC8" s="62">
        <v>21</v>
      </c>
      <c r="DD8" s="62">
        <v>41</v>
      </c>
      <c r="DE8" s="62">
        <v>35</v>
      </c>
      <c r="DF8" s="62">
        <v>44</v>
      </c>
      <c r="DG8" s="62">
        <v>7</v>
      </c>
      <c r="DH8" s="62">
        <v>16</v>
      </c>
      <c r="DI8" s="62">
        <v>26</v>
      </c>
      <c r="DJ8" s="62">
        <v>79</v>
      </c>
      <c r="DK8" s="62">
        <v>0</v>
      </c>
      <c r="DL8" s="62">
        <v>0</v>
      </c>
      <c r="DM8" s="62">
        <v>0</v>
      </c>
      <c r="DN8" s="62">
        <v>0</v>
      </c>
      <c r="DO8" s="62">
        <v>0</v>
      </c>
      <c r="DP8" s="62">
        <v>0</v>
      </c>
      <c r="DQ8" s="62">
        <v>0</v>
      </c>
      <c r="DR8" s="62">
        <v>0</v>
      </c>
      <c r="DS8" s="62">
        <v>0</v>
      </c>
      <c r="DT8" s="32" t="s">
        <v>57</v>
      </c>
      <c r="DY8" s="76">
        <v>12</v>
      </c>
      <c r="DZ8" s="76">
        <v>13</v>
      </c>
      <c r="EA8" s="76">
        <v>3</v>
      </c>
      <c r="EB8" s="76">
        <v>1</v>
      </c>
      <c r="EC8" s="76">
        <v>6</v>
      </c>
      <c r="ED8" s="76">
        <v>16</v>
      </c>
      <c r="EE8" s="76">
        <v>10</v>
      </c>
      <c r="EF8" s="76">
        <v>5</v>
      </c>
      <c r="EG8" s="76">
        <v>22</v>
      </c>
      <c r="EH8" s="76">
        <v>0</v>
      </c>
      <c r="EI8" s="76">
        <v>7</v>
      </c>
      <c r="EJ8" s="76">
        <v>12</v>
      </c>
      <c r="EK8" s="76">
        <v>9</v>
      </c>
      <c r="EL8" s="76">
        <v>10</v>
      </c>
      <c r="EM8" s="76">
        <v>4</v>
      </c>
      <c r="EN8" s="76">
        <v>5</v>
      </c>
      <c r="EO8" s="76">
        <v>7</v>
      </c>
      <c r="EP8" s="76">
        <v>28</v>
      </c>
      <c r="EQ8" s="76">
        <v>9</v>
      </c>
      <c r="ER8" s="76">
        <v>13</v>
      </c>
      <c r="ES8" s="76">
        <v>0</v>
      </c>
      <c r="ET8" s="76">
        <v>0</v>
      </c>
      <c r="EU8" s="76">
        <v>5</v>
      </c>
      <c r="EV8" s="76">
        <v>20</v>
      </c>
      <c r="EW8" s="76">
        <v>12</v>
      </c>
      <c r="EX8" s="76">
        <v>5</v>
      </c>
      <c r="EY8" s="76">
        <v>26</v>
      </c>
      <c r="EZ8" s="76">
        <v>5</v>
      </c>
      <c r="FA8" s="76">
        <v>8</v>
      </c>
      <c r="FB8" s="76">
        <v>13</v>
      </c>
      <c r="FC8" s="76">
        <v>12</v>
      </c>
      <c r="FD8" s="76">
        <v>19</v>
      </c>
      <c r="FE8" s="76">
        <v>2</v>
      </c>
      <c r="FF8" s="76">
        <v>5</v>
      </c>
      <c r="FG8" s="76">
        <v>11</v>
      </c>
      <c r="FH8" s="76">
        <v>26</v>
      </c>
      <c r="FI8" s="76">
        <v>8</v>
      </c>
      <c r="FJ8" s="76">
        <v>14</v>
      </c>
      <c r="FK8" s="76">
        <v>1</v>
      </c>
      <c r="FL8" s="76">
        <v>0</v>
      </c>
      <c r="FM8" s="76">
        <v>12</v>
      </c>
      <c r="FN8" s="76">
        <v>16</v>
      </c>
      <c r="FO8" s="76">
        <v>16</v>
      </c>
      <c r="FP8" s="76">
        <v>4</v>
      </c>
      <c r="FQ8" s="76">
        <v>14</v>
      </c>
      <c r="FR8" s="76">
        <v>6</v>
      </c>
      <c r="FS8" s="76">
        <v>6</v>
      </c>
      <c r="FT8" s="76">
        <v>10</v>
      </c>
      <c r="FU8" s="76">
        <v>14</v>
      </c>
      <c r="FV8" s="76">
        <v>15</v>
      </c>
      <c r="FW8" s="76">
        <v>1</v>
      </c>
      <c r="FX8" s="76">
        <v>6</v>
      </c>
      <c r="FY8" s="76">
        <v>8</v>
      </c>
      <c r="FZ8" s="76">
        <v>25</v>
      </c>
      <c r="GA8" s="76">
        <v>5</v>
      </c>
      <c r="GB8" s="76">
        <v>7</v>
      </c>
      <c r="GC8" s="76">
        <v>3</v>
      </c>
      <c r="GD8" s="76">
        <v>0</v>
      </c>
      <c r="GE8" s="76">
        <v>7</v>
      </c>
      <c r="GF8" s="76">
        <v>10</v>
      </c>
      <c r="GG8" s="76">
        <v>5</v>
      </c>
      <c r="GH8" s="76">
        <v>0</v>
      </c>
      <c r="GI8" s="76">
        <v>6</v>
      </c>
      <c r="GJ8" s="76"/>
      <c r="GK8" s="76"/>
      <c r="GL8" s="76"/>
      <c r="GM8" s="76"/>
      <c r="GN8" s="76"/>
      <c r="GO8" s="76"/>
      <c r="GP8" s="76"/>
      <c r="GQ8" s="76"/>
      <c r="GR8" s="76"/>
    </row>
    <row r="9" spans="1:200" s="32" customFormat="1" x14ac:dyDescent="0.25"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>
        <v>0</v>
      </c>
      <c r="CT9" s="62">
        <v>1</v>
      </c>
      <c r="CU9" s="62">
        <v>0</v>
      </c>
      <c r="CV9" s="62">
        <v>0</v>
      </c>
      <c r="CW9" s="62">
        <v>0</v>
      </c>
      <c r="CX9" s="62">
        <v>0</v>
      </c>
      <c r="CY9" s="62">
        <v>0</v>
      </c>
      <c r="CZ9" s="62">
        <v>0</v>
      </c>
      <c r="DA9" s="62">
        <v>0</v>
      </c>
      <c r="DB9" s="62">
        <v>0</v>
      </c>
      <c r="DC9" s="62">
        <v>1</v>
      </c>
      <c r="DD9" s="62">
        <v>0</v>
      </c>
      <c r="DE9" s="62">
        <v>1</v>
      </c>
      <c r="DF9" s="62">
        <v>0</v>
      </c>
      <c r="DG9" s="62">
        <v>0</v>
      </c>
      <c r="DH9" s="62">
        <v>0</v>
      </c>
      <c r="DI9" s="62">
        <v>0</v>
      </c>
      <c r="DJ9" s="62">
        <v>0</v>
      </c>
      <c r="DK9" s="62">
        <v>0</v>
      </c>
      <c r="DL9" s="62">
        <v>0</v>
      </c>
      <c r="DM9" s="62">
        <v>0</v>
      </c>
      <c r="DN9" s="62">
        <v>0</v>
      </c>
      <c r="DO9" s="62">
        <v>0</v>
      </c>
      <c r="DP9" s="62">
        <v>0</v>
      </c>
      <c r="DQ9" s="62">
        <v>0</v>
      </c>
      <c r="DR9" s="62">
        <v>0</v>
      </c>
      <c r="DS9" s="62">
        <v>0</v>
      </c>
      <c r="DT9" s="32" t="s">
        <v>58</v>
      </c>
      <c r="DY9" s="76">
        <v>0</v>
      </c>
      <c r="DZ9" s="76">
        <v>0</v>
      </c>
      <c r="EA9" s="76">
        <v>0</v>
      </c>
      <c r="EB9" s="76">
        <v>0</v>
      </c>
      <c r="EC9" s="76">
        <v>0</v>
      </c>
      <c r="ED9" s="76">
        <v>0</v>
      </c>
      <c r="EE9" s="76">
        <v>0</v>
      </c>
      <c r="EF9" s="76">
        <v>0</v>
      </c>
      <c r="EG9" s="76">
        <v>0</v>
      </c>
      <c r="EH9" s="76">
        <v>0</v>
      </c>
      <c r="EI9" s="76">
        <v>1</v>
      </c>
      <c r="EJ9" s="76">
        <v>0</v>
      </c>
      <c r="EK9" s="76">
        <v>0</v>
      </c>
      <c r="EL9" s="76">
        <v>0</v>
      </c>
      <c r="EM9" s="76">
        <v>0</v>
      </c>
      <c r="EN9" s="76">
        <v>0</v>
      </c>
      <c r="EO9" s="76">
        <v>0</v>
      </c>
      <c r="EP9" s="76">
        <v>0</v>
      </c>
      <c r="EQ9" s="76">
        <v>0</v>
      </c>
      <c r="ER9" s="76">
        <v>0</v>
      </c>
      <c r="ES9" s="76">
        <v>0</v>
      </c>
      <c r="ET9" s="76">
        <v>0</v>
      </c>
      <c r="EU9" s="76">
        <v>0</v>
      </c>
      <c r="EV9" s="76">
        <v>0</v>
      </c>
      <c r="EW9" s="76">
        <v>0</v>
      </c>
      <c r="EX9" s="76">
        <v>0</v>
      </c>
      <c r="EY9" s="76">
        <v>0</v>
      </c>
      <c r="EZ9" s="76">
        <v>0</v>
      </c>
      <c r="FA9" s="76">
        <v>0</v>
      </c>
      <c r="FB9" s="76">
        <v>0</v>
      </c>
      <c r="FC9" s="76">
        <v>0</v>
      </c>
      <c r="FD9" s="76">
        <v>0</v>
      </c>
      <c r="FE9" s="76">
        <v>0</v>
      </c>
      <c r="FF9" s="76">
        <v>0</v>
      </c>
      <c r="FG9" s="76">
        <v>0</v>
      </c>
      <c r="FH9" s="76">
        <v>0</v>
      </c>
      <c r="FI9" s="76">
        <v>0</v>
      </c>
      <c r="FJ9" s="76">
        <v>1</v>
      </c>
      <c r="FK9" s="76">
        <v>0</v>
      </c>
      <c r="FL9" s="76">
        <v>0</v>
      </c>
      <c r="FM9" s="76">
        <v>0</v>
      </c>
      <c r="FN9" s="76">
        <v>0</v>
      </c>
      <c r="FO9" s="76">
        <v>0</v>
      </c>
      <c r="FP9" s="76">
        <v>0</v>
      </c>
      <c r="FQ9" s="76">
        <v>0</v>
      </c>
      <c r="FR9" s="76">
        <v>0</v>
      </c>
      <c r="FS9" s="76">
        <v>0</v>
      </c>
      <c r="FT9" s="76">
        <v>0</v>
      </c>
      <c r="FU9" s="76">
        <v>1</v>
      </c>
      <c r="FV9" s="76">
        <v>0</v>
      </c>
      <c r="FW9" s="76">
        <v>0</v>
      </c>
      <c r="FX9" s="76">
        <v>0</v>
      </c>
      <c r="FY9" s="76">
        <v>0</v>
      </c>
      <c r="FZ9" s="76">
        <v>0</v>
      </c>
      <c r="GA9" s="76">
        <v>0</v>
      </c>
      <c r="GB9" s="76">
        <v>0</v>
      </c>
      <c r="GC9" s="76">
        <v>0</v>
      </c>
      <c r="GD9" s="76">
        <v>0</v>
      </c>
      <c r="GE9" s="76">
        <v>0</v>
      </c>
      <c r="GF9" s="76">
        <v>0</v>
      </c>
      <c r="GG9" s="76">
        <v>0</v>
      </c>
      <c r="GH9" s="76">
        <v>0</v>
      </c>
      <c r="GI9" s="76">
        <v>0</v>
      </c>
      <c r="GJ9" s="76"/>
      <c r="GK9" s="76"/>
      <c r="GL9" s="76"/>
      <c r="GM9" s="76"/>
      <c r="GN9" s="76"/>
      <c r="GO9" s="76"/>
      <c r="GP9" s="76"/>
      <c r="GQ9" s="76"/>
      <c r="GR9" s="76"/>
    </row>
    <row r="10" spans="1:200" s="32" customFormat="1" x14ac:dyDescent="0.25"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>
        <v>55</v>
      </c>
      <c r="CT10" s="62">
        <v>28</v>
      </c>
      <c r="CU10" s="62">
        <v>56</v>
      </c>
      <c r="CV10" s="62">
        <v>77</v>
      </c>
      <c r="CW10" s="62">
        <v>46</v>
      </c>
      <c r="CX10" s="62">
        <v>45</v>
      </c>
      <c r="CY10" s="62">
        <v>54</v>
      </c>
      <c r="CZ10" s="62">
        <v>54</v>
      </c>
      <c r="DA10" s="62">
        <v>18</v>
      </c>
      <c r="DB10" s="62">
        <v>53</v>
      </c>
      <c r="DC10" s="62">
        <v>58</v>
      </c>
      <c r="DD10" s="62">
        <v>41</v>
      </c>
      <c r="DE10" s="62">
        <v>42</v>
      </c>
      <c r="DF10" s="62">
        <v>44</v>
      </c>
      <c r="DG10" s="62">
        <v>60</v>
      </c>
      <c r="DH10" s="62">
        <v>67</v>
      </c>
      <c r="DI10" s="62">
        <v>44</v>
      </c>
      <c r="DJ10" s="62">
        <v>13</v>
      </c>
      <c r="DK10" s="62">
        <v>0</v>
      </c>
      <c r="DL10" s="62">
        <v>0</v>
      </c>
      <c r="DM10" s="62">
        <v>0</v>
      </c>
      <c r="DN10" s="62">
        <v>0</v>
      </c>
      <c r="DO10" s="62">
        <v>0</v>
      </c>
      <c r="DP10" s="62">
        <v>0</v>
      </c>
      <c r="DQ10" s="62">
        <v>0</v>
      </c>
      <c r="DR10" s="62">
        <v>0</v>
      </c>
      <c r="DS10" s="62">
        <v>0</v>
      </c>
      <c r="DT10" s="32" t="s">
        <v>59</v>
      </c>
      <c r="DY10" s="76">
        <v>14</v>
      </c>
      <c r="DZ10" s="76">
        <v>6</v>
      </c>
      <c r="EA10" s="76">
        <v>12</v>
      </c>
      <c r="EB10" s="76">
        <v>21</v>
      </c>
      <c r="EC10" s="76">
        <v>15</v>
      </c>
      <c r="ED10" s="76">
        <v>11</v>
      </c>
      <c r="EE10" s="76">
        <v>19</v>
      </c>
      <c r="EF10" s="76">
        <v>13</v>
      </c>
      <c r="EG10" s="76">
        <v>7</v>
      </c>
      <c r="EH10" s="76">
        <v>21</v>
      </c>
      <c r="EI10" s="76">
        <v>17</v>
      </c>
      <c r="EJ10" s="76">
        <v>14</v>
      </c>
      <c r="EK10" s="76">
        <v>15</v>
      </c>
      <c r="EL10" s="76">
        <v>14</v>
      </c>
      <c r="EM10" s="76">
        <v>15</v>
      </c>
      <c r="EN10" s="76">
        <v>23</v>
      </c>
      <c r="EO10" s="76">
        <v>18</v>
      </c>
      <c r="EP10" s="76">
        <v>4</v>
      </c>
      <c r="EQ10" s="76">
        <v>15</v>
      </c>
      <c r="ER10" s="76">
        <v>6</v>
      </c>
      <c r="ES10" s="76">
        <v>18</v>
      </c>
      <c r="ET10" s="76">
        <v>24</v>
      </c>
      <c r="EU10" s="76">
        <v>15</v>
      </c>
      <c r="EV10" s="76">
        <v>17</v>
      </c>
      <c r="EW10" s="76">
        <v>15</v>
      </c>
      <c r="EX10" s="76">
        <v>14</v>
      </c>
      <c r="EY10" s="76">
        <v>5</v>
      </c>
      <c r="EZ10" s="76">
        <v>16</v>
      </c>
      <c r="FA10" s="76">
        <v>15</v>
      </c>
      <c r="FB10" s="76">
        <v>14</v>
      </c>
      <c r="FC10" s="76">
        <v>11</v>
      </c>
      <c r="FD10" s="76">
        <v>14</v>
      </c>
      <c r="FE10" s="76">
        <v>23</v>
      </c>
      <c r="FF10" s="76">
        <v>23</v>
      </c>
      <c r="FG10" s="76">
        <v>13</v>
      </c>
      <c r="FH10" s="76">
        <v>6</v>
      </c>
      <c r="FI10" s="76">
        <v>19</v>
      </c>
      <c r="FJ10" s="76">
        <v>11</v>
      </c>
      <c r="FK10" s="76">
        <v>17</v>
      </c>
      <c r="FL10" s="76">
        <v>26</v>
      </c>
      <c r="FM10" s="76">
        <v>16</v>
      </c>
      <c r="FN10" s="76">
        <v>12</v>
      </c>
      <c r="FO10" s="76">
        <v>13</v>
      </c>
      <c r="FP10" s="76">
        <v>22</v>
      </c>
      <c r="FQ10" s="76">
        <v>6</v>
      </c>
      <c r="FR10" s="76">
        <v>16</v>
      </c>
      <c r="FS10" s="76">
        <v>15</v>
      </c>
      <c r="FT10" s="76">
        <v>8</v>
      </c>
      <c r="FU10" s="76">
        <v>16</v>
      </c>
      <c r="FV10" s="76">
        <v>16</v>
      </c>
      <c r="FW10" s="76">
        <v>22</v>
      </c>
      <c r="FX10" s="76">
        <v>21</v>
      </c>
      <c r="FY10" s="76">
        <v>13</v>
      </c>
      <c r="FZ10" s="76">
        <v>3</v>
      </c>
      <c r="GA10" s="76">
        <v>7</v>
      </c>
      <c r="GB10" s="76">
        <v>5</v>
      </c>
      <c r="GC10" s="76">
        <v>9</v>
      </c>
      <c r="GD10" s="76">
        <v>6</v>
      </c>
      <c r="GE10" s="76">
        <v>5</v>
      </c>
      <c r="GF10" s="76">
        <v>7</v>
      </c>
      <c r="GG10" s="76">
        <v>5</v>
      </c>
      <c r="GH10" s="76">
        <v>11</v>
      </c>
      <c r="GI10" s="76">
        <v>5</v>
      </c>
      <c r="GJ10" s="76"/>
      <c r="GK10" s="76"/>
      <c r="GL10" s="76"/>
      <c r="GM10" s="76"/>
      <c r="GN10" s="76"/>
      <c r="GO10" s="76"/>
      <c r="GP10" s="76"/>
      <c r="GQ10" s="76"/>
      <c r="GR10" s="76"/>
    </row>
    <row r="11" spans="1:200" s="32" customFormat="1" x14ac:dyDescent="0.25"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>
        <v>12</v>
      </c>
      <c r="CT11" s="62">
        <v>8</v>
      </c>
      <c r="CU11" s="62">
        <v>15</v>
      </c>
      <c r="CV11" s="62">
        <v>116</v>
      </c>
      <c r="CW11" s="62">
        <v>10</v>
      </c>
      <c r="CX11" s="62">
        <v>66</v>
      </c>
      <c r="CY11" s="62">
        <v>27</v>
      </c>
      <c r="CZ11" s="62">
        <v>25</v>
      </c>
      <c r="DA11" s="62">
        <v>3</v>
      </c>
      <c r="DB11" s="62">
        <v>15</v>
      </c>
      <c r="DC11" s="62">
        <v>17</v>
      </c>
      <c r="DD11" s="62">
        <v>13</v>
      </c>
      <c r="DE11" s="62">
        <v>6</v>
      </c>
      <c r="DF11" s="62">
        <v>10</v>
      </c>
      <c r="DG11" s="62">
        <v>42</v>
      </c>
      <c r="DH11" s="62">
        <v>10</v>
      </c>
      <c r="DI11" s="62">
        <v>14</v>
      </c>
      <c r="DJ11" s="62">
        <v>1</v>
      </c>
      <c r="DK11" s="62">
        <v>0</v>
      </c>
      <c r="DL11" s="62">
        <v>0</v>
      </c>
      <c r="DM11" s="62">
        <v>0</v>
      </c>
      <c r="DN11" s="62">
        <v>0</v>
      </c>
      <c r="DO11" s="62">
        <v>0</v>
      </c>
      <c r="DP11" s="62">
        <v>0</v>
      </c>
      <c r="DQ11" s="62">
        <v>0</v>
      </c>
      <c r="DR11" s="62">
        <v>0</v>
      </c>
      <c r="DS11" s="62">
        <v>0</v>
      </c>
      <c r="DT11" s="32" t="s">
        <v>60</v>
      </c>
      <c r="DY11" s="76">
        <v>7</v>
      </c>
      <c r="DZ11" s="76">
        <v>0</v>
      </c>
      <c r="EA11" s="76">
        <v>5</v>
      </c>
      <c r="EB11" s="76">
        <v>35</v>
      </c>
      <c r="EC11" s="76">
        <v>5</v>
      </c>
      <c r="ED11" s="76">
        <v>20</v>
      </c>
      <c r="EE11" s="76">
        <v>8</v>
      </c>
      <c r="EF11" s="76">
        <v>11</v>
      </c>
      <c r="EG11" s="76">
        <v>2</v>
      </c>
      <c r="EH11" s="76">
        <v>7</v>
      </c>
      <c r="EI11" s="76">
        <v>3</v>
      </c>
      <c r="EJ11" s="76">
        <v>3</v>
      </c>
      <c r="EK11" s="76">
        <v>1</v>
      </c>
      <c r="EL11" s="76">
        <v>4</v>
      </c>
      <c r="EM11" s="76">
        <v>19</v>
      </c>
      <c r="EN11" s="76">
        <v>3</v>
      </c>
      <c r="EO11" s="76">
        <v>4</v>
      </c>
      <c r="EP11" s="76">
        <v>1</v>
      </c>
      <c r="EQ11" s="76">
        <v>4</v>
      </c>
      <c r="ER11" s="76">
        <v>3</v>
      </c>
      <c r="ES11" s="76">
        <v>2</v>
      </c>
      <c r="ET11" s="76">
        <v>32</v>
      </c>
      <c r="EU11" s="76">
        <v>2</v>
      </c>
      <c r="EV11" s="76">
        <v>12</v>
      </c>
      <c r="EW11" s="76">
        <v>6</v>
      </c>
      <c r="EX11" s="76">
        <v>7</v>
      </c>
      <c r="EY11" s="76">
        <v>0</v>
      </c>
      <c r="EZ11" s="76">
        <v>2</v>
      </c>
      <c r="FA11" s="76">
        <v>1</v>
      </c>
      <c r="FB11" s="76">
        <v>3</v>
      </c>
      <c r="FC11" s="76">
        <v>3</v>
      </c>
      <c r="FD11" s="76">
        <v>2</v>
      </c>
      <c r="FE11" s="76">
        <v>11</v>
      </c>
      <c r="FF11" s="76">
        <v>2</v>
      </c>
      <c r="FG11" s="76">
        <v>4</v>
      </c>
      <c r="FH11" s="76">
        <v>0</v>
      </c>
      <c r="FI11" s="76">
        <v>1</v>
      </c>
      <c r="FJ11" s="76">
        <v>5</v>
      </c>
      <c r="FK11" s="76">
        <v>5</v>
      </c>
      <c r="FL11" s="76">
        <v>27</v>
      </c>
      <c r="FM11" s="76">
        <v>3</v>
      </c>
      <c r="FN11" s="76">
        <v>19</v>
      </c>
      <c r="FO11" s="76">
        <v>8</v>
      </c>
      <c r="FP11" s="76">
        <v>5</v>
      </c>
      <c r="FQ11" s="76">
        <v>1</v>
      </c>
      <c r="FR11" s="76">
        <v>6</v>
      </c>
      <c r="FS11" s="76">
        <v>6</v>
      </c>
      <c r="FT11" s="76">
        <v>6</v>
      </c>
      <c r="FU11" s="76">
        <v>2</v>
      </c>
      <c r="FV11" s="76">
        <v>4</v>
      </c>
      <c r="FW11" s="76">
        <v>12</v>
      </c>
      <c r="FX11" s="76">
        <v>5</v>
      </c>
      <c r="FY11" s="76">
        <v>6</v>
      </c>
      <c r="FZ11" s="76">
        <v>0</v>
      </c>
      <c r="GA11" s="76">
        <v>0</v>
      </c>
      <c r="GB11" s="76">
        <v>0</v>
      </c>
      <c r="GC11" s="76">
        <v>3</v>
      </c>
      <c r="GD11" s="76">
        <v>22</v>
      </c>
      <c r="GE11" s="76">
        <v>15</v>
      </c>
      <c r="GF11" s="76">
        <v>5</v>
      </c>
      <c r="GG11" s="76">
        <v>2</v>
      </c>
      <c r="GH11" s="76">
        <v>7</v>
      </c>
      <c r="GI11" s="76">
        <v>1</v>
      </c>
      <c r="GJ11" s="76"/>
      <c r="GK11" s="76"/>
      <c r="GL11" s="76"/>
      <c r="GM11" s="76"/>
      <c r="GN11" s="76"/>
      <c r="GO11" s="76"/>
      <c r="GP11" s="76"/>
      <c r="GQ11" s="76"/>
      <c r="GR11" s="76"/>
    </row>
    <row r="12" spans="1:200" s="32" customFormat="1" x14ac:dyDescent="0.25"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>
        <v>10</v>
      </c>
      <c r="CT12" s="62">
        <v>6</v>
      </c>
      <c r="CU12" s="62">
        <v>12</v>
      </c>
      <c r="CV12" s="62">
        <v>71</v>
      </c>
      <c r="CW12" s="62">
        <v>9</v>
      </c>
      <c r="CX12" s="62">
        <v>30</v>
      </c>
      <c r="CY12" s="62">
        <v>18</v>
      </c>
      <c r="CZ12" s="62">
        <v>19</v>
      </c>
      <c r="DA12" s="62">
        <v>2</v>
      </c>
      <c r="DB12" s="62">
        <v>14</v>
      </c>
      <c r="DC12" s="62">
        <v>14</v>
      </c>
      <c r="DD12" s="62">
        <v>10</v>
      </c>
      <c r="DE12" s="62">
        <v>4</v>
      </c>
      <c r="DF12" s="62">
        <v>9</v>
      </c>
      <c r="DG12" s="62">
        <v>32</v>
      </c>
      <c r="DH12" s="62">
        <v>7</v>
      </c>
      <c r="DI12" s="62">
        <v>13</v>
      </c>
      <c r="DJ12" s="62">
        <v>1</v>
      </c>
      <c r="DK12" s="62">
        <v>0</v>
      </c>
      <c r="DL12" s="62">
        <v>0</v>
      </c>
      <c r="DM12" s="62">
        <v>0</v>
      </c>
      <c r="DN12" s="62">
        <v>0</v>
      </c>
      <c r="DO12" s="62">
        <v>0</v>
      </c>
      <c r="DP12" s="62">
        <v>0</v>
      </c>
      <c r="DQ12" s="62">
        <v>0</v>
      </c>
      <c r="DR12" s="62">
        <v>0</v>
      </c>
      <c r="DS12" s="62">
        <v>0</v>
      </c>
      <c r="DT12" s="32" t="s">
        <v>101</v>
      </c>
      <c r="DY12" s="76">
        <v>5</v>
      </c>
      <c r="DZ12" s="76">
        <v>0</v>
      </c>
      <c r="EA12" s="76">
        <v>5</v>
      </c>
      <c r="EB12" s="76">
        <v>22</v>
      </c>
      <c r="EC12" s="76">
        <v>5</v>
      </c>
      <c r="ED12" s="76">
        <v>9</v>
      </c>
      <c r="EE12" s="76">
        <v>4</v>
      </c>
      <c r="EF12" s="76">
        <v>9</v>
      </c>
      <c r="EG12" s="76">
        <v>1</v>
      </c>
      <c r="EH12" s="76">
        <v>6</v>
      </c>
      <c r="EI12" s="76">
        <v>2</v>
      </c>
      <c r="EJ12" s="76">
        <v>3</v>
      </c>
      <c r="EK12" s="76">
        <v>1</v>
      </c>
      <c r="EL12" s="76">
        <v>4</v>
      </c>
      <c r="EM12" s="76">
        <v>15</v>
      </c>
      <c r="EN12" s="76">
        <v>3</v>
      </c>
      <c r="EO12" s="76">
        <v>3</v>
      </c>
      <c r="EP12" s="76">
        <v>1</v>
      </c>
      <c r="EQ12" s="76">
        <v>4</v>
      </c>
      <c r="ER12" s="76">
        <v>3</v>
      </c>
      <c r="ES12" s="76">
        <v>2</v>
      </c>
      <c r="ET12" s="76">
        <v>22</v>
      </c>
      <c r="EU12" s="76">
        <v>2</v>
      </c>
      <c r="EV12" s="76">
        <v>7</v>
      </c>
      <c r="EW12" s="76">
        <v>4</v>
      </c>
      <c r="EX12" s="76">
        <v>5</v>
      </c>
      <c r="EY12" s="76">
        <v>0</v>
      </c>
      <c r="EZ12" s="76">
        <v>2</v>
      </c>
      <c r="FA12" s="76">
        <v>0</v>
      </c>
      <c r="FB12" s="76">
        <v>1</v>
      </c>
      <c r="FC12" s="76">
        <v>2</v>
      </c>
      <c r="FD12" s="76">
        <v>2</v>
      </c>
      <c r="FE12" s="76">
        <v>7</v>
      </c>
      <c r="FF12" s="76">
        <v>1</v>
      </c>
      <c r="FG12" s="76">
        <v>4</v>
      </c>
      <c r="FH12" s="76">
        <v>0</v>
      </c>
      <c r="FI12" s="76">
        <v>1</v>
      </c>
      <c r="FJ12" s="76">
        <v>3</v>
      </c>
      <c r="FK12" s="76">
        <v>4</v>
      </c>
      <c r="FL12" s="76">
        <v>15</v>
      </c>
      <c r="FM12" s="76">
        <v>2</v>
      </c>
      <c r="FN12" s="76">
        <v>8</v>
      </c>
      <c r="FO12" s="76">
        <v>7</v>
      </c>
      <c r="FP12" s="76">
        <v>4</v>
      </c>
      <c r="FQ12" s="76">
        <v>1</v>
      </c>
      <c r="FR12" s="76">
        <v>6</v>
      </c>
      <c r="FS12" s="76">
        <v>5</v>
      </c>
      <c r="FT12" s="76">
        <v>5</v>
      </c>
      <c r="FU12" s="76">
        <v>1</v>
      </c>
      <c r="FV12" s="76">
        <v>3</v>
      </c>
      <c r="FW12" s="76">
        <v>10</v>
      </c>
      <c r="FX12" s="76">
        <v>3</v>
      </c>
      <c r="FY12" s="76">
        <v>6</v>
      </c>
      <c r="FZ12" s="76">
        <v>0</v>
      </c>
      <c r="GA12" s="76">
        <v>0</v>
      </c>
      <c r="GB12" s="76">
        <v>0</v>
      </c>
      <c r="GC12" s="76">
        <v>1</v>
      </c>
      <c r="GD12" s="76">
        <v>12</v>
      </c>
      <c r="GE12" s="76">
        <v>6</v>
      </c>
      <c r="GF12" s="76">
        <v>3</v>
      </c>
      <c r="GG12" s="76">
        <v>1</v>
      </c>
      <c r="GH12" s="76">
        <v>7</v>
      </c>
      <c r="GI12" s="76">
        <v>1</v>
      </c>
      <c r="GJ12" s="76"/>
      <c r="GK12" s="76"/>
      <c r="GL12" s="76"/>
      <c r="GM12" s="76"/>
      <c r="GN12" s="76"/>
      <c r="GO12" s="76"/>
      <c r="GP12" s="76"/>
      <c r="GQ12" s="76"/>
      <c r="GR12" s="76"/>
    </row>
    <row r="13" spans="1:200" s="32" customFormat="1" x14ac:dyDescent="0.25"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>
        <v>2</v>
      </c>
      <c r="CT13" s="62">
        <v>0</v>
      </c>
      <c r="CU13" s="62">
        <v>3</v>
      </c>
      <c r="CV13" s="62">
        <v>28</v>
      </c>
      <c r="CW13" s="62">
        <v>1</v>
      </c>
      <c r="CX13" s="62">
        <v>20</v>
      </c>
      <c r="CY13" s="62">
        <v>9</v>
      </c>
      <c r="CZ13" s="62">
        <v>6</v>
      </c>
      <c r="DA13" s="62">
        <v>0</v>
      </c>
      <c r="DB13" s="62">
        <v>1</v>
      </c>
      <c r="DC13" s="62">
        <v>3</v>
      </c>
      <c r="DD13" s="62">
        <v>3</v>
      </c>
      <c r="DE13" s="62">
        <v>2</v>
      </c>
      <c r="DF13" s="62">
        <v>1</v>
      </c>
      <c r="DG13" s="62">
        <v>10</v>
      </c>
      <c r="DH13" s="62">
        <v>3</v>
      </c>
      <c r="DI13" s="62">
        <v>1</v>
      </c>
      <c r="DJ13" s="62">
        <v>0</v>
      </c>
      <c r="DK13" s="62">
        <v>0</v>
      </c>
      <c r="DL13" s="62">
        <v>0</v>
      </c>
      <c r="DM13" s="62">
        <v>0</v>
      </c>
      <c r="DN13" s="62">
        <v>0</v>
      </c>
      <c r="DO13" s="62">
        <v>0</v>
      </c>
      <c r="DP13" s="62">
        <v>0</v>
      </c>
      <c r="DQ13" s="62">
        <v>0</v>
      </c>
      <c r="DR13" s="62">
        <v>0</v>
      </c>
      <c r="DS13" s="62">
        <v>0</v>
      </c>
      <c r="DT13" s="32" t="s">
        <v>102</v>
      </c>
      <c r="DY13" s="76">
        <v>2</v>
      </c>
      <c r="DZ13" s="76">
        <v>0</v>
      </c>
      <c r="EA13" s="76">
        <v>0</v>
      </c>
      <c r="EB13" s="76">
        <v>9</v>
      </c>
      <c r="EC13" s="76">
        <v>0</v>
      </c>
      <c r="ED13" s="76">
        <v>6</v>
      </c>
      <c r="EE13" s="76">
        <v>4</v>
      </c>
      <c r="EF13" s="76">
        <v>2</v>
      </c>
      <c r="EG13" s="76">
        <v>0</v>
      </c>
      <c r="EH13" s="76">
        <v>1</v>
      </c>
      <c r="EI13" s="76">
        <v>1</v>
      </c>
      <c r="EJ13" s="76">
        <v>0</v>
      </c>
      <c r="EK13" s="76">
        <v>0</v>
      </c>
      <c r="EL13" s="76">
        <v>0</v>
      </c>
      <c r="EM13" s="76">
        <v>4</v>
      </c>
      <c r="EN13" s="76">
        <v>0</v>
      </c>
      <c r="EO13" s="76">
        <v>1</v>
      </c>
      <c r="EP13" s="76">
        <v>0</v>
      </c>
      <c r="EQ13" s="76">
        <v>0</v>
      </c>
      <c r="ER13" s="76">
        <v>0</v>
      </c>
      <c r="ES13" s="76">
        <v>0</v>
      </c>
      <c r="ET13" s="76">
        <v>6</v>
      </c>
      <c r="EU13" s="76">
        <v>0</v>
      </c>
      <c r="EV13" s="76">
        <v>4</v>
      </c>
      <c r="EW13" s="76">
        <v>2</v>
      </c>
      <c r="EX13" s="76">
        <v>2</v>
      </c>
      <c r="EY13" s="76">
        <v>0</v>
      </c>
      <c r="EZ13" s="76">
        <v>0</v>
      </c>
      <c r="FA13" s="76">
        <v>1</v>
      </c>
      <c r="FB13" s="76">
        <v>2</v>
      </c>
      <c r="FC13" s="76">
        <v>1</v>
      </c>
      <c r="FD13" s="76">
        <v>0</v>
      </c>
      <c r="FE13" s="76">
        <v>4</v>
      </c>
      <c r="FF13" s="76">
        <v>1</v>
      </c>
      <c r="FG13" s="76">
        <v>0</v>
      </c>
      <c r="FH13" s="76">
        <v>0</v>
      </c>
      <c r="FI13" s="76">
        <v>0</v>
      </c>
      <c r="FJ13" s="76">
        <v>0</v>
      </c>
      <c r="FK13" s="76">
        <v>1</v>
      </c>
      <c r="FL13" s="76">
        <v>7</v>
      </c>
      <c r="FM13" s="76">
        <v>1</v>
      </c>
      <c r="FN13" s="76">
        <v>6</v>
      </c>
      <c r="FO13" s="76">
        <v>1</v>
      </c>
      <c r="FP13" s="76">
        <v>1</v>
      </c>
      <c r="FQ13" s="76">
        <v>0</v>
      </c>
      <c r="FR13" s="76">
        <v>0</v>
      </c>
      <c r="FS13" s="76">
        <v>1</v>
      </c>
      <c r="FT13" s="76">
        <v>1</v>
      </c>
      <c r="FU13" s="76">
        <v>1</v>
      </c>
      <c r="FV13" s="76">
        <v>1</v>
      </c>
      <c r="FW13" s="76">
        <v>2</v>
      </c>
      <c r="FX13" s="76">
        <v>2</v>
      </c>
      <c r="FY13" s="76">
        <v>0</v>
      </c>
      <c r="FZ13" s="76">
        <v>0</v>
      </c>
      <c r="GA13" s="76">
        <v>0</v>
      </c>
      <c r="GB13" s="76">
        <v>0</v>
      </c>
      <c r="GC13" s="76">
        <v>2</v>
      </c>
      <c r="GD13" s="76">
        <v>6</v>
      </c>
      <c r="GE13" s="76">
        <v>4</v>
      </c>
      <c r="GF13" s="76">
        <v>2</v>
      </c>
      <c r="GG13" s="76">
        <v>1</v>
      </c>
      <c r="GH13" s="76">
        <v>0</v>
      </c>
      <c r="GI13" s="76">
        <v>0</v>
      </c>
      <c r="GJ13" s="76"/>
      <c r="GK13" s="76"/>
      <c r="GL13" s="76"/>
      <c r="GM13" s="76"/>
      <c r="GN13" s="76"/>
      <c r="GO13" s="76"/>
      <c r="GP13" s="76"/>
      <c r="GQ13" s="76"/>
      <c r="GR13" s="76"/>
    </row>
    <row r="14" spans="1:200" s="32" customFormat="1" x14ac:dyDescent="0.25"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>
        <v>0</v>
      </c>
      <c r="CT14" s="62">
        <v>0</v>
      </c>
      <c r="CU14" s="62">
        <v>1</v>
      </c>
      <c r="CV14" s="62">
        <v>9</v>
      </c>
      <c r="CW14" s="62">
        <v>0</v>
      </c>
      <c r="CX14" s="62">
        <v>5</v>
      </c>
      <c r="CY14" s="62">
        <v>1</v>
      </c>
      <c r="CZ14" s="62">
        <v>2</v>
      </c>
      <c r="DA14" s="62">
        <v>0</v>
      </c>
      <c r="DB14" s="62">
        <v>0</v>
      </c>
      <c r="DC14" s="62">
        <v>2</v>
      </c>
      <c r="DD14" s="62">
        <v>0</v>
      </c>
      <c r="DE14" s="62">
        <v>1</v>
      </c>
      <c r="DF14" s="62">
        <v>0</v>
      </c>
      <c r="DG14" s="62">
        <v>2</v>
      </c>
      <c r="DH14" s="62">
        <v>1</v>
      </c>
      <c r="DI14" s="62">
        <v>0</v>
      </c>
      <c r="DJ14" s="62">
        <v>0</v>
      </c>
      <c r="DK14" s="62">
        <v>0</v>
      </c>
      <c r="DL14" s="62">
        <v>0</v>
      </c>
      <c r="DM14" s="62">
        <v>0</v>
      </c>
      <c r="DN14" s="62">
        <v>0</v>
      </c>
      <c r="DO14" s="62">
        <v>0</v>
      </c>
      <c r="DP14" s="62">
        <v>0</v>
      </c>
      <c r="DQ14" s="62">
        <v>0</v>
      </c>
      <c r="DR14" s="62">
        <v>0</v>
      </c>
      <c r="DS14" s="62">
        <v>0</v>
      </c>
      <c r="DT14" s="32" t="s">
        <v>729</v>
      </c>
      <c r="DY14" s="76">
        <v>0</v>
      </c>
      <c r="DZ14" s="76">
        <v>0</v>
      </c>
      <c r="EA14" s="76">
        <v>0</v>
      </c>
      <c r="EB14" s="76">
        <v>3</v>
      </c>
      <c r="EC14" s="76">
        <v>0</v>
      </c>
      <c r="ED14" s="76">
        <v>1</v>
      </c>
      <c r="EE14" s="76">
        <v>0</v>
      </c>
      <c r="EF14" s="76">
        <v>0</v>
      </c>
      <c r="EG14" s="76">
        <v>0</v>
      </c>
      <c r="EH14" s="76">
        <v>0</v>
      </c>
      <c r="EI14" s="76">
        <v>0</v>
      </c>
      <c r="EJ14" s="76">
        <v>0</v>
      </c>
      <c r="EK14" s="76">
        <v>0</v>
      </c>
      <c r="EL14" s="76">
        <v>0</v>
      </c>
      <c r="EM14" s="76">
        <v>2</v>
      </c>
      <c r="EN14" s="76">
        <v>0</v>
      </c>
      <c r="EO14" s="76">
        <v>0</v>
      </c>
      <c r="EP14" s="76">
        <v>0</v>
      </c>
      <c r="EQ14" s="76">
        <v>0</v>
      </c>
      <c r="ER14" s="76">
        <v>0</v>
      </c>
      <c r="ES14" s="76">
        <v>0</v>
      </c>
      <c r="ET14" s="76">
        <v>0</v>
      </c>
      <c r="EU14" s="76">
        <v>0</v>
      </c>
      <c r="EV14" s="76">
        <v>0</v>
      </c>
      <c r="EW14" s="76">
        <v>0</v>
      </c>
      <c r="EX14" s="76">
        <v>1</v>
      </c>
      <c r="EY14" s="76">
        <v>0</v>
      </c>
      <c r="EZ14" s="76">
        <v>0</v>
      </c>
      <c r="FA14" s="76">
        <v>1</v>
      </c>
      <c r="FB14" s="76">
        <v>0</v>
      </c>
      <c r="FC14" s="76">
        <v>1</v>
      </c>
      <c r="FD14" s="76">
        <v>0</v>
      </c>
      <c r="FE14" s="76">
        <v>0</v>
      </c>
      <c r="FF14" s="76">
        <v>0</v>
      </c>
      <c r="FG14" s="76">
        <v>0</v>
      </c>
      <c r="FH14" s="76">
        <v>0</v>
      </c>
      <c r="FI14" s="76">
        <v>0</v>
      </c>
      <c r="FJ14" s="76">
        <v>0</v>
      </c>
      <c r="FK14" s="76">
        <v>0</v>
      </c>
      <c r="FL14" s="76">
        <v>1</v>
      </c>
      <c r="FM14" s="76">
        <v>0</v>
      </c>
      <c r="FN14" s="76">
        <v>1</v>
      </c>
      <c r="FO14" s="76">
        <v>0</v>
      </c>
      <c r="FP14" s="76">
        <v>0</v>
      </c>
      <c r="FQ14" s="76">
        <v>0</v>
      </c>
      <c r="FR14" s="76">
        <v>0</v>
      </c>
      <c r="FS14" s="76">
        <v>1</v>
      </c>
      <c r="FT14" s="76">
        <v>0</v>
      </c>
      <c r="FU14" s="76">
        <v>0</v>
      </c>
      <c r="FV14" s="76">
        <v>0</v>
      </c>
      <c r="FW14" s="76">
        <v>0</v>
      </c>
      <c r="FX14" s="76">
        <v>1</v>
      </c>
      <c r="FY14" s="76">
        <v>0</v>
      </c>
      <c r="FZ14" s="76">
        <v>0</v>
      </c>
      <c r="GA14" s="76">
        <v>0</v>
      </c>
      <c r="GB14" s="76">
        <v>0</v>
      </c>
      <c r="GC14" s="76">
        <v>1</v>
      </c>
      <c r="GD14" s="76">
        <v>5</v>
      </c>
      <c r="GE14" s="76">
        <v>3</v>
      </c>
      <c r="GF14" s="76">
        <v>1</v>
      </c>
      <c r="GG14" s="76">
        <v>1</v>
      </c>
      <c r="GH14" s="76">
        <v>0</v>
      </c>
      <c r="GI14" s="76">
        <v>0</v>
      </c>
      <c r="GJ14" s="76"/>
      <c r="GK14" s="76"/>
      <c r="GL14" s="76"/>
      <c r="GM14" s="76"/>
      <c r="GN14" s="76"/>
      <c r="GO14" s="76"/>
      <c r="GP14" s="76"/>
      <c r="GQ14" s="76"/>
      <c r="GR14" s="76"/>
    </row>
    <row r="15" spans="1:200" s="32" customFormat="1" x14ac:dyDescent="0.25"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>
        <v>0</v>
      </c>
      <c r="CT15" s="62">
        <v>0</v>
      </c>
      <c r="CU15" s="62">
        <v>1</v>
      </c>
      <c r="CV15" s="62">
        <v>2</v>
      </c>
      <c r="CW15" s="62">
        <v>0</v>
      </c>
      <c r="CX15" s="62">
        <v>1</v>
      </c>
      <c r="CY15" s="62">
        <v>0</v>
      </c>
      <c r="CZ15" s="62">
        <v>0</v>
      </c>
      <c r="DA15" s="62">
        <v>0</v>
      </c>
      <c r="DB15" s="62">
        <v>0</v>
      </c>
      <c r="DC15" s="62">
        <v>0</v>
      </c>
      <c r="DD15" s="62">
        <v>0</v>
      </c>
      <c r="DE15" s="62">
        <v>0</v>
      </c>
      <c r="DF15" s="62">
        <v>0</v>
      </c>
      <c r="DG15" s="62">
        <v>1</v>
      </c>
      <c r="DH15" s="62">
        <v>0</v>
      </c>
      <c r="DI15" s="62">
        <v>0</v>
      </c>
      <c r="DJ15" s="62">
        <v>0</v>
      </c>
      <c r="DK15" s="62">
        <v>0</v>
      </c>
      <c r="DL15" s="62">
        <v>0</v>
      </c>
      <c r="DM15" s="62">
        <v>0</v>
      </c>
      <c r="DN15" s="62">
        <v>0</v>
      </c>
      <c r="DO15" s="62">
        <v>0</v>
      </c>
      <c r="DP15" s="62">
        <v>0</v>
      </c>
      <c r="DQ15" s="62">
        <v>0</v>
      </c>
      <c r="DR15" s="62">
        <v>0</v>
      </c>
      <c r="DS15" s="62">
        <v>0</v>
      </c>
      <c r="DT15" s="32" t="s">
        <v>942</v>
      </c>
      <c r="DY15" s="76">
        <v>0</v>
      </c>
      <c r="DZ15" s="76">
        <v>0</v>
      </c>
      <c r="EA15" s="76">
        <v>0</v>
      </c>
      <c r="EB15" s="76">
        <v>0</v>
      </c>
      <c r="EC15" s="76">
        <v>0</v>
      </c>
      <c r="ED15" s="76">
        <v>0</v>
      </c>
      <c r="EE15" s="76">
        <v>0</v>
      </c>
      <c r="EF15" s="76">
        <v>0</v>
      </c>
      <c r="EG15" s="76">
        <v>0</v>
      </c>
      <c r="EH15" s="76">
        <v>0</v>
      </c>
      <c r="EI15" s="76">
        <v>0</v>
      </c>
      <c r="EJ15" s="76">
        <v>0</v>
      </c>
      <c r="EK15" s="76">
        <v>0</v>
      </c>
      <c r="EL15" s="76">
        <v>0</v>
      </c>
      <c r="EM15" s="76">
        <v>0</v>
      </c>
      <c r="EN15" s="76">
        <v>0</v>
      </c>
      <c r="EO15" s="76">
        <v>0</v>
      </c>
      <c r="EP15" s="76">
        <v>0</v>
      </c>
      <c r="EQ15" s="76">
        <v>0</v>
      </c>
      <c r="ER15" s="76">
        <v>0</v>
      </c>
      <c r="ES15" s="76">
        <v>0</v>
      </c>
      <c r="ET15" s="76">
        <v>0</v>
      </c>
      <c r="EU15" s="76">
        <v>0</v>
      </c>
      <c r="EV15" s="76">
        <v>0</v>
      </c>
      <c r="EW15" s="76">
        <v>0</v>
      </c>
      <c r="EX15" s="76">
        <v>0</v>
      </c>
      <c r="EY15" s="76">
        <v>0</v>
      </c>
      <c r="EZ15" s="76">
        <v>0</v>
      </c>
      <c r="FA15" s="76">
        <v>0</v>
      </c>
      <c r="FB15" s="76">
        <v>0</v>
      </c>
      <c r="FC15" s="76">
        <v>0</v>
      </c>
      <c r="FD15" s="76">
        <v>0</v>
      </c>
      <c r="FE15" s="76">
        <v>1</v>
      </c>
      <c r="FF15" s="76">
        <v>0</v>
      </c>
      <c r="FG15" s="76">
        <v>0</v>
      </c>
      <c r="FH15" s="76">
        <v>0</v>
      </c>
      <c r="FI15" s="76">
        <v>0</v>
      </c>
      <c r="FJ15" s="76">
        <v>0</v>
      </c>
      <c r="FK15" s="76">
        <v>0</v>
      </c>
      <c r="FL15" s="76">
        <v>1</v>
      </c>
      <c r="FM15" s="76">
        <v>0</v>
      </c>
      <c r="FN15" s="76">
        <v>0</v>
      </c>
      <c r="FO15" s="76">
        <v>0</v>
      </c>
      <c r="FP15" s="76">
        <v>0</v>
      </c>
      <c r="FQ15" s="76">
        <v>0</v>
      </c>
      <c r="FR15" s="76">
        <v>0</v>
      </c>
      <c r="FS15" s="76">
        <v>0</v>
      </c>
      <c r="FT15" s="76">
        <v>0</v>
      </c>
      <c r="FU15" s="76">
        <v>0</v>
      </c>
      <c r="FV15" s="76">
        <v>0</v>
      </c>
      <c r="FW15" s="76">
        <v>0</v>
      </c>
      <c r="FX15" s="76">
        <v>0</v>
      </c>
      <c r="FY15" s="76">
        <v>0</v>
      </c>
      <c r="FZ15" s="76">
        <v>0</v>
      </c>
      <c r="GA15" s="76">
        <v>0</v>
      </c>
      <c r="GB15" s="76">
        <v>0</v>
      </c>
      <c r="GC15" s="76">
        <v>1</v>
      </c>
      <c r="GD15" s="76">
        <v>1</v>
      </c>
      <c r="GE15" s="76">
        <v>1</v>
      </c>
      <c r="GF15" s="76">
        <v>0</v>
      </c>
      <c r="GG15" s="76">
        <v>0</v>
      </c>
      <c r="GH15" s="76">
        <v>0</v>
      </c>
      <c r="GI15" s="76">
        <v>0</v>
      </c>
      <c r="GJ15" s="76"/>
      <c r="GK15" s="76"/>
      <c r="GL15" s="76"/>
      <c r="GM15" s="76"/>
      <c r="GN15" s="76"/>
      <c r="GO15" s="76"/>
      <c r="GP15" s="76"/>
      <c r="GQ15" s="76"/>
      <c r="GR15" s="76"/>
    </row>
    <row r="16" spans="1:200" s="32" customFormat="1" x14ac:dyDescent="0.25"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>
        <v>0</v>
      </c>
      <c r="CT16" s="62">
        <v>2</v>
      </c>
      <c r="CU16" s="62">
        <v>0</v>
      </c>
      <c r="CV16" s="62">
        <v>17</v>
      </c>
      <c r="CW16" s="62">
        <v>0</v>
      </c>
      <c r="CX16" s="62">
        <v>16</v>
      </c>
      <c r="CY16" s="62">
        <v>0</v>
      </c>
      <c r="CZ16" s="62">
        <v>0</v>
      </c>
      <c r="DA16" s="62">
        <v>1</v>
      </c>
      <c r="DB16" s="62">
        <v>0</v>
      </c>
      <c r="DC16" s="62">
        <v>0</v>
      </c>
      <c r="DD16" s="62">
        <v>0</v>
      </c>
      <c r="DE16" s="62">
        <v>0</v>
      </c>
      <c r="DF16" s="62">
        <v>0</v>
      </c>
      <c r="DG16" s="62">
        <v>0</v>
      </c>
      <c r="DH16" s="62">
        <v>0</v>
      </c>
      <c r="DI16" s="62">
        <v>0</v>
      </c>
      <c r="DJ16" s="62">
        <v>0</v>
      </c>
      <c r="DK16" s="62">
        <v>0</v>
      </c>
      <c r="DL16" s="62">
        <v>0</v>
      </c>
      <c r="DM16" s="62">
        <v>0</v>
      </c>
      <c r="DN16" s="62">
        <v>0</v>
      </c>
      <c r="DO16" s="62">
        <v>0</v>
      </c>
      <c r="DP16" s="62">
        <v>0</v>
      </c>
      <c r="DQ16" s="62">
        <v>0</v>
      </c>
      <c r="DR16" s="62">
        <v>0</v>
      </c>
      <c r="DS16" s="62">
        <v>0</v>
      </c>
      <c r="DT16" s="32" t="s">
        <v>103</v>
      </c>
      <c r="DY16" s="76">
        <v>0</v>
      </c>
      <c r="DZ16" s="76">
        <v>0</v>
      </c>
      <c r="EA16" s="76">
        <v>0</v>
      </c>
      <c r="EB16" s="76">
        <v>4</v>
      </c>
      <c r="EC16" s="76">
        <v>0</v>
      </c>
      <c r="ED16" s="76">
        <v>5</v>
      </c>
      <c r="EE16" s="76">
        <v>0</v>
      </c>
      <c r="EF16" s="76">
        <v>0</v>
      </c>
      <c r="EG16" s="76">
        <v>1</v>
      </c>
      <c r="EH16" s="76">
        <v>0</v>
      </c>
      <c r="EI16" s="76">
        <v>0</v>
      </c>
      <c r="EJ16" s="76">
        <v>0</v>
      </c>
      <c r="EK16" s="76">
        <v>0</v>
      </c>
      <c r="EL16" s="76">
        <v>0</v>
      </c>
      <c r="EM16" s="76">
        <v>0</v>
      </c>
      <c r="EN16" s="76">
        <v>0</v>
      </c>
      <c r="EO16" s="76">
        <v>0</v>
      </c>
      <c r="EP16" s="76">
        <v>0</v>
      </c>
      <c r="EQ16" s="76">
        <v>0</v>
      </c>
      <c r="ER16" s="76">
        <v>0</v>
      </c>
      <c r="ES16" s="76">
        <v>0</v>
      </c>
      <c r="ET16" s="76">
        <v>4</v>
      </c>
      <c r="EU16" s="76">
        <v>0</v>
      </c>
      <c r="EV16" s="76">
        <v>1</v>
      </c>
      <c r="EW16" s="76">
        <v>0</v>
      </c>
      <c r="EX16" s="76">
        <v>0</v>
      </c>
      <c r="EY16" s="76">
        <v>0</v>
      </c>
      <c r="EZ16" s="76">
        <v>0</v>
      </c>
      <c r="FA16" s="76">
        <v>0</v>
      </c>
      <c r="FB16" s="76">
        <v>0</v>
      </c>
      <c r="FC16" s="76">
        <v>0</v>
      </c>
      <c r="FD16" s="76">
        <v>0</v>
      </c>
      <c r="FE16" s="76">
        <v>0</v>
      </c>
      <c r="FF16" s="76">
        <v>0</v>
      </c>
      <c r="FG16" s="76">
        <v>0</v>
      </c>
      <c r="FH16" s="76">
        <v>0</v>
      </c>
      <c r="FI16" s="76">
        <v>0</v>
      </c>
      <c r="FJ16" s="76">
        <v>2</v>
      </c>
      <c r="FK16" s="76">
        <v>0</v>
      </c>
      <c r="FL16" s="76">
        <v>5</v>
      </c>
      <c r="FM16" s="76">
        <v>0</v>
      </c>
      <c r="FN16" s="76">
        <v>5</v>
      </c>
      <c r="FO16" s="76">
        <v>0</v>
      </c>
      <c r="FP16" s="76">
        <v>0</v>
      </c>
      <c r="FQ16" s="76">
        <v>0</v>
      </c>
      <c r="FR16" s="76">
        <v>0</v>
      </c>
      <c r="FS16" s="76">
        <v>0</v>
      </c>
      <c r="FT16" s="76">
        <v>0</v>
      </c>
      <c r="FU16" s="76">
        <v>0</v>
      </c>
      <c r="FV16" s="76">
        <v>0</v>
      </c>
      <c r="FW16" s="76">
        <v>0</v>
      </c>
      <c r="FX16" s="76">
        <v>0</v>
      </c>
      <c r="FY16" s="76">
        <v>0</v>
      </c>
      <c r="FZ16" s="76">
        <v>0</v>
      </c>
      <c r="GA16" s="76">
        <v>0</v>
      </c>
      <c r="GB16" s="76">
        <v>0</v>
      </c>
      <c r="GC16" s="76">
        <v>0</v>
      </c>
      <c r="GD16" s="76">
        <v>4</v>
      </c>
      <c r="GE16" s="76">
        <v>5</v>
      </c>
      <c r="GF16" s="76">
        <v>0</v>
      </c>
      <c r="GG16" s="76">
        <v>0</v>
      </c>
      <c r="GH16" s="76">
        <v>0</v>
      </c>
      <c r="GI16" s="76">
        <v>0</v>
      </c>
      <c r="GJ16" s="76"/>
      <c r="GK16" s="76"/>
      <c r="GL16" s="76"/>
      <c r="GM16" s="76"/>
      <c r="GN16" s="76"/>
      <c r="GO16" s="76"/>
      <c r="GP16" s="76"/>
      <c r="GQ16" s="76"/>
      <c r="GR16" s="76"/>
    </row>
    <row r="17" spans="43:200" s="32" customFormat="1" x14ac:dyDescent="0.25"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>
        <v>0</v>
      </c>
      <c r="CT17" s="62">
        <v>0</v>
      </c>
      <c r="CU17" s="62">
        <v>0</v>
      </c>
      <c r="CV17" s="62">
        <v>4</v>
      </c>
      <c r="CW17" s="62">
        <v>0</v>
      </c>
      <c r="CX17" s="62">
        <v>6</v>
      </c>
      <c r="CY17" s="62">
        <v>0</v>
      </c>
      <c r="CZ17" s="62">
        <v>0</v>
      </c>
      <c r="DA17" s="62">
        <v>0</v>
      </c>
      <c r="DB17" s="62">
        <v>0</v>
      </c>
      <c r="DC17" s="62">
        <v>0</v>
      </c>
      <c r="DD17" s="62">
        <v>0</v>
      </c>
      <c r="DE17" s="62">
        <v>0</v>
      </c>
      <c r="DF17" s="62">
        <v>0</v>
      </c>
      <c r="DG17" s="62">
        <v>0</v>
      </c>
      <c r="DH17" s="62">
        <v>0</v>
      </c>
      <c r="DI17" s="62">
        <v>0</v>
      </c>
      <c r="DJ17" s="62">
        <v>0</v>
      </c>
      <c r="DK17" s="62">
        <v>0</v>
      </c>
      <c r="DL17" s="62">
        <v>0</v>
      </c>
      <c r="DM17" s="62">
        <v>0</v>
      </c>
      <c r="DN17" s="62">
        <v>0</v>
      </c>
      <c r="DO17" s="62">
        <v>0</v>
      </c>
      <c r="DP17" s="62">
        <v>0</v>
      </c>
      <c r="DQ17" s="62">
        <v>0</v>
      </c>
      <c r="DR17" s="62">
        <v>0</v>
      </c>
      <c r="DS17" s="62">
        <v>0</v>
      </c>
      <c r="DT17" s="32" t="s">
        <v>943</v>
      </c>
      <c r="DY17" s="76">
        <v>0</v>
      </c>
      <c r="DZ17" s="76">
        <v>0</v>
      </c>
      <c r="EA17" s="76">
        <v>0</v>
      </c>
      <c r="EB17" s="76">
        <v>1</v>
      </c>
      <c r="EC17" s="76">
        <v>0</v>
      </c>
      <c r="ED17" s="76">
        <v>1</v>
      </c>
      <c r="EE17" s="76">
        <v>0</v>
      </c>
      <c r="EF17" s="76">
        <v>0</v>
      </c>
      <c r="EG17" s="76">
        <v>0</v>
      </c>
      <c r="EH17" s="76">
        <v>0</v>
      </c>
      <c r="EI17" s="76">
        <v>0</v>
      </c>
      <c r="EJ17" s="76">
        <v>0</v>
      </c>
      <c r="EK17" s="76">
        <v>0</v>
      </c>
      <c r="EL17" s="76">
        <v>0</v>
      </c>
      <c r="EM17" s="76">
        <v>0</v>
      </c>
      <c r="EN17" s="76">
        <v>0</v>
      </c>
      <c r="EO17" s="76">
        <v>0</v>
      </c>
      <c r="EP17" s="76">
        <v>0</v>
      </c>
      <c r="EQ17" s="76">
        <v>0</v>
      </c>
      <c r="ER17" s="76">
        <v>0</v>
      </c>
      <c r="ES17" s="76">
        <v>0</v>
      </c>
      <c r="ET17" s="76">
        <v>0</v>
      </c>
      <c r="EU17" s="76">
        <v>0</v>
      </c>
      <c r="EV17" s="76">
        <v>0</v>
      </c>
      <c r="EW17" s="76">
        <v>0</v>
      </c>
      <c r="EX17" s="76">
        <v>0</v>
      </c>
      <c r="EY17" s="76">
        <v>0</v>
      </c>
      <c r="EZ17" s="76">
        <v>0</v>
      </c>
      <c r="FA17" s="76">
        <v>0</v>
      </c>
      <c r="FB17" s="76">
        <v>0</v>
      </c>
      <c r="FC17" s="76">
        <v>0</v>
      </c>
      <c r="FD17" s="76">
        <v>0</v>
      </c>
      <c r="FE17" s="76">
        <v>0</v>
      </c>
      <c r="FF17" s="76">
        <v>0</v>
      </c>
      <c r="FG17" s="76">
        <v>0</v>
      </c>
      <c r="FH17" s="76">
        <v>0</v>
      </c>
      <c r="FI17" s="76">
        <v>0</v>
      </c>
      <c r="FJ17" s="76">
        <v>0</v>
      </c>
      <c r="FK17" s="76">
        <v>0</v>
      </c>
      <c r="FL17" s="76">
        <v>1</v>
      </c>
      <c r="FM17" s="76">
        <v>0</v>
      </c>
      <c r="FN17" s="76">
        <v>0</v>
      </c>
      <c r="FO17" s="76">
        <v>0</v>
      </c>
      <c r="FP17" s="76">
        <v>0</v>
      </c>
      <c r="FQ17" s="76">
        <v>0</v>
      </c>
      <c r="FR17" s="76">
        <v>0</v>
      </c>
      <c r="FS17" s="76">
        <v>0</v>
      </c>
      <c r="FT17" s="76">
        <v>0</v>
      </c>
      <c r="FU17" s="76">
        <v>0</v>
      </c>
      <c r="FV17" s="76">
        <v>0</v>
      </c>
      <c r="FW17" s="76">
        <v>0</v>
      </c>
      <c r="FX17" s="76">
        <v>0</v>
      </c>
      <c r="FY17" s="76">
        <v>0</v>
      </c>
      <c r="FZ17" s="76">
        <v>0</v>
      </c>
      <c r="GA17" s="76">
        <v>0</v>
      </c>
      <c r="GB17" s="76">
        <v>0</v>
      </c>
      <c r="GC17" s="76">
        <v>0</v>
      </c>
      <c r="GD17" s="76">
        <v>2</v>
      </c>
      <c r="GE17" s="76">
        <v>5</v>
      </c>
      <c r="GF17" s="76">
        <v>0</v>
      </c>
      <c r="GG17" s="76">
        <v>0</v>
      </c>
      <c r="GH17" s="76">
        <v>0</v>
      </c>
      <c r="GI17" s="76">
        <v>0</v>
      </c>
      <c r="GJ17" s="76"/>
      <c r="GK17" s="76"/>
      <c r="GL17" s="76"/>
      <c r="GM17" s="76"/>
      <c r="GN17" s="76"/>
      <c r="GO17" s="76"/>
      <c r="GP17" s="76"/>
      <c r="GQ17" s="76"/>
      <c r="GR17" s="76"/>
    </row>
    <row r="18" spans="43:200" s="32" customFormat="1" x14ac:dyDescent="0.25"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>
        <v>0</v>
      </c>
      <c r="CT18" s="62">
        <v>0</v>
      </c>
      <c r="CU18" s="62">
        <v>0</v>
      </c>
      <c r="CV18" s="62">
        <v>2</v>
      </c>
      <c r="CW18" s="62">
        <v>0</v>
      </c>
      <c r="CX18" s="62">
        <v>0</v>
      </c>
      <c r="CY18" s="62">
        <v>0</v>
      </c>
      <c r="CZ18" s="62">
        <v>0</v>
      </c>
      <c r="DA18" s="62">
        <v>0</v>
      </c>
      <c r="DB18" s="62">
        <v>0</v>
      </c>
      <c r="DC18" s="62">
        <v>0</v>
      </c>
      <c r="DD18" s="62">
        <v>0</v>
      </c>
      <c r="DE18" s="62">
        <v>0</v>
      </c>
      <c r="DF18" s="62">
        <v>0</v>
      </c>
      <c r="DG18" s="62">
        <v>0</v>
      </c>
      <c r="DH18" s="62">
        <v>0</v>
      </c>
      <c r="DI18" s="62">
        <v>0</v>
      </c>
      <c r="DJ18" s="62">
        <v>0</v>
      </c>
      <c r="DK18" s="62">
        <v>0</v>
      </c>
      <c r="DL18" s="62">
        <v>0</v>
      </c>
      <c r="DM18" s="62">
        <v>0</v>
      </c>
      <c r="DN18" s="62">
        <v>0</v>
      </c>
      <c r="DO18" s="62">
        <v>0</v>
      </c>
      <c r="DP18" s="62">
        <v>0</v>
      </c>
      <c r="DQ18" s="62">
        <v>0</v>
      </c>
      <c r="DR18" s="62">
        <v>0</v>
      </c>
      <c r="DS18" s="62">
        <v>0</v>
      </c>
      <c r="DT18" s="32" t="s">
        <v>944</v>
      </c>
      <c r="DY18" s="76">
        <v>0</v>
      </c>
      <c r="DZ18" s="76">
        <v>0</v>
      </c>
      <c r="EA18" s="76">
        <v>0</v>
      </c>
      <c r="EB18" s="76">
        <v>0</v>
      </c>
      <c r="EC18" s="76">
        <v>0</v>
      </c>
      <c r="ED18" s="76">
        <v>0</v>
      </c>
      <c r="EE18" s="76">
        <v>0</v>
      </c>
      <c r="EF18" s="76">
        <v>0</v>
      </c>
      <c r="EG18" s="76">
        <v>0</v>
      </c>
      <c r="EH18" s="76">
        <v>0</v>
      </c>
      <c r="EI18" s="76">
        <v>0</v>
      </c>
      <c r="EJ18" s="76">
        <v>0</v>
      </c>
      <c r="EK18" s="76">
        <v>0</v>
      </c>
      <c r="EL18" s="76">
        <v>0</v>
      </c>
      <c r="EM18" s="76">
        <v>0</v>
      </c>
      <c r="EN18" s="76">
        <v>0</v>
      </c>
      <c r="EO18" s="76">
        <v>0</v>
      </c>
      <c r="EP18" s="76">
        <v>0</v>
      </c>
      <c r="EQ18" s="76">
        <v>0</v>
      </c>
      <c r="ER18" s="76">
        <v>0</v>
      </c>
      <c r="ES18" s="76">
        <v>0</v>
      </c>
      <c r="ET18" s="76">
        <v>0</v>
      </c>
      <c r="EU18" s="76">
        <v>0</v>
      </c>
      <c r="EV18" s="76">
        <v>0</v>
      </c>
      <c r="EW18" s="76">
        <v>0</v>
      </c>
      <c r="EX18" s="76">
        <v>0</v>
      </c>
      <c r="EY18" s="76">
        <v>0</v>
      </c>
      <c r="EZ18" s="76">
        <v>0</v>
      </c>
      <c r="FA18" s="76">
        <v>0</v>
      </c>
      <c r="FB18" s="76">
        <v>0</v>
      </c>
      <c r="FC18" s="76">
        <v>0</v>
      </c>
      <c r="FD18" s="76">
        <v>0</v>
      </c>
      <c r="FE18" s="76">
        <v>0</v>
      </c>
      <c r="FF18" s="76">
        <v>0</v>
      </c>
      <c r="FG18" s="76">
        <v>0</v>
      </c>
      <c r="FH18" s="76">
        <v>0</v>
      </c>
      <c r="FI18" s="76">
        <v>0</v>
      </c>
      <c r="FJ18" s="76">
        <v>0</v>
      </c>
      <c r="FK18" s="76">
        <v>0</v>
      </c>
      <c r="FL18" s="76">
        <v>0</v>
      </c>
      <c r="FM18" s="76">
        <v>0</v>
      </c>
      <c r="FN18" s="76">
        <v>0</v>
      </c>
      <c r="FO18" s="76">
        <v>0</v>
      </c>
      <c r="FP18" s="76">
        <v>0</v>
      </c>
      <c r="FQ18" s="76">
        <v>0</v>
      </c>
      <c r="FR18" s="76">
        <v>0</v>
      </c>
      <c r="FS18" s="76">
        <v>0</v>
      </c>
      <c r="FT18" s="76">
        <v>0</v>
      </c>
      <c r="FU18" s="76">
        <v>0</v>
      </c>
      <c r="FV18" s="76">
        <v>0</v>
      </c>
      <c r="FW18" s="76">
        <v>0</v>
      </c>
      <c r="FX18" s="76">
        <v>0</v>
      </c>
      <c r="FY18" s="76">
        <v>0</v>
      </c>
      <c r="FZ18" s="76">
        <v>0</v>
      </c>
      <c r="GA18" s="76">
        <v>0</v>
      </c>
      <c r="GB18" s="76">
        <v>0</v>
      </c>
      <c r="GC18" s="76">
        <v>0</v>
      </c>
      <c r="GD18" s="76">
        <v>2</v>
      </c>
      <c r="GE18" s="76">
        <v>0</v>
      </c>
      <c r="GF18" s="76">
        <v>0</v>
      </c>
      <c r="GG18" s="76">
        <v>0</v>
      </c>
      <c r="GH18" s="76">
        <v>0</v>
      </c>
      <c r="GI18" s="76">
        <v>0</v>
      </c>
      <c r="GJ18" s="76"/>
      <c r="GK18" s="76"/>
      <c r="GL18" s="76"/>
      <c r="GM18" s="76"/>
      <c r="GN18" s="76"/>
      <c r="GO18" s="76"/>
      <c r="GP18" s="76"/>
      <c r="GQ18" s="76"/>
      <c r="GR18" s="76"/>
    </row>
    <row r="19" spans="43:200" s="32" customFormat="1" x14ac:dyDescent="0.25"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>
        <v>107</v>
      </c>
      <c r="CT19" s="62">
        <v>120</v>
      </c>
      <c r="CU19" s="62">
        <v>127</v>
      </c>
      <c r="CV19" s="62">
        <v>21</v>
      </c>
      <c r="CW19" s="62">
        <v>94</v>
      </c>
      <c r="CX19" s="62">
        <v>42</v>
      </c>
      <c r="CY19" s="62">
        <v>82</v>
      </c>
      <c r="CZ19" s="62">
        <v>109</v>
      </c>
      <c r="DA19" s="62">
        <v>94</v>
      </c>
      <c r="DB19" s="62">
        <v>100</v>
      </c>
      <c r="DC19" s="62">
        <v>109</v>
      </c>
      <c r="DD19" s="62">
        <v>108</v>
      </c>
      <c r="DE19" s="62">
        <v>92</v>
      </c>
      <c r="DF19" s="62">
        <v>79</v>
      </c>
      <c r="DG19" s="62">
        <v>72</v>
      </c>
      <c r="DH19" s="62">
        <v>87</v>
      </c>
      <c r="DI19" s="62">
        <v>91</v>
      </c>
      <c r="DJ19" s="62">
        <v>86</v>
      </c>
      <c r="DK19" s="62">
        <v>0</v>
      </c>
      <c r="DL19" s="62">
        <v>0</v>
      </c>
      <c r="DM19" s="62">
        <v>0</v>
      </c>
      <c r="DN19" s="62">
        <v>0</v>
      </c>
      <c r="DO19" s="62">
        <v>0</v>
      </c>
      <c r="DP19" s="62">
        <v>0</v>
      </c>
      <c r="DQ19" s="62">
        <v>0</v>
      </c>
      <c r="DR19" s="62">
        <v>0</v>
      </c>
      <c r="DS19" s="62">
        <v>0</v>
      </c>
      <c r="DT19" s="32" t="s">
        <v>88</v>
      </c>
      <c r="DY19" s="76">
        <v>29</v>
      </c>
      <c r="DZ19" s="76">
        <v>41</v>
      </c>
      <c r="EA19" s="76">
        <v>40</v>
      </c>
      <c r="EB19" s="76">
        <v>6</v>
      </c>
      <c r="EC19" s="76">
        <v>34</v>
      </c>
      <c r="ED19" s="76">
        <v>13</v>
      </c>
      <c r="EE19" s="76">
        <v>26</v>
      </c>
      <c r="EF19" s="76">
        <v>34</v>
      </c>
      <c r="EG19" s="76">
        <v>30</v>
      </c>
      <c r="EH19" s="76">
        <v>34</v>
      </c>
      <c r="EI19" s="76">
        <v>30</v>
      </c>
      <c r="EJ19" s="76">
        <v>29</v>
      </c>
      <c r="EK19" s="76">
        <v>36</v>
      </c>
      <c r="EL19" s="76">
        <v>32</v>
      </c>
      <c r="EM19" s="76">
        <v>25</v>
      </c>
      <c r="EN19" s="76">
        <v>31</v>
      </c>
      <c r="EO19" s="76">
        <v>29</v>
      </c>
      <c r="EP19" s="76">
        <v>30</v>
      </c>
      <c r="EQ19" s="76">
        <v>32</v>
      </c>
      <c r="ER19" s="76">
        <v>36</v>
      </c>
      <c r="ES19" s="76">
        <v>38</v>
      </c>
      <c r="ET19" s="76">
        <v>4</v>
      </c>
      <c r="EU19" s="76">
        <v>35</v>
      </c>
      <c r="EV19" s="76">
        <v>12</v>
      </c>
      <c r="EW19" s="76">
        <v>27</v>
      </c>
      <c r="EX19" s="76">
        <v>32</v>
      </c>
      <c r="EY19" s="76">
        <v>29</v>
      </c>
      <c r="EZ19" s="76">
        <v>37</v>
      </c>
      <c r="FA19" s="76">
        <v>35</v>
      </c>
      <c r="FB19" s="76">
        <v>28</v>
      </c>
      <c r="FC19" s="76">
        <v>31</v>
      </c>
      <c r="FD19" s="76">
        <v>24</v>
      </c>
      <c r="FE19" s="76">
        <v>23</v>
      </c>
      <c r="FF19" s="76">
        <v>29</v>
      </c>
      <c r="FG19" s="76">
        <v>32</v>
      </c>
      <c r="FH19" s="76">
        <v>28</v>
      </c>
      <c r="FI19" s="76">
        <v>29</v>
      </c>
      <c r="FJ19" s="76">
        <v>26</v>
      </c>
      <c r="FK19" s="76">
        <v>34</v>
      </c>
      <c r="FL19" s="76">
        <v>7</v>
      </c>
      <c r="FM19" s="76">
        <v>25</v>
      </c>
      <c r="FN19" s="76">
        <v>12</v>
      </c>
      <c r="FO19" s="76">
        <v>20</v>
      </c>
      <c r="FP19" s="76">
        <v>27</v>
      </c>
      <c r="FQ19" s="76">
        <v>35</v>
      </c>
      <c r="FR19" s="76">
        <v>29</v>
      </c>
      <c r="FS19" s="76">
        <v>31</v>
      </c>
      <c r="FT19" s="76">
        <v>33</v>
      </c>
      <c r="FU19" s="76">
        <v>25</v>
      </c>
      <c r="FV19" s="76">
        <v>23</v>
      </c>
      <c r="FW19" s="76">
        <v>24</v>
      </c>
      <c r="FX19" s="76">
        <v>27</v>
      </c>
      <c r="FY19" s="76">
        <v>30</v>
      </c>
      <c r="FZ19" s="76">
        <v>28</v>
      </c>
      <c r="GA19" s="76">
        <v>17</v>
      </c>
      <c r="GB19" s="76">
        <v>17</v>
      </c>
      <c r="GC19" s="76">
        <v>15</v>
      </c>
      <c r="GD19" s="76">
        <v>4</v>
      </c>
      <c r="GE19" s="76">
        <v>5</v>
      </c>
      <c r="GF19" s="76">
        <v>9</v>
      </c>
      <c r="GG19" s="76">
        <v>16</v>
      </c>
      <c r="GH19" s="76">
        <v>13</v>
      </c>
      <c r="GI19" s="76">
        <v>18</v>
      </c>
      <c r="GJ19" s="76"/>
      <c r="GK19" s="76"/>
      <c r="GL19" s="76"/>
      <c r="GM19" s="76"/>
      <c r="GN19" s="76"/>
      <c r="GO19" s="76"/>
      <c r="GP19" s="76"/>
      <c r="GQ19" s="76"/>
      <c r="GR19" s="76"/>
    </row>
    <row r="20" spans="43:200" s="32" customFormat="1" x14ac:dyDescent="0.25"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>
        <v>34</v>
      </c>
      <c r="CT20" s="62">
        <v>46</v>
      </c>
      <c r="CU20" s="62">
        <v>7</v>
      </c>
      <c r="CV20" s="62">
        <v>1</v>
      </c>
      <c r="CW20" s="62">
        <v>22</v>
      </c>
      <c r="CX20" s="62">
        <v>54</v>
      </c>
      <c r="CY20" s="62">
        <v>48</v>
      </c>
      <c r="CZ20" s="62">
        <v>18</v>
      </c>
      <c r="DA20" s="62">
        <v>56</v>
      </c>
      <c r="DB20" s="62">
        <v>11</v>
      </c>
      <c r="DC20" s="62">
        <v>19</v>
      </c>
      <c r="DD20" s="62">
        <v>39</v>
      </c>
      <c r="DE20" s="62">
        <v>32</v>
      </c>
      <c r="DF20" s="62">
        <v>43</v>
      </c>
      <c r="DG20" s="62">
        <v>7</v>
      </c>
      <c r="DH20" s="62">
        <v>14</v>
      </c>
      <c r="DI20" s="62">
        <v>26</v>
      </c>
      <c r="DJ20" s="62">
        <v>72</v>
      </c>
      <c r="DK20" s="62">
        <v>0</v>
      </c>
      <c r="DL20" s="62">
        <v>0</v>
      </c>
      <c r="DM20" s="62">
        <v>0</v>
      </c>
      <c r="DN20" s="62">
        <v>0</v>
      </c>
      <c r="DO20" s="62">
        <v>0</v>
      </c>
      <c r="DP20" s="62">
        <v>0</v>
      </c>
      <c r="DQ20" s="62">
        <v>0</v>
      </c>
      <c r="DR20" s="62">
        <v>0</v>
      </c>
      <c r="DS20" s="62">
        <v>0</v>
      </c>
      <c r="DT20" s="32" t="s">
        <v>89</v>
      </c>
      <c r="DY20" s="76">
        <v>12</v>
      </c>
      <c r="DZ20" s="76">
        <v>12</v>
      </c>
      <c r="EA20" s="76">
        <v>3</v>
      </c>
      <c r="EB20" s="76">
        <v>1</v>
      </c>
      <c r="EC20" s="76">
        <v>6</v>
      </c>
      <c r="ED20" s="76">
        <v>15</v>
      </c>
      <c r="EE20" s="76">
        <v>10</v>
      </c>
      <c r="EF20" s="76">
        <v>4</v>
      </c>
      <c r="EG20" s="76">
        <v>19</v>
      </c>
      <c r="EH20" s="76">
        <v>0</v>
      </c>
      <c r="EI20" s="76">
        <v>7</v>
      </c>
      <c r="EJ20" s="76">
        <v>12</v>
      </c>
      <c r="EK20" s="76">
        <v>7</v>
      </c>
      <c r="EL20" s="76">
        <v>10</v>
      </c>
      <c r="EM20" s="76">
        <v>4</v>
      </c>
      <c r="EN20" s="76">
        <v>5</v>
      </c>
      <c r="EO20" s="76">
        <v>7</v>
      </c>
      <c r="EP20" s="76">
        <v>24</v>
      </c>
      <c r="EQ20" s="76">
        <v>9</v>
      </c>
      <c r="ER20" s="76">
        <v>13</v>
      </c>
      <c r="ES20" s="76">
        <v>0</v>
      </c>
      <c r="ET20" s="76">
        <v>0</v>
      </c>
      <c r="EU20" s="76">
        <v>5</v>
      </c>
      <c r="EV20" s="76">
        <v>19</v>
      </c>
      <c r="EW20" s="76">
        <v>12</v>
      </c>
      <c r="EX20" s="76">
        <v>5</v>
      </c>
      <c r="EY20" s="76">
        <v>24</v>
      </c>
      <c r="EZ20" s="76">
        <v>5</v>
      </c>
      <c r="FA20" s="76">
        <v>7</v>
      </c>
      <c r="FB20" s="76">
        <v>13</v>
      </c>
      <c r="FC20" s="76">
        <v>12</v>
      </c>
      <c r="FD20" s="76">
        <v>18</v>
      </c>
      <c r="FE20" s="76">
        <v>2</v>
      </c>
      <c r="FF20" s="76">
        <v>5</v>
      </c>
      <c r="FG20" s="76">
        <v>11</v>
      </c>
      <c r="FH20" s="76">
        <v>24</v>
      </c>
      <c r="FI20" s="76">
        <v>8</v>
      </c>
      <c r="FJ20" s="76">
        <v>14</v>
      </c>
      <c r="FK20" s="76">
        <v>1</v>
      </c>
      <c r="FL20" s="76">
        <v>0</v>
      </c>
      <c r="FM20" s="76">
        <v>11</v>
      </c>
      <c r="FN20" s="76">
        <v>15</v>
      </c>
      <c r="FO20" s="76">
        <v>16</v>
      </c>
      <c r="FP20" s="76">
        <v>4</v>
      </c>
      <c r="FQ20" s="76">
        <v>13</v>
      </c>
      <c r="FR20" s="76">
        <v>6</v>
      </c>
      <c r="FS20" s="76">
        <v>5</v>
      </c>
      <c r="FT20" s="76">
        <v>8</v>
      </c>
      <c r="FU20" s="76">
        <v>13</v>
      </c>
      <c r="FV20" s="76">
        <v>15</v>
      </c>
      <c r="FW20" s="76">
        <v>1</v>
      </c>
      <c r="FX20" s="76">
        <v>4</v>
      </c>
      <c r="FY20" s="76">
        <v>8</v>
      </c>
      <c r="FZ20" s="76">
        <v>24</v>
      </c>
      <c r="GA20" s="76">
        <v>5</v>
      </c>
      <c r="GB20" s="76">
        <v>7</v>
      </c>
      <c r="GC20" s="76">
        <v>3</v>
      </c>
      <c r="GD20" s="76">
        <v>0</v>
      </c>
      <c r="GE20" s="76">
        <v>5</v>
      </c>
      <c r="GF20" s="76">
        <v>10</v>
      </c>
      <c r="GG20" s="76">
        <v>5</v>
      </c>
      <c r="GH20" s="76">
        <v>0</v>
      </c>
      <c r="GI20" s="76">
        <v>6</v>
      </c>
      <c r="GJ20" s="76"/>
      <c r="GK20" s="76"/>
      <c r="GL20" s="76"/>
      <c r="GM20" s="76"/>
      <c r="GN20" s="76"/>
      <c r="GO20" s="76"/>
      <c r="GP20" s="76"/>
      <c r="GQ20" s="76"/>
      <c r="GR20" s="76"/>
    </row>
    <row r="21" spans="43:200" s="32" customFormat="1" x14ac:dyDescent="0.25"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>
        <v>0</v>
      </c>
      <c r="CT21" s="62">
        <v>1</v>
      </c>
      <c r="CU21" s="62">
        <v>0</v>
      </c>
      <c r="CV21" s="62">
        <v>0</v>
      </c>
      <c r="CW21" s="62">
        <v>0</v>
      </c>
      <c r="CX21" s="62">
        <v>0</v>
      </c>
      <c r="CY21" s="62">
        <v>0</v>
      </c>
      <c r="CZ21" s="62">
        <v>0</v>
      </c>
      <c r="DA21" s="62">
        <v>0</v>
      </c>
      <c r="DB21" s="62">
        <v>0</v>
      </c>
      <c r="DC21" s="62">
        <v>1</v>
      </c>
      <c r="DD21" s="62">
        <v>0</v>
      </c>
      <c r="DE21" s="62">
        <v>1</v>
      </c>
      <c r="DF21" s="62">
        <v>0</v>
      </c>
      <c r="DG21" s="62">
        <v>0</v>
      </c>
      <c r="DH21" s="62">
        <v>0</v>
      </c>
      <c r="DI21" s="62">
        <v>0</v>
      </c>
      <c r="DJ21" s="62">
        <v>0</v>
      </c>
      <c r="DK21" s="62">
        <v>0</v>
      </c>
      <c r="DL21" s="62">
        <v>0</v>
      </c>
      <c r="DM21" s="62">
        <v>0</v>
      </c>
      <c r="DN21" s="62">
        <v>0</v>
      </c>
      <c r="DO21" s="62">
        <v>0</v>
      </c>
      <c r="DP21" s="62">
        <v>0</v>
      </c>
      <c r="DQ21" s="62">
        <v>0</v>
      </c>
      <c r="DR21" s="62">
        <v>0</v>
      </c>
      <c r="DS21" s="62">
        <v>0</v>
      </c>
      <c r="DT21" s="32" t="s">
        <v>90</v>
      </c>
      <c r="DY21" s="76">
        <v>0</v>
      </c>
      <c r="DZ21" s="76">
        <v>0</v>
      </c>
      <c r="EA21" s="76">
        <v>0</v>
      </c>
      <c r="EB21" s="76">
        <v>0</v>
      </c>
      <c r="EC21" s="76">
        <v>0</v>
      </c>
      <c r="ED21" s="76">
        <v>0</v>
      </c>
      <c r="EE21" s="76">
        <v>0</v>
      </c>
      <c r="EF21" s="76">
        <v>0</v>
      </c>
      <c r="EG21" s="76">
        <v>0</v>
      </c>
      <c r="EH21" s="76">
        <v>0</v>
      </c>
      <c r="EI21" s="76">
        <v>1</v>
      </c>
      <c r="EJ21" s="76">
        <v>0</v>
      </c>
      <c r="EK21" s="76">
        <v>0</v>
      </c>
      <c r="EL21" s="76">
        <v>0</v>
      </c>
      <c r="EM21" s="76">
        <v>0</v>
      </c>
      <c r="EN21" s="76">
        <v>0</v>
      </c>
      <c r="EO21" s="76">
        <v>0</v>
      </c>
      <c r="EP21" s="76">
        <v>0</v>
      </c>
      <c r="EQ21" s="76">
        <v>0</v>
      </c>
      <c r="ER21" s="76">
        <v>0</v>
      </c>
      <c r="ES21" s="76">
        <v>0</v>
      </c>
      <c r="ET21" s="76">
        <v>0</v>
      </c>
      <c r="EU21" s="76">
        <v>0</v>
      </c>
      <c r="EV21" s="76">
        <v>0</v>
      </c>
      <c r="EW21" s="76">
        <v>0</v>
      </c>
      <c r="EX21" s="76">
        <v>0</v>
      </c>
      <c r="EY21" s="76">
        <v>0</v>
      </c>
      <c r="EZ21" s="76">
        <v>0</v>
      </c>
      <c r="FA21" s="76">
        <v>0</v>
      </c>
      <c r="FB21" s="76">
        <v>0</v>
      </c>
      <c r="FC21" s="76">
        <v>0</v>
      </c>
      <c r="FD21" s="76">
        <v>0</v>
      </c>
      <c r="FE21" s="76">
        <v>0</v>
      </c>
      <c r="FF21" s="76">
        <v>0</v>
      </c>
      <c r="FG21" s="76">
        <v>0</v>
      </c>
      <c r="FH21" s="76">
        <v>0</v>
      </c>
      <c r="FI21" s="76">
        <v>0</v>
      </c>
      <c r="FJ21" s="76">
        <v>1</v>
      </c>
      <c r="FK21" s="76">
        <v>0</v>
      </c>
      <c r="FL21" s="76">
        <v>0</v>
      </c>
      <c r="FM21" s="76">
        <v>0</v>
      </c>
      <c r="FN21" s="76">
        <v>0</v>
      </c>
      <c r="FO21" s="76">
        <v>0</v>
      </c>
      <c r="FP21" s="76">
        <v>0</v>
      </c>
      <c r="FQ21" s="76">
        <v>0</v>
      </c>
      <c r="FR21" s="76">
        <v>0</v>
      </c>
      <c r="FS21" s="76">
        <v>0</v>
      </c>
      <c r="FT21" s="76">
        <v>0</v>
      </c>
      <c r="FU21" s="76">
        <v>1</v>
      </c>
      <c r="FV21" s="76">
        <v>0</v>
      </c>
      <c r="FW21" s="76">
        <v>0</v>
      </c>
      <c r="FX21" s="76">
        <v>0</v>
      </c>
      <c r="FY21" s="76">
        <v>0</v>
      </c>
      <c r="FZ21" s="76">
        <v>0</v>
      </c>
      <c r="GA21" s="76">
        <v>0</v>
      </c>
      <c r="GB21" s="76">
        <v>0</v>
      </c>
      <c r="GC21" s="76">
        <v>0</v>
      </c>
      <c r="GD21" s="76">
        <v>0</v>
      </c>
      <c r="GE21" s="76">
        <v>0</v>
      </c>
      <c r="GF21" s="76">
        <v>0</v>
      </c>
      <c r="GG21" s="76">
        <v>0</v>
      </c>
      <c r="GH21" s="76">
        <v>0</v>
      </c>
      <c r="GI21" s="76">
        <v>0</v>
      </c>
      <c r="GJ21" s="76"/>
      <c r="GK21" s="76"/>
      <c r="GL21" s="76"/>
      <c r="GM21" s="76"/>
      <c r="GN21" s="76"/>
      <c r="GO21" s="76"/>
      <c r="GP21" s="76"/>
      <c r="GQ21" s="76"/>
      <c r="GR21" s="76"/>
    </row>
    <row r="22" spans="43:200" s="32" customFormat="1" x14ac:dyDescent="0.25"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>
        <v>46</v>
      </c>
      <c r="CT22" s="62">
        <v>23</v>
      </c>
      <c r="CU22" s="62">
        <v>51</v>
      </c>
      <c r="CV22" s="62">
        <v>71</v>
      </c>
      <c r="CW22" s="62">
        <v>44</v>
      </c>
      <c r="CX22" s="62">
        <v>41</v>
      </c>
      <c r="CY22" s="62">
        <v>46</v>
      </c>
      <c r="CZ22" s="62">
        <v>48</v>
      </c>
      <c r="DA22" s="62">
        <v>17</v>
      </c>
      <c r="DB22" s="62">
        <v>46</v>
      </c>
      <c r="DC22" s="62">
        <v>52</v>
      </c>
      <c r="DD22" s="62">
        <v>39</v>
      </c>
      <c r="DE22" s="62">
        <v>39</v>
      </c>
      <c r="DF22" s="62">
        <v>38</v>
      </c>
      <c r="DG22" s="62">
        <v>55</v>
      </c>
      <c r="DH22" s="62">
        <v>60</v>
      </c>
      <c r="DI22" s="62">
        <v>42</v>
      </c>
      <c r="DJ22" s="62">
        <v>12</v>
      </c>
      <c r="DK22" s="62">
        <v>0</v>
      </c>
      <c r="DL22" s="62">
        <v>0</v>
      </c>
      <c r="DM22" s="62">
        <v>0</v>
      </c>
      <c r="DN22" s="62">
        <v>0</v>
      </c>
      <c r="DO22" s="62">
        <v>0</v>
      </c>
      <c r="DP22" s="62">
        <v>0</v>
      </c>
      <c r="DQ22" s="62">
        <v>0</v>
      </c>
      <c r="DR22" s="62">
        <v>0</v>
      </c>
      <c r="DS22" s="62">
        <v>0</v>
      </c>
      <c r="DT22" s="32" t="s">
        <v>91</v>
      </c>
      <c r="DY22" s="76">
        <v>11</v>
      </c>
      <c r="DZ22" s="76">
        <v>5</v>
      </c>
      <c r="EA22" s="76">
        <v>10</v>
      </c>
      <c r="EB22" s="76">
        <v>18</v>
      </c>
      <c r="EC22" s="76">
        <v>13</v>
      </c>
      <c r="ED22" s="76">
        <v>10</v>
      </c>
      <c r="EE22" s="76">
        <v>15</v>
      </c>
      <c r="EF22" s="76">
        <v>10</v>
      </c>
      <c r="EG22" s="76">
        <v>7</v>
      </c>
      <c r="EH22" s="76">
        <v>19</v>
      </c>
      <c r="EI22" s="76">
        <v>17</v>
      </c>
      <c r="EJ22" s="76">
        <v>14</v>
      </c>
      <c r="EK22" s="76">
        <v>14</v>
      </c>
      <c r="EL22" s="76">
        <v>12</v>
      </c>
      <c r="EM22" s="76">
        <v>12</v>
      </c>
      <c r="EN22" s="76">
        <v>20</v>
      </c>
      <c r="EO22" s="76">
        <v>18</v>
      </c>
      <c r="EP22" s="76">
        <v>4</v>
      </c>
      <c r="EQ22" s="76">
        <v>12</v>
      </c>
      <c r="ER22" s="76">
        <v>5</v>
      </c>
      <c r="ES22" s="76">
        <v>17</v>
      </c>
      <c r="ET22" s="76">
        <v>24</v>
      </c>
      <c r="EU22" s="76">
        <v>15</v>
      </c>
      <c r="EV22" s="76">
        <v>16</v>
      </c>
      <c r="EW22" s="76">
        <v>15</v>
      </c>
      <c r="EX22" s="76">
        <v>13</v>
      </c>
      <c r="EY22" s="76">
        <v>4</v>
      </c>
      <c r="EZ22" s="76">
        <v>13</v>
      </c>
      <c r="FA22" s="76">
        <v>14</v>
      </c>
      <c r="FB22" s="76">
        <v>13</v>
      </c>
      <c r="FC22" s="76">
        <v>11</v>
      </c>
      <c r="FD22" s="76">
        <v>13</v>
      </c>
      <c r="FE22" s="76">
        <v>23</v>
      </c>
      <c r="FF22" s="76">
        <v>21</v>
      </c>
      <c r="FG22" s="76">
        <v>11</v>
      </c>
      <c r="FH22" s="76">
        <v>5</v>
      </c>
      <c r="FI22" s="76">
        <v>17</v>
      </c>
      <c r="FJ22" s="76">
        <v>9</v>
      </c>
      <c r="FK22" s="76">
        <v>16</v>
      </c>
      <c r="FL22" s="76">
        <v>24</v>
      </c>
      <c r="FM22" s="76">
        <v>16</v>
      </c>
      <c r="FN22" s="76">
        <v>11</v>
      </c>
      <c r="FO22" s="76">
        <v>11</v>
      </c>
      <c r="FP22" s="76">
        <v>20</v>
      </c>
      <c r="FQ22" s="76">
        <v>6</v>
      </c>
      <c r="FR22" s="76">
        <v>14</v>
      </c>
      <c r="FS22" s="76">
        <v>13</v>
      </c>
      <c r="FT22" s="76">
        <v>8</v>
      </c>
      <c r="FU22" s="76">
        <v>14</v>
      </c>
      <c r="FV22" s="76">
        <v>13</v>
      </c>
      <c r="FW22" s="76">
        <v>20</v>
      </c>
      <c r="FX22" s="76">
        <v>19</v>
      </c>
      <c r="FY22" s="76">
        <v>13</v>
      </c>
      <c r="FZ22" s="76">
        <v>3</v>
      </c>
      <c r="GA22" s="76">
        <v>6</v>
      </c>
      <c r="GB22" s="76">
        <v>4</v>
      </c>
      <c r="GC22" s="76">
        <v>8</v>
      </c>
      <c r="GD22" s="76">
        <v>5</v>
      </c>
      <c r="GE22" s="76">
        <v>4</v>
      </c>
      <c r="GF22" s="76">
        <v>5</v>
      </c>
      <c r="GG22" s="76">
        <v>5</v>
      </c>
      <c r="GH22" s="76">
        <v>8</v>
      </c>
      <c r="GI22" s="76">
        <v>4</v>
      </c>
      <c r="GJ22" s="76"/>
      <c r="GK22" s="76"/>
      <c r="GL22" s="76"/>
      <c r="GM22" s="76"/>
      <c r="GN22" s="76"/>
      <c r="GO22" s="76"/>
      <c r="GP22" s="76"/>
      <c r="GQ22" s="76"/>
      <c r="GR22" s="76"/>
    </row>
    <row r="23" spans="43:200" s="32" customFormat="1" x14ac:dyDescent="0.25"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>
        <v>9</v>
      </c>
      <c r="CT23" s="62">
        <v>6</v>
      </c>
      <c r="CU23" s="62">
        <v>11</v>
      </c>
      <c r="CV23" s="62">
        <v>65</v>
      </c>
      <c r="CW23" s="62">
        <v>9</v>
      </c>
      <c r="CX23" s="62">
        <v>26</v>
      </c>
      <c r="CY23" s="62">
        <v>14</v>
      </c>
      <c r="CZ23" s="62">
        <v>18</v>
      </c>
      <c r="DA23" s="62">
        <v>2</v>
      </c>
      <c r="DB23" s="62">
        <v>12</v>
      </c>
      <c r="DC23" s="62">
        <v>14</v>
      </c>
      <c r="DD23" s="62">
        <v>9</v>
      </c>
      <c r="DE23" s="62">
        <v>4</v>
      </c>
      <c r="DF23" s="62">
        <v>9</v>
      </c>
      <c r="DG23" s="62">
        <v>27</v>
      </c>
      <c r="DH23" s="62">
        <v>6</v>
      </c>
      <c r="DI23" s="62">
        <v>10</v>
      </c>
      <c r="DJ23" s="62">
        <v>0</v>
      </c>
      <c r="DK23" s="62">
        <v>0</v>
      </c>
      <c r="DL23" s="62">
        <v>0</v>
      </c>
      <c r="DM23" s="62">
        <v>0</v>
      </c>
      <c r="DN23" s="62">
        <v>0</v>
      </c>
      <c r="DO23" s="62">
        <v>0</v>
      </c>
      <c r="DP23" s="62">
        <v>0</v>
      </c>
      <c r="DQ23" s="62">
        <v>0</v>
      </c>
      <c r="DR23" s="62">
        <v>0</v>
      </c>
      <c r="DS23" s="62">
        <v>0</v>
      </c>
      <c r="DT23" s="32" t="s">
        <v>105</v>
      </c>
      <c r="DY23" s="76">
        <v>4</v>
      </c>
      <c r="DZ23" s="76">
        <v>0</v>
      </c>
      <c r="EA23" s="76">
        <v>5</v>
      </c>
      <c r="EB23" s="76">
        <v>20</v>
      </c>
      <c r="EC23" s="76">
        <v>5</v>
      </c>
      <c r="ED23" s="76">
        <v>9</v>
      </c>
      <c r="EE23" s="76">
        <v>4</v>
      </c>
      <c r="EF23" s="76">
        <v>8</v>
      </c>
      <c r="EG23" s="76">
        <v>1</v>
      </c>
      <c r="EH23" s="76">
        <v>4</v>
      </c>
      <c r="EI23" s="76">
        <v>2</v>
      </c>
      <c r="EJ23" s="76">
        <v>3</v>
      </c>
      <c r="EK23" s="76">
        <v>1</v>
      </c>
      <c r="EL23" s="76">
        <v>4</v>
      </c>
      <c r="EM23" s="76">
        <v>13</v>
      </c>
      <c r="EN23" s="76">
        <v>2</v>
      </c>
      <c r="EO23" s="76">
        <v>3</v>
      </c>
      <c r="EP23" s="76">
        <v>0</v>
      </c>
      <c r="EQ23" s="76">
        <v>4</v>
      </c>
      <c r="ER23" s="76">
        <v>3</v>
      </c>
      <c r="ES23" s="76">
        <v>2</v>
      </c>
      <c r="ET23" s="76">
        <v>19</v>
      </c>
      <c r="EU23" s="76">
        <v>2</v>
      </c>
      <c r="EV23" s="76">
        <v>5</v>
      </c>
      <c r="EW23" s="76">
        <v>1</v>
      </c>
      <c r="EX23" s="76">
        <v>5</v>
      </c>
      <c r="EY23" s="76">
        <v>0</v>
      </c>
      <c r="EZ23" s="76">
        <v>2</v>
      </c>
      <c r="FA23" s="76">
        <v>0</v>
      </c>
      <c r="FB23" s="76">
        <v>1</v>
      </c>
      <c r="FC23" s="76">
        <v>2</v>
      </c>
      <c r="FD23" s="76">
        <v>2</v>
      </c>
      <c r="FE23" s="76">
        <v>6</v>
      </c>
      <c r="FF23" s="76">
        <v>1</v>
      </c>
      <c r="FG23" s="76">
        <v>3</v>
      </c>
      <c r="FH23" s="76">
        <v>0</v>
      </c>
      <c r="FI23" s="76">
        <v>1</v>
      </c>
      <c r="FJ23" s="76">
        <v>3</v>
      </c>
      <c r="FK23" s="76">
        <v>3</v>
      </c>
      <c r="FL23" s="76">
        <v>14</v>
      </c>
      <c r="FM23" s="76">
        <v>2</v>
      </c>
      <c r="FN23" s="76">
        <v>6</v>
      </c>
      <c r="FO23" s="76">
        <v>7</v>
      </c>
      <c r="FP23" s="76">
        <v>4</v>
      </c>
      <c r="FQ23" s="76">
        <v>1</v>
      </c>
      <c r="FR23" s="76">
        <v>6</v>
      </c>
      <c r="FS23" s="76">
        <v>5</v>
      </c>
      <c r="FT23" s="76">
        <v>5</v>
      </c>
      <c r="FU23" s="76">
        <v>1</v>
      </c>
      <c r="FV23" s="76">
        <v>3</v>
      </c>
      <c r="FW23" s="76">
        <v>8</v>
      </c>
      <c r="FX23" s="76">
        <v>3</v>
      </c>
      <c r="FY23" s="76">
        <v>4</v>
      </c>
      <c r="FZ23" s="76">
        <v>0</v>
      </c>
      <c r="GA23" s="76">
        <v>0</v>
      </c>
      <c r="GB23" s="76">
        <v>0</v>
      </c>
      <c r="GC23" s="76">
        <v>1</v>
      </c>
      <c r="GD23" s="76">
        <v>12</v>
      </c>
      <c r="GE23" s="76">
        <v>6</v>
      </c>
      <c r="GF23" s="76">
        <v>2</v>
      </c>
      <c r="GG23" s="76">
        <v>1</v>
      </c>
      <c r="GH23" s="76">
        <v>7</v>
      </c>
      <c r="GI23" s="76">
        <v>0</v>
      </c>
      <c r="GJ23" s="76"/>
      <c r="GK23" s="76"/>
      <c r="GL23" s="76"/>
      <c r="GM23" s="76"/>
      <c r="GN23" s="76"/>
      <c r="GO23" s="76"/>
      <c r="GP23" s="76"/>
      <c r="GQ23" s="76"/>
      <c r="GR23" s="76"/>
    </row>
    <row r="24" spans="43:200" s="32" customFormat="1" x14ac:dyDescent="0.25"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>
        <v>11</v>
      </c>
      <c r="CT24" s="62">
        <v>8</v>
      </c>
      <c r="CU24" s="62">
        <v>13</v>
      </c>
      <c r="CV24" s="62">
        <v>105</v>
      </c>
      <c r="CW24" s="62">
        <v>10</v>
      </c>
      <c r="CX24" s="62">
        <v>61</v>
      </c>
      <c r="CY24" s="62">
        <v>22</v>
      </c>
      <c r="CZ24" s="62">
        <v>23</v>
      </c>
      <c r="DA24" s="62">
        <v>3</v>
      </c>
      <c r="DB24" s="62">
        <v>13</v>
      </c>
      <c r="DC24" s="62">
        <v>17</v>
      </c>
      <c r="DD24" s="62">
        <v>12</v>
      </c>
      <c r="DE24" s="62">
        <v>6</v>
      </c>
      <c r="DF24" s="62">
        <v>10</v>
      </c>
      <c r="DG24" s="62">
        <v>36</v>
      </c>
      <c r="DH24" s="62">
        <v>9</v>
      </c>
      <c r="DI24" s="62">
        <v>11</v>
      </c>
      <c r="DJ24" s="62">
        <v>0</v>
      </c>
      <c r="DK24" s="62">
        <v>0</v>
      </c>
      <c r="DL24" s="62">
        <v>0</v>
      </c>
      <c r="DM24" s="62">
        <v>0</v>
      </c>
      <c r="DN24" s="62">
        <v>0</v>
      </c>
      <c r="DO24" s="62">
        <v>0</v>
      </c>
      <c r="DP24" s="62">
        <v>0</v>
      </c>
      <c r="DQ24" s="62">
        <v>0</v>
      </c>
      <c r="DR24" s="62">
        <v>0</v>
      </c>
      <c r="DS24" s="62">
        <v>0</v>
      </c>
      <c r="DT24" s="32" t="s">
        <v>92</v>
      </c>
      <c r="DY24" s="76">
        <v>6</v>
      </c>
      <c r="DZ24" s="76">
        <v>0</v>
      </c>
      <c r="EA24" s="76">
        <v>5</v>
      </c>
      <c r="EB24" s="76">
        <v>33</v>
      </c>
      <c r="EC24" s="76">
        <v>5</v>
      </c>
      <c r="ED24" s="76">
        <v>20</v>
      </c>
      <c r="EE24" s="76">
        <v>7</v>
      </c>
      <c r="EF24" s="76">
        <v>10</v>
      </c>
      <c r="EG24" s="76">
        <v>2</v>
      </c>
      <c r="EH24" s="76">
        <v>5</v>
      </c>
      <c r="EI24" s="76">
        <v>3</v>
      </c>
      <c r="EJ24" s="76">
        <v>3</v>
      </c>
      <c r="EK24" s="76">
        <v>1</v>
      </c>
      <c r="EL24" s="76">
        <v>4</v>
      </c>
      <c r="EM24" s="76">
        <v>17</v>
      </c>
      <c r="EN24" s="76">
        <v>2</v>
      </c>
      <c r="EO24" s="76">
        <v>4</v>
      </c>
      <c r="EP24" s="76">
        <v>0</v>
      </c>
      <c r="EQ24" s="76">
        <v>4</v>
      </c>
      <c r="ER24" s="76">
        <v>3</v>
      </c>
      <c r="ES24" s="76">
        <v>2</v>
      </c>
      <c r="ET24" s="76">
        <v>29</v>
      </c>
      <c r="EU24" s="76">
        <v>2</v>
      </c>
      <c r="EV24" s="76">
        <v>10</v>
      </c>
      <c r="EW24" s="76">
        <v>3</v>
      </c>
      <c r="EX24" s="76">
        <v>7</v>
      </c>
      <c r="EY24" s="76">
        <v>0</v>
      </c>
      <c r="EZ24" s="76">
        <v>2</v>
      </c>
      <c r="FA24" s="76">
        <v>1</v>
      </c>
      <c r="FB24" s="76">
        <v>3</v>
      </c>
      <c r="FC24" s="76">
        <v>3</v>
      </c>
      <c r="FD24" s="76">
        <v>2</v>
      </c>
      <c r="FE24" s="76">
        <v>9</v>
      </c>
      <c r="FF24" s="76">
        <v>2</v>
      </c>
      <c r="FG24" s="76">
        <v>3</v>
      </c>
      <c r="FH24" s="76">
        <v>0</v>
      </c>
      <c r="FI24" s="76">
        <v>1</v>
      </c>
      <c r="FJ24" s="76">
        <v>5</v>
      </c>
      <c r="FK24" s="76">
        <v>4</v>
      </c>
      <c r="FL24" s="76">
        <v>24</v>
      </c>
      <c r="FM24" s="76">
        <v>3</v>
      </c>
      <c r="FN24" s="76">
        <v>17</v>
      </c>
      <c r="FO24" s="76">
        <v>8</v>
      </c>
      <c r="FP24" s="76">
        <v>4</v>
      </c>
      <c r="FQ24" s="76">
        <v>1</v>
      </c>
      <c r="FR24" s="76">
        <v>6</v>
      </c>
      <c r="FS24" s="76">
        <v>6</v>
      </c>
      <c r="FT24" s="76">
        <v>6</v>
      </c>
      <c r="FU24" s="76">
        <v>2</v>
      </c>
      <c r="FV24" s="76">
        <v>4</v>
      </c>
      <c r="FW24" s="76">
        <v>10</v>
      </c>
      <c r="FX24" s="76">
        <v>5</v>
      </c>
      <c r="FY24" s="76">
        <v>4</v>
      </c>
      <c r="FZ24" s="76">
        <v>0</v>
      </c>
      <c r="GA24" s="76">
        <v>0</v>
      </c>
      <c r="GB24" s="76">
        <v>0</v>
      </c>
      <c r="GC24" s="76">
        <v>2</v>
      </c>
      <c r="GD24" s="76">
        <v>19</v>
      </c>
      <c r="GE24" s="76">
        <v>14</v>
      </c>
      <c r="GF24" s="76">
        <v>4</v>
      </c>
      <c r="GG24" s="76">
        <v>2</v>
      </c>
      <c r="GH24" s="76">
        <v>7</v>
      </c>
      <c r="GI24" s="76">
        <v>0</v>
      </c>
      <c r="GJ24" s="76"/>
      <c r="GK24" s="76"/>
      <c r="GL24" s="76"/>
      <c r="GM24" s="76"/>
      <c r="GN24" s="76"/>
      <c r="GO24" s="76"/>
      <c r="GP24" s="76"/>
      <c r="GQ24" s="76"/>
      <c r="GR24" s="76"/>
    </row>
    <row r="25" spans="43:200" s="32" customFormat="1" x14ac:dyDescent="0.25"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>
        <v>2</v>
      </c>
      <c r="CT25" s="62">
        <v>0</v>
      </c>
      <c r="CU25" s="62">
        <v>2</v>
      </c>
      <c r="CV25" s="62">
        <v>26</v>
      </c>
      <c r="CW25" s="62">
        <v>1</v>
      </c>
      <c r="CX25" s="62">
        <v>19</v>
      </c>
      <c r="CY25" s="62">
        <v>8</v>
      </c>
      <c r="CZ25" s="62">
        <v>5</v>
      </c>
      <c r="DA25" s="62">
        <v>0</v>
      </c>
      <c r="DB25" s="62">
        <v>1</v>
      </c>
      <c r="DC25" s="62">
        <v>3</v>
      </c>
      <c r="DD25" s="62">
        <v>3</v>
      </c>
      <c r="DE25" s="62">
        <v>2</v>
      </c>
      <c r="DF25" s="62">
        <v>1</v>
      </c>
      <c r="DG25" s="62">
        <v>9</v>
      </c>
      <c r="DH25" s="62">
        <v>3</v>
      </c>
      <c r="DI25" s="62">
        <v>1</v>
      </c>
      <c r="DJ25" s="62">
        <v>0</v>
      </c>
      <c r="DK25" s="62">
        <v>0</v>
      </c>
      <c r="DL25" s="62">
        <v>0</v>
      </c>
      <c r="DM25" s="62">
        <v>0</v>
      </c>
      <c r="DN25" s="62">
        <v>0</v>
      </c>
      <c r="DO25" s="62">
        <v>0</v>
      </c>
      <c r="DP25" s="62">
        <v>0</v>
      </c>
      <c r="DQ25" s="62">
        <v>0</v>
      </c>
      <c r="DR25" s="62">
        <v>0</v>
      </c>
      <c r="DS25" s="62">
        <v>0</v>
      </c>
      <c r="DT25" s="32" t="s">
        <v>104</v>
      </c>
      <c r="DY25" s="76">
        <v>2</v>
      </c>
      <c r="DZ25" s="76">
        <v>0</v>
      </c>
      <c r="EA25" s="76">
        <v>0</v>
      </c>
      <c r="EB25" s="76">
        <v>9</v>
      </c>
      <c r="EC25" s="76">
        <v>0</v>
      </c>
      <c r="ED25" s="76">
        <v>6</v>
      </c>
      <c r="EE25" s="76">
        <v>3</v>
      </c>
      <c r="EF25" s="76">
        <v>2</v>
      </c>
      <c r="EG25" s="76">
        <v>0</v>
      </c>
      <c r="EH25" s="76">
        <v>1</v>
      </c>
      <c r="EI25" s="76">
        <v>1</v>
      </c>
      <c r="EJ25" s="76">
        <v>0</v>
      </c>
      <c r="EK25" s="76">
        <v>0</v>
      </c>
      <c r="EL25" s="76">
        <v>0</v>
      </c>
      <c r="EM25" s="76">
        <v>4</v>
      </c>
      <c r="EN25" s="76">
        <v>0</v>
      </c>
      <c r="EO25" s="76">
        <v>1</v>
      </c>
      <c r="EP25" s="76">
        <v>0</v>
      </c>
      <c r="EQ25" s="76">
        <v>0</v>
      </c>
      <c r="ER25" s="76">
        <v>0</v>
      </c>
      <c r="ES25" s="76">
        <v>0</v>
      </c>
      <c r="ET25" s="76">
        <v>6</v>
      </c>
      <c r="EU25" s="76">
        <v>0</v>
      </c>
      <c r="EV25" s="76">
        <v>4</v>
      </c>
      <c r="EW25" s="76">
        <v>2</v>
      </c>
      <c r="EX25" s="76">
        <v>2</v>
      </c>
      <c r="EY25" s="76">
        <v>0</v>
      </c>
      <c r="EZ25" s="76">
        <v>0</v>
      </c>
      <c r="FA25" s="76">
        <v>1</v>
      </c>
      <c r="FB25" s="76">
        <v>2</v>
      </c>
      <c r="FC25" s="76">
        <v>1</v>
      </c>
      <c r="FD25" s="76">
        <v>0</v>
      </c>
      <c r="FE25" s="76">
        <v>3</v>
      </c>
      <c r="FF25" s="76">
        <v>1</v>
      </c>
      <c r="FG25" s="76">
        <v>0</v>
      </c>
      <c r="FH25" s="76">
        <v>0</v>
      </c>
      <c r="FI25" s="76">
        <v>0</v>
      </c>
      <c r="FJ25" s="76">
        <v>0</v>
      </c>
      <c r="FK25" s="76">
        <v>1</v>
      </c>
      <c r="FL25" s="76">
        <v>6</v>
      </c>
      <c r="FM25" s="76">
        <v>1</v>
      </c>
      <c r="FN25" s="76">
        <v>6</v>
      </c>
      <c r="FO25" s="76">
        <v>1</v>
      </c>
      <c r="FP25" s="76">
        <v>0</v>
      </c>
      <c r="FQ25" s="76">
        <v>0</v>
      </c>
      <c r="FR25" s="76">
        <v>0</v>
      </c>
      <c r="FS25" s="76">
        <v>1</v>
      </c>
      <c r="FT25" s="76">
        <v>1</v>
      </c>
      <c r="FU25" s="76">
        <v>1</v>
      </c>
      <c r="FV25" s="76">
        <v>1</v>
      </c>
      <c r="FW25" s="76">
        <v>2</v>
      </c>
      <c r="FX25" s="76">
        <v>2</v>
      </c>
      <c r="FY25" s="76">
        <v>0</v>
      </c>
      <c r="FZ25" s="76">
        <v>0</v>
      </c>
      <c r="GA25" s="76">
        <v>0</v>
      </c>
      <c r="GB25" s="76">
        <v>0</v>
      </c>
      <c r="GC25" s="76">
        <v>1</v>
      </c>
      <c r="GD25" s="76">
        <v>5</v>
      </c>
      <c r="GE25" s="76">
        <v>3</v>
      </c>
      <c r="GF25" s="76">
        <v>2</v>
      </c>
      <c r="GG25" s="76">
        <v>1</v>
      </c>
      <c r="GH25" s="76">
        <v>0</v>
      </c>
      <c r="GI25" s="76">
        <v>0</v>
      </c>
      <c r="GJ25" s="76"/>
      <c r="GK25" s="76"/>
      <c r="GL25" s="76"/>
      <c r="GM25" s="76"/>
      <c r="GN25" s="76"/>
      <c r="GO25" s="76"/>
      <c r="GP25" s="76"/>
      <c r="GQ25" s="76"/>
      <c r="GR25" s="76"/>
    </row>
    <row r="26" spans="43:200" s="32" customFormat="1" x14ac:dyDescent="0.25"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>
        <v>0</v>
      </c>
      <c r="CT26" s="62">
        <v>2</v>
      </c>
      <c r="CU26" s="62">
        <v>0</v>
      </c>
      <c r="CV26" s="62">
        <v>14</v>
      </c>
      <c r="CW26" s="62">
        <v>0</v>
      </c>
      <c r="CX26" s="62">
        <v>16</v>
      </c>
      <c r="CY26" s="62">
        <v>0</v>
      </c>
      <c r="CZ26" s="62">
        <v>0</v>
      </c>
      <c r="DA26" s="62">
        <v>1</v>
      </c>
      <c r="DB26" s="62">
        <v>0</v>
      </c>
      <c r="DC26" s="62">
        <v>0</v>
      </c>
      <c r="DD26" s="62">
        <v>0</v>
      </c>
      <c r="DE26" s="62">
        <v>0</v>
      </c>
      <c r="DF26" s="62">
        <v>0</v>
      </c>
      <c r="DG26" s="62">
        <v>0</v>
      </c>
      <c r="DH26" s="62">
        <v>0</v>
      </c>
      <c r="DI26" s="62">
        <v>0</v>
      </c>
      <c r="DJ26" s="62">
        <v>0</v>
      </c>
      <c r="DK26" s="62">
        <v>0</v>
      </c>
      <c r="DL26" s="62">
        <v>0</v>
      </c>
      <c r="DM26" s="62">
        <v>0</v>
      </c>
      <c r="DN26" s="62">
        <v>0</v>
      </c>
      <c r="DO26" s="62">
        <v>0</v>
      </c>
      <c r="DP26" s="62">
        <v>0</v>
      </c>
      <c r="DQ26" s="62">
        <v>0</v>
      </c>
      <c r="DR26" s="62">
        <v>0</v>
      </c>
      <c r="DS26" s="62">
        <v>0</v>
      </c>
      <c r="DT26" s="32" t="s">
        <v>106</v>
      </c>
      <c r="DY26" s="76">
        <v>0</v>
      </c>
      <c r="DZ26" s="76">
        <v>0</v>
      </c>
      <c r="EA26" s="76">
        <v>0</v>
      </c>
      <c r="EB26" s="76">
        <v>4</v>
      </c>
      <c r="EC26" s="76">
        <v>0</v>
      </c>
      <c r="ED26" s="76">
        <v>5</v>
      </c>
      <c r="EE26" s="76">
        <v>0</v>
      </c>
      <c r="EF26" s="76">
        <v>0</v>
      </c>
      <c r="EG26" s="76">
        <v>1</v>
      </c>
      <c r="EH26" s="76">
        <v>0</v>
      </c>
      <c r="EI26" s="76">
        <v>0</v>
      </c>
      <c r="EJ26" s="76">
        <v>0</v>
      </c>
      <c r="EK26" s="76">
        <v>0</v>
      </c>
      <c r="EL26" s="76">
        <v>0</v>
      </c>
      <c r="EM26" s="76">
        <v>0</v>
      </c>
      <c r="EN26" s="76">
        <v>0</v>
      </c>
      <c r="EO26" s="76">
        <v>0</v>
      </c>
      <c r="EP26" s="76">
        <v>0</v>
      </c>
      <c r="EQ26" s="76">
        <v>0</v>
      </c>
      <c r="ER26" s="76">
        <v>0</v>
      </c>
      <c r="ES26" s="76">
        <v>0</v>
      </c>
      <c r="ET26" s="76">
        <v>4</v>
      </c>
      <c r="EU26" s="76">
        <v>0</v>
      </c>
      <c r="EV26" s="76">
        <v>1</v>
      </c>
      <c r="EW26" s="76">
        <v>0</v>
      </c>
      <c r="EX26" s="76">
        <v>0</v>
      </c>
      <c r="EY26" s="76">
        <v>0</v>
      </c>
      <c r="EZ26" s="76">
        <v>0</v>
      </c>
      <c r="FA26" s="76">
        <v>0</v>
      </c>
      <c r="FB26" s="76">
        <v>0</v>
      </c>
      <c r="FC26" s="76">
        <v>0</v>
      </c>
      <c r="FD26" s="76">
        <v>0</v>
      </c>
      <c r="FE26" s="76">
        <v>0</v>
      </c>
      <c r="FF26" s="76">
        <v>0</v>
      </c>
      <c r="FG26" s="76">
        <v>0</v>
      </c>
      <c r="FH26" s="76">
        <v>0</v>
      </c>
      <c r="FI26" s="76">
        <v>0</v>
      </c>
      <c r="FJ26" s="76">
        <v>2</v>
      </c>
      <c r="FK26" s="76">
        <v>0</v>
      </c>
      <c r="FL26" s="76">
        <v>4</v>
      </c>
      <c r="FM26" s="76">
        <v>0</v>
      </c>
      <c r="FN26" s="76">
        <v>5</v>
      </c>
      <c r="FO26" s="76">
        <v>0</v>
      </c>
      <c r="FP26" s="76">
        <v>0</v>
      </c>
      <c r="FQ26" s="76">
        <v>0</v>
      </c>
      <c r="FR26" s="76">
        <v>0</v>
      </c>
      <c r="FS26" s="76">
        <v>0</v>
      </c>
      <c r="FT26" s="76">
        <v>0</v>
      </c>
      <c r="FU26" s="76">
        <v>0</v>
      </c>
      <c r="FV26" s="76">
        <v>0</v>
      </c>
      <c r="FW26" s="76">
        <v>0</v>
      </c>
      <c r="FX26" s="76">
        <v>0</v>
      </c>
      <c r="FY26" s="76">
        <v>0</v>
      </c>
      <c r="FZ26" s="76">
        <v>0</v>
      </c>
      <c r="GA26" s="76">
        <v>0</v>
      </c>
      <c r="GB26" s="76">
        <v>0</v>
      </c>
      <c r="GC26" s="76">
        <v>0</v>
      </c>
      <c r="GD26" s="76">
        <v>2</v>
      </c>
      <c r="GE26" s="76">
        <v>5</v>
      </c>
      <c r="GF26" s="76">
        <v>0</v>
      </c>
      <c r="GG26" s="76">
        <v>0</v>
      </c>
      <c r="GH26" s="76">
        <v>0</v>
      </c>
      <c r="GI26" s="76">
        <v>0</v>
      </c>
      <c r="GJ26" s="76"/>
      <c r="GK26" s="76"/>
      <c r="GL26" s="76"/>
      <c r="GM26" s="76"/>
      <c r="GN26" s="76"/>
      <c r="GO26" s="76"/>
      <c r="GP26" s="76"/>
      <c r="GQ26" s="76"/>
      <c r="GR26" s="76"/>
    </row>
    <row r="27" spans="43:200" s="32" customFormat="1" x14ac:dyDescent="0.25"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>
        <v>8</v>
      </c>
      <c r="CT27" s="62">
        <v>12</v>
      </c>
      <c r="CU27" s="62">
        <v>11</v>
      </c>
      <c r="CV27" s="62">
        <v>1</v>
      </c>
      <c r="CW27" s="62">
        <v>11</v>
      </c>
      <c r="CX27" s="62">
        <v>4</v>
      </c>
      <c r="CY27" s="62">
        <v>5</v>
      </c>
      <c r="CZ27" s="62">
        <v>9</v>
      </c>
      <c r="DA27" s="62">
        <v>7</v>
      </c>
      <c r="DB27" s="62">
        <v>5</v>
      </c>
      <c r="DC27" s="62">
        <v>10</v>
      </c>
      <c r="DD27" s="62">
        <v>13</v>
      </c>
      <c r="DE27" s="62">
        <v>8</v>
      </c>
      <c r="DF27" s="62">
        <v>7</v>
      </c>
      <c r="DG27" s="62">
        <v>3</v>
      </c>
      <c r="DH27" s="62">
        <v>4</v>
      </c>
      <c r="DI27" s="62">
        <v>9</v>
      </c>
      <c r="DJ27" s="62">
        <v>5</v>
      </c>
      <c r="DK27" s="62">
        <v>0</v>
      </c>
      <c r="DL27" s="62">
        <v>0</v>
      </c>
      <c r="DM27" s="62">
        <v>0</v>
      </c>
      <c r="DN27" s="62">
        <v>0</v>
      </c>
      <c r="DO27" s="62">
        <v>0</v>
      </c>
      <c r="DP27" s="62">
        <v>0</v>
      </c>
      <c r="DQ27" s="62">
        <v>0</v>
      </c>
      <c r="DR27" s="62">
        <v>0</v>
      </c>
      <c r="DS27" s="62">
        <v>0</v>
      </c>
      <c r="DT27" s="32" t="s">
        <v>93</v>
      </c>
      <c r="DY27" s="76">
        <v>1</v>
      </c>
      <c r="DZ27" s="76">
        <v>3</v>
      </c>
      <c r="EA27" s="76">
        <v>3</v>
      </c>
      <c r="EB27" s="76">
        <v>0</v>
      </c>
      <c r="EC27" s="76">
        <v>3</v>
      </c>
      <c r="ED27" s="76">
        <v>3</v>
      </c>
      <c r="EE27" s="76">
        <v>0</v>
      </c>
      <c r="EF27" s="76">
        <v>0</v>
      </c>
      <c r="EG27" s="76">
        <v>2</v>
      </c>
      <c r="EH27" s="76">
        <v>1</v>
      </c>
      <c r="EI27" s="76">
        <v>5</v>
      </c>
      <c r="EJ27" s="76">
        <v>5</v>
      </c>
      <c r="EK27" s="76">
        <v>2</v>
      </c>
      <c r="EL27" s="76">
        <v>3</v>
      </c>
      <c r="EM27" s="76">
        <v>0</v>
      </c>
      <c r="EN27" s="76">
        <v>1</v>
      </c>
      <c r="EO27" s="76">
        <v>5</v>
      </c>
      <c r="EP27" s="76">
        <v>0</v>
      </c>
      <c r="EQ27" s="76">
        <v>1</v>
      </c>
      <c r="ER27" s="76">
        <v>3</v>
      </c>
      <c r="ES27" s="76">
        <v>3</v>
      </c>
      <c r="ET27" s="76">
        <v>1</v>
      </c>
      <c r="EU27" s="76">
        <v>4</v>
      </c>
      <c r="EV27" s="76">
        <v>0</v>
      </c>
      <c r="EW27" s="76">
        <v>1</v>
      </c>
      <c r="EX27" s="76">
        <v>3</v>
      </c>
      <c r="EY27" s="76">
        <v>1</v>
      </c>
      <c r="EZ27" s="76">
        <v>1</v>
      </c>
      <c r="FA27" s="76">
        <v>2</v>
      </c>
      <c r="FB27" s="76">
        <v>3</v>
      </c>
      <c r="FC27" s="76">
        <v>4</v>
      </c>
      <c r="FD27" s="76">
        <v>2</v>
      </c>
      <c r="FE27" s="76">
        <v>2</v>
      </c>
      <c r="FF27" s="76">
        <v>2</v>
      </c>
      <c r="FG27" s="76">
        <v>1</v>
      </c>
      <c r="FH27" s="76">
        <v>1</v>
      </c>
      <c r="FI27" s="76">
        <v>3</v>
      </c>
      <c r="FJ27" s="76">
        <v>3</v>
      </c>
      <c r="FK27" s="76">
        <v>3</v>
      </c>
      <c r="FL27" s="76">
        <v>0</v>
      </c>
      <c r="FM27" s="76">
        <v>4</v>
      </c>
      <c r="FN27" s="76">
        <v>1</v>
      </c>
      <c r="FO27" s="76">
        <v>3</v>
      </c>
      <c r="FP27" s="76">
        <v>2</v>
      </c>
      <c r="FQ27" s="76">
        <v>4</v>
      </c>
      <c r="FR27" s="76">
        <v>3</v>
      </c>
      <c r="FS27" s="76">
        <v>2</v>
      </c>
      <c r="FT27" s="76">
        <v>3</v>
      </c>
      <c r="FU27" s="76">
        <v>2</v>
      </c>
      <c r="FV27" s="76">
        <v>2</v>
      </c>
      <c r="FW27" s="76">
        <v>1</v>
      </c>
      <c r="FX27" s="76">
        <v>1</v>
      </c>
      <c r="FY27" s="76">
        <v>3</v>
      </c>
      <c r="FZ27" s="76">
        <v>4</v>
      </c>
      <c r="GA27" s="76">
        <v>3</v>
      </c>
      <c r="GB27" s="76">
        <v>3</v>
      </c>
      <c r="GC27" s="76">
        <v>2</v>
      </c>
      <c r="GD27" s="76">
        <v>0</v>
      </c>
      <c r="GE27" s="76">
        <v>0</v>
      </c>
      <c r="GF27" s="76">
        <v>1</v>
      </c>
      <c r="GG27" s="76">
        <v>4</v>
      </c>
      <c r="GH27" s="76">
        <v>1</v>
      </c>
      <c r="GI27" s="76">
        <v>2</v>
      </c>
      <c r="GJ27" s="76"/>
      <c r="GK27" s="76"/>
      <c r="GL27" s="76"/>
      <c r="GM27" s="76"/>
      <c r="GN27" s="76"/>
      <c r="GO27" s="76"/>
      <c r="GP27" s="76"/>
      <c r="GQ27" s="76"/>
      <c r="GR27" s="76"/>
    </row>
    <row r="28" spans="43:200" s="32" customFormat="1" x14ac:dyDescent="0.25"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>
        <v>0</v>
      </c>
      <c r="CT28" s="62">
        <v>1</v>
      </c>
      <c r="CU28" s="62">
        <v>0</v>
      </c>
      <c r="CV28" s="62">
        <v>0</v>
      </c>
      <c r="CW28" s="62">
        <v>1</v>
      </c>
      <c r="CX28" s="62">
        <v>5</v>
      </c>
      <c r="CY28" s="62">
        <v>0</v>
      </c>
      <c r="CZ28" s="62">
        <v>1</v>
      </c>
      <c r="DA28" s="62">
        <v>6</v>
      </c>
      <c r="DB28" s="62">
        <v>0</v>
      </c>
      <c r="DC28" s="62">
        <v>2</v>
      </c>
      <c r="DD28" s="62">
        <v>2</v>
      </c>
      <c r="DE28" s="62">
        <v>3</v>
      </c>
      <c r="DF28" s="62">
        <v>1</v>
      </c>
      <c r="DG28" s="62">
        <v>0</v>
      </c>
      <c r="DH28" s="62">
        <v>2</v>
      </c>
      <c r="DI28" s="62">
        <v>0</v>
      </c>
      <c r="DJ28" s="62">
        <v>7</v>
      </c>
      <c r="DK28" s="62">
        <v>0</v>
      </c>
      <c r="DL28" s="62">
        <v>0</v>
      </c>
      <c r="DM28" s="62">
        <v>0</v>
      </c>
      <c r="DN28" s="62">
        <v>0</v>
      </c>
      <c r="DO28" s="62">
        <v>0</v>
      </c>
      <c r="DP28" s="62">
        <v>0</v>
      </c>
      <c r="DQ28" s="62">
        <v>0</v>
      </c>
      <c r="DR28" s="62">
        <v>0</v>
      </c>
      <c r="DS28" s="62">
        <v>0</v>
      </c>
      <c r="DT28" s="32" t="s">
        <v>94</v>
      </c>
      <c r="DY28" s="76">
        <v>0</v>
      </c>
      <c r="DZ28" s="76">
        <v>1</v>
      </c>
      <c r="EA28" s="76">
        <v>0</v>
      </c>
      <c r="EB28" s="76">
        <v>0</v>
      </c>
      <c r="EC28" s="76">
        <v>0</v>
      </c>
      <c r="ED28" s="76">
        <v>1</v>
      </c>
      <c r="EE28" s="76">
        <v>0</v>
      </c>
      <c r="EF28" s="76">
        <v>1</v>
      </c>
      <c r="EG28" s="76">
        <v>3</v>
      </c>
      <c r="EH28" s="76">
        <v>0</v>
      </c>
      <c r="EI28" s="76">
        <v>0</v>
      </c>
      <c r="EJ28" s="76">
        <v>0</v>
      </c>
      <c r="EK28" s="76">
        <v>2</v>
      </c>
      <c r="EL28" s="76">
        <v>0</v>
      </c>
      <c r="EM28" s="76">
        <v>0</v>
      </c>
      <c r="EN28" s="76">
        <v>0</v>
      </c>
      <c r="EO28" s="76">
        <v>0</v>
      </c>
      <c r="EP28" s="76">
        <v>4</v>
      </c>
      <c r="EQ28" s="76">
        <v>0</v>
      </c>
      <c r="ER28" s="76">
        <v>0</v>
      </c>
      <c r="ES28" s="76">
        <v>0</v>
      </c>
      <c r="ET28" s="76">
        <v>0</v>
      </c>
      <c r="EU28" s="76">
        <v>0</v>
      </c>
      <c r="EV28" s="76">
        <v>1</v>
      </c>
      <c r="EW28" s="76">
        <v>0</v>
      </c>
      <c r="EX28" s="76">
        <v>0</v>
      </c>
      <c r="EY28" s="76">
        <v>2</v>
      </c>
      <c r="EZ28" s="76">
        <v>0</v>
      </c>
      <c r="FA28" s="76">
        <v>1</v>
      </c>
      <c r="FB28" s="76">
        <v>0</v>
      </c>
      <c r="FC28" s="76">
        <v>0</v>
      </c>
      <c r="FD28" s="76">
        <v>1</v>
      </c>
      <c r="FE28" s="76">
        <v>0</v>
      </c>
      <c r="FF28" s="76">
        <v>0</v>
      </c>
      <c r="FG28" s="76">
        <v>0</v>
      </c>
      <c r="FH28" s="76">
        <v>2</v>
      </c>
      <c r="FI28" s="76">
        <v>0</v>
      </c>
      <c r="FJ28" s="76">
        <v>0</v>
      </c>
      <c r="FK28" s="76">
        <v>0</v>
      </c>
      <c r="FL28" s="76">
        <v>0</v>
      </c>
      <c r="FM28" s="76">
        <v>1</v>
      </c>
      <c r="FN28" s="76">
        <v>1</v>
      </c>
      <c r="FO28" s="76">
        <v>0</v>
      </c>
      <c r="FP28" s="76">
        <v>0</v>
      </c>
      <c r="FQ28" s="76">
        <v>1</v>
      </c>
      <c r="FR28" s="76">
        <v>0</v>
      </c>
      <c r="FS28" s="76">
        <v>1</v>
      </c>
      <c r="FT28" s="76">
        <v>2</v>
      </c>
      <c r="FU28" s="76">
        <v>1</v>
      </c>
      <c r="FV28" s="76">
        <v>0</v>
      </c>
      <c r="FW28" s="76">
        <v>0</v>
      </c>
      <c r="FX28" s="76">
        <v>2</v>
      </c>
      <c r="FY28" s="76">
        <v>0</v>
      </c>
      <c r="FZ28" s="76">
        <v>1</v>
      </c>
      <c r="GA28" s="76">
        <v>0</v>
      </c>
      <c r="GB28" s="76">
        <v>0</v>
      </c>
      <c r="GC28" s="76">
        <v>0</v>
      </c>
      <c r="GD28" s="76">
        <v>0</v>
      </c>
      <c r="GE28" s="76">
        <v>2</v>
      </c>
      <c r="GF28" s="76">
        <v>0</v>
      </c>
      <c r="GG28" s="76">
        <v>0</v>
      </c>
      <c r="GH28" s="76">
        <v>0</v>
      </c>
      <c r="GI28" s="76">
        <v>0</v>
      </c>
      <c r="GJ28" s="76"/>
      <c r="GK28" s="76"/>
      <c r="GL28" s="76"/>
      <c r="GM28" s="76"/>
      <c r="GN28" s="76"/>
      <c r="GO28" s="76"/>
      <c r="GP28" s="76"/>
      <c r="GQ28" s="76"/>
      <c r="GR28" s="76"/>
    </row>
    <row r="29" spans="43:200" s="32" customFormat="1" x14ac:dyDescent="0.25"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>
        <v>0</v>
      </c>
      <c r="CT29" s="62">
        <v>0</v>
      </c>
      <c r="CU29" s="62">
        <v>0</v>
      </c>
      <c r="CV29" s="62">
        <v>0</v>
      </c>
      <c r="CW29" s="62">
        <v>0</v>
      </c>
      <c r="CX29" s="62">
        <v>0</v>
      </c>
      <c r="CY29" s="62">
        <v>0</v>
      </c>
      <c r="CZ29" s="62">
        <v>0</v>
      </c>
      <c r="DA29" s="62">
        <v>0</v>
      </c>
      <c r="DB29" s="62">
        <v>0</v>
      </c>
      <c r="DC29" s="62">
        <v>0</v>
      </c>
      <c r="DD29" s="62">
        <v>0</v>
      </c>
      <c r="DE29" s="62">
        <v>0</v>
      </c>
      <c r="DF29" s="62">
        <v>0</v>
      </c>
      <c r="DG29" s="62">
        <v>0</v>
      </c>
      <c r="DH29" s="62">
        <v>0</v>
      </c>
      <c r="DI29" s="62">
        <v>0</v>
      </c>
      <c r="DJ29" s="62">
        <v>0</v>
      </c>
      <c r="DK29" s="62">
        <v>0</v>
      </c>
      <c r="DL29" s="62">
        <v>0</v>
      </c>
      <c r="DM29" s="62">
        <v>0</v>
      </c>
      <c r="DN29" s="62">
        <v>0</v>
      </c>
      <c r="DO29" s="62">
        <v>0</v>
      </c>
      <c r="DP29" s="62">
        <v>0</v>
      </c>
      <c r="DQ29" s="62">
        <v>0</v>
      </c>
      <c r="DR29" s="62">
        <v>0</v>
      </c>
      <c r="DS29" s="62">
        <v>0</v>
      </c>
      <c r="DT29" s="32" t="s">
        <v>95</v>
      </c>
      <c r="DY29" s="76">
        <v>0</v>
      </c>
      <c r="DZ29" s="76">
        <v>0</v>
      </c>
      <c r="EA29" s="76">
        <v>0</v>
      </c>
      <c r="EB29" s="76">
        <v>0</v>
      </c>
      <c r="EC29" s="76">
        <v>0</v>
      </c>
      <c r="ED29" s="76">
        <v>0</v>
      </c>
      <c r="EE29" s="76">
        <v>0</v>
      </c>
      <c r="EF29" s="76">
        <v>0</v>
      </c>
      <c r="EG29" s="76">
        <v>0</v>
      </c>
      <c r="EH29" s="76">
        <v>0</v>
      </c>
      <c r="EI29" s="76">
        <v>0</v>
      </c>
      <c r="EJ29" s="76">
        <v>0</v>
      </c>
      <c r="EK29" s="76">
        <v>0</v>
      </c>
      <c r="EL29" s="76">
        <v>0</v>
      </c>
      <c r="EM29" s="76">
        <v>0</v>
      </c>
      <c r="EN29" s="76">
        <v>0</v>
      </c>
      <c r="EO29" s="76">
        <v>0</v>
      </c>
      <c r="EP29" s="76">
        <v>0</v>
      </c>
      <c r="EQ29" s="76">
        <v>0</v>
      </c>
      <c r="ER29" s="76">
        <v>0</v>
      </c>
      <c r="ES29" s="76">
        <v>0</v>
      </c>
      <c r="ET29" s="76">
        <v>0</v>
      </c>
      <c r="EU29" s="76">
        <v>0</v>
      </c>
      <c r="EV29" s="76">
        <v>0</v>
      </c>
      <c r="EW29" s="76">
        <v>0</v>
      </c>
      <c r="EX29" s="76">
        <v>0</v>
      </c>
      <c r="EY29" s="76">
        <v>0</v>
      </c>
      <c r="EZ29" s="76">
        <v>0</v>
      </c>
      <c r="FA29" s="76">
        <v>0</v>
      </c>
      <c r="FB29" s="76">
        <v>0</v>
      </c>
      <c r="FC29" s="76">
        <v>0</v>
      </c>
      <c r="FD29" s="76">
        <v>0</v>
      </c>
      <c r="FE29" s="76">
        <v>0</v>
      </c>
      <c r="FF29" s="76">
        <v>0</v>
      </c>
      <c r="FG29" s="76">
        <v>0</v>
      </c>
      <c r="FH29" s="76">
        <v>0</v>
      </c>
      <c r="FI29" s="76">
        <v>0</v>
      </c>
      <c r="FJ29" s="76">
        <v>0</v>
      </c>
      <c r="FK29" s="76">
        <v>0</v>
      </c>
      <c r="FL29" s="76">
        <v>0</v>
      </c>
      <c r="FM29" s="76">
        <v>0</v>
      </c>
      <c r="FN29" s="76">
        <v>0</v>
      </c>
      <c r="FO29" s="76">
        <v>0</v>
      </c>
      <c r="FP29" s="76">
        <v>0</v>
      </c>
      <c r="FQ29" s="76">
        <v>0</v>
      </c>
      <c r="FR29" s="76">
        <v>0</v>
      </c>
      <c r="FS29" s="76">
        <v>0</v>
      </c>
      <c r="FT29" s="76">
        <v>0</v>
      </c>
      <c r="FU29" s="76">
        <v>0</v>
      </c>
      <c r="FV29" s="76">
        <v>0</v>
      </c>
      <c r="FW29" s="76">
        <v>0</v>
      </c>
      <c r="FX29" s="76">
        <v>0</v>
      </c>
      <c r="FY29" s="76">
        <v>0</v>
      </c>
      <c r="FZ29" s="76">
        <v>0</v>
      </c>
      <c r="GA29" s="76">
        <v>0</v>
      </c>
      <c r="GB29" s="76">
        <v>0</v>
      </c>
      <c r="GC29" s="76">
        <v>0</v>
      </c>
      <c r="GD29" s="76">
        <v>0</v>
      </c>
      <c r="GE29" s="76">
        <v>0</v>
      </c>
      <c r="GF29" s="76">
        <v>0</v>
      </c>
      <c r="GG29" s="76">
        <v>0</v>
      </c>
      <c r="GH29" s="76">
        <v>0</v>
      </c>
      <c r="GI29" s="76">
        <v>0</v>
      </c>
      <c r="GJ29" s="76"/>
      <c r="GK29" s="76"/>
      <c r="GL29" s="76"/>
      <c r="GM29" s="76"/>
      <c r="GN29" s="76"/>
      <c r="GO29" s="76"/>
      <c r="GP29" s="76"/>
      <c r="GQ29" s="76"/>
      <c r="GR29" s="76"/>
    </row>
    <row r="30" spans="43:200" s="32" customFormat="1" x14ac:dyDescent="0.25"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>
        <v>9</v>
      </c>
      <c r="CT30" s="62">
        <v>5</v>
      </c>
      <c r="CU30" s="62">
        <v>5</v>
      </c>
      <c r="CV30" s="62">
        <v>6</v>
      </c>
      <c r="CW30" s="62">
        <v>2</v>
      </c>
      <c r="CX30" s="62">
        <v>4</v>
      </c>
      <c r="CY30" s="62">
        <v>8</v>
      </c>
      <c r="CZ30" s="62">
        <v>6</v>
      </c>
      <c r="DA30" s="62">
        <v>1</v>
      </c>
      <c r="DB30" s="62">
        <v>7</v>
      </c>
      <c r="DC30" s="62">
        <v>6</v>
      </c>
      <c r="DD30" s="62">
        <v>2</v>
      </c>
      <c r="DE30" s="62">
        <v>3</v>
      </c>
      <c r="DF30" s="62">
        <v>6</v>
      </c>
      <c r="DG30" s="62">
        <v>5</v>
      </c>
      <c r="DH30" s="62">
        <v>7</v>
      </c>
      <c r="DI30" s="62">
        <v>2</v>
      </c>
      <c r="DJ30" s="62">
        <v>1</v>
      </c>
      <c r="DK30" s="62">
        <v>0</v>
      </c>
      <c r="DL30" s="62">
        <v>0</v>
      </c>
      <c r="DM30" s="62">
        <v>0</v>
      </c>
      <c r="DN30" s="62">
        <v>0</v>
      </c>
      <c r="DO30" s="62">
        <v>0</v>
      </c>
      <c r="DP30" s="62">
        <v>0</v>
      </c>
      <c r="DQ30" s="62">
        <v>0</v>
      </c>
      <c r="DR30" s="62">
        <v>0</v>
      </c>
      <c r="DS30" s="62">
        <v>0</v>
      </c>
      <c r="DT30" s="32" t="s">
        <v>96</v>
      </c>
      <c r="DY30" s="76">
        <v>3</v>
      </c>
      <c r="DZ30" s="76">
        <v>1</v>
      </c>
      <c r="EA30" s="76">
        <v>2</v>
      </c>
      <c r="EB30" s="76">
        <v>3</v>
      </c>
      <c r="EC30" s="76">
        <v>2</v>
      </c>
      <c r="ED30" s="76">
        <v>1</v>
      </c>
      <c r="EE30" s="76">
        <v>4</v>
      </c>
      <c r="EF30" s="76">
        <v>3</v>
      </c>
      <c r="EG30" s="76">
        <v>0</v>
      </c>
      <c r="EH30" s="76">
        <v>2</v>
      </c>
      <c r="EI30" s="76">
        <v>0</v>
      </c>
      <c r="EJ30" s="76">
        <v>0</v>
      </c>
      <c r="EK30" s="76">
        <v>1</v>
      </c>
      <c r="EL30" s="76">
        <v>2</v>
      </c>
      <c r="EM30" s="76">
        <v>3</v>
      </c>
      <c r="EN30" s="76">
        <v>3</v>
      </c>
      <c r="EO30" s="76">
        <v>0</v>
      </c>
      <c r="EP30" s="76">
        <v>0</v>
      </c>
      <c r="EQ30" s="76">
        <v>3</v>
      </c>
      <c r="ER30" s="76">
        <v>1</v>
      </c>
      <c r="ES30" s="76">
        <v>1</v>
      </c>
      <c r="ET30" s="76">
        <v>0</v>
      </c>
      <c r="EU30" s="76">
        <v>0</v>
      </c>
      <c r="EV30" s="76">
        <v>1</v>
      </c>
      <c r="EW30" s="76">
        <v>0</v>
      </c>
      <c r="EX30" s="76">
        <v>1</v>
      </c>
      <c r="EY30" s="76">
        <v>1</v>
      </c>
      <c r="EZ30" s="76">
        <v>3</v>
      </c>
      <c r="FA30" s="76">
        <v>1</v>
      </c>
      <c r="FB30" s="76">
        <v>1</v>
      </c>
      <c r="FC30" s="76">
        <v>0</v>
      </c>
      <c r="FD30" s="76">
        <v>1</v>
      </c>
      <c r="FE30" s="76">
        <v>0</v>
      </c>
      <c r="FF30" s="76">
        <v>2</v>
      </c>
      <c r="FG30" s="76">
        <v>2</v>
      </c>
      <c r="FH30" s="76">
        <v>1</v>
      </c>
      <c r="FI30" s="76">
        <v>2</v>
      </c>
      <c r="FJ30" s="76">
        <v>2</v>
      </c>
      <c r="FK30" s="76">
        <v>1</v>
      </c>
      <c r="FL30" s="76">
        <v>2</v>
      </c>
      <c r="FM30" s="76">
        <v>0</v>
      </c>
      <c r="FN30" s="76">
        <v>1</v>
      </c>
      <c r="FO30" s="76">
        <v>2</v>
      </c>
      <c r="FP30" s="76">
        <v>2</v>
      </c>
      <c r="FQ30" s="76">
        <v>0</v>
      </c>
      <c r="FR30" s="76">
        <v>2</v>
      </c>
      <c r="FS30" s="76">
        <v>2</v>
      </c>
      <c r="FT30" s="76">
        <v>0</v>
      </c>
      <c r="FU30" s="76">
        <v>2</v>
      </c>
      <c r="FV30" s="76">
        <v>3</v>
      </c>
      <c r="FW30" s="76">
        <v>2</v>
      </c>
      <c r="FX30" s="76">
        <v>2</v>
      </c>
      <c r="FY30" s="76">
        <v>0</v>
      </c>
      <c r="FZ30" s="76">
        <v>0</v>
      </c>
      <c r="GA30" s="76">
        <v>1</v>
      </c>
      <c r="GB30" s="76">
        <v>1</v>
      </c>
      <c r="GC30" s="76">
        <v>1</v>
      </c>
      <c r="GD30" s="76">
        <v>1</v>
      </c>
      <c r="GE30" s="76">
        <v>1</v>
      </c>
      <c r="GF30" s="76">
        <v>2</v>
      </c>
      <c r="GG30" s="76">
        <v>0</v>
      </c>
      <c r="GH30" s="76">
        <v>3</v>
      </c>
      <c r="GI30" s="76">
        <v>1</v>
      </c>
      <c r="GJ30" s="76"/>
      <c r="GK30" s="76"/>
      <c r="GL30" s="76"/>
      <c r="GM30" s="76"/>
      <c r="GN30" s="76"/>
      <c r="GO30" s="76"/>
      <c r="GP30" s="76"/>
      <c r="GQ30" s="76"/>
      <c r="GR30" s="76"/>
    </row>
    <row r="31" spans="43:200" s="32" customFormat="1" x14ac:dyDescent="0.25"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>
        <v>1</v>
      </c>
      <c r="CT31" s="62">
        <v>0</v>
      </c>
      <c r="CU31" s="62">
        <v>1</v>
      </c>
      <c r="CV31" s="62">
        <v>6</v>
      </c>
      <c r="CW31" s="62">
        <v>0</v>
      </c>
      <c r="CX31" s="62">
        <v>4</v>
      </c>
      <c r="CY31" s="62">
        <v>4</v>
      </c>
      <c r="CZ31" s="62">
        <v>1</v>
      </c>
      <c r="DA31" s="62">
        <v>0</v>
      </c>
      <c r="DB31" s="62">
        <v>2</v>
      </c>
      <c r="DC31" s="62">
        <v>0</v>
      </c>
      <c r="DD31" s="62">
        <v>1</v>
      </c>
      <c r="DE31" s="62">
        <v>0</v>
      </c>
      <c r="DF31" s="62">
        <v>0</v>
      </c>
      <c r="DG31" s="62">
        <v>5</v>
      </c>
      <c r="DH31" s="62">
        <v>1</v>
      </c>
      <c r="DI31" s="62">
        <v>3</v>
      </c>
      <c r="DJ31" s="62">
        <v>1</v>
      </c>
      <c r="DK31" s="62">
        <v>0</v>
      </c>
      <c r="DL31" s="62">
        <v>0</v>
      </c>
      <c r="DM31" s="62">
        <v>0</v>
      </c>
      <c r="DN31" s="62">
        <v>0</v>
      </c>
      <c r="DO31" s="62">
        <v>0</v>
      </c>
      <c r="DP31" s="62">
        <v>0</v>
      </c>
      <c r="DQ31" s="62">
        <v>0</v>
      </c>
      <c r="DR31" s="62">
        <v>0</v>
      </c>
      <c r="DS31" s="62">
        <v>0</v>
      </c>
      <c r="DT31" s="32" t="s">
        <v>107</v>
      </c>
      <c r="DY31" s="76">
        <v>1</v>
      </c>
      <c r="DZ31" s="76">
        <v>0</v>
      </c>
      <c r="EA31" s="76">
        <v>0</v>
      </c>
      <c r="EB31" s="76">
        <v>2</v>
      </c>
      <c r="EC31" s="76">
        <v>0</v>
      </c>
      <c r="ED31" s="76">
        <v>0</v>
      </c>
      <c r="EE31" s="76">
        <v>0</v>
      </c>
      <c r="EF31" s="76">
        <v>1</v>
      </c>
      <c r="EG31" s="76">
        <v>0</v>
      </c>
      <c r="EH31" s="76">
        <v>2</v>
      </c>
      <c r="EI31" s="76">
        <v>0</v>
      </c>
      <c r="EJ31" s="76">
        <v>0</v>
      </c>
      <c r="EK31" s="76">
        <v>0</v>
      </c>
      <c r="EL31" s="76">
        <v>0</v>
      </c>
      <c r="EM31" s="76">
        <v>2</v>
      </c>
      <c r="EN31" s="76">
        <v>1</v>
      </c>
      <c r="EO31" s="76">
        <v>0</v>
      </c>
      <c r="EP31" s="76">
        <v>1</v>
      </c>
      <c r="EQ31" s="76">
        <v>0</v>
      </c>
      <c r="ER31" s="76">
        <v>0</v>
      </c>
      <c r="ES31" s="76">
        <v>0</v>
      </c>
      <c r="ET31" s="76">
        <v>3</v>
      </c>
      <c r="EU31" s="76">
        <v>0</v>
      </c>
      <c r="EV31" s="76">
        <v>2</v>
      </c>
      <c r="EW31" s="76">
        <v>3</v>
      </c>
      <c r="EX31" s="76">
        <v>0</v>
      </c>
      <c r="EY31" s="76">
        <v>0</v>
      </c>
      <c r="EZ31" s="76">
        <v>0</v>
      </c>
      <c r="FA31" s="76">
        <v>0</v>
      </c>
      <c r="FB31" s="76">
        <v>0</v>
      </c>
      <c r="FC31" s="76">
        <v>0</v>
      </c>
      <c r="FD31" s="76">
        <v>0</v>
      </c>
      <c r="FE31" s="76">
        <v>1</v>
      </c>
      <c r="FF31" s="76">
        <v>0</v>
      </c>
      <c r="FG31" s="76">
        <v>1</v>
      </c>
      <c r="FH31" s="76">
        <v>0</v>
      </c>
      <c r="FI31" s="76">
        <v>0</v>
      </c>
      <c r="FJ31" s="76">
        <v>0</v>
      </c>
      <c r="FK31" s="76">
        <v>1</v>
      </c>
      <c r="FL31" s="76">
        <v>1</v>
      </c>
      <c r="FM31" s="76">
        <v>0</v>
      </c>
      <c r="FN31" s="76">
        <v>2</v>
      </c>
      <c r="FO31" s="76">
        <v>0</v>
      </c>
      <c r="FP31" s="76">
        <v>0</v>
      </c>
      <c r="FQ31" s="76">
        <v>0</v>
      </c>
      <c r="FR31" s="76">
        <v>0</v>
      </c>
      <c r="FS31" s="76">
        <v>0</v>
      </c>
      <c r="FT31" s="76">
        <v>0</v>
      </c>
      <c r="FU31" s="76">
        <v>0</v>
      </c>
      <c r="FV31" s="76">
        <v>0</v>
      </c>
      <c r="FW31" s="76">
        <v>2</v>
      </c>
      <c r="FX31" s="76">
        <v>0</v>
      </c>
      <c r="FY31" s="76">
        <v>2</v>
      </c>
      <c r="FZ31" s="76">
        <v>0</v>
      </c>
      <c r="GA31" s="76">
        <v>0</v>
      </c>
      <c r="GB31" s="76">
        <v>0</v>
      </c>
      <c r="GC31" s="76">
        <v>0</v>
      </c>
      <c r="GD31" s="76">
        <v>0</v>
      </c>
      <c r="GE31" s="76">
        <v>0</v>
      </c>
      <c r="GF31" s="76">
        <v>1</v>
      </c>
      <c r="GG31" s="76">
        <v>0</v>
      </c>
      <c r="GH31" s="76">
        <v>0</v>
      </c>
      <c r="GI31" s="76">
        <v>1</v>
      </c>
      <c r="GJ31" s="76"/>
      <c r="GK31" s="76"/>
      <c r="GL31" s="76"/>
      <c r="GM31" s="76"/>
      <c r="GN31" s="76"/>
      <c r="GO31" s="76"/>
      <c r="GP31" s="76"/>
      <c r="GQ31" s="76"/>
      <c r="GR31" s="76"/>
    </row>
    <row r="32" spans="43:200" s="32" customFormat="1" x14ac:dyDescent="0.25"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>
        <v>1</v>
      </c>
      <c r="CT32" s="62">
        <v>0</v>
      </c>
      <c r="CU32" s="62">
        <v>2</v>
      </c>
      <c r="CV32" s="62">
        <v>11</v>
      </c>
      <c r="CW32" s="62">
        <v>0</v>
      </c>
      <c r="CX32" s="62">
        <v>5</v>
      </c>
      <c r="CY32" s="62">
        <v>5</v>
      </c>
      <c r="CZ32" s="62">
        <v>2</v>
      </c>
      <c r="DA32" s="62">
        <v>0</v>
      </c>
      <c r="DB32" s="62">
        <v>2</v>
      </c>
      <c r="DC32" s="62">
        <v>0</v>
      </c>
      <c r="DD32" s="62">
        <v>1</v>
      </c>
      <c r="DE32" s="62">
        <v>0</v>
      </c>
      <c r="DF32" s="62">
        <v>0</v>
      </c>
      <c r="DG32" s="62">
        <v>6</v>
      </c>
      <c r="DH32" s="62">
        <v>1</v>
      </c>
      <c r="DI32" s="62">
        <v>3</v>
      </c>
      <c r="DJ32" s="62">
        <v>1</v>
      </c>
      <c r="DK32" s="62">
        <v>0</v>
      </c>
      <c r="DL32" s="62">
        <v>0</v>
      </c>
      <c r="DM32" s="62">
        <v>0</v>
      </c>
      <c r="DN32" s="62">
        <v>0</v>
      </c>
      <c r="DO32" s="62">
        <v>0</v>
      </c>
      <c r="DP32" s="62">
        <v>0</v>
      </c>
      <c r="DQ32" s="62">
        <v>0</v>
      </c>
      <c r="DR32" s="62">
        <v>0</v>
      </c>
      <c r="DS32" s="62">
        <v>0</v>
      </c>
      <c r="DT32" s="32" t="s">
        <v>97</v>
      </c>
      <c r="DY32" s="76">
        <v>1</v>
      </c>
      <c r="DZ32" s="76">
        <v>0</v>
      </c>
      <c r="EA32" s="76">
        <v>0</v>
      </c>
      <c r="EB32" s="76">
        <v>2</v>
      </c>
      <c r="EC32" s="76">
        <v>0</v>
      </c>
      <c r="ED32" s="76">
        <v>0</v>
      </c>
      <c r="EE32" s="76">
        <v>1</v>
      </c>
      <c r="EF32" s="76">
        <v>1</v>
      </c>
      <c r="EG32" s="76">
        <v>0</v>
      </c>
      <c r="EH32" s="76">
        <v>2</v>
      </c>
      <c r="EI32" s="76">
        <v>0</v>
      </c>
      <c r="EJ32" s="76">
        <v>0</v>
      </c>
      <c r="EK32" s="76">
        <v>0</v>
      </c>
      <c r="EL32" s="76">
        <v>0</v>
      </c>
      <c r="EM32" s="76">
        <v>2</v>
      </c>
      <c r="EN32" s="76">
        <v>1</v>
      </c>
      <c r="EO32" s="76">
        <v>0</v>
      </c>
      <c r="EP32" s="76">
        <v>1</v>
      </c>
      <c r="EQ32" s="76">
        <v>0</v>
      </c>
      <c r="ER32" s="76">
        <v>0</v>
      </c>
      <c r="ES32" s="76">
        <v>0</v>
      </c>
      <c r="ET32" s="76">
        <v>3</v>
      </c>
      <c r="EU32" s="76">
        <v>0</v>
      </c>
      <c r="EV32" s="76">
        <v>2</v>
      </c>
      <c r="EW32" s="76">
        <v>3</v>
      </c>
      <c r="EX32" s="76">
        <v>0</v>
      </c>
      <c r="EY32" s="76">
        <v>0</v>
      </c>
      <c r="EZ32" s="76">
        <v>0</v>
      </c>
      <c r="FA32" s="76">
        <v>0</v>
      </c>
      <c r="FB32" s="76">
        <v>0</v>
      </c>
      <c r="FC32" s="76">
        <v>0</v>
      </c>
      <c r="FD32" s="76">
        <v>0</v>
      </c>
      <c r="FE32" s="76">
        <v>2</v>
      </c>
      <c r="FF32" s="76">
        <v>0</v>
      </c>
      <c r="FG32" s="76">
        <v>1</v>
      </c>
      <c r="FH32" s="76">
        <v>0</v>
      </c>
      <c r="FI32" s="76">
        <v>0</v>
      </c>
      <c r="FJ32" s="76">
        <v>0</v>
      </c>
      <c r="FK32" s="76">
        <v>1</v>
      </c>
      <c r="FL32" s="76">
        <v>3</v>
      </c>
      <c r="FM32" s="76">
        <v>0</v>
      </c>
      <c r="FN32" s="76">
        <v>2</v>
      </c>
      <c r="FO32" s="76">
        <v>0</v>
      </c>
      <c r="FP32" s="76">
        <v>1</v>
      </c>
      <c r="FQ32" s="76">
        <v>0</v>
      </c>
      <c r="FR32" s="76">
        <v>0</v>
      </c>
      <c r="FS32" s="76">
        <v>0</v>
      </c>
      <c r="FT32" s="76">
        <v>0</v>
      </c>
      <c r="FU32" s="76">
        <v>0</v>
      </c>
      <c r="FV32" s="76">
        <v>0</v>
      </c>
      <c r="FW32" s="76">
        <v>2</v>
      </c>
      <c r="FX32" s="76">
        <v>0</v>
      </c>
      <c r="FY32" s="76">
        <v>2</v>
      </c>
      <c r="FZ32" s="76">
        <v>0</v>
      </c>
      <c r="GA32" s="76">
        <v>0</v>
      </c>
      <c r="GB32" s="76">
        <v>0</v>
      </c>
      <c r="GC32" s="76">
        <v>1</v>
      </c>
      <c r="GD32" s="76">
        <v>3</v>
      </c>
      <c r="GE32" s="76">
        <v>1</v>
      </c>
      <c r="GF32" s="76">
        <v>1</v>
      </c>
      <c r="GG32" s="76">
        <v>0</v>
      </c>
      <c r="GH32" s="76">
        <v>0</v>
      </c>
      <c r="GI32" s="76">
        <v>1</v>
      </c>
      <c r="GJ32" s="76"/>
      <c r="GK32" s="76"/>
      <c r="GL32" s="76"/>
      <c r="GM32" s="76"/>
      <c r="GN32" s="76"/>
      <c r="GO32" s="76"/>
      <c r="GP32" s="76"/>
      <c r="GQ32" s="76"/>
      <c r="GR32" s="76"/>
    </row>
    <row r="33" spans="43:200" s="32" customFormat="1" x14ac:dyDescent="0.25"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>
        <v>0</v>
      </c>
      <c r="CT33" s="62">
        <v>0</v>
      </c>
      <c r="CU33" s="62">
        <v>1</v>
      </c>
      <c r="CV33" s="62">
        <v>2</v>
      </c>
      <c r="CW33" s="62">
        <v>0</v>
      </c>
      <c r="CX33" s="62">
        <v>1</v>
      </c>
      <c r="CY33" s="62">
        <v>1</v>
      </c>
      <c r="CZ33" s="62">
        <v>1</v>
      </c>
      <c r="DA33" s="62">
        <v>0</v>
      </c>
      <c r="DB33" s="62">
        <v>0</v>
      </c>
      <c r="DC33" s="62">
        <v>0</v>
      </c>
      <c r="DD33" s="62">
        <v>0</v>
      </c>
      <c r="DE33" s="62">
        <v>0</v>
      </c>
      <c r="DF33" s="62">
        <v>0</v>
      </c>
      <c r="DG33" s="62">
        <v>1</v>
      </c>
      <c r="DH33" s="62">
        <v>0</v>
      </c>
      <c r="DI33" s="62">
        <v>0</v>
      </c>
      <c r="DJ33" s="62">
        <v>0</v>
      </c>
      <c r="DK33" s="62">
        <v>0</v>
      </c>
      <c r="DL33" s="62">
        <v>0</v>
      </c>
      <c r="DM33" s="62">
        <v>0</v>
      </c>
      <c r="DN33" s="62">
        <v>0</v>
      </c>
      <c r="DO33" s="62">
        <v>0</v>
      </c>
      <c r="DP33" s="62">
        <v>0</v>
      </c>
      <c r="DQ33" s="62">
        <v>0</v>
      </c>
      <c r="DR33" s="62">
        <v>0</v>
      </c>
      <c r="DS33" s="62">
        <v>0</v>
      </c>
      <c r="DT33" s="32" t="s">
        <v>109</v>
      </c>
      <c r="DY33" s="76">
        <v>0</v>
      </c>
      <c r="DZ33" s="76">
        <v>0</v>
      </c>
      <c r="EA33" s="76">
        <v>0</v>
      </c>
      <c r="EB33" s="76">
        <v>0</v>
      </c>
      <c r="EC33" s="76">
        <v>0</v>
      </c>
      <c r="ED33" s="76">
        <v>0</v>
      </c>
      <c r="EE33" s="76">
        <v>1</v>
      </c>
      <c r="EF33" s="76">
        <v>0</v>
      </c>
      <c r="EG33" s="76">
        <v>0</v>
      </c>
      <c r="EH33" s="76">
        <v>0</v>
      </c>
      <c r="EI33" s="76">
        <v>0</v>
      </c>
      <c r="EJ33" s="76">
        <v>0</v>
      </c>
      <c r="EK33" s="76">
        <v>0</v>
      </c>
      <c r="EL33" s="76">
        <v>0</v>
      </c>
      <c r="EM33" s="76">
        <v>0</v>
      </c>
      <c r="EN33" s="76">
        <v>0</v>
      </c>
      <c r="EO33" s="76">
        <v>0</v>
      </c>
      <c r="EP33" s="76">
        <v>0</v>
      </c>
      <c r="EQ33" s="76">
        <v>0</v>
      </c>
      <c r="ER33" s="76">
        <v>0</v>
      </c>
      <c r="ES33" s="76">
        <v>0</v>
      </c>
      <c r="ET33" s="76">
        <v>0</v>
      </c>
      <c r="EU33" s="76">
        <v>0</v>
      </c>
      <c r="EV33" s="76">
        <v>0</v>
      </c>
      <c r="EW33" s="76">
        <v>0</v>
      </c>
      <c r="EX33" s="76">
        <v>0</v>
      </c>
      <c r="EY33" s="76">
        <v>0</v>
      </c>
      <c r="EZ33" s="76">
        <v>0</v>
      </c>
      <c r="FA33" s="76">
        <v>0</v>
      </c>
      <c r="FB33" s="76">
        <v>0</v>
      </c>
      <c r="FC33" s="76">
        <v>0</v>
      </c>
      <c r="FD33" s="76">
        <v>0</v>
      </c>
      <c r="FE33" s="76">
        <v>1</v>
      </c>
      <c r="FF33" s="76">
        <v>0</v>
      </c>
      <c r="FG33" s="76">
        <v>0</v>
      </c>
      <c r="FH33" s="76">
        <v>0</v>
      </c>
      <c r="FI33" s="76">
        <v>0</v>
      </c>
      <c r="FJ33" s="76">
        <v>0</v>
      </c>
      <c r="FK33" s="76">
        <v>0</v>
      </c>
      <c r="FL33" s="76">
        <v>1</v>
      </c>
      <c r="FM33" s="76">
        <v>0</v>
      </c>
      <c r="FN33" s="76">
        <v>0</v>
      </c>
      <c r="FO33" s="76">
        <v>0</v>
      </c>
      <c r="FP33" s="76">
        <v>1</v>
      </c>
      <c r="FQ33" s="76">
        <v>0</v>
      </c>
      <c r="FR33" s="76">
        <v>0</v>
      </c>
      <c r="FS33" s="76">
        <v>0</v>
      </c>
      <c r="FT33" s="76">
        <v>0</v>
      </c>
      <c r="FU33" s="76">
        <v>0</v>
      </c>
      <c r="FV33" s="76">
        <v>0</v>
      </c>
      <c r="FW33" s="76">
        <v>0</v>
      </c>
      <c r="FX33" s="76">
        <v>0</v>
      </c>
      <c r="FY33" s="76">
        <v>0</v>
      </c>
      <c r="FZ33" s="76">
        <v>0</v>
      </c>
      <c r="GA33" s="76">
        <v>0</v>
      </c>
      <c r="GB33" s="76">
        <v>0</v>
      </c>
      <c r="GC33" s="76">
        <v>1</v>
      </c>
      <c r="GD33" s="76">
        <v>1</v>
      </c>
      <c r="GE33" s="76">
        <v>1</v>
      </c>
      <c r="GF33" s="76">
        <v>0</v>
      </c>
      <c r="GG33" s="76">
        <v>0</v>
      </c>
      <c r="GH33" s="76">
        <v>0</v>
      </c>
      <c r="GI33" s="76">
        <v>0</v>
      </c>
      <c r="GJ33" s="76"/>
      <c r="GK33" s="76"/>
      <c r="GL33" s="76"/>
      <c r="GM33" s="76"/>
      <c r="GN33" s="76"/>
      <c r="GO33" s="76"/>
      <c r="GP33" s="76"/>
      <c r="GQ33" s="76"/>
      <c r="GR33" s="76"/>
    </row>
    <row r="34" spans="43:200" s="32" customFormat="1" x14ac:dyDescent="0.25"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>
        <v>0</v>
      </c>
      <c r="CT34" s="62">
        <v>0</v>
      </c>
      <c r="CU34" s="62">
        <v>0</v>
      </c>
      <c r="CV34" s="62">
        <v>3</v>
      </c>
      <c r="CW34" s="62">
        <v>0</v>
      </c>
      <c r="CX34" s="62">
        <v>0</v>
      </c>
      <c r="CY34" s="62">
        <v>0</v>
      </c>
      <c r="CZ34" s="62">
        <v>0</v>
      </c>
      <c r="DA34" s="62">
        <v>0</v>
      </c>
      <c r="DB34" s="62">
        <v>0</v>
      </c>
      <c r="DC34" s="62">
        <v>0</v>
      </c>
      <c r="DD34" s="62">
        <v>0</v>
      </c>
      <c r="DE34" s="62">
        <v>0</v>
      </c>
      <c r="DF34" s="62">
        <v>0</v>
      </c>
      <c r="DG34" s="62">
        <v>0</v>
      </c>
      <c r="DH34" s="62">
        <v>0</v>
      </c>
      <c r="DI34" s="62">
        <v>0</v>
      </c>
      <c r="DJ34" s="62">
        <v>0</v>
      </c>
      <c r="DK34" s="62">
        <v>0</v>
      </c>
      <c r="DL34" s="62">
        <v>0</v>
      </c>
      <c r="DM34" s="62">
        <v>0</v>
      </c>
      <c r="DN34" s="62">
        <v>0</v>
      </c>
      <c r="DO34" s="62">
        <v>0</v>
      </c>
      <c r="DP34" s="62">
        <v>0</v>
      </c>
      <c r="DQ34" s="62">
        <v>0</v>
      </c>
      <c r="DR34" s="62">
        <v>0</v>
      </c>
      <c r="DS34" s="62">
        <v>0</v>
      </c>
      <c r="DT34" s="32" t="s">
        <v>108</v>
      </c>
      <c r="DY34" s="76">
        <v>0</v>
      </c>
      <c r="DZ34" s="76">
        <v>0</v>
      </c>
      <c r="EA34" s="76">
        <v>0</v>
      </c>
      <c r="EB34" s="76">
        <v>0</v>
      </c>
      <c r="EC34" s="76">
        <v>0</v>
      </c>
      <c r="ED34" s="76">
        <v>0</v>
      </c>
      <c r="EE34" s="76">
        <v>0</v>
      </c>
      <c r="EF34" s="76">
        <v>0</v>
      </c>
      <c r="EG34" s="76">
        <v>0</v>
      </c>
      <c r="EH34" s="76">
        <v>0</v>
      </c>
      <c r="EI34" s="76">
        <v>0</v>
      </c>
      <c r="EJ34" s="76">
        <v>0</v>
      </c>
      <c r="EK34" s="76">
        <v>0</v>
      </c>
      <c r="EL34" s="76">
        <v>0</v>
      </c>
      <c r="EM34" s="76">
        <v>0</v>
      </c>
      <c r="EN34" s="76">
        <v>0</v>
      </c>
      <c r="EO34" s="76">
        <v>0</v>
      </c>
      <c r="EP34" s="76">
        <v>0</v>
      </c>
      <c r="EQ34" s="76">
        <v>0</v>
      </c>
      <c r="ER34" s="76">
        <v>0</v>
      </c>
      <c r="ES34" s="76">
        <v>0</v>
      </c>
      <c r="ET34" s="76">
        <v>0</v>
      </c>
      <c r="EU34" s="76">
        <v>0</v>
      </c>
      <c r="EV34" s="76">
        <v>0</v>
      </c>
      <c r="EW34" s="76">
        <v>0</v>
      </c>
      <c r="EX34" s="76">
        <v>0</v>
      </c>
      <c r="EY34" s="76">
        <v>0</v>
      </c>
      <c r="EZ34" s="76">
        <v>0</v>
      </c>
      <c r="FA34" s="76">
        <v>0</v>
      </c>
      <c r="FB34" s="76">
        <v>0</v>
      </c>
      <c r="FC34" s="76">
        <v>0</v>
      </c>
      <c r="FD34" s="76">
        <v>0</v>
      </c>
      <c r="FE34" s="76">
        <v>0</v>
      </c>
      <c r="FF34" s="76">
        <v>0</v>
      </c>
      <c r="FG34" s="76">
        <v>0</v>
      </c>
      <c r="FH34" s="76">
        <v>0</v>
      </c>
      <c r="FI34" s="76">
        <v>0</v>
      </c>
      <c r="FJ34" s="76">
        <v>0</v>
      </c>
      <c r="FK34" s="76">
        <v>0</v>
      </c>
      <c r="FL34" s="76">
        <v>1</v>
      </c>
      <c r="FM34" s="76">
        <v>0</v>
      </c>
      <c r="FN34" s="76">
        <v>0</v>
      </c>
      <c r="FO34" s="76">
        <v>0</v>
      </c>
      <c r="FP34" s="76">
        <v>0</v>
      </c>
      <c r="FQ34" s="76">
        <v>0</v>
      </c>
      <c r="FR34" s="76">
        <v>0</v>
      </c>
      <c r="FS34" s="76">
        <v>0</v>
      </c>
      <c r="FT34" s="76">
        <v>0</v>
      </c>
      <c r="FU34" s="76">
        <v>0</v>
      </c>
      <c r="FV34" s="76">
        <v>0</v>
      </c>
      <c r="FW34" s="76">
        <v>0</v>
      </c>
      <c r="FX34" s="76">
        <v>0</v>
      </c>
      <c r="FY34" s="76">
        <v>0</v>
      </c>
      <c r="FZ34" s="76">
        <v>0</v>
      </c>
      <c r="GA34" s="76">
        <v>0</v>
      </c>
      <c r="GB34" s="76">
        <v>0</v>
      </c>
      <c r="GC34" s="76">
        <v>0</v>
      </c>
      <c r="GD34" s="76">
        <v>2</v>
      </c>
      <c r="GE34" s="76">
        <v>0</v>
      </c>
      <c r="GF34" s="76">
        <v>0</v>
      </c>
      <c r="GG34" s="76">
        <v>0</v>
      </c>
      <c r="GH34" s="76">
        <v>0</v>
      </c>
      <c r="GI34" s="76">
        <v>0</v>
      </c>
      <c r="GJ34" s="76"/>
      <c r="GK34" s="76"/>
      <c r="GL34" s="76"/>
      <c r="GM34" s="76"/>
      <c r="GN34" s="76"/>
      <c r="GO34" s="76"/>
      <c r="GP34" s="76"/>
      <c r="GQ34" s="76"/>
      <c r="GR34" s="76"/>
    </row>
    <row r="35" spans="43:200" s="32" customFormat="1" x14ac:dyDescent="0.25"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>
        <v>911</v>
      </c>
      <c r="CT35" s="62">
        <v>215.75</v>
      </c>
      <c r="CU35" s="62">
        <v>182.5</v>
      </c>
      <c r="CV35" s="62">
        <v>1021</v>
      </c>
      <c r="CW35" s="62">
        <v>596</v>
      </c>
      <c r="CX35" s="62">
        <v>825</v>
      </c>
      <c r="CY35" s="62">
        <v>933</v>
      </c>
      <c r="CZ35" s="62">
        <v>739</v>
      </c>
      <c r="DA35" s="62">
        <v>516</v>
      </c>
      <c r="DB35" s="62">
        <v>625</v>
      </c>
      <c r="DC35" s="62">
        <v>720</v>
      </c>
      <c r="DD35" s="62">
        <v>677</v>
      </c>
      <c r="DE35" s="62">
        <v>755</v>
      </c>
      <c r="DF35" s="62">
        <v>757</v>
      </c>
      <c r="DG35" s="62">
        <v>883</v>
      </c>
      <c r="DH35" s="62">
        <v>626</v>
      </c>
      <c r="DI35" s="62">
        <v>599</v>
      </c>
      <c r="DJ35" s="62">
        <v>488</v>
      </c>
      <c r="DK35" s="62">
        <v>0</v>
      </c>
      <c r="DL35" s="62">
        <v>0</v>
      </c>
      <c r="DM35" s="62">
        <v>0</v>
      </c>
      <c r="DN35" s="62">
        <v>0</v>
      </c>
      <c r="DO35" s="62">
        <v>0</v>
      </c>
      <c r="DP35" s="62">
        <v>0</v>
      </c>
      <c r="DQ35" s="62">
        <v>0</v>
      </c>
      <c r="DR35" s="62">
        <v>0</v>
      </c>
      <c r="DS35" s="62">
        <v>0</v>
      </c>
      <c r="DT35" s="32" t="s">
        <v>63</v>
      </c>
      <c r="DY35" s="76">
        <v>270</v>
      </c>
      <c r="DZ35" s="76">
        <v>245</v>
      </c>
      <c r="EA35" s="76">
        <v>208</v>
      </c>
      <c r="EB35" s="76">
        <v>298</v>
      </c>
      <c r="EC35" s="76">
        <v>208</v>
      </c>
      <c r="ED35" s="76">
        <v>242</v>
      </c>
      <c r="EE35" s="76">
        <v>281</v>
      </c>
      <c r="EF35" s="76">
        <v>221</v>
      </c>
      <c r="EG35" s="76">
        <v>180</v>
      </c>
      <c r="EH35" s="76">
        <v>225</v>
      </c>
      <c r="EI35" s="76">
        <v>204</v>
      </c>
      <c r="EJ35" s="76">
        <v>197</v>
      </c>
      <c r="EK35" s="76">
        <v>260</v>
      </c>
      <c r="EL35" s="76">
        <v>264</v>
      </c>
      <c r="EM35" s="76">
        <v>305</v>
      </c>
      <c r="EN35" s="76">
        <v>213</v>
      </c>
      <c r="EO35" s="76">
        <v>209</v>
      </c>
      <c r="EP35" s="76">
        <v>167</v>
      </c>
      <c r="EQ35" s="76">
        <v>258</v>
      </c>
      <c r="ER35" s="76">
        <v>243</v>
      </c>
      <c r="ES35" s="76">
        <v>205</v>
      </c>
      <c r="ET35" s="76">
        <v>285</v>
      </c>
      <c r="EU35" s="76">
        <v>197</v>
      </c>
      <c r="EV35" s="76">
        <v>210</v>
      </c>
      <c r="EW35" s="76">
        <v>261</v>
      </c>
      <c r="EX35" s="76">
        <v>208</v>
      </c>
      <c r="EY35" s="76">
        <v>162</v>
      </c>
      <c r="EZ35" s="76">
        <v>198</v>
      </c>
      <c r="FA35" s="76">
        <v>193</v>
      </c>
      <c r="FB35" s="76">
        <v>192</v>
      </c>
      <c r="FC35" s="76">
        <v>250</v>
      </c>
      <c r="FD35" s="76">
        <v>243</v>
      </c>
      <c r="FE35" s="76">
        <v>291</v>
      </c>
      <c r="FF35" s="76">
        <v>206</v>
      </c>
      <c r="FG35" s="76">
        <v>193</v>
      </c>
      <c r="FH35" s="76">
        <v>163</v>
      </c>
      <c r="FI35" s="76">
        <v>253</v>
      </c>
      <c r="FJ35" s="76">
        <v>249</v>
      </c>
      <c r="FK35" s="76">
        <v>207</v>
      </c>
      <c r="FL35" s="76">
        <v>278</v>
      </c>
      <c r="FM35" s="76">
        <v>191</v>
      </c>
      <c r="FN35" s="76">
        <v>230</v>
      </c>
      <c r="FO35" s="76">
        <v>254</v>
      </c>
      <c r="FP35" s="76">
        <v>209</v>
      </c>
      <c r="FQ35" s="76">
        <v>174</v>
      </c>
      <c r="FR35" s="76">
        <v>202</v>
      </c>
      <c r="FS35" s="76">
        <v>202</v>
      </c>
      <c r="FT35" s="76">
        <v>191</v>
      </c>
      <c r="FU35" s="76">
        <v>245</v>
      </c>
      <c r="FV35" s="76">
        <v>250</v>
      </c>
      <c r="FW35" s="76">
        <v>287</v>
      </c>
      <c r="FX35" s="76">
        <v>207</v>
      </c>
      <c r="FY35" s="76">
        <v>197</v>
      </c>
      <c r="FZ35" s="76">
        <v>158</v>
      </c>
      <c r="GA35" s="76">
        <v>130</v>
      </c>
      <c r="GB35" s="76">
        <v>126</v>
      </c>
      <c r="GC35" s="76">
        <v>110</v>
      </c>
      <c r="GD35" s="76">
        <v>160</v>
      </c>
      <c r="GE35" s="76">
        <v>143</v>
      </c>
      <c r="GF35" s="76">
        <v>137</v>
      </c>
      <c r="GG35" s="76">
        <v>101</v>
      </c>
      <c r="GH35" s="76">
        <v>121</v>
      </c>
      <c r="GI35" s="76">
        <v>97</v>
      </c>
      <c r="GJ35" s="76"/>
      <c r="GK35" s="76"/>
      <c r="GL35" s="76"/>
      <c r="GM35" s="76"/>
      <c r="GN35" s="76"/>
      <c r="GO35" s="76"/>
      <c r="GP35" s="76"/>
      <c r="GQ35" s="76"/>
      <c r="GR35" s="76"/>
    </row>
    <row r="36" spans="43:200" s="32" customFormat="1" x14ac:dyDescent="0.25"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>
        <v>216</v>
      </c>
      <c r="CT36" s="62">
        <v>54</v>
      </c>
      <c r="CU36" s="62">
        <v>54</v>
      </c>
      <c r="CV36" s="62">
        <v>216</v>
      </c>
      <c r="CW36" s="62">
        <v>184</v>
      </c>
      <c r="CX36" s="62">
        <v>216</v>
      </c>
      <c r="CY36" s="62">
        <v>216</v>
      </c>
      <c r="CZ36" s="62">
        <v>216</v>
      </c>
      <c r="DA36" s="62">
        <v>184</v>
      </c>
      <c r="DB36" s="62">
        <v>184</v>
      </c>
      <c r="DC36" s="62">
        <v>216</v>
      </c>
      <c r="DD36" s="62">
        <v>216</v>
      </c>
      <c r="DE36" s="62">
        <v>184</v>
      </c>
      <c r="DF36" s="62">
        <v>184</v>
      </c>
      <c r="DG36" s="62">
        <v>184</v>
      </c>
      <c r="DH36" s="62">
        <v>184</v>
      </c>
      <c r="DI36" s="62">
        <v>184</v>
      </c>
      <c r="DJ36" s="62">
        <v>184</v>
      </c>
      <c r="DK36" s="62">
        <v>0</v>
      </c>
      <c r="DL36" s="62">
        <v>0</v>
      </c>
      <c r="DM36" s="62">
        <v>0</v>
      </c>
      <c r="DN36" s="62">
        <v>0</v>
      </c>
      <c r="DO36" s="62">
        <v>0</v>
      </c>
      <c r="DP36" s="62">
        <v>0</v>
      </c>
      <c r="DQ36" s="62">
        <v>0</v>
      </c>
      <c r="DR36" s="62">
        <v>0</v>
      </c>
      <c r="DS36" s="62">
        <v>0</v>
      </c>
      <c r="DT36" s="32" t="s">
        <v>64</v>
      </c>
      <c r="DY36" s="76">
        <v>63</v>
      </c>
      <c r="DZ36" s="76">
        <v>63</v>
      </c>
      <c r="EA36" s="76">
        <v>63</v>
      </c>
      <c r="EB36" s="76">
        <v>63</v>
      </c>
      <c r="EC36" s="76">
        <v>63</v>
      </c>
      <c r="ED36" s="76">
        <v>63</v>
      </c>
      <c r="EE36" s="76">
        <v>63</v>
      </c>
      <c r="EF36" s="76">
        <v>63</v>
      </c>
      <c r="EG36" s="76">
        <v>63</v>
      </c>
      <c r="EH36" s="76">
        <v>63</v>
      </c>
      <c r="EI36" s="76">
        <v>63</v>
      </c>
      <c r="EJ36" s="76">
        <v>63</v>
      </c>
      <c r="EK36" s="76">
        <v>63</v>
      </c>
      <c r="EL36" s="76">
        <v>63</v>
      </c>
      <c r="EM36" s="76">
        <v>63</v>
      </c>
      <c r="EN36" s="76">
        <v>63</v>
      </c>
      <c r="EO36" s="76">
        <v>63</v>
      </c>
      <c r="EP36" s="76">
        <v>63</v>
      </c>
      <c r="EQ36" s="76">
        <v>61</v>
      </c>
      <c r="ER36" s="76">
        <v>61</v>
      </c>
      <c r="ES36" s="76">
        <v>61</v>
      </c>
      <c r="ET36" s="76">
        <v>61</v>
      </c>
      <c r="EU36" s="76">
        <v>61</v>
      </c>
      <c r="EV36" s="76">
        <v>61</v>
      </c>
      <c r="EW36" s="76">
        <v>61</v>
      </c>
      <c r="EX36" s="76">
        <v>61</v>
      </c>
      <c r="EY36" s="76">
        <v>61</v>
      </c>
      <c r="EZ36" s="76">
        <v>61</v>
      </c>
      <c r="FA36" s="76">
        <v>61</v>
      </c>
      <c r="FB36" s="76">
        <v>61</v>
      </c>
      <c r="FC36" s="76">
        <v>61</v>
      </c>
      <c r="FD36" s="76">
        <v>61</v>
      </c>
      <c r="FE36" s="76">
        <v>61</v>
      </c>
      <c r="FF36" s="76">
        <v>61</v>
      </c>
      <c r="FG36" s="76">
        <v>61</v>
      </c>
      <c r="FH36" s="76">
        <v>61</v>
      </c>
      <c r="FI36" s="76">
        <v>60</v>
      </c>
      <c r="FJ36" s="76">
        <v>60</v>
      </c>
      <c r="FK36" s="76">
        <v>60</v>
      </c>
      <c r="FL36" s="76">
        <v>60</v>
      </c>
      <c r="FM36" s="76">
        <v>60</v>
      </c>
      <c r="FN36" s="76">
        <v>60</v>
      </c>
      <c r="FO36" s="76">
        <v>60</v>
      </c>
      <c r="FP36" s="76">
        <v>60</v>
      </c>
      <c r="FQ36" s="76">
        <v>60</v>
      </c>
      <c r="FR36" s="76">
        <v>60</v>
      </c>
      <c r="FS36" s="76">
        <v>60</v>
      </c>
      <c r="FT36" s="76">
        <v>60</v>
      </c>
      <c r="FU36" s="76">
        <v>60</v>
      </c>
      <c r="FV36" s="76">
        <v>60</v>
      </c>
      <c r="FW36" s="76">
        <v>60</v>
      </c>
      <c r="FX36" s="76">
        <v>60</v>
      </c>
      <c r="FY36" s="76">
        <v>60</v>
      </c>
      <c r="FZ36" s="76">
        <v>60</v>
      </c>
      <c r="GA36" s="76">
        <v>32</v>
      </c>
      <c r="GB36" s="76">
        <v>32</v>
      </c>
      <c r="GC36" s="76">
        <v>32</v>
      </c>
      <c r="GD36" s="76">
        <v>32</v>
      </c>
      <c r="GE36" s="76">
        <v>32</v>
      </c>
      <c r="GF36" s="76">
        <v>32</v>
      </c>
      <c r="GG36" s="76">
        <v>32</v>
      </c>
      <c r="GH36" s="76">
        <v>32</v>
      </c>
      <c r="GI36" s="76">
        <v>32</v>
      </c>
      <c r="GJ36" s="76"/>
      <c r="GK36" s="76"/>
      <c r="GL36" s="76"/>
      <c r="GM36" s="76"/>
      <c r="GN36" s="76"/>
      <c r="GO36" s="76"/>
      <c r="GP36" s="76"/>
      <c r="GQ36" s="76"/>
      <c r="GR36" s="76"/>
    </row>
    <row r="37" spans="43:200" s="32" customFormat="1" x14ac:dyDescent="0.25"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>
        <v>4.2175925925925926</v>
      </c>
      <c r="CT37" s="62">
        <v>3.9953703703703702</v>
      </c>
      <c r="CU37" s="62">
        <v>3.3796296296296298</v>
      </c>
      <c r="CV37" s="62">
        <v>4.7268518518518521</v>
      </c>
      <c r="CW37" s="62">
        <v>3.2391304347826089</v>
      </c>
      <c r="CX37" s="62">
        <v>3.8194444444444446</v>
      </c>
      <c r="CY37" s="62">
        <v>4.3194444444444446</v>
      </c>
      <c r="CZ37" s="62">
        <v>3.4212962962962963</v>
      </c>
      <c r="DA37" s="62">
        <v>2.8043478260869565</v>
      </c>
      <c r="DB37" s="62">
        <v>3.3967391304347827</v>
      </c>
      <c r="DC37" s="62">
        <v>3.3333333333333335</v>
      </c>
      <c r="DD37" s="62">
        <v>3.1342592592592591</v>
      </c>
      <c r="DE37" s="62">
        <v>4.1032608695652177</v>
      </c>
      <c r="DF37" s="62">
        <v>4.1141304347826084</v>
      </c>
      <c r="DG37" s="62">
        <v>4.7989130434782608</v>
      </c>
      <c r="DH37" s="62">
        <v>3.402173913043478</v>
      </c>
      <c r="DI37" s="62">
        <v>3.2554347826086958</v>
      </c>
      <c r="DJ37" s="62">
        <v>2.652173913043478</v>
      </c>
      <c r="DK37" s="62" t="e">
        <v>#DIV/0!</v>
      </c>
      <c r="DL37" s="62" t="e">
        <v>#DIV/0!</v>
      </c>
      <c r="DM37" s="62" t="e">
        <v>#DIV/0!</v>
      </c>
      <c r="DN37" s="62" t="e">
        <v>#DIV/0!</v>
      </c>
      <c r="DO37" s="62" t="e">
        <v>#DIV/0!</v>
      </c>
      <c r="DP37" s="62" t="e">
        <v>#DIV/0!</v>
      </c>
      <c r="DQ37" s="62" t="e">
        <v>#DIV/0!</v>
      </c>
      <c r="DR37" s="62" t="e">
        <v>#DIV/0!</v>
      </c>
      <c r="DS37" s="62" t="e">
        <v>#DIV/0!</v>
      </c>
      <c r="DT37" s="32" t="s">
        <v>24</v>
      </c>
      <c r="DY37" s="76">
        <v>4.2857142857142856</v>
      </c>
      <c r="DZ37" s="76">
        <v>3.8888888888888888</v>
      </c>
      <c r="EA37" s="76">
        <v>3.3015873015873014</v>
      </c>
      <c r="EB37" s="76">
        <v>4.7301587301587302</v>
      </c>
      <c r="EC37" s="76">
        <v>3.3015873015873014</v>
      </c>
      <c r="ED37" s="76">
        <v>3.8412698412698414</v>
      </c>
      <c r="EE37" s="76">
        <v>4.4603174603174605</v>
      </c>
      <c r="EF37" s="76">
        <v>3.5079365079365079</v>
      </c>
      <c r="EG37" s="76">
        <v>2.8571428571428572</v>
      </c>
      <c r="EH37" s="76">
        <v>3.5714285714285716</v>
      </c>
      <c r="EI37" s="76">
        <v>3.2380952380952381</v>
      </c>
      <c r="EJ37" s="76">
        <v>3.126984126984127</v>
      </c>
      <c r="EK37" s="76">
        <v>4.1269841269841274</v>
      </c>
      <c r="EL37" s="76">
        <v>4.1904761904761907</v>
      </c>
      <c r="EM37" s="76">
        <v>4.8412698412698409</v>
      </c>
      <c r="EN37" s="76">
        <v>3.3809523809523809</v>
      </c>
      <c r="EO37" s="76">
        <v>3.3174603174603177</v>
      </c>
      <c r="EP37" s="76">
        <v>2.6507936507936507</v>
      </c>
      <c r="EQ37" s="76">
        <v>4.2295081967213113</v>
      </c>
      <c r="ER37" s="76">
        <v>3.9836065573770494</v>
      </c>
      <c r="ES37" s="76">
        <v>3.360655737704918</v>
      </c>
      <c r="ET37" s="76">
        <v>4.6721311475409832</v>
      </c>
      <c r="EU37" s="76">
        <v>3.2295081967213113</v>
      </c>
      <c r="EV37" s="76">
        <v>3.442622950819672</v>
      </c>
      <c r="EW37" s="76">
        <v>4.278688524590164</v>
      </c>
      <c r="EX37" s="76">
        <v>3.4098360655737703</v>
      </c>
      <c r="EY37" s="76">
        <v>2.6557377049180326</v>
      </c>
      <c r="EZ37" s="76">
        <v>3.2459016393442623</v>
      </c>
      <c r="FA37" s="76">
        <v>3.1639344262295084</v>
      </c>
      <c r="FB37" s="76">
        <v>3.1475409836065573</v>
      </c>
      <c r="FC37" s="76">
        <v>4.0983606557377046</v>
      </c>
      <c r="FD37" s="76">
        <v>3.9836065573770494</v>
      </c>
      <c r="FE37" s="76">
        <v>4.7704918032786887</v>
      </c>
      <c r="FF37" s="76">
        <v>3.377049180327869</v>
      </c>
      <c r="FG37" s="76">
        <v>3.1639344262295084</v>
      </c>
      <c r="FH37" s="76">
        <v>2.6721311475409837</v>
      </c>
      <c r="FI37" s="76">
        <v>4.2166666666666668</v>
      </c>
      <c r="FJ37" s="76">
        <v>4.1500000000000004</v>
      </c>
      <c r="FK37" s="76">
        <v>3.45</v>
      </c>
      <c r="FL37" s="76">
        <v>4.6333333333333337</v>
      </c>
      <c r="FM37" s="76">
        <v>3.1833333333333331</v>
      </c>
      <c r="FN37" s="76">
        <v>3.8333333333333335</v>
      </c>
      <c r="FO37" s="76">
        <v>4.2333333333333334</v>
      </c>
      <c r="FP37" s="76">
        <v>3.4833333333333334</v>
      </c>
      <c r="FQ37" s="76">
        <v>2.9</v>
      </c>
      <c r="FR37" s="76">
        <v>3.3666666666666667</v>
      </c>
      <c r="FS37" s="76">
        <v>3.3666666666666667</v>
      </c>
      <c r="FT37" s="76">
        <v>3.1833333333333331</v>
      </c>
      <c r="FU37" s="76">
        <v>4.083333333333333</v>
      </c>
      <c r="FV37" s="76">
        <v>4.166666666666667</v>
      </c>
      <c r="FW37" s="76">
        <v>4.7833333333333332</v>
      </c>
      <c r="FX37" s="76">
        <v>3.45</v>
      </c>
      <c r="FY37" s="76">
        <v>3.2833333333333332</v>
      </c>
      <c r="FZ37" s="76">
        <v>2.6333333333333333</v>
      </c>
      <c r="GA37" s="76">
        <v>4.0625</v>
      </c>
      <c r="GB37" s="76">
        <v>3.9375</v>
      </c>
      <c r="GC37" s="76">
        <v>3.4375</v>
      </c>
      <c r="GD37" s="76">
        <v>5</v>
      </c>
      <c r="GE37" s="76">
        <v>4.46875</v>
      </c>
      <c r="GF37" s="76">
        <v>4.28125</v>
      </c>
      <c r="GG37" s="76">
        <v>3.15625</v>
      </c>
      <c r="GH37" s="76">
        <v>3.78125</v>
      </c>
      <c r="GI37" s="76">
        <v>3.03125</v>
      </c>
      <c r="GJ37" s="76"/>
      <c r="GK37" s="76"/>
      <c r="GL37" s="76"/>
      <c r="GM37" s="76"/>
      <c r="GN37" s="76"/>
      <c r="GO37" s="76"/>
      <c r="GP37" s="76"/>
      <c r="GQ37" s="76"/>
      <c r="GR37" s="76"/>
    </row>
    <row r="38" spans="43:200" s="32" customFormat="1" x14ac:dyDescent="0.25"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>
        <v>31</v>
      </c>
      <c r="CT38" s="62">
        <v>29</v>
      </c>
      <c r="CU38" s="62">
        <v>23</v>
      </c>
      <c r="CV38" s="62">
        <v>34</v>
      </c>
      <c r="CW38" s="62">
        <v>18</v>
      </c>
      <c r="CX38" s="62">
        <v>24</v>
      </c>
      <c r="CY38" s="62">
        <v>33</v>
      </c>
      <c r="CZ38" s="62">
        <v>21</v>
      </c>
      <c r="DA38" s="62">
        <v>16</v>
      </c>
      <c r="DB38" s="62">
        <v>19</v>
      </c>
      <c r="DC38" s="62">
        <v>29</v>
      </c>
      <c r="DD38" s="62">
        <v>25</v>
      </c>
      <c r="DE38" s="62">
        <v>21</v>
      </c>
      <c r="DF38" s="62">
        <v>20</v>
      </c>
      <c r="DG38" s="62">
        <v>25</v>
      </c>
      <c r="DH38" s="62">
        <v>17</v>
      </c>
      <c r="DI38" s="62">
        <v>17</v>
      </c>
      <c r="DJ38" s="62">
        <v>13</v>
      </c>
      <c r="DK38" s="62">
        <v>0</v>
      </c>
      <c r="DL38" s="62">
        <v>0</v>
      </c>
      <c r="DM38" s="62">
        <v>0</v>
      </c>
      <c r="DN38" s="62">
        <v>0</v>
      </c>
      <c r="DO38" s="62">
        <v>0</v>
      </c>
      <c r="DP38" s="62">
        <v>0</v>
      </c>
      <c r="DQ38" s="62">
        <v>0</v>
      </c>
      <c r="DR38" s="62">
        <v>0</v>
      </c>
      <c r="DS38" s="62">
        <v>0</v>
      </c>
      <c r="DT38" s="32" t="s">
        <v>65</v>
      </c>
      <c r="DY38" s="76">
        <v>8</v>
      </c>
      <c r="DZ38" s="76">
        <v>7</v>
      </c>
      <c r="EA38" s="76">
        <v>5</v>
      </c>
      <c r="EB38" s="76">
        <v>6</v>
      </c>
      <c r="EC38" s="76">
        <v>7</v>
      </c>
      <c r="ED38" s="76">
        <v>6</v>
      </c>
      <c r="EE38" s="76">
        <v>8</v>
      </c>
      <c r="EF38" s="76">
        <v>4</v>
      </c>
      <c r="EG38" s="76">
        <v>6</v>
      </c>
      <c r="EH38" s="76">
        <v>7</v>
      </c>
      <c r="EI38" s="76">
        <v>6</v>
      </c>
      <c r="EJ38" s="76">
        <v>6</v>
      </c>
      <c r="EK38" s="76">
        <v>6</v>
      </c>
      <c r="EL38" s="76">
        <v>7</v>
      </c>
      <c r="EM38" s="76">
        <v>8</v>
      </c>
      <c r="EN38" s="76">
        <v>7</v>
      </c>
      <c r="EO38" s="76">
        <v>5</v>
      </c>
      <c r="EP38" s="76">
        <v>4</v>
      </c>
      <c r="EQ38" s="76">
        <v>8</v>
      </c>
      <c r="ER38" s="76">
        <v>8</v>
      </c>
      <c r="ES38" s="76">
        <v>6</v>
      </c>
      <c r="ET38" s="76">
        <v>7</v>
      </c>
      <c r="EU38" s="76">
        <v>7</v>
      </c>
      <c r="EV38" s="76">
        <v>6</v>
      </c>
      <c r="EW38" s="76">
        <v>9</v>
      </c>
      <c r="EX38" s="76">
        <v>5</v>
      </c>
      <c r="EY38" s="76">
        <v>4</v>
      </c>
      <c r="EZ38" s="76">
        <v>6</v>
      </c>
      <c r="FA38" s="76">
        <v>6</v>
      </c>
      <c r="FB38" s="76">
        <v>7</v>
      </c>
      <c r="FC38" s="76">
        <v>7</v>
      </c>
      <c r="FD38" s="76">
        <v>6</v>
      </c>
      <c r="FE38" s="76">
        <v>8</v>
      </c>
      <c r="FF38" s="76">
        <v>5</v>
      </c>
      <c r="FG38" s="76">
        <v>6</v>
      </c>
      <c r="FH38" s="76">
        <v>4</v>
      </c>
      <c r="FI38" s="76">
        <v>8</v>
      </c>
      <c r="FJ38" s="76">
        <v>7</v>
      </c>
      <c r="FK38" s="76">
        <v>6</v>
      </c>
      <c r="FL38" s="76">
        <v>11</v>
      </c>
      <c r="FM38" s="76">
        <v>4</v>
      </c>
      <c r="FN38" s="76">
        <v>4</v>
      </c>
      <c r="FO38" s="76">
        <v>7</v>
      </c>
      <c r="FP38" s="76">
        <v>6</v>
      </c>
      <c r="FQ38" s="76">
        <v>6</v>
      </c>
      <c r="FR38" s="76">
        <v>6</v>
      </c>
      <c r="FS38" s="76">
        <v>8</v>
      </c>
      <c r="FT38" s="76">
        <v>5</v>
      </c>
      <c r="FU38" s="76">
        <v>8</v>
      </c>
      <c r="FV38" s="76">
        <v>7</v>
      </c>
      <c r="FW38" s="76">
        <v>9</v>
      </c>
      <c r="FX38" s="76">
        <v>5</v>
      </c>
      <c r="FY38" s="76">
        <v>6</v>
      </c>
      <c r="FZ38" s="76">
        <v>5</v>
      </c>
      <c r="GA38" s="76">
        <v>7</v>
      </c>
      <c r="GB38" s="76">
        <v>7</v>
      </c>
      <c r="GC38" s="76">
        <v>6</v>
      </c>
      <c r="GD38" s="76">
        <v>10</v>
      </c>
      <c r="GE38" s="76">
        <v>8</v>
      </c>
      <c r="GF38" s="76">
        <v>9</v>
      </c>
      <c r="GG38" s="76">
        <v>6</v>
      </c>
      <c r="GH38" s="76">
        <v>9</v>
      </c>
      <c r="GI38" s="76">
        <v>7</v>
      </c>
      <c r="GJ38" s="76"/>
      <c r="GK38" s="76"/>
      <c r="GL38" s="76"/>
      <c r="GM38" s="76"/>
      <c r="GN38" s="76"/>
      <c r="GO38" s="76"/>
      <c r="GP38" s="76"/>
      <c r="GQ38" s="76"/>
      <c r="GR38" s="76"/>
    </row>
    <row r="39" spans="43:200" s="32" customFormat="1" x14ac:dyDescent="0.25"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>
        <v>8</v>
      </c>
      <c r="CT39" s="62">
        <v>8</v>
      </c>
      <c r="CU39" s="62">
        <v>8</v>
      </c>
      <c r="CV39" s="62">
        <v>8</v>
      </c>
      <c r="CW39" s="62">
        <v>6</v>
      </c>
      <c r="CX39" s="62">
        <v>8</v>
      </c>
      <c r="CY39" s="62">
        <v>8</v>
      </c>
      <c r="CZ39" s="62">
        <v>8</v>
      </c>
      <c r="DA39" s="62">
        <v>6</v>
      </c>
      <c r="DB39" s="62">
        <v>6</v>
      </c>
      <c r="DC39" s="62">
        <v>8</v>
      </c>
      <c r="DD39" s="62">
        <v>8</v>
      </c>
      <c r="DE39" s="62">
        <v>6</v>
      </c>
      <c r="DF39" s="62">
        <v>6</v>
      </c>
      <c r="DG39" s="62">
        <v>6</v>
      </c>
      <c r="DH39" s="62">
        <v>6</v>
      </c>
      <c r="DI39" s="62">
        <v>6</v>
      </c>
      <c r="DJ39" s="62">
        <v>6</v>
      </c>
      <c r="DK39" s="62">
        <v>0</v>
      </c>
      <c r="DL39" s="62">
        <v>0</v>
      </c>
      <c r="DM39" s="62">
        <v>0</v>
      </c>
      <c r="DN39" s="62">
        <v>0</v>
      </c>
      <c r="DO39" s="62">
        <v>0</v>
      </c>
      <c r="DP39" s="62">
        <v>0</v>
      </c>
      <c r="DQ39" s="62">
        <v>0</v>
      </c>
      <c r="DR39" s="62">
        <v>0</v>
      </c>
      <c r="DS39" s="62">
        <v>0</v>
      </c>
      <c r="DT39" s="32" t="s">
        <v>66</v>
      </c>
      <c r="DY39" s="76">
        <v>2</v>
      </c>
      <c r="DZ39" s="76">
        <v>2</v>
      </c>
      <c r="EA39" s="76">
        <v>2</v>
      </c>
      <c r="EB39" s="76">
        <v>2</v>
      </c>
      <c r="EC39" s="76">
        <v>2</v>
      </c>
      <c r="ED39" s="76">
        <v>2</v>
      </c>
      <c r="EE39" s="76">
        <v>2</v>
      </c>
      <c r="EF39" s="76">
        <v>2</v>
      </c>
      <c r="EG39" s="76">
        <v>2</v>
      </c>
      <c r="EH39" s="76">
        <v>2</v>
      </c>
      <c r="EI39" s="76">
        <v>2</v>
      </c>
      <c r="EJ39" s="76">
        <v>2</v>
      </c>
      <c r="EK39" s="76">
        <v>2</v>
      </c>
      <c r="EL39" s="76">
        <v>2</v>
      </c>
      <c r="EM39" s="76">
        <v>2</v>
      </c>
      <c r="EN39" s="76">
        <v>2</v>
      </c>
      <c r="EO39" s="76">
        <v>2</v>
      </c>
      <c r="EP39" s="76">
        <v>2</v>
      </c>
      <c r="EQ39" s="76">
        <v>2</v>
      </c>
      <c r="ER39" s="76">
        <v>2</v>
      </c>
      <c r="ES39" s="76">
        <v>2</v>
      </c>
      <c r="ET39" s="76">
        <v>2</v>
      </c>
      <c r="EU39" s="76">
        <v>2</v>
      </c>
      <c r="EV39" s="76">
        <v>2</v>
      </c>
      <c r="EW39" s="76">
        <v>2</v>
      </c>
      <c r="EX39" s="76">
        <v>2</v>
      </c>
      <c r="EY39" s="76">
        <v>2</v>
      </c>
      <c r="EZ39" s="76">
        <v>2</v>
      </c>
      <c r="FA39" s="76">
        <v>2</v>
      </c>
      <c r="FB39" s="76">
        <v>2</v>
      </c>
      <c r="FC39" s="76">
        <v>2</v>
      </c>
      <c r="FD39" s="76">
        <v>2</v>
      </c>
      <c r="FE39" s="76">
        <v>2</v>
      </c>
      <c r="FF39" s="76">
        <v>2</v>
      </c>
      <c r="FG39" s="76">
        <v>2</v>
      </c>
      <c r="FH39" s="76">
        <v>2</v>
      </c>
      <c r="FI39" s="76">
        <v>2</v>
      </c>
      <c r="FJ39" s="76">
        <v>2</v>
      </c>
      <c r="FK39" s="76">
        <v>2</v>
      </c>
      <c r="FL39" s="76">
        <v>2</v>
      </c>
      <c r="FM39" s="76">
        <v>2</v>
      </c>
      <c r="FN39" s="76">
        <v>2</v>
      </c>
      <c r="FO39" s="76">
        <v>2</v>
      </c>
      <c r="FP39" s="76">
        <v>2</v>
      </c>
      <c r="FQ39" s="76">
        <v>2</v>
      </c>
      <c r="FR39" s="76">
        <v>2</v>
      </c>
      <c r="FS39" s="76">
        <v>2</v>
      </c>
      <c r="FT39" s="76">
        <v>2</v>
      </c>
      <c r="FU39" s="76">
        <v>2</v>
      </c>
      <c r="FV39" s="76">
        <v>2</v>
      </c>
      <c r="FW39" s="76">
        <v>2</v>
      </c>
      <c r="FX39" s="76">
        <v>2</v>
      </c>
      <c r="FY39" s="76">
        <v>2</v>
      </c>
      <c r="FZ39" s="76">
        <v>2</v>
      </c>
      <c r="GA39" s="76">
        <v>2</v>
      </c>
      <c r="GB39" s="76">
        <v>2</v>
      </c>
      <c r="GC39" s="76">
        <v>2</v>
      </c>
      <c r="GD39" s="76">
        <v>2</v>
      </c>
      <c r="GE39" s="76">
        <v>2</v>
      </c>
      <c r="GF39" s="76">
        <v>2</v>
      </c>
      <c r="GG39" s="76">
        <v>2</v>
      </c>
      <c r="GH39" s="76">
        <v>2</v>
      </c>
      <c r="GI39" s="76">
        <v>2</v>
      </c>
      <c r="GJ39" s="76"/>
      <c r="GK39" s="76"/>
      <c r="GL39" s="76"/>
      <c r="GM39" s="76"/>
      <c r="GN39" s="76"/>
      <c r="GO39" s="76"/>
      <c r="GP39" s="76"/>
      <c r="GQ39" s="76"/>
      <c r="GR39" s="76"/>
    </row>
    <row r="40" spans="43:200" s="32" customFormat="1" x14ac:dyDescent="0.25"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>
        <v>3.875</v>
      </c>
      <c r="CT40" s="62">
        <v>3.625</v>
      </c>
      <c r="CU40" s="62">
        <v>2.875</v>
      </c>
      <c r="CV40" s="62">
        <v>4.25</v>
      </c>
      <c r="CW40" s="62">
        <v>3</v>
      </c>
      <c r="CX40" s="62">
        <v>3</v>
      </c>
      <c r="CY40" s="62">
        <v>4.125</v>
      </c>
      <c r="CZ40" s="62">
        <v>2.625</v>
      </c>
      <c r="DA40" s="62">
        <v>2.6666666666666665</v>
      </c>
      <c r="DB40" s="62">
        <v>3.1666666666666665</v>
      </c>
      <c r="DC40" s="62">
        <v>3.625</v>
      </c>
      <c r="DD40" s="62">
        <v>3.125</v>
      </c>
      <c r="DE40" s="62">
        <v>3.5</v>
      </c>
      <c r="DF40" s="62">
        <v>3.3333333333333335</v>
      </c>
      <c r="DG40" s="62">
        <v>4.166666666666667</v>
      </c>
      <c r="DH40" s="62">
        <v>2.8333333333333335</v>
      </c>
      <c r="DI40" s="62">
        <v>2.8333333333333335</v>
      </c>
      <c r="DJ40" s="62">
        <v>2.1666666666666665</v>
      </c>
      <c r="DK40" s="62" t="e">
        <v>#DIV/0!</v>
      </c>
      <c r="DL40" s="62" t="e">
        <v>#DIV/0!</v>
      </c>
      <c r="DM40" s="62" t="e">
        <v>#DIV/0!</v>
      </c>
      <c r="DN40" s="62" t="e">
        <v>#DIV/0!</v>
      </c>
      <c r="DO40" s="62" t="e">
        <v>#DIV/0!</v>
      </c>
      <c r="DP40" s="62" t="e">
        <v>#DIV/0!</v>
      </c>
      <c r="DQ40" s="62" t="e">
        <v>#DIV/0!</v>
      </c>
      <c r="DR40" s="62" t="e">
        <v>#DIV/0!</v>
      </c>
      <c r="DS40" s="62" t="e">
        <v>#DIV/0!</v>
      </c>
      <c r="DT40" s="32" t="s">
        <v>26</v>
      </c>
      <c r="DY40" s="76">
        <v>4</v>
      </c>
      <c r="DZ40" s="76">
        <v>3.5</v>
      </c>
      <c r="EA40" s="76">
        <v>2.5</v>
      </c>
      <c r="EB40" s="76">
        <v>3</v>
      </c>
      <c r="EC40" s="76">
        <v>3.5</v>
      </c>
      <c r="ED40" s="76">
        <v>3</v>
      </c>
      <c r="EE40" s="76">
        <v>4</v>
      </c>
      <c r="EF40" s="76">
        <v>2</v>
      </c>
      <c r="EG40" s="76">
        <v>3</v>
      </c>
      <c r="EH40" s="76">
        <v>3.5</v>
      </c>
      <c r="EI40" s="76">
        <v>3</v>
      </c>
      <c r="EJ40" s="76">
        <v>3</v>
      </c>
      <c r="EK40" s="76">
        <v>3</v>
      </c>
      <c r="EL40" s="76">
        <v>3.5</v>
      </c>
      <c r="EM40" s="76">
        <v>4</v>
      </c>
      <c r="EN40" s="76">
        <v>3.5</v>
      </c>
      <c r="EO40" s="76">
        <v>2.5</v>
      </c>
      <c r="EP40" s="76">
        <v>2</v>
      </c>
      <c r="EQ40" s="76">
        <v>4</v>
      </c>
      <c r="ER40" s="76">
        <v>4</v>
      </c>
      <c r="ES40" s="76">
        <v>3</v>
      </c>
      <c r="ET40" s="76">
        <v>3.5</v>
      </c>
      <c r="EU40" s="76">
        <v>3.5</v>
      </c>
      <c r="EV40" s="76">
        <v>3</v>
      </c>
      <c r="EW40" s="76">
        <v>4.5</v>
      </c>
      <c r="EX40" s="76">
        <v>2.5</v>
      </c>
      <c r="EY40" s="76">
        <v>2</v>
      </c>
      <c r="EZ40" s="76">
        <v>3</v>
      </c>
      <c r="FA40" s="76">
        <v>3</v>
      </c>
      <c r="FB40" s="76">
        <v>3.5</v>
      </c>
      <c r="FC40" s="76">
        <v>3.5</v>
      </c>
      <c r="FD40" s="76">
        <v>3</v>
      </c>
      <c r="FE40" s="76">
        <v>4</v>
      </c>
      <c r="FF40" s="76">
        <v>2.5</v>
      </c>
      <c r="FG40" s="76">
        <v>3</v>
      </c>
      <c r="FH40" s="76">
        <v>2</v>
      </c>
      <c r="FI40" s="76">
        <v>4</v>
      </c>
      <c r="FJ40" s="76">
        <v>3.5</v>
      </c>
      <c r="FK40" s="76">
        <v>3</v>
      </c>
      <c r="FL40" s="76">
        <v>5.5</v>
      </c>
      <c r="FM40" s="76">
        <v>2</v>
      </c>
      <c r="FN40" s="76">
        <v>2</v>
      </c>
      <c r="FO40" s="76">
        <v>3.5</v>
      </c>
      <c r="FP40" s="76">
        <v>3</v>
      </c>
      <c r="FQ40" s="76">
        <v>3</v>
      </c>
      <c r="FR40" s="76">
        <v>3</v>
      </c>
      <c r="FS40" s="76">
        <v>4</v>
      </c>
      <c r="FT40" s="76">
        <v>2.5</v>
      </c>
      <c r="FU40" s="76">
        <v>4</v>
      </c>
      <c r="FV40" s="76">
        <v>3.5</v>
      </c>
      <c r="FW40" s="76">
        <v>4.5</v>
      </c>
      <c r="FX40" s="76">
        <v>2.5</v>
      </c>
      <c r="FY40" s="76">
        <v>3</v>
      </c>
      <c r="FZ40" s="76">
        <v>2.5</v>
      </c>
      <c r="GA40" s="76">
        <v>3.5</v>
      </c>
      <c r="GB40" s="76">
        <v>3.5</v>
      </c>
      <c r="GC40" s="76">
        <v>3</v>
      </c>
      <c r="GD40" s="76">
        <v>5</v>
      </c>
      <c r="GE40" s="76">
        <v>4</v>
      </c>
      <c r="GF40" s="76">
        <v>4.5</v>
      </c>
      <c r="GG40" s="76">
        <v>3</v>
      </c>
      <c r="GH40" s="76">
        <v>4.5</v>
      </c>
      <c r="GI40" s="76">
        <v>3.5</v>
      </c>
      <c r="GJ40" s="76"/>
      <c r="GK40" s="76"/>
      <c r="GL40" s="76"/>
      <c r="GM40" s="76"/>
      <c r="GN40" s="76"/>
      <c r="GO40" s="76"/>
      <c r="GP40" s="76"/>
      <c r="GQ40" s="76"/>
      <c r="GR40" s="76"/>
    </row>
    <row r="41" spans="43:200" s="32" customFormat="1" x14ac:dyDescent="0.25"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>
        <v>149</v>
      </c>
      <c r="CT41" s="62">
        <v>138</v>
      </c>
      <c r="CU41" s="62">
        <v>115</v>
      </c>
      <c r="CV41" s="62">
        <v>157</v>
      </c>
      <c r="CW41" s="62">
        <v>76</v>
      </c>
      <c r="CX41" s="62">
        <v>121</v>
      </c>
      <c r="CY41" s="62">
        <v>148</v>
      </c>
      <c r="CZ41" s="62">
        <v>110</v>
      </c>
      <c r="DA41" s="62">
        <v>70</v>
      </c>
      <c r="DB41" s="62">
        <v>87</v>
      </c>
      <c r="DC41" s="62">
        <v>115</v>
      </c>
      <c r="DD41" s="62">
        <v>108</v>
      </c>
      <c r="DE41" s="62">
        <v>102</v>
      </c>
      <c r="DF41" s="62">
        <v>108</v>
      </c>
      <c r="DG41" s="62">
        <v>123</v>
      </c>
      <c r="DH41" s="62">
        <v>87</v>
      </c>
      <c r="DI41" s="62">
        <v>81</v>
      </c>
      <c r="DJ41" s="62">
        <v>63</v>
      </c>
      <c r="DK41" s="62">
        <v>0</v>
      </c>
      <c r="DL41" s="62">
        <v>0</v>
      </c>
      <c r="DM41" s="62">
        <v>0</v>
      </c>
      <c r="DN41" s="62">
        <v>0</v>
      </c>
      <c r="DO41" s="62">
        <v>0</v>
      </c>
      <c r="DP41" s="62">
        <v>0</v>
      </c>
      <c r="DQ41" s="62">
        <v>0</v>
      </c>
      <c r="DR41" s="62">
        <v>0</v>
      </c>
      <c r="DS41" s="62">
        <v>0</v>
      </c>
      <c r="DT41" s="32" t="s">
        <v>67</v>
      </c>
      <c r="DY41" s="76">
        <v>38</v>
      </c>
      <c r="DZ41" s="76">
        <v>32</v>
      </c>
      <c r="EA41" s="76">
        <v>27</v>
      </c>
      <c r="EB41" s="76">
        <v>35</v>
      </c>
      <c r="EC41" s="76">
        <v>25</v>
      </c>
      <c r="ED41" s="76">
        <v>29</v>
      </c>
      <c r="EE41" s="76">
        <v>37</v>
      </c>
      <c r="EF41" s="76">
        <v>28</v>
      </c>
      <c r="EG41" s="76">
        <v>23</v>
      </c>
      <c r="EH41" s="76">
        <v>32</v>
      </c>
      <c r="EI41" s="76">
        <v>26</v>
      </c>
      <c r="EJ41" s="76">
        <v>27</v>
      </c>
      <c r="EK41" s="76">
        <v>32</v>
      </c>
      <c r="EL41" s="76">
        <v>37</v>
      </c>
      <c r="EM41" s="76">
        <v>39</v>
      </c>
      <c r="EN41" s="76">
        <v>28</v>
      </c>
      <c r="EO41" s="76">
        <v>25</v>
      </c>
      <c r="EP41" s="76">
        <v>19</v>
      </c>
      <c r="EQ41" s="76">
        <v>39</v>
      </c>
      <c r="ER41" s="76">
        <v>36</v>
      </c>
      <c r="ES41" s="76">
        <v>29</v>
      </c>
      <c r="ET41" s="76">
        <v>38</v>
      </c>
      <c r="EU41" s="76">
        <v>26</v>
      </c>
      <c r="EV41" s="76">
        <v>30</v>
      </c>
      <c r="EW41" s="76">
        <v>38</v>
      </c>
      <c r="EX41" s="76">
        <v>26</v>
      </c>
      <c r="EY41" s="76">
        <v>23</v>
      </c>
      <c r="EZ41" s="76">
        <v>30</v>
      </c>
      <c r="FA41" s="76">
        <v>26</v>
      </c>
      <c r="FB41" s="76">
        <v>26</v>
      </c>
      <c r="FC41" s="76">
        <v>35</v>
      </c>
      <c r="FD41" s="76">
        <v>34</v>
      </c>
      <c r="FE41" s="76">
        <v>43</v>
      </c>
      <c r="FF41" s="76">
        <v>29</v>
      </c>
      <c r="FG41" s="76">
        <v>27</v>
      </c>
      <c r="FH41" s="76">
        <v>22</v>
      </c>
      <c r="FI41" s="76">
        <v>36</v>
      </c>
      <c r="FJ41" s="76">
        <v>35</v>
      </c>
      <c r="FK41" s="76">
        <v>30</v>
      </c>
      <c r="FL41" s="76">
        <v>40</v>
      </c>
      <c r="FM41" s="76">
        <v>25</v>
      </c>
      <c r="FN41" s="76">
        <v>28</v>
      </c>
      <c r="FO41" s="76">
        <v>34</v>
      </c>
      <c r="FP41" s="76">
        <v>26</v>
      </c>
      <c r="FQ41" s="76">
        <v>24</v>
      </c>
      <c r="FR41" s="76">
        <v>25</v>
      </c>
      <c r="FS41" s="76">
        <v>28</v>
      </c>
      <c r="FT41" s="76">
        <v>26</v>
      </c>
      <c r="FU41" s="76">
        <v>35</v>
      </c>
      <c r="FV41" s="76">
        <v>37</v>
      </c>
      <c r="FW41" s="76">
        <v>41</v>
      </c>
      <c r="FX41" s="76">
        <v>30</v>
      </c>
      <c r="FY41" s="76">
        <v>29</v>
      </c>
      <c r="FZ41" s="76">
        <v>22</v>
      </c>
      <c r="GA41" s="76">
        <v>36</v>
      </c>
      <c r="GB41" s="76">
        <v>35</v>
      </c>
      <c r="GC41" s="76">
        <v>29</v>
      </c>
      <c r="GD41" s="76">
        <v>44</v>
      </c>
      <c r="GE41" s="76">
        <v>34</v>
      </c>
      <c r="GF41" s="76">
        <v>39</v>
      </c>
      <c r="GG41" s="76">
        <v>30</v>
      </c>
      <c r="GH41" s="76">
        <v>35</v>
      </c>
      <c r="GI41" s="76">
        <v>29</v>
      </c>
      <c r="GJ41" s="76"/>
      <c r="GK41" s="76"/>
      <c r="GL41" s="76"/>
      <c r="GM41" s="76"/>
      <c r="GN41" s="76"/>
      <c r="GO41" s="76"/>
      <c r="GP41" s="76"/>
      <c r="GQ41" s="76"/>
      <c r="GR41" s="76"/>
    </row>
    <row r="42" spans="43:200" s="32" customFormat="1" x14ac:dyDescent="0.25"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>
        <v>36</v>
      </c>
      <c r="CT42" s="62">
        <v>36</v>
      </c>
      <c r="CU42" s="62">
        <v>36</v>
      </c>
      <c r="CV42" s="62">
        <v>36</v>
      </c>
      <c r="CW42" s="62">
        <v>27</v>
      </c>
      <c r="CX42" s="62">
        <v>36</v>
      </c>
      <c r="CY42" s="62">
        <v>36</v>
      </c>
      <c r="CZ42" s="62">
        <v>36</v>
      </c>
      <c r="DA42" s="62">
        <v>27</v>
      </c>
      <c r="DB42" s="62">
        <v>27</v>
      </c>
      <c r="DC42" s="62">
        <v>36</v>
      </c>
      <c r="DD42" s="62">
        <v>36</v>
      </c>
      <c r="DE42" s="62">
        <v>27</v>
      </c>
      <c r="DF42" s="62">
        <v>27</v>
      </c>
      <c r="DG42" s="62">
        <v>27</v>
      </c>
      <c r="DH42" s="62">
        <v>27</v>
      </c>
      <c r="DI42" s="62">
        <v>27</v>
      </c>
      <c r="DJ42" s="62">
        <v>27</v>
      </c>
      <c r="DK42" s="62">
        <v>0</v>
      </c>
      <c r="DL42" s="62">
        <v>0</v>
      </c>
      <c r="DM42" s="62">
        <v>0</v>
      </c>
      <c r="DN42" s="62">
        <v>0</v>
      </c>
      <c r="DO42" s="62">
        <v>0</v>
      </c>
      <c r="DP42" s="62">
        <v>0</v>
      </c>
      <c r="DQ42" s="62">
        <v>0</v>
      </c>
      <c r="DR42" s="62">
        <v>0</v>
      </c>
      <c r="DS42" s="62">
        <v>0</v>
      </c>
      <c r="DT42" s="32" t="s">
        <v>68</v>
      </c>
      <c r="DY42" s="76">
        <v>9</v>
      </c>
      <c r="DZ42" s="76">
        <v>9</v>
      </c>
      <c r="EA42" s="76">
        <v>9</v>
      </c>
      <c r="EB42" s="76">
        <v>9</v>
      </c>
      <c r="EC42" s="76">
        <v>9</v>
      </c>
      <c r="ED42" s="76">
        <v>9</v>
      </c>
      <c r="EE42" s="76">
        <v>9</v>
      </c>
      <c r="EF42" s="76">
        <v>9</v>
      </c>
      <c r="EG42" s="76">
        <v>9</v>
      </c>
      <c r="EH42" s="76">
        <v>9</v>
      </c>
      <c r="EI42" s="76">
        <v>9</v>
      </c>
      <c r="EJ42" s="76">
        <v>9</v>
      </c>
      <c r="EK42" s="76">
        <v>9</v>
      </c>
      <c r="EL42" s="76">
        <v>9</v>
      </c>
      <c r="EM42" s="76">
        <v>9</v>
      </c>
      <c r="EN42" s="76">
        <v>9</v>
      </c>
      <c r="EO42" s="76">
        <v>9</v>
      </c>
      <c r="EP42" s="76">
        <v>9</v>
      </c>
      <c r="EQ42" s="76">
        <v>9</v>
      </c>
      <c r="ER42" s="76">
        <v>9</v>
      </c>
      <c r="ES42" s="76">
        <v>9</v>
      </c>
      <c r="ET42" s="76">
        <v>9</v>
      </c>
      <c r="EU42" s="76">
        <v>9</v>
      </c>
      <c r="EV42" s="76">
        <v>9</v>
      </c>
      <c r="EW42" s="76">
        <v>9</v>
      </c>
      <c r="EX42" s="76">
        <v>9</v>
      </c>
      <c r="EY42" s="76">
        <v>9</v>
      </c>
      <c r="EZ42" s="76">
        <v>9</v>
      </c>
      <c r="FA42" s="76">
        <v>9</v>
      </c>
      <c r="FB42" s="76">
        <v>9</v>
      </c>
      <c r="FC42" s="76">
        <v>9</v>
      </c>
      <c r="FD42" s="76">
        <v>9</v>
      </c>
      <c r="FE42" s="76">
        <v>9</v>
      </c>
      <c r="FF42" s="76">
        <v>9</v>
      </c>
      <c r="FG42" s="76">
        <v>9</v>
      </c>
      <c r="FH42" s="76">
        <v>9</v>
      </c>
      <c r="FI42" s="76">
        <v>9</v>
      </c>
      <c r="FJ42" s="76">
        <v>9</v>
      </c>
      <c r="FK42" s="76">
        <v>9</v>
      </c>
      <c r="FL42" s="76">
        <v>9</v>
      </c>
      <c r="FM42" s="76">
        <v>9</v>
      </c>
      <c r="FN42" s="76">
        <v>9</v>
      </c>
      <c r="FO42" s="76">
        <v>9</v>
      </c>
      <c r="FP42" s="76">
        <v>9</v>
      </c>
      <c r="FQ42" s="76">
        <v>9</v>
      </c>
      <c r="FR42" s="76">
        <v>9</v>
      </c>
      <c r="FS42" s="76">
        <v>9</v>
      </c>
      <c r="FT42" s="76">
        <v>9</v>
      </c>
      <c r="FU42" s="76">
        <v>9</v>
      </c>
      <c r="FV42" s="76">
        <v>9</v>
      </c>
      <c r="FW42" s="76">
        <v>9</v>
      </c>
      <c r="FX42" s="76">
        <v>9</v>
      </c>
      <c r="FY42" s="76">
        <v>9</v>
      </c>
      <c r="FZ42" s="76">
        <v>9</v>
      </c>
      <c r="GA42" s="76">
        <v>9</v>
      </c>
      <c r="GB42" s="76">
        <v>9</v>
      </c>
      <c r="GC42" s="76">
        <v>9</v>
      </c>
      <c r="GD42" s="76">
        <v>9</v>
      </c>
      <c r="GE42" s="76">
        <v>9</v>
      </c>
      <c r="GF42" s="76">
        <v>9</v>
      </c>
      <c r="GG42" s="76">
        <v>9</v>
      </c>
      <c r="GH42" s="76">
        <v>9</v>
      </c>
      <c r="GI42" s="76">
        <v>9</v>
      </c>
      <c r="GJ42" s="76"/>
      <c r="GK42" s="76"/>
      <c r="GL42" s="76"/>
      <c r="GM42" s="76"/>
      <c r="GN42" s="76"/>
      <c r="GO42" s="76"/>
      <c r="GP42" s="76"/>
      <c r="GQ42" s="76"/>
      <c r="GR42" s="76"/>
    </row>
    <row r="43" spans="43:200" s="32" customFormat="1" x14ac:dyDescent="0.25"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>
        <v>4.1388888888888893</v>
      </c>
      <c r="CT43" s="62">
        <v>3.8333333333333335</v>
      </c>
      <c r="CU43" s="62">
        <v>3.1944444444444446</v>
      </c>
      <c r="CV43" s="62">
        <v>4.3611111111111107</v>
      </c>
      <c r="CW43" s="62">
        <v>2.8148148148148149</v>
      </c>
      <c r="CX43" s="62">
        <v>3.3611111111111112</v>
      </c>
      <c r="CY43" s="62">
        <v>4.1111111111111107</v>
      </c>
      <c r="CZ43" s="62">
        <v>3.0555555555555554</v>
      </c>
      <c r="DA43" s="62">
        <v>2.5925925925925926</v>
      </c>
      <c r="DB43" s="62">
        <v>3.2222222222222223</v>
      </c>
      <c r="DC43" s="62">
        <v>3.1944444444444446</v>
      </c>
      <c r="DD43" s="62">
        <v>3</v>
      </c>
      <c r="DE43" s="62">
        <v>3.7777777777777777</v>
      </c>
      <c r="DF43" s="62">
        <v>4</v>
      </c>
      <c r="DG43" s="62">
        <v>4.5555555555555554</v>
      </c>
      <c r="DH43" s="62">
        <v>3.2222222222222223</v>
      </c>
      <c r="DI43" s="62">
        <v>3</v>
      </c>
      <c r="DJ43" s="62">
        <v>2.3333333333333335</v>
      </c>
      <c r="DK43" s="62" t="e">
        <v>#DIV/0!</v>
      </c>
      <c r="DL43" s="62" t="e">
        <v>#DIV/0!</v>
      </c>
      <c r="DM43" s="62" t="e">
        <v>#DIV/0!</v>
      </c>
      <c r="DN43" s="62" t="e">
        <v>#DIV/0!</v>
      </c>
      <c r="DO43" s="62" t="e">
        <v>#DIV/0!</v>
      </c>
      <c r="DP43" s="62" t="e">
        <v>#DIV/0!</v>
      </c>
      <c r="DQ43" s="62" t="e">
        <v>#DIV/0!</v>
      </c>
      <c r="DR43" s="62" t="e">
        <v>#DIV/0!</v>
      </c>
      <c r="DS43" s="62" t="e">
        <v>#DIV/0!</v>
      </c>
      <c r="DT43" s="32" t="s">
        <v>25</v>
      </c>
      <c r="DY43" s="76">
        <v>4.2222222222222223</v>
      </c>
      <c r="DZ43" s="76">
        <v>3.5555555555555554</v>
      </c>
      <c r="EA43" s="76">
        <v>3</v>
      </c>
      <c r="EB43" s="76">
        <v>3.8888888888888888</v>
      </c>
      <c r="EC43" s="76">
        <v>2.7777777777777777</v>
      </c>
      <c r="ED43" s="76">
        <v>3.2222222222222223</v>
      </c>
      <c r="EE43" s="76">
        <v>4.1111111111111107</v>
      </c>
      <c r="EF43" s="76">
        <v>3.1111111111111112</v>
      </c>
      <c r="EG43" s="76">
        <v>2.5555555555555554</v>
      </c>
      <c r="EH43" s="76">
        <v>3.5555555555555554</v>
      </c>
      <c r="EI43" s="76">
        <v>2.8888888888888888</v>
      </c>
      <c r="EJ43" s="76">
        <v>3</v>
      </c>
      <c r="EK43" s="76">
        <v>3.5555555555555554</v>
      </c>
      <c r="EL43" s="76">
        <v>4.1111111111111107</v>
      </c>
      <c r="EM43" s="76">
        <v>4.333333333333333</v>
      </c>
      <c r="EN43" s="76">
        <v>3.1111111111111112</v>
      </c>
      <c r="EO43" s="76">
        <v>2.7777777777777777</v>
      </c>
      <c r="EP43" s="76">
        <v>2.1111111111111112</v>
      </c>
      <c r="EQ43" s="76">
        <v>4.333333333333333</v>
      </c>
      <c r="ER43" s="76">
        <v>4</v>
      </c>
      <c r="ES43" s="76">
        <v>3.2222222222222223</v>
      </c>
      <c r="ET43" s="76">
        <v>4.2222222222222223</v>
      </c>
      <c r="EU43" s="76">
        <v>2.8888888888888888</v>
      </c>
      <c r="EV43" s="76">
        <v>3.3333333333333335</v>
      </c>
      <c r="EW43" s="76">
        <v>4.2222222222222223</v>
      </c>
      <c r="EX43" s="76">
        <v>2.8888888888888888</v>
      </c>
      <c r="EY43" s="76">
        <v>2.5555555555555554</v>
      </c>
      <c r="EZ43" s="76">
        <v>3.3333333333333335</v>
      </c>
      <c r="FA43" s="76">
        <v>2.8888888888888888</v>
      </c>
      <c r="FB43" s="76">
        <v>2.8888888888888888</v>
      </c>
      <c r="FC43" s="76">
        <v>3.8888888888888888</v>
      </c>
      <c r="FD43" s="76">
        <v>3.7777777777777777</v>
      </c>
      <c r="FE43" s="76">
        <v>4.7777777777777777</v>
      </c>
      <c r="FF43" s="76">
        <v>3.2222222222222223</v>
      </c>
      <c r="FG43" s="76">
        <v>3</v>
      </c>
      <c r="FH43" s="76">
        <v>2.4444444444444446</v>
      </c>
      <c r="FI43" s="76">
        <v>4</v>
      </c>
      <c r="FJ43" s="76">
        <v>3.8888888888888888</v>
      </c>
      <c r="FK43" s="76">
        <v>3.3333333333333335</v>
      </c>
      <c r="FL43" s="76">
        <v>4.4444444444444446</v>
      </c>
      <c r="FM43" s="76">
        <v>2.7777777777777777</v>
      </c>
      <c r="FN43" s="76">
        <v>3.1111111111111112</v>
      </c>
      <c r="FO43" s="76">
        <v>3.7777777777777777</v>
      </c>
      <c r="FP43" s="76">
        <v>2.8888888888888888</v>
      </c>
      <c r="FQ43" s="76">
        <v>2.6666666666666665</v>
      </c>
      <c r="FR43" s="76">
        <v>2.7777777777777777</v>
      </c>
      <c r="FS43" s="76">
        <v>3.1111111111111112</v>
      </c>
      <c r="FT43" s="76">
        <v>2.8888888888888888</v>
      </c>
      <c r="FU43" s="76">
        <v>3.8888888888888888</v>
      </c>
      <c r="FV43" s="76">
        <v>4.1111111111111107</v>
      </c>
      <c r="FW43" s="76">
        <v>4.5555555555555554</v>
      </c>
      <c r="FX43" s="76">
        <v>3.3333333333333335</v>
      </c>
      <c r="FY43" s="76">
        <v>3.2222222222222223</v>
      </c>
      <c r="FZ43" s="76">
        <v>2.4444444444444446</v>
      </c>
      <c r="GA43" s="76">
        <v>4</v>
      </c>
      <c r="GB43" s="76">
        <v>3.8888888888888888</v>
      </c>
      <c r="GC43" s="76">
        <v>3.2222222222222223</v>
      </c>
      <c r="GD43" s="76">
        <v>4.8888888888888893</v>
      </c>
      <c r="GE43" s="76">
        <v>3.7777777777777777</v>
      </c>
      <c r="GF43" s="76">
        <v>4.333333333333333</v>
      </c>
      <c r="GG43" s="76">
        <v>3.3333333333333335</v>
      </c>
      <c r="GH43" s="76">
        <v>3.8888888888888888</v>
      </c>
      <c r="GI43" s="76">
        <v>3.2222222222222223</v>
      </c>
      <c r="GJ43" s="76"/>
      <c r="GK43" s="76"/>
      <c r="GL43" s="76"/>
      <c r="GM43" s="76"/>
      <c r="GN43" s="76"/>
      <c r="GO43" s="76"/>
      <c r="GP43" s="76"/>
      <c r="GQ43" s="76"/>
      <c r="GR43" s="76"/>
    </row>
    <row r="44" spans="43:200" s="32" customFormat="1" x14ac:dyDescent="0.25"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>
        <v>228</v>
      </c>
      <c r="CT44" s="62">
        <v>205</v>
      </c>
      <c r="CU44" s="62">
        <v>177</v>
      </c>
      <c r="CV44" s="62">
        <v>241</v>
      </c>
      <c r="CW44" s="62">
        <v>118</v>
      </c>
      <c r="CX44" s="62">
        <v>183</v>
      </c>
      <c r="CY44" s="62">
        <v>221</v>
      </c>
      <c r="CZ44" s="62">
        <v>168</v>
      </c>
      <c r="DA44" s="62">
        <v>113</v>
      </c>
      <c r="DB44" s="62">
        <v>136</v>
      </c>
      <c r="DC44" s="62">
        <v>177</v>
      </c>
      <c r="DD44" s="62">
        <v>167</v>
      </c>
      <c r="DE44" s="62">
        <v>156</v>
      </c>
      <c r="DF44" s="62">
        <v>160</v>
      </c>
      <c r="DG44" s="62">
        <v>185</v>
      </c>
      <c r="DH44" s="62">
        <v>129</v>
      </c>
      <c r="DI44" s="62">
        <v>125</v>
      </c>
      <c r="DJ44" s="62">
        <v>102</v>
      </c>
      <c r="DK44" s="62">
        <v>0</v>
      </c>
      <c r="DL44" s="62">
        <v>0</v>
      </c>
      <c r="DM44" s="62">
        <v>0</v>
      </c>
      <c r="DN44" s="62">
        <v>0</v>
      </c>
      <c r="DO44" s="62">
        <v>0</v>
      </c>
      <c r="DP44" s="62">
        <v>0</v>
      </c>
      <c r="DQ44" s="62">
        <v>0</v>
      </c>
      <c r="DR44" s="62">
        <v>0</v>
      </c>
      <c r="DS44" s="62">
        <v>0</v>
      </c>
      <c r="DT44" s="32" t="s">
        <v>127</v>
      </c>
      <c r="DY44" s="76">
        <v>55</v>
      </c>
      <c r="DZ44" s="76">
        <v>50</v>
      </c>
      <c r="EA44" s="76">
        <v>42</v>
      </c>
      <c r="EB44" s="76">
        <v>61</v>
      </c>
      <c r="EC44" s="76">
        <v>40</v>
      </c>
      <c r="ED44" s="76">
        <v>47</v>
      </c>
      <c r="EE44" s="76">
        <v>56</v>
      </c>
      <c r="EF44" s="76">
        <v>42</v>
      </c>
      <c r="EG44" s="76">
        <v>40</v>
      </c>
      <c r="EH44" s="76">
        <v>48</v>
      </c>
      <c r="EI44" s="76">
        <v>38</v>
      </c>
      <c r="EJ44" s="76">
        <v>42</v>
      </c>
      <c r="EK44" s="76">
        <v>51</v>
      </c>
      <c r="EL44" s="76">
        <v>56</v>
      </c>
      <c r="EM44" s="76">
        <v>59</v>
      </c>
      <c r="EN44" s="76">
        <v>42</v>
      </c>
      <c r="EO44" s="76">
        <v>40</v>
      </c>
      <c r="EP44" s="76">
        <v>32</v>
      </c>
      <c r="EQ44" s="76">
        <v>59</v>
      </c>
      <c r="ER44" s="76">
        <v>52</v>
      </c>
      <c r="ES44" s="76">
        <v>46</v>
      </c>
      <c r="ET44" s="76">
        <v>57</v>
      </c>
      <c r="EU44" s="76">
        <v>41</v>
      </c>
      <c r="EV44" s="76">
        <v>42</v>
      </c>
      <c r="EW44" s="76">
        <v>56</v>
      </c>
      <c r="EX44" s="76">
        <v>41</v>
      </c>
      <c r="EY44" s="76">
        <v>35</v>
      </c>
      <c r="EZ44" s="76">
        <v>45</v>
      </c>
      <c r="FA44" s="76">
        <v>43</v>
      </c>
      <c r="FB44" s="76">
        <v>41</v>
      </c>
      <c r="FC44" s="76">
        <v>52</v>
      </c>
      <c r="FD44" s="76">
        <v>51</v>
      </c>
      <c r="FE44" s="76">
        <v>62</v>
      </c>
      <c r="FF44" s="76">
        <v>44</v>
      </c>
      <c r="FG44" s="76">
        <v>41</v>
      </c>
      <c r="FH44" s="76">
        <v>35</v>
      </c>
      <c r="FI44" s="76">
        <v>56</v>
      </c>
      <c r="FJ44" s="76">
        <v>50</v>
      </c>
      <c r="FK44" s="76">
        <v>44</v>
      </c>
      <c r="FL44" s="76">
        <v>59</v>
      </c>
      <c r="FM44" s="76">
        <v>37</v>
      </c>
      <c r="FN44" s="76">
        <v>39</v>
      </c>
      <c r="FO44" s="76">
        <v>53</v>
      </c>
      <c r="FP44" s="76">
        <v>41</v>
      </c>
      <c r="FQ44" s="76">
        <v>38</v>
      </c>
      <c r="FR44" s="76">
        <v>43</v>
      </c>
      <c r="FS44" s="76">
        <v>43</v>
      </c>
      <c r="FT44" s="76">
        <v>42</v>
      </c>
      <c r="FU44" s="76">
        <v>53</v>
      </c>
      <c r="FV44" s="76">
        <v>53</v>
      </c>
      <c r="FW44" s="76">
        <v>64</v>
      </c>
      <c r="FX44" s="76">
        <v>43</v>
      </c>
      <c r="FY44" s="76">
        <v>44</v>
      </c>
      <c r="FZ44" s="76">
        <v>35</v>
      </c>
      <c r="GA44" s="76">
        <v>58</v>
      </c>
      <c r="GB44" s="76">
        <v>53</v>
      </c>
      <c r="GC44" s="76">
        <v>45</v>
      </c>
      <c r="GD44" s="76">
        <v>64</v>
      </c>
      <c r="GE44" s="76">
        <v>55</v>
      </c>
      <c r="GF44" s="76">
        <v>56</v>
      </c>
      <c r="GG44" s="76">
        <v>44</v>
      </c>
      <c r="GH44" s="76">
        <v>53</v>
      </c>
      <c r="GI44" s="76">
        <v>42</v>
      </c>
      <c r="GJ44" s="76"/>
      <c r="GK44" s="76"/>
      <c r="GL44" s="76"/>
      <c r="GM44" s="76"/>
      <c r="GN44" s="76"/>
      <c r="GO44" s="76"/>
      <c r="GP44" s="76"/>
      <c r="GQ44" s="76"/>
      <c r="GR44" s="76"/>
    </row>
    <row r="45" spans="43:200" s="32" customFormat="1" x14ac:dyDescent="0.25"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>
        <v>56</v>
      </c>
      <c r="CT45" s="62">
        <v>56</v>
      </c>
      <c r="CU45" s="62">
        <v>56</v>
      </c>
      <c r="CV45" s="62">
        <v>56</v>
      </c>
      <c r="CW45" s="62">
        <v>42</v>
      </c>
      <c r="CX45" s="62">
        <v>56</v>
      </c>
      <c r="CY45" s="62">
        <v>56</v>
      </c>
      <c r="CZ45" s="62">
        <v>56</v>
      </c>
      <c r="DA45" s="62">
        <v>42</v>
      </c>
      <c r="DB45" s="62">
        <v>42</v>
      </c>
      <c r="DC45" s="62">
        <v>56</v>
      </c>
      <c r="DD45" s="62">
        <v>56</v>
      </c>
      <c r="DE45" s="62">
        <v>42</v>
      </c>
      <c r="DF45" s="62">
        <v>42</v>
      </c>
      <c r="DG45" s="62">
        <v>42</v>
      </c>
      <c r="DH45" s="62">
        <v>42</v>
      </c>
      <c r="DI45" s="62">
        <v>42</v>
      </c>
      <c r="DJ45" s="62">
        <v>42</v>
      </c>
      <c r="DK45" s="62">
        <v>0</v>
      </c>
      <c r="DL45" s="62">
        <v>0</v>
      </c>
      <c r="DM45" s="62">
        <v>0</v>
      </c>
      <c r="DN45" s="62">
        <v>0</v>
      </c>
      <c r="DO45" s="62">
        <v>0</v>
      </c>
      <c r="DP45" s="62">
        <v>0</v>
      </c>
      <c r="DQ45" s="62">
        <v>0</v>
      </c>
      <c r="DR45" s="62">
        <v>0</v>
      </c>
      <c r="DS45" s="62">
        <v>0</v>
      </c>
      <c r="DT45" s="32" t="s">
        <v>128</v>
      </c>
      <c r="DY45" s="76">
        <v>14</v>
      </c>
      <c r="DZ45" s="76">
        <v>14</v>
      </c>
      <c r="EA45" s="76">
        <v>14</v>
      </c>
      <c r="EB45" s="76">
        <v>14</v>
      </c>
      <c r="EC45" s="76">
        <v>14</v>
      </c>
      <c r="ED45" s="76">
        <v>14</v>
      </c>
      <c r="EE45" s="76">
        <v>14</v>
      </c>
      <c r="EF45" s="76">
        <v>14</v>
      </c>
      <c r="EG45" s="76">
        <v>14</v>
      </c>
      <c r="EH45" s="76">
        <v>14</v>
      </c>
      <c r="EI45" s="76">
        <v>14</v>
      </c>
      <c r="EJ45" s="76">
        <v>14</v>
      </c>
      <c r="EK45" s="76">
        <v>14</v>
      </c>
      <c r="EL45" s="76">
        <v>14</v>
      </c>
      <c r="EM45" s="76">
        <v>14</v>
      </c>
      <c r="EN45" s="76">
        <v>14</v>
      </c>
      <c r="EO45" s="76">
        <v>14</v>
      </c>
      <c r="EP45" s="76">
        <v>14</v>
      </c>
      <c r="EQ45" s="76">
        <v>14</v>
      </c>
      <c r="ER45" s="76">
        <v>14</v>
      </c>
      <c r="ES45" s="76">
        <v>14</v>
      </c>
      <c r="ET45" s="76">
        <v>14</v>
      </c>
      <c r="EU45" s="76">
        <v>14</v>
      </c>
      <c r="EV45" s="76">
        <v>14</v>
      </c>
      <c r="EW45" s="76">
        <v>14</v>
      </c>
      <c r="EX45" s="76">
        <v>14</v>
      </c>
      <c r="EY45" s="76">
        <v>14</v>
      </c>
      <c r="EZ45" s="76">
        <v>14</v>
      </c>
      <c r="FA45" s="76">
        <v>14</v>
      </c>
      <c r="FB45" s="76">
        <v>14</v>
      </c>
      <c r="FC45" s="76">
        <v>14</v>
      </c>
      <c r="FD45" s="76">
        <v>14</v>
      </c>
      <c r="FE45" s="76">
        <v>14</v>
      </c>
      <c r="FF45" s="76">
        <v>14</v>
      </c>
      <c r="FG45" s="76">
        <v>14</v>
      </c>
      <c r="FH45" s="76">
        <v>14</v>
      </c>
      <c r="FI45" s="76">
        <v>14</v>
      </c>
      <c r="FJ45" s="76">
        <v>14</v>
      </c>
      <c r="FK45" s="76">
        <v>14</v>
      </c>
      <c r="FL45" s="76">
        <v>14</v>
      </c>
      <c r="FM45" s="76">
        <v>14</v>
      </c>
      <c r="FN45" s="76">
        <v>14</v>
      </c>
      <c r="FO45" s="76">
        <v>14</v>
      </c>
      <c r="FP45" s="76">
        <v>14</v>
      </c>
      <c r="FQ45" s="76">
        <v>14</v>
      </c>
      <c r="FR45" s="76">
        <v>14</v>
      </c>
      <c r="FS45" s="76">
        <v>14</v>
      </c>
      <c r="FT45" s="76">
        <v>14</v>
      </c>
      <c r="FU45" s="76">
        <v>14</v>
      </c>
      <c r="FV45" s="76">
        <v>14</v>
      </c>
      <c r="FW45" s="76">
        <v>14</v>
      </c>
      <c r="FX45" s="76">
        <v>14</v>
      </c>
      <c r="FY45" s="76">
        <v>14</v>
      </c>
      <c r="FZ45" s="76">
        <v>14</v>
      </c>
      <c r="GA45" s="76">
        <v>14</v>
      </c>
      <c r="GB45" s="76">
        <v>14</v>
      </c>
      <c r="GC45" s="76">
        <v>14</v>
      </c>
      <c r="GD45" s="76">
        <v>14</v>
      </c>
      <c r="GE45" s="76">
        <v>14</v>
      </c>
      <c r="GF45" s="76">
        <v>14</v>
      </c>
      <c r="GG45" s="76">
        <v>14</v>
      </c>
      <c r="GH45" s="76">
        <v>14</v>
      </c>
      <c r="GI45" s="76">
        <v>14</v>
      </c>
      <c r="GJ45" s="76"/>
      <c r="GK45" s="76"/>
      <c r="GL45" s="76"/>
      <c r="GM45" s="76"/>
      <c r="GN45" s="76"/>
      <c r="GO45" s="76"/>
      <c r="GP45" s="76"/>
      <c r="GQ45" s="76"/>
      <c r="GR45" s="76"/>
    </row>
    <row r="46" spans="43:200" s="32" customFormat="1" x14ac:dyDescent="0.25"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>
        <v>4.0714285714285712</v>
      </c>
      <c r="CT46" s="62">
        <v>3.6607142857142856</v>
      </c>
      <c r="CU46" s="62">
        <v>3.1607142857142856</v>
      </c>
      <c r="CV46" s="62">
        <v>4.3035714285714288</v>
      </c>
      <c r="CW46" s="62">
        <v>2.8095238095238093</v>
      </c>
      <c r="CX46" s="62">
        <v>3.2678571428571428</v>
      </c>
      <c r="CY46" s="62">
        <v>3.9464285714285716</v>
      </c>
      <c r="CZ46" s="62">
        <v>3</v>
      </c>
      <c r="DA46" s="62">
        <v>2.6904761904761907</v>
      </c>
      <c r="DB46" s="62">
        <v>3.2380952380952381</v>
      </c>
      <c r="DC46" s="62">
        <v>3.1607142857142856</v>
      </c>
      <c r="DD46" s="62">
        <v>2.9821428571428572</v>
      </c>
      <c r="DE46" s="62">
        <v>3.7142857142857144</v>
      </c>
      <c r="DF46" s="62">
        <v>3.8095238095238093</v>
      </c>
      <c r="DG46" s="62">
        <v>4.4047619047619051</v>
      </c>
      <c r="DH46" s="62">
        <v>3.0714285714285716</v>
      </c>
      <c r="DI46" s="62">
        <v>2.9761904761904763</v>
      </c>
      <c r="DJ46" s="62">
        <v>2.4285714285714284</v>
      </c>
      <c r="DK46" s="62" t="e">
        <v>#DIV/0!</v>
      </c>
      <c r="DL46" s="62" t="e">
        <v>#DIV/0!</v>
      </c>
      <c r="DM46" s="62" t="e">
        <v>#DIV/0!</v>
      </c>
      <c r="DN46" s="62" t="e">
        <v>#DIV/0!</v>
      </c>
      <c r="DO46" s="62" t="e">
        <v>#DIV/0!</v>
      </c>
      <c r="DP46" s="62" t="e">
        <v>#DIV/0!</v>
      </c>
      <c r="DQ46" s="62" t="e">
        <v>#DIV/0!</v>
      </c>
      <c r="DR46" s="62" t="e">
        <v>#DIV/0!</v>
      </c>
      <c r="DS46" s="62" t="e">
        <v>#DIV/0!</v>
      </c>
      <c r="DT46" s="32" t="s">
        <v>129</v>
      </c>
      <c r="DY46" s="76">
        <v>3.9285714285714284</v>
      </c>
      <c r="DZ46" s="76">
        <v>3.5714285714285716</v>
      </c>
      <c r="EA46" s="76">
        <v>3</v>
      </c>
      <c r="EB46" s="76">
        <v>4.3571428571428568</v>
      </c>
      <c r="EC46" s="76">
        <v>2.8571428571428572</v>
      </c>
      <c r="ED46" s="76">
        <v>3.3571428571428572</v>
      </c>
      <c r="EE46" s="76">
        <v>4</v>
      </c>
      <c r="EF46" s="76">
        <v>3</v>
      </c>
      <c r="EG46" s="76">
        <v>2.8571428571428572</v>
      </c>
      <c r="EH46" s="76">
        <v>3.4285714285714284</v>
      </c>
      <c r="EI46" s="76">
        <v>2.7142857142857144</v>
      </c>
      <c r="EJ46" s="76">
        <v>3</v>
      </c>
      <c r="EK46" s="76">
        <v>3.6428571428571428</v>
      </c>
      <c r="EL46" s="76">
        <v>4</v>
      </c>
      <c r="EM46" s="76">
        <v>4.2142857142857144</v>
      </c>
      <c r="EN46" s="76">
        <v>3</v>
      </c>
      <c r="EO46" s="76">
        <v>2.8571428571428572</v>
      </c>
      <c r="EP46" s="76">
        <v>2.2857142857142856</v>
      </c>
      <c r="EQ46" s="76">
        <v>4.2142857142857144</v>
      </c>
      <c r="ER46" s="76">
        <v>3.7142857142857144</v>
      </c>
      <c r="ES46" s="76">
        <v>3.2857142857142856</v>
      </c>
      <c r="ET46" s="76">
        <v>4.0714285714285712</v>
      </c>
      <c r="EU46" s="76">
        <v>2.9285714285714284</v>
      </c>
      <c r="EV46" s="76">
        <v>3</v>
      </c>
      <c r="EW46" s="76">
        <v>4</v>
      </c>
      <c r="EX46" s="76">
        <v>2.9285714285714284</v>
      </c>
      <c r="EY46" s="76">
        <v>2.5</v>
      </c>
      <c r="EZ46" s="76">
        <v>3.2142857142857144</v>
      </c>
      <c r="FA46" s="76">
        <v>3.0714285714285716</v>
      </c>
      <c r="FB46" s="76">
        <v>2.9285714285714284</v>
      </c>
      <c r="FC46" s="76">
        <v>3.7142857142857144</v>
      </c>
      <c r="FD46" s="76">
        <v>3.6428571428571428</v>
      </c>
      <c r="FE46" s="76">
        <v>4.4285714285714288</v>
      </c>
      <c r="FF46" s="76">
        <v>3.1428571428571428</v>
      </c>
      <c r="FG46" s="76">
        <v>2.9285714285714284</v>
      </c>
      <c r="FH46" s="76">
        <v>2.5</v>
      </c>
      <c r="FI46" s="76">
        <v>4</v>
      </c>
      <c r="FJ46" s="76">
        <v>3.5714285714285716</v>
      </c>
      <c r="FK46" s="76">
        <v>3.1428571428571428</v>
      </c>
      <c r="FL46" s="76">
        <v>4.2142857142857144</v>
      </c>
      <c r="FM46" s="76">
        <v>2.6428571428571428</v>
      </c>
      <c r="FN46" s="76">
        <v>2.7857142857142856</v>
      </c>
      <c r="FO46" s="76">
        <v>3.7857142857142856</v>
      </c>
      <c r="FP46" s="76">
        <v>2.9285714285714284</v>
      </c>
      <c r="FQ46" s="76">
        <v>2.7142857142857144</v>
      </c>
      <c r="FR46" s="76">
        <v>3.0714285714285716</v>
      </c>
      <c r="FS46" s="76">
        <v>3.0714285714285716</v>
      </c>
      <c r="FT46" s="76">
        <v>3</v>
      </c>
      <c r="FU46" s="76">
        <v>3.7857142857142856</v>
      </c>
      <c r="FV46" s="76">
        <v>3.7857142857142856</v>
      </c>
      <c r="FW46" s="76">
        <v>4.5714285714285712</v>
      </c>
      <c r="FX46" s="76">
        <v>3.0714285714285716</v>
      </c>
      <c r="FY46" s="76">
        <v>3.1428571428571428</v>
      </c>
      <c r="FZ46" s="76">
        <v>2.5</v>
      </c>
      <c r="GA46" s="76">
        <v>4.1428571428571432</v>
      </c>
      <c r="GB46" s="76">
        <v>3.7857142857142856</v>
      </c>
      <c r="GC46" s="76">
        <v>3.2142857142857144</v>
      </c>
      <c r="GD46" s="76">
        <v>4.5714285714285712</v>
      </c>
      <c r="GE46" s="76">
        <v>3.9285714285714284</v>
      </c>
      <c r="GF46" s="76">
        <v>4</v>
      </c>
      <c r="GG46" s="76">
        <v>3.1428571428571428</v>
      </c>
      <c r="GH46" s="76">
        <v>3.7857142857142856</v>
      </c>
      <c r="GI46" s="76">
        <v>3</v>
      </c>
      <c r="GJ46" s="76"/>
      <c r="GK46" s="76"/>
      <c r="GL46" s="76"/>
      <c r="GM46" s="76"/>
      <c r="GN46" s="76"/>
      <c r="GO46" s="76"/>
      <c r="GP46" s="76"/>
      <c r="GQ46" s="76"/>
      <c r="GR46" s="76"/>
    </row>
    <row r="47" spans="43:200" s="32" customFormat="1" x14ac:dyDescent="0.25"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>
        <v>401</v>
      </c>
      <c r="CT47" s="62">
        <v>375</v>
      </c>
      <c r="CU47" s="62">
        <v>320</v>
      </c>
      <c r="CV47" s="62">
        <v>448</v>
      </c>
      <c r="CW47" s="62">
        <v>218</v>
      </c>
      <c r="CX47" s="62">
        <v>347</v>
      </c>
      <c r="CY47" s="62">
        <v>403</v>
      </c>
      <c r="CZ47" s="62">
        <v>312</v>
      </c>
      <c r="DA47" s="62">
        <v>195</v>
      </c>
      <c r="DB47" s="62">
        <v>238</v>
      </c>
      <c r="DC47" s="62">
        <v>318</v>
      </c>
      <c r="DD47" s="62">
        <v>294</v>
      </c>
      <c r="DE47" s="62">
        <v>287</v>
      </c>
      <c r="DF47" s="62">
        <v>288</v>
      </c>
      <c r="DG47" s="62">
        <v>335</v>
      </c>
      <c r="DH47" s="62">
        <v>233</v>
      </c>
      <c r="DI47" s="62">
        <v>227</v>
      </c>
      <c r="DJ47" s="62">
        <v>184</v>
      </c>
      <c r="DK47" s="62">
        <v>0</v>
      </c>
      <c r="DL47" s="62">
        <v>0</v>
      </c>
      <c r="DM47" s="62">
        <v>0</v>
      </c>
      <c r="DN47" s="62">
        <v>0</v>
      </c>
      <c r="DO47" s="62">
        <v>0</v>
      </c>
      <c r="DP47" s="62">
        <v>0</v>
      </c>
      <c r="DQ47" s="62">
        <v>0</v>
      </c>
      <c r="DR47" s="62">
        <v>0</v>
      </c>
      <c r="DS47" s="62">
        <v>0</v>
      </c>
      <c r="DT47" s="32" t="s">
        <v>130</v>
      </c>
      <c r="DY47" s="76">
        <v>98</v>
      </c>
      <c r="DZ47" s="76">
        <v>93</v>
      </c>
      <c r="EA47" s="76">
        <v>76</v>
      </c>
      <c r="EB47" s="76">
        <v>111</v>
      </c>
      <c r="EC47" s="76">
        <v>76</v>
      </c>
      <c r="ED47" s="76">
        <v>91</v>
      </c>
      <c r="EE47" s="76">
        <v>102</v>
      </c>
      <c r="EF47" s="76">
        <v>78</v>
      </c>
      <c r="EG47" s="76">
        <v>67</v>
      </c>
      <c r="EH47" s="76">
        <v>82</v>
      </c>
      <c r="EI47" s="76">
        <v>71</v>
      </c>
      <c r="EJ47" s="76">
        <v>75</v>
      </c>
      <c r="EK47" s="76">
        <v>95</v>
      </c>
      <c r="EL47" s="76">
        <v>98</v>
      </c>
      <c r="EM47" s="76">
        <v>110</v>
      </c>
      <c r="EN47" s="76">
        <v>75</v>
      </c>
      <c r="EO47" s="76">
        <v>77</v>
      </c>
      <c r="EP47" s="76">
        <v>62</v>
      </c>
      <c r="EQ47" s="76">
        <v>102</v>
      </c>
      <c r="ER47" s="76">
        <v>92</v>
      </c>
      <c r="ES47" s="76">
        <v>81</v>
      </c>
      <c r="ET47" s="76">
        <v>105</v>
      </c>
      <c r="EU47" s="76">
        <v>75</v>
      </c>
      <c r="EV47" s="76">
        <v>78</v>
      </c>
      <c r="EW47" s="76">
        <v>103</v>
      </c>
      <c r="EX47" s="76">
        <v>75</v>
      </c>
      <c r="EY47" s="76">
        <v>61</v>
      </c>
      <c r="EZ47" s="76">
        <v>80</v>
      </c>
      <c r="FA47" s="76">
        <v>77</v>
      </c>
      <c r="FB47" s="76">
        <v>72</v>
      </c>
      <c r="FC47" s="76">
        <v>98</v>
      </c>
      <c r="FD47" s="76">
        <v>94</v>
      </c>
      <c r="FE47" s="76">
        <v>110</v>
      </c>
      <c r="FF47" s="76">
        <v>80</v>
      </c>
      <c r="FG47" s="76">
        <v>72</v>
      </c>
      <c r="FH47" s="76">
        <v>62</v>
      </c>
      <c r="FI47" s="76">
        <v>100</v>
      </c>
      <c r="FJ47" s="76">
        <v>92</v>
      </c>
      <c r="FK47" s="76">
        <v>79</v>
      </c>
      <c r="FL47" s="76">
        <v>110</v>
      </c>
      <c r="FM47" s="76">
        <v>67</v>
      </c>
      <c r="FN47" s="76">
        <v>78</v>
      </c>
      <c r="FO47" s="76">
        <v>96</v>
      </c>
      <c r="FP47" s="76">
        <v>80</v>
      </c>
      <c r="FQ47" s="76">
        <v>67</v>
      </c>
      <c r="FR47" s="76">
        <v>76</v>
      </c>
      <c r="FS47" s="76">
        <v>78</v>
      </c>
      <c r="FT47" s="76">
        <v>73</v>
      </c>
      <c r="FU47" s="76">
        <v>94</v>
      </c>
      <c r="FV47" s="76">
        <v>96</v>
      </c>
      <c r="FW47" s="76">
        <v>115</v>
      </c>
      <c r="FX47" s="76">
        <v>78</v>
      </c>
      <c r="FY47" s="76">
        <v>78</v>
      </c>
      <c r="FZ47" s="76">
        <v>60</v>
      </c>
      <c r="GA47" s="76">
        <v>101</v>
      </c>
      <c r="GB47" s="76">
        <v>98</v>
      </c>
      <c r="GC47" s="76">
        <v>84</v>
      </c>
      <c r="GD47" s="76">
        <v>122</v>
      </c>
      <c r="GE47" s="76">
        <v>100</v>
      </c>
      <c r="GF47" s="76">
        <v>102</v>
      </c>
      <c r="GG47" s="76">
        <v>79</v>
      </c>
      <c r="GH47" s="76">
        <v>92</v>
      </c>
      <c r="GI47" s="76">
        <v>74</v>
      </c>
      <c r="GJ47" s="76"/>
      <c r="GK47" s="76"/>
      <c r="GL47" s="76"/>
      <c r="GM47" s="76"/>
      <c r="GN47" s="76"/>
      <c r="GO47" s="76"/>
      <c r="GP47" s="76"/>
      <c r="GQ47" s="76"/>
      <c r="GR47" s="76"/>
    </row>
    <row r="48" spans="43:200" s="32" customFormat="1" x14ac:dyDescent="0.25"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>
        <v>100</v>
      </c>
      <c r="CT48" s="62">
        <v>100</v>
      </c>
      <c r="CU48" s="62">
        <v>100</v>
      </c>
      <c r="CV48" s="62">
        <v>100</v>
      </c>
      <c r="CW48" s="62">
        <v>75</v>
      </c>
      <c r="CX48" s="62">
        <v>100</v>
      </c>
      <c r="CY48" s="62">
        <v>100</v>
      </c>
      <c r="CZ48" s="62">
        <v>100</v>
      </c>
      <c r="DA48" s="62">
        <v>75</v>
      </c>
      <c r="DB48" s="62">
        <v>75</v>
      </c>
      <c r="DC48" s="62">
        <v>100</v>
      </c>
      <c r="DD48" s="62">
        <v>100</v>
      </c>
      <c r="DE48" s="62">
        <v>75</v>
      </c>
      <c r="DF48" s="62">
        <v>75</v>
      </c>
      <c r="DG48" s="62">
        <v>75</v>
      </c>
      <c r="DH48" s="62">
        <v>75</v>
      </c>
      <c r="DI48" s="62">
        <v>75</v>
      </c>
      <c r="DJ48" s="62">
        <v>75</v>
      </c>
      <c r="DK48" s="62">
        <v>0</v>
      </c>
      <c r="DL48" s="62">
        <v>0</v>
      </c>
      <c r="DM48" s="62">
        <v>0</v>
      </c>
      <c r="DN48" s="62">
        <v>0</v>
      </c>
      <c r="DO48" s="62">
        <v>0</v>
      </c>
      <c r="DP48" s="62">
        <v>0</v>
      </c>
      <c r="DQ48" s="62">
        <v>0</v>
      </c>
      <c r="DR48" s="62">
        <v>0</v>
      </c>
      <c r="DS48" s="62">
        <v>0</v>
      </c>
      <c r="DT48" s="32" t="s">
        <v>131</v>
      </c>
      <c r="DY48" s="76">
        <v>25</v>
      </c>
      <c r="DZ48" s="76">
        <v>25</v>
      </c>
      <c r="EA48" s="76">
        <v>25</v>
      </c>
      <c r="EB48" s="76">
        <v>25</v>
      </c>
      <c r="EC48" s="76">
        <v>25</v>
      </c>
      <c r="ED48" s="76">
        <v>25</v>
      </c>
      <c r="EE48" s="76">
        <v>25</v>
      </c>
      <c r="EF48" s="76">
        <v>25</v>
      </c>
      <c r="EG48" s="76">
        <v>25</v>
      </c>
      <c r="EH48" s="76">
        <v>25</v>
      </c>
      <c r="EI48" s="76">
        <v>25</v>
      </c>
      <c r="EJ48" s="76">
        <v>25</v>
      </c>
      <c r="EK48" s="76">
        <v>25</v>
      </c>
      <c r="EL48" s="76">
        <v>25</v>
      </c>
      <c r="EM48" s="76">
        <v>25</v>
      </c>
      <c r="EN48" s="76">
        <v>25</v>
      </c>
      <c r="EO48" s="76">
        <v>25</v>
      </c>
      <c r="EP48" s="76">
        <v>25</v>
      </c>
      <c r="EQ48" s="76">
        <v>25</v>
      </c>
      <c r="ER48" s="76">
        <v>25</v>
      </c>
      <c r="ES48" s="76">
        <v>25</v>
      </c>
      <c r="ET48" s="76">
        <v>25</v>
      </c>
      <c r="EU48" s="76">
        <v>25</v>
      </c>
      <c r="EV48" s="76">
        <v>25</v>
      </c>
      <c r="EW48" s="76">
        <v>25</v>
      </c>
      <c r="EX48" s="76">
        <v>25</v>
      </c>
      <c r="EY48" s="76">
        <v>25</v>
      </c>
      <c r="EZ48" s="76">
        <v>25</v>
      </c>
      <c r="FA48" s="76">
        <v>25</v>
      </c>
      <c r="FB48" s="76">
        <v>25</v>
      </c>
      <c r="FC48" s="76">
        <v>25</v>
      </c>
      <c r="FD48" s="76">
        <v>25</v>
      </c>
      <c r="FE48" s="76">
        <v>25</v>
      </c>
      <c r="FF48" s="76">
        <v>25</v>
      </c>
      <c r="FG48" s="76">
        <v>25</v>
      </c>
      <c r="FH48" s="76">
        <v>25</v>
      </c>
      <c r="FI48" s="76">
        <v>25</v>
      </c>
      <c r="FJ48" s="76">
        <v>25</v>
      </c>
      <c r="FK48" s="76">
        <v>25</v>
      </c>
      <c r="FL48" s="76">
        <v>25</v>
      </c>
      <c r="FM48" s="76">
        <v>25</v>
      </c>
      <c r="FN48" s="76">
        <v>25</v>
      </c>
      <c r="FO48" s="76">
        <v>25</v>
      </c>
      <c r="FP48" s="76">
        <v>25</v>
      </c>
      <c r="FQ48" s="76">
        <v>25</v>
      </c>
      <c r="FR48" s="76">
        <v>25</v>
      </c>
      <c r="FS48" s="76">
        <v>25</v>
      </c>
      <c r="FT48" s="76">
        <v>25</v>
      </c>
      <c r="FU48" s="76">
        <v>25</v>
      </c>
      <c r="FV48" s="76">
        <v>25</v>
      </c>
      <c r="FW48" s="76">
        <v>25</v>
      </c>
      <c r="FX48" s="76">
        <v>25</v>
      </c>
      <c r="FY48" s="76">
        <v>25</v>
      </c>
      <c r="FZ48" s="76">
        <v>25</v>
      </c>
      <c r="GA48" s="76">
        <v>25</v>
      </c>
      <c r="GB48" s="76">
        <v>25</v>
      </c>
      <c r="GC48" s="76">
        <v>25</v>
      </c>
      <c r="GD48" s="76">
        <v>25</v>
      </c>
      <c r="GE48" s="76">
        <v>25</v>
      </c>
      <c r="GF48" s="76">
        <v>25</v>
      </c>
      <c r="GG48" s="76">
        <v>25</v>
      </c>
      <c r="GH48" s="76">
        <v>25</v>
      </c>
      <c r="GI48" s="76">
        <v>25</v>
      </c>
      <c r="GJ48" s="76"/>
      <c r="GK48" s="76"/>
      <c r="GL48" s="76"/>
      <c r="GM48" s="76"/>
      <c r="GN48" s="76"/>
      <c r="GO48" s="76"/>
      <c r="GP48" s="76"/>
      <c r="GQ48" s="76"/>
      <c r="GR48" s="76"/>
    </row>
    <row r="49" spans="43:200" s="32" customFormat="1" x14ac:dyDescent="0.25"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>
        <v>4.01</v>
      </c>
      <c r="CT49" s="62">
        <v>3.75</v>
      </c>
      <c r="CU49" s="62">
        <v>3.2</v>
      </c>
      <c r="CV49" s="62">
        <v>4.4800000000000004</v>
      </c>
      <c r="CW49" s="62">
        <v>2.9066666666666667</v>
      </c>
      <c r="CX49" s="62">
        <v>3.47</v>
      </c>
      <c r="CY49" s="62">
        <v>4.03</v>
      </c>
      <c r="CZ49" s="62">
        <v>3.12</v>
      </c>
      <c r="DA49" s="62">
        <v>2.6</v>
      </c>
      <c r="DB49" s="62">
        <v>3.1733333333333333</v>
      </c>
      <c r="DC49" s="62">
        <v>3.18</v>
      </c>
      <c r="DD49" s="62">
        <v>2.94</v>
      </c>
      <c r="DE49" s="62">
        <v>3.8266666666666667</v>
      </c>
      <c r="DF49" s="62">
        <v>3.84</v>
      </c>
      <c r="DG49" s="62">
        <v>4.4666666666666668</v>
      </c>
      <c r="DH49" s="62">
        <v>3.1066666666666665</v>
      </c>
      <c r="DI49" s="62">
        <v>3.0266666666666668</v>
      </c>
      <c r="DJ49" s="62">
        <v>2.4533333333333331</v>
      </c>
      <c r="DK49" s="62" t="e">
        <v>#DIV/0!</v>
      </c>
      <c r="DL49" s="62" t="e">
        <v>#DIV/0!</v>
      </c>
      <c r="DM49" s="62" t="e">
        <v>#DIV/0!</v>
      </c>
      <c r="DN49" s="62" t="e">
        <v>#DIV/0!</v>
      </c>
      <c r="DO49" s="62" t="e">
        <v>#DIV/0!</v>
      </c>
      <c r="DP49" s="62" t="e">
        <v>#DIV/0!</v>
      </c>
      <c r="DQ49" s="62" t="e">
        <v>#DIV/0!</v>
      </c>
      <c r="DR49" s="62" t="e">
        <v>#DIV/0!</v>
      </c>
      <c r="DS49" s="62" t="e">
        <v>#DIV/0!</v>
      </c>
      <c r="DT49" s="32" t="s">
        <v>132</v>
      </c>
      <c r="DY49" s="76">
        <v>3.92</v>
      </c>
      <c r="DZ49" s="76">
        <v>3.72</v>
      </c>
      <c r="EA49" s="76">
        <v>3.04</v>
      </c>
      <c r="EB49" s="76">
        <v>4.4400000000000004</v>
      </c>
      <c r="EC49" s="76">
        <v>3.04</v>
      </c>
      <c r="ED49" s="76">
        <v>3.64</v>
      </c>
      <c r="EE49" s="76">
        <v>4.08</v>
      </c>
      <c r="EF49" s="76">
        <v>3.12</v>
      </c>
      <c r="EG49" s="76">
        <v>2.68</v>
      </c>
      <c r="EH49" s="76">
        <v>3.28</v>
      </c>
      <c r="EI49" s="76">
        <v>2.84</v>
      </c>
      <c r="EJ49" s="76">
        <v>3</v>
      </c>
      <c r="EK49" s="76">
        <v>3.8</v>
      </c>
      <c r="EL49" s="76">
        <v>3.92</v>
      </c>
      <c r="EM49" s="76">
        <v>4.4000000000000004</v>
      </c>
      <c r="EN49" s="76">
        <v>3</v>
      </c>
      <c r="EO49" s="76">
        <v>3.08</v>
      </c>
      <c r="EP49" s="76">
        <v>2.48</v>
      </c>
      <c r="EQ49" s="76">
        <v>4.08</v>
      </c>
      <c r="ER49" s="76">
        <v>3.68</v>
      </c>
      <c r="ES49" s="76">
        <v>3.24</v>
      </c>
      <c r="ET49" s="76">
        <v>4.2</v>
      </c>
      <c r="EU49" s="76">
        <v>3</v>
      </c>
      <c r="EV49" s="76">
        <v>3.12</v>
      </c>
      <c r="EW49" s="76">
        <v>4.12</v>
      </c>
      <c r="EX49" s="76">
        <v>3</v>
      </c>
      <c r="EY49" s="76">
        <v>2.44</v>
      </c>
      <c r="EZ49" s="76">
        <v>3.2</v>
      </c>
      <c r="FA49" s="76">
        <v>3.08</v>
      </c>
      <c r="FB49" s="76">
        <v>2.88</v>
      </c>
      <c r="FC49" s="76">
        <v>3.92</v>
      </c>
      <c r="FD49" s="76">
        <v>3.76</v>
      </c>
      <c r="FE49" s="76">
        <v>4.4000000000000004</v>
      </c>
      <c r="FF49" s="76">
        <v>3.2</v>
      </c>
      <c r="FG49" s="76">
        <v>2.88</v>
      </c>
      <c r="FH49" s="76">
        <v>2.48</v>
      </c>
      <c r="FI49" s="76">
        <v>4</v>
      </c>
      <c r="FJ49" s="76">
        <v>3.68</v>
      </c>
      <c r="FK49" s="76">
        <v>3.16</v>
      </c>
      <c r="FL49" s="76">
        <v>4.4000000000000004</v>
      </c>
      <c r="FM49" s="76">
        <v>2.68</v>
      </c>
      <c r="FN49" s="76">
        <v>3.12</v>
      </c>
      <c r="FO49" s="76">
        <v>3.84</v>
      </c>
      <c r="FP49" s="76">
        <v>3.2</v>
      </c>
      <c r="FQ49" s="76">
        <v>2.68</v>
      </c>
      <c r="FR49" s="76">
        <v>3.04</v>
      </c>
      <c r="FS49" s="76">
        <v>3.12</v>
      </c>
      <c r="FT49" s="76">
        <v>2.92</v>
      </c>
      <c r="FU49" s="76">
        <v>3.76</v>
      </c>
      <c r="FV49" s="76">
        <v>3.84</v>
      </c>
      <c r="FW49" s="76">
        <v>4.5999999999999996</v>
      </c>
      <c r="FX49" s="76">
        <v>3.12</v>
      </c>
      <c r="FY49" s="76">
        <v>3.12</v>
      </c>
      <c r="FZ49" s="76">
        <v>2.4</v>
      </c>
      <c r="GA49" s="76">
        <v>4.04</v>
      </c>
      <c r="GB49" s="76">
        <v>3.92</v>
      </c>
      <c r="GC49" s="76">
        <v>3.36</v>
      </c>
      <c r="GD49" s="76">
        <v>4.88</v>
      </c>
      <c r="GE49" s="76">
        <v>4</v>
      </c>
      <c r="GF49" s="76">
        <v>4.08</v>
      </c>
      <c r="GG49" s="76">
        <v>3.16</v>
      </c>
      <c r="GH49" s="76">
        <v>3.68</v>
      </c>
      <c r="GI49" s="76">
        <v>2.96</v>
      </c>
      <c r="GJ49" s="76"/>
      <c r="GK49" s="76"/>
      <c r="GL49" s="76"/>
      <c r="GM49" s="76"/>
      <c r="GN49" s="76"/>
      <c r="GO49" s="76"/>
      <c r="GP49" s="76"/>
      <c r="GQ49" s="76"/>
      <c r="GR49" s="76"/>
    </row>
    <row r="50" spans="43:200" s="32" customFormat="1" x14ac:dyDescent="0.25"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>
        <v>553</v>
      </c>
      <c r="CT50" s="62">
        <v>519</v>
      </c>
      <c r="CU50" s="62">
        <v>447</v>
      </c>
      <c r="CV50" s="62">
        <v>614</v>
      </c>
      <c r="CW50" s="62">
        <v>320</v>
      </c>
      <c r="CX50" s="62">
        <v>492</v>
      </c>
      <c r="CY50" s="62">
        <v>563</v>
      </c>
      <c r="CZ50" s="62">
        <v>434</v>
      </c>
      <c r="DA50" s="62">
        <v>276</v>
      </c>
      <c r="DB50" s="62">
        <v>333</v>
      </c>
      <c r="DC50" s="62">
        <v>450</v>
      </c>
      <c r="DD50" s="62">
        <v>407</v>
      </c>
      <c r="DE50" s="62">
        <v>413</v>
      </c>
      <c r="DF50" s="62">
        <v>403</v>
      </c>
      <c r="DG50" s="62">
        <v>480</v>
      </c>
      <c r="DH50" s="62">
        <v>337</v>
      </c>
      <c r="DI50" s="62">
        <v>322</v>
      </c>
      <c r="DJ50" s="62">
        <v>261</v>
      </c>
      <c r="DK50" s="62">
        <v>0</v>
      </c>
      <c r="DL50" s="62">
        <v>0</v>
      </c>
      <c r="DM50" s="62">
        <v>0</v>
      </c>
      <c r="DN50" s="62">
        <v>0</v>
      </c>
      <c r="DO50" s="62">
        <v>0</v>
      </c>
      <c r="DP50" s="62">
        <v>0</v>
      </c>
      <c r="DQ50" s="62">
        <v>0</v>
      </c>
      <c r="DR50" s="62">
        <v>0</v>
      </c>
      <c r="DS50" s="62">
        <v>0</v>
      </c>
      <c r="DT50" s="32" t="s">
        <v>133</v>
      </c>
      <c r="DY50" s="76">
        <v>142</v>
      </c>
      <c r="DZ50" s="76">
        <v>132</v>
      </c>
      <c r="EA50" s="76">
        <v>113</v>
      </c>
      <c r="EB50" s="76">
        <v>157</v>
      </c>
      <c r="EC50" s="76">
        <v>108</v>
      </c>
      <c r="ED50" s="76">
        <v>119</v>
      </c>
      <c r="EE50" s="76">
        <v>143</v>
      </c>
      <c r="EF50" s="76">
        <v>112</v>
      </c>
      <c r="EG50" s="76">
        <v>92</v>
      </c>
      <c r="EH50" s="76">
        <v>118</v>
      </c>
      <c r="EI50" s="76">
        <v>103</v>
      </c>
      <c r="EJ50" s="76">
        <v>106</v>
      </c>
      <c r="EK50" s="76">
        <v>138</v>
      </c>
      <c r="EL50" s="76">
        <v>141</v>
      </c>
      <c r="EM50" s="76">
        <v>162</v>
      </c>
      <c r="EN50" s="76">
        <v>109</v>
      </c>
      <c r="EO50" s="76">
        <v>113</v>
      </c>
      <c r="EP50" s="76">
        <v>87</v>
      </c>
      <c r="EQ50" s="76">
        <v>142</v>
      </c>
      <c r="ER50" s="76">
        <v>131</v>
      </c>
      <c r="ES50" s="76">
        <v>113</v>
      </c>
      <c r="ET50" s="76">
        <v>149</v>
      </c>
      <c r="EU50" s="76">
        <v>109</v>
      </c>
      <c r="EV50" s="76">
        <v>112</v>
      </c>
      <c r="EW50" s="76">
        <v>145</v>
      </c>
      <c r="EX50" s="76">
        <v>108</v>
      </c>
      <c r="EY50" s="76">
        <v>87</v>
      </c>
      <c r="EZ50" s="76">
        <v>110</v>
      </c>
      <c r="FA50" s="76">
        <v>113</v>
      </c>
      <c r="FB50" s="76">
        <v>101</v>
      </c>
      <c r="FC50" s="76">
        <v>141</v>
      </c>
      <c r="FD50" s="76">
        <v>130</v>
      </c>
      <c r="FE50" s="76">
        <v>158</v>
      </c>
      <c r="FF50" s="76">
        <v>114</v>
      </c>
      <c r="FG50" s="76">
        <v>103</v>
      </c>
      <c r="FH50" s="76">
        <v>88</v>
      </c>
      <c r="FI50" s="76">
        <v>139</v>
      </c>
      <c r="FJ50" s="76">
        <v>130</v>
      </c>
      <c r="FK50" s="76">
        <v>111</v>
      </c>
      <c r="FL50" s="76">
        <v>148</v>
      </c>
      <c r="FM50" s="76">
        <v>103</v>
      </c>
      <c r="FN50" s="76">
        <v>118</v>
      </c>
      <c r="FO50" s="76">
        <v>138</v>
      </c>
      <c r="FP50" s="76">
        <v>113</v>
      </c>
      <c r="FQ50" s="76">
        <v>97</v>
      </c>
      <c r="FR50" s="76">
        <v>105</v>
      </c>
      <c r="FS50" s="76">
        <v>113</v>
      </c>
      <c r="FT50" s="76">
        <v>103</v>
      </c>
      <c r="FU50" s="76">
        <v>134</v>
      </c>
      <c r="FV50" s="76">
        <v>132</v>
      </c>
      <c r="FW50" s="76">
        <v>160</v>
      </c>
      <c r="FX50" s="76">
        <v>114</v>
      </c>
      <c r="FY50" s="76">
        <v>106</v>
      </c>
      <c r="FZ50" s="76">
        <v>86</v>
      </c>
      <c r="GA50" s="76">
        <v>130</v>
      </c>
      <c r="GB50" s="76">
        <v>126</v>
      </c>
      <c r="GC50" s="76">
        <v>110</v>
      </c>
      <c r="GD50" s="76">
        <v>160</v>
      </c>
      <c r="GE50" s="76">
        <v>143</v>
      </c>
      <c r="GF50" s="76">
        <v>137</v>
      </c>
      <c r="GG50" s="76">
        <v>101</v>
      </c>
      <c r="GH50" s="76">
        <v>121</v>
      </c>
      <c r="GI50" s="76">
        <v>97</v>
      </c>
      <c r="GJ50" s="76"/>
      <c r="GK50" s="76"/>
      <c r="GL50" s="76"/>
      <c r="GM50" s="76"/>
      <c r="GN50" s="76"/>
      <c r="GO50" s="76"/>
      <c r="GP50" s="76"/>
      <c r="GQ50" s="76"/>
      <c r="GR50" s="76"/>
    </row>
    <row r="51" spans="43:200" s="32" customFormat="1" x14ac:dyDescent="0.25"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>
        <v>137</v>
      </c>
      <c r="CT51" s="62">
        <v>137</v>
      </c>
      <c r="CU51" s="62">
        <v>137</v>
      </c>
      <c r="CV51" s="62">
        <v>137</v>
      </c>
      <c r="CW51" s="62">
        <v>105</v>
      </c>
      <c r="CX51" s="62">
        <v>137</v>
      </c>
      <c r="CY51" s="62">
        <v>137</v>
      </c>
      <c r="CZ51" s="62">
        <v>137</v>
      </c>
      <c r="DA51" s="62">
        <v>105</v>
      </c>
      <c r="DB51" s="62">
        <v>105</v>
      </c>
      <c r="DC51" s="62">
        <v>137</v>
      </c>
      <c r="DD51" s="62">
        <v>137</v>
      </c>
      <c r="DE51" s="62">
        <v>105</v>
      </c>
      <c r="DF51" s="62">
        <v>105</v>
      </c>
      <c r="DG51" s="62">
        <v>105</v>
      </c>
      <c r="DH51" s="62">
        <v>105</v>
      </c>
      <c r="DI51" s="62">
        <v>105</v>
      </c>
      <c r="DJ51" s="62">
        <v>105</v>
      </c>
      <c r="DK51" s="62">
        <v>0</v>
      </c>
      <c r="DL51" s="62">
        <v>0</v>
      </c>
      <c r="DM51" s="62">
        <v>0</v>
      </c>
      <c r="DN51" s="62">
        <v>0</v>
      </c>
      <c r="DO51" s="62">
        <v>0</v>
      </c>
      <c r="DP51" s="62">
        <v>0</v>
      </c>
      <c r="DQ51" s="62">
        <v>0</v>
      </c>
      <c r="DR51" s="62">
        <v>0</v>
      </c>
      <c r="DS51" s="62">
        <v>0</v>
      </c>
      <c r="DT51" s="32" t="s">
        <v>134</v>
      </c>
      <c r="DY51" s="76">
        <v>35</v>
      </c>
      <c r="DZ51" s="76">
        <v>35</v>
      </c>
      <c r="EA51" s="76">
        <v>35</v>
      </c>
      <c r="EB51" s="76">
        <v>35</v>
      </c>
      <c r="EC51" s="76">
        <v>35</v>
      </c>
      <c r="ED51" s="76">
        <v>35</v>
      </c>
      <c r="EE51" s="76">
        <v>35</v>
      </c>
      <c r="EF51" s="76">
        <v>35</v>
      </c>
      <c r="EG51" s="76">
        <v>35</v>
      </c>
      <c r="EH51" s="76">
        <v>35</v>
      </c>
      <c r="EI51" s="76">
        <v>35</v>
      </c>
      <c r="EJ51" s="76">
        <v>35</v>
      </c>
      <c r="EK51" s="76">
        <v>35</v>
      </c>
      <c r="EL51" s="76">
        <v>35</v>
      </c>
      <c r="EM51" s="76">
        <v>35</v>
      </c>
      <c r="EN51" s="76">
        <v>35</v>
      </c>
      <c r="EO51" s="76">
        <v>35</v>
      </c>
      <c r="EP51" s="76">
        <v>35</v>
      </c>
      <c r="EQ51" s="76">
        <v>35</v>
      </c>
      <c r="ER51" s="76">
        <v>35</v>
      </c>
      <c r="ES51" s="76">
        <v>35</v>
      </c>
      <c r="ET51" s="76">
        <v>35</v>
      </c>
      <c r="EU51" s="76">
        <v>35</v>
      </c>
      <c r="EV51" s="76">
        <v>35</v>
      </c>
      <c r="EW51" s="76">
        <v>35</v>
      </c>
      <c r="EX51" s="76">
        <v>35</v>
      </c>
      <c r="EY51" s="76">
        <v>35</v>
      </c>
      <c r="EZ51" s="76">
        <v>35</v>
      </c>
      <c r="FA51" s="76">
        <v>35</v>
      </c>
      <c r="FB51" s="76">
        <v>35</v>
      </c>
      <c r="FC51" s="76">
        <v>35</v>
      </c>
      <c r="FD51" s="76">
        <v>35</v>
      </c>
      <c r="FE51" s="76">
        <v>35</v>
      </c>
      <c r="FF51" s="76">
        <v>35</v>
      </c>
      <c r="FG51" s="76">
        <v>35</v>
      </c>
      <c r="FH51" s="76">
        <v>35</v>
      </c>
      <c r="FI51" s="76">
        <v>35</v>
      </c>
      <c r="FJ51" s="76">
        <v>35</v>
      </c>
      <c r="FK51" s="76">
        <v>35</v>
      </c>
      <c r="FL51" s="76">
        <v>35</v>
      </c>
      <c r="FM51" s="76">
        <v>35</v>
      </c>
      <c r="FN51" s="76">
        <v>35</v>
      </c>
      <c r="FO51" s="76">
        <v>35</v>
      </c>
      <c r="FP51" s="76">
        <v>35</v>
      </c>
      <c r="FQ51" s="76">
        <v>35</v>
      </c>
      <c r="FR51" s="76">
        <v>35</v>
      </c>
      <c r="FS51" s="76">
        <v>35</v>
      </c>
      <c r="FT51" s="76">
        <v>35</v>
      </c>
      <c r="FU51" s="76">
        <v>35</v>
      </c>
      <c r="FV51" s="76">
        <v>35</v>
      </c>
      <c r="FW51" s="76">
        <v>35</v>
      </c>
      <c r="FX51" s="76">
        <v>35</v>
      </c>
      <c r="FY51" s="76">
        <v>35</v>
      </c>
      <c r="FZ51" s="76">
        <v>35</v>
      </c>
      <c r="GA51" s="76">
        <v>32</v>
      </c>
      <c r="GB51" s="76">
        <v>32</v>
      </c>
      <c r="GC51" s="76">
        <v>32</v>
      </c>
      <c r="GD51" s="76">
        <v>32</v>
      </c>
      <c r="GE51" s="76">
        <v>32</v>
      </c>
      <c r="GF51" s="76">
        <v>32</v>
      </c>
      <c r="GG51" s="76">
        <v>32</v>
      </c>
      <c r="GH51" s="76">
        <v>32</v>
      </c>
      <c r="GI51" s="76">
        <v>32</v>
      </c>
      <c r="GJ51" s="76"/>
      <c r="GK51" s="76"/>
      <c r="GL51" s="76"/>
      <c r="GM51" s="76"/>
      <c r="GN51" s="76"/>
      <c r="GO51" s="76"/>
      <c r="GP51" s="76"/>
      <c r="GQ51" s="76"/>
      <c r="GR51" s="76"/>
    </row>
    <row r="52" spans="43:200" s="32" customFormat="1" x14ac:dyDescent="0.25"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>
        <v>4.0364963503649633</v>
      </c>
      <c r="CT52" s="62">
        <v>3.7883211678832116</v>
      </c>
      <c r="CU52" s="62">
        <v>3.2627737226277373</v>
      </c>
      <c r="CV52" s="62">
        <v>4.4817518248175183</v>
      </c>
      <c r="CW52" s="62">
        <v>3.0476190476190474</v>
      </c>
      <c r="CX52" s="62">
        <v>3.5912408759124088</v>
      </c>
      <c r="CY52" s="62">
        <v>4.1094890510948909</v>
      </c>
      <c r="CZ52" s="62">
        <v>3.167883211678832</v>
      </c>
      <c r="DA52" s="62">
        <v>2.6285714285714286</v>
      </c>
      <c r="DB52" s="62">
        <v>3.1714285714285713</v>
      </c>
      <c r="DC52" s="62">
        <v>3.2846715328467155</v>
      </c>
      <c r="DD52" s="62">
        <v>2.9708029197080292</v>
      </c>
      <c r="DE52" s="62">
        <v>3.9333333333333331</v>
      </c>
      <c r="DF52" s="62">
        <v>3.8380952380952382</v>
      </c>
      <c r="DG52" s="62">
        <v>4.5714285714285712</v>
      </c>
      <c r="DH52" s="62">
        <v>3.2095238095238097</v>
      </c>
      <c r="DI52" s="62">
        <v>3.0666666666666669</v>
      </c>
      <c r="DJ52" s="62">
        <v>2.4857142857142858</v>
      </c>
      <c r="DK52" s="62" t="e">
        <v>#DIV/0!</v>
      </c>
      <c r="DL52" s="62" t="e">
        <v>#DIV/0!</v>
      </c>
      <c r="DM52" s="62" t="e">
        <v>#DIV/0!</v>
      </c>
      <c r="DN52" s="62" t="e">
        <v>#DIV/0!</v>
      </c>
      <c r="DO52" s="62" t="e">
        <v>#DIV/0!</v>
      </c>
      <c r="DP52" s="62" t="e">
        <v>#DIV/0!</v>
      </c>
      <c r="DQ52" s="62" t="e">
        <v>#DIV/0!</v>
      </c>
      <c r="DR52" s="62" t="e">
        <v>#DIV/0!</v>
      </c>
      <c r="DS52" s="62" t="e">
        <v>#DIV/0!</v>
      </c>
      <c r="DT52" s="32" t="s">
        <v>135</v>
      </c>
      <c r="DY52" s="76">
        <v>4.0571428571428569</v>
      </c>
      <c r="DZ52" s="76">
        <v>3.7714285714285714</v>
      </c>
      <c r="EA52" s="76">
        <v>3.2285714285714286</v>
      </c>
      <c r="EB52" s="76">
        <v>4.4857142857142858</v>
      </c>
      <c r="EC52" s="76">
        <v>3.0857142857142859</v>
      </c>
      <c r="ED52" s="76">
        <v>3.4</v>
      </c>
      <c r="EE52" s="76">
        <v>4.0857142857142854</v>
      </c>
      <c r="EF52" s="76">
        <v>3.2</v>
      </c>
      <c r="EG52" s="76">
        <v>2.6285714285714286</v>
      </c>
      <c r="EH52" s="76">
        <v>3.3714285714285714</v>
      </c>
      <c r="EI52" s="76">
        <v>2.9428571428571431</v>
      </c>
      <c r="EJ52" s="76">
        <v>3.0285714285714285</v>
      </c>
      <c r="EK52" s="76">
        <v>3.9428571428571431</v>
      </c>
      <c r="EL52" s="76">
        <v>4.0285714285714285</v>
      </c>
      <c r="EM52" s="76">
        <v>4.628571428571429</v>
      </c>
      <c r="EN52" s="76">
        <v>3.1142857142857143</v>
      </c>
      <c r="EO52" s="76">
        <v>3.2285714285714286</v>
      </c>
      <c r="EP52" s="76">
        <v>2.4857142857142858</v>
      </c>
      <c r="EQ52" s="76">
        <v>4.0571428571428569</v>
      </c>
      <c r="ER52" s="76">
        <v>3.7428571428571429</v>
      </c>
      <c r="ES52" s="76">
        <v>3.2285714285714286</v>
      </c>
      <c r="ET52" s="76">
        <v>4.2571428571428571</v>
      </c>
      <c r="EU52" s="76">
        <v>3.1142857142857143</v>
      </c>
      <c r="EV52" s="76">
        <v>3.2</v>
      </c>
      <c r="EW52" s="76">
        <v>4.1428571428571432</v>
      </c>
      <c r="EX52" s="76">
        <v>3.0857142857142859</v>
      </c>
      <c r="EY52" s="76">
        <v>2.4857142857142858</v>
      </c>
      <c r="EZ52" s="76">
        <v>3.1428571428571428</v>
      </c>
      <c r="FA52" s="76">
        <v>3.2285714285714286</v>
      </c>
      <c r="FB52" s="76">
        <v>2.8857142857142857</v>
      </c>
      <c r="FC52" s="76">
        <v>4.0285714285714285</v>
      </c>
      <c r="FD52" s="76">
        <v>3.7142857142857144</v>
      </c>
      <c r="FE52" s="76">
        <v>4.5142857142857142</v>
      </c>
      <c r="FF52" s="76">
        <v>3.2571428571428571</v>
      </c>
      <c r="FG52" s="76">
        <v>2.9428571428571431</v>
      </c>
      <c r="FH52" s="76">
        <v>2.5142857142857142</v>
      </c>
      <c r="FI52" s="76">
        <v>3.9714285714285715</v>
      </c>
      <c r="FJ52" s="76">
        <v>3.7142857142857144</v>
      </c>
      <c r="FK52" s="76">
        <v>3.1714285714285713</v>
      </c>
      <c r="FL52" s="76">
        <v>4.2285714285714286</v>
      </c>
      <c r="FM52" s="76">
        <v>2.9428571428571431</v>
      </c>
      <c r="FN52" s="76">
        <v>3.3714285714285714</v>
      </c>
      <c r="FO52" s="76">
        <v>3.9428571428571431</v>
      </c>
      <c r="FP52" s="76">
        <v>3.2285714285714286</v>
      </c>
      <c r="FQ52" s="76">
        <v>2.7714285714285714</v>
      </c>
      <c r="FR52" s="76">
        <v>3</v>
      </c>
      <c r="FS52" s="76">
        <v>3.2285714285714286</v>
      </c>
      <c r="FT52" s="76">
        <v>2.9428571428571431</v>
      </c>
      <c r="FU52" s="76">
        <v>3.8285714285714287</v>
      </c>
      <c r="FV52" s="76">
        <v>3.7714285714285714</v>
      </c>
      <c r="FW52" s="76">
        <v>4.5714285714285712</v>
      </c>
      <c r="FX52" s="76">
        <v>3.2571428571428571</v>
      </c>
      <c r="FY52" s="76">
        <v>3.0285714285714285</v>
      </c>
      <c r="FZ52" s="76">
        <v>2.4571428571428573</v>
      </c>
      <c r="GA52" s="76">
        <v>4.0625</v>
      </c>
      <c r="GB52" s="76">
        <v>3.9375</v>
      </c>
      <c r="GC52" s="76">
        <v>3.4375</v>
      </c>
      <c r="GD52" s="76">
        <v>5</v>
      </c>
      <c r="GE52" s="76">
        <v>4.46875</v>
      </c>
      <c r="GF52" s="76">
        <v>4.28125</v>
      </c>
      <c r="GG52" s="76">
        <v>3.15625</v>
      </c>
      <c r="GH52" s="76">
        <v>3.78125</v>
      </c>
      <c r="GI52" s="76">
        <v>3.03125</v>
      </c>
      <c r="GJ52" s="76"/>
      <c r="GK52" s="76"/>
      <c r="GL52" s="76"/>
      <c r="GM52" s="76"/>
      <c r="GN52" s="76"/>
      <c r="GO52" s="76"/>
      <c r="GP52" s="76"/>
      <c r="GQ52" s="76"/>
      <c r="GR52" s="76"/>
    </row>
    <row r="53" spans="43:200" s="32" customFormat="1" x14ac:dyDescent="0.25"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>
        <v>828</v>
      </c>
      <c r="CT53" s="62">
        <v>787</v>
      </c>
      <c r="CU53" s="62">
        <v>666</v>
      </c>
      <c r="CV53" s="62">
        <v>931</v>
      </c>
      <c r="CW53" s="62">
        <v>553</v>
      </c>
      <c r="CX53" s="62">
        <v>761</v>
      </c>
      <c r="CY53" s="62">
        <v>842</v>
      </c>
      <c r="CZ53" s="62">
        <v>675</v>
      </c>
      <c r="DA53" s="62">
        <v>479</v>
      </c>
      <c r="DB53" s="62">
        <v>572</v>
      </c>
      <c r="DC53" s="62">
        <v>662</v>
      </c>
      <c r="DD53" s="62">
        <v>621</v>
      </c>
      <c r="DE53" s="62">
        <v>699</v>
      </c>
      <c r="DF53" s="62">
        <v>696</v>
      </c>
      <c r="DG53" s="62">
        <v>809</v>
      </c>
      <c r="DH53" s="62">
        <v>577</v>
      </c>
      <c r="DI53" s="62">
        <v>549</v>
      </c>
      <c r="DJ53" s="62">
        <v>450</v>
      </c>
      <c r="DK53" s="62">
        <v>0</v>
      </c>
      <c r="DL53" s="62">
        <v>0</v>
      </c>
      <c r="DM53" s="62">
        <v>0</v>
      </c>
      <c r="DN53" s="62">
        <v>0</v>
      </c>
      <c r="DO53" s="62">
        <v>0</v>
      </c>
      <c r="DP53" s="62">
        <v>0</v>
      </c>
      <c r="DQ53" s="62">
        <v>0</v>
      </c>
      <c r="DR53" s="62">
        <v>0</v>
      </c>
      <c r="DS53" s="62">
        <v>0</v>
      </c>
      <c r="DT53" s="32" t="s">
        <v>80</v>
      </c>
      <c r="DY53" s="76">
        <v>245</v>
      </c>
      <c r="DZ53" s="76">
        <v>225</v>
      </c>
      <c r="EA53" s="76">
        <v>191</v>
      </c>
      <c r="EB53" s="76">
        <v>276</v>
      </c>
      <c r="EC53" s="76">
        <v>191</v>
      </c>
      <c r="ED53" s="76">
        <v>227</v>
      </c>
      <c r="EE53" s="76">
        <v>254</v>
      </c>
      <c r="EF53" s="76">
        <v>202</v>
      </c>
      <c r="EG53" s="76">
        <v>168</v>
      </c>
      <c r="EH53" s="76">
        <v>204</v>
      </c>
      <c r="EI53" s="76">
        <v>189</v>
      </c>
      <c r="EJ53" s="76">
        <v>182</v>
      </c>
      <c r="EK53" s="76">
        <v>241</v>
      </c>
      <c r="EL53" s="76">
        <v>242</v>
      </c>
      <c r="EM53" s="76">
        <v>278</v>
      </c>
      <c r="EN53" s="76">
        <v>193</v>
      </c>
      <c r="EO53" s="76">
        <v>194</v>
      </c>
      <c r="EP53" s="76">
        <v>154</v>
      </c>
      <c r="EQ53" s="76">
        <v>239</v>
      </c>
      <c r="ER53" s="76">
        <v>226</v>
      </c>
      <c r="ES53" s="76">
        <v>192</v>
      </c>
      <c r="ET53" s="76">
        <v>267</v>
      </c>
      <c r="EU53" s="76">
        <v>185</v>
      </c>
      <c r="EV53" s="76">
        <v>194</v>
      </c>
      <c r="EW53" s="76">
        <v>239</v>
      </c>
      <c r="EX53" s="76">
        <v>195</v>
      </c>
      <c r="EY53" s="76">
        <v>151</v>
      </c>
      <c r="EZ53" s="76">
        <v>183</v>
      </c>
      <c r="FA53" s="76">
        <v>181</v>
      </c>
      <c r="FB53" s="76">
        <v>179</v>
      </c>
      <c r="FC53" s="76">
        <v>234</v>
      </c>
      <c r="FD53" s="76">
        <v>227</v>
      </c>
      <c r="FE53" s="76">
        <v>270</v>
      </c>
      <c r="FF53" s="76">
        <v>192</v>
      </c>
      <c r="FG53" s="76">
        <v>177</v>
      </c>
      <c r="FH53" s="76">
        <v>152</v>
      </c>
      <c r="FI53" s="76">
        <v>231</v>
      </c>
      <c r="FJ53" s="76">
        <v>227</v>
      </c>
      <c r="FK53" s="76">
        <v>189</v>
      </c>
      <c r="FL53" s="76">
        <v>252</v>
      </c>
      <c r="FM53" s="76">
        <v>177</v>
      </c>
      <c r="FN53" s="76">
        <v>211</v>
      </c>
      <c r="FO53" s="76">
        <v>232</v>
      </c>
      <c r="FP53" s="76">
        <v>189</v>
      </c>
      <c r="FQ53" s="76">
        <v>160</v>
      </c>
      <c r="FR53" s="76">
        <v>185</v>
      </c>
      <c r="FS53" s="76">
        <v>186</v>
      </c>
      <c r="FT53" s="76">
        <v>178</v>
      </c>
      <c r="FU53" s="76">
        <v>224</v>
      </c>
      <c r="FV53" s="76">
        <v>227</v>
      </c>
      <c r="FW53" s="76">
        <v>261</v>
      </c>
      <c r="FX53" s="76">
        <v>192</v>
      </c>
      <c r="FY53" s="76">
        <v>178</v>
      </c>
      <c r="FZ53" s="76">
        <v>144</v>
      </c>
      <c r="GA53" s="76">
        <v>113</v>
      </c>
      <c r="GB53" s="76">
        <v>109</v>
      </c>
      <c r="GC53" s="76">
        <v>94</v>
      </c>
      <c r="GD53" s="76">
        <v>136</v>
      </c>
      <c r="GE53" s="76">
        <v>129</v>
      </c>
      <c r="GF53" s="76">
        <v>117</v>
      </c>
      <c r="GG53" s="76">
        <v>89</v>
      </c>
      <c r="GH53" s="76">
        <v>106</v>
      </c>
      <c r="GI53" s="76">
        <v>82</v>
      </c>
      <c r="GJ53" s="76"/>
      <c r="GK53" s="76"/>
      <c r="GL53" s="76"/>
      <c r="GM53" s="76"/>
      <c r="GN53" s="76"/>
      <c r="GO53" s="76"/>
      <c r="GP53" s="76"/>
      <c r="GQ53" s="76"/>
      <c r="GR53" s="76"/>
    </row>
    <row r="54" spans="43:200" s="32" customFormat="1" x14ac:dyDescent="0.25"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>
        <v>198</v>
      </c>
      <c r="CT54" s="62">
        <v>198</v>
      </c>
      <c r="CU54" s="62">
        <v>198</v>
      </c>
      <c r="CV54" s="62">
        <v>198</v>
      </c>
      <c r="CW54" s="62">
        <v>170</v>
      </c>
      <c r="CX54" s="62">
        <v>198</v>
      </c>
      <c r="CY54" s="62">
        <v>198</v>
      </c>
      <c r="CZ54" s="62">
        <v>198</v>
      </c>
      <c r="DA54" s="62">
        <v>170</v>
      </c>
      <c r="DB54" s="62">
        <v>170</v>
      </c>
      <c r="DC54" s="62">
        <v>198</v>
      </c>
      <c r="DD54" s="62">
        <v>198</v>
      </c>
      <c r="DE54" s="62">
        <v>170</v>
      </c>
      <c r="DF54" s="62">
        <v>170</v>
      </c>
      <c r="DG54" s="62">
        <v>170</v>
      </c>
      <c r="DH54" s="62">
        <v>170</v>
      </c>
      <c r="DI54" s="62">
        <v>170</v>
      </c>
      <c r="DJ54" s="62">
        <v>170</v>
      </c>
      <c r="DK54" s="62">
        <v>0</v>
      </c>
      <c r="DL54" s="62">
        <v>0</v>
      </c>
      <c r="DM54" s="62">
        <v>0</v>
      </c>
      <c r="DN54" s="62">
        <v>0</v>
      </c>
      <c r="DO54" s="62">
        <v>0</v>
      </c>
      <c r="DP54" s="62">
        <v>0</v>
      </c>
      <c r="DQ54" s="62">
        <v>0</v>
      </c>
      <c r="DR54" s="62">
        <v>0</v>
      </c>
      <c r="DS54" s="62">
        <v>0</v>
      </c>
      <c r="DT54" s="32" t="s">
        <v>81</v>
      </c>
      <c r="DY54" s="76">
        <v>58</v>
      </c>
      <c r="DZ54" s="76">
        <v>58</v>
      </c>
      <c r="EA54" s="76">
        <v>58</v>
      </c>
      <c r="EB54" s="76">
        <v>58</v>
      </c>
      <c r="EC54" s="76">
        <v>58</v>
      </c>
      <c r="ED54" s="76">
        <v>58</v>
      </c>
      <c r="EE54" s="76">
        <v>58</v>
      </c>
      <c r="EF54" s="76">
        <v>58</v>
      </c>
      <c r="EG54" s="76">
        <v>58</v>
      </c>
      <c r="EH54" s="76">
        <v>58</v>
      </c>
      <c r="EI54" s="76">
        <v>58</v>
      </c>
      <c r="EJ54" s="76">
        <v>58</v>
      </c>
      <c r="EK54" s="76">
        <v>58</v>
      </c>
      <c r="EL54" s="76">
        <v>58</v>
      </c>
      <c r="EM54" s="76">
        <v>58</v>
      </c>
      <c r="EN54" s="76">
        <v>58</v>
      </c>
      <c r="EO54" s="76">
        <v>58</v>
      </c>
      <c r="EP54" s="76">
        <v>58</v>
      </c>
      <c r="EQ54" s="76">
        <v>57</v>
      </c>
      <c r="ER54" s="76">
        <v>57</v>
      </c>
      <c r="ES54" s="76">
        <v>57</v>
      </c>
      <c r="ET54" s="76">
        <v>57</v>
      </c>
      <c r="EU54" s="76">
        <v>57</v>
      </c>
      <c r="EV54" s="76">
        <v>57</v>
      </c>
      <c r="EW54" s="76">
        <v>57</v>
      </c>
      <c r="EX54" s="76">
        <v>57</v>
      </c>
      <c r="EY54" s="76">
        <v>57</v>
      </c>
      <c r="EZ54" s="76">
        <v>57</v>
      </c>
      <c r="FA54" s="76">
        <v>57</v>
      </c>
      <c r="FB54" s="76">
        <v>57</v>
      </c>
      <c r="FC54" s="76">
        <v>57</v>
      </c>
      <c r="FD54" s="76">
        <v>57</v>
      </c>
      <c r="FE54" s="76">
        <v>57</v>
      </c>
      <c r="FF54" s="76">
        <v>57</v>
      </c>
      <c r="FG54" s="76">
        <v>57</v>
      </c>
      <c r="FH54" s="76">
        <v>57</v>
      </c>
      <c r="FI54" s="76">
        <v>55</v>
      </c>
      <c r="FJ54" s="76">
        <v>55</v>
      </c>
      <c r="FK54" s="76">
        <v>55</v>
      </c>
      <c r="FL54" s="76">
        <v>55</v>
      </c>
      <c r="FM54" s="76">
        <v>55</v>
      </c>
      <c r="FN54" s="76">
        <v>55</v>
      </c>
      <c r="FO54" s="76">
        <v>55</v>
      </c>
      <c r="FP54" s="76">
        <v>55</v>
      </c>
      <c r="FQ54" s="76">
        <v>55</v>
      </c>
      <c r="FR54" s="76">
        <v>55</v>
      </c>
      <c r="FS54" s="76">
        <v>55</v>
      </c>
      <c r="FT54" s="76">
        <v>55</v>
      </c>
      <c r="FU54" s="76">
        <v>55</v>
      </c>
      <c r="FV54" s="76">
        <v>55</v>
      </c>
      <c r="FW54" s="76">
        <v>55</v>
      </c>
      <c r="FX54" s="76">
        <v>55</v>
      </c>
      <c r="FY54" s="76">
        <v>55</v>
      </c>
      <c r="FZ54" s="76">
        <v>55</v>
      </c>
      <c r="GA54" s="76">
        <v>28</v>
      </c>
      <c r="GB54" s="76">
        <v>28</v>
      </c>
      <c r="GC54" s="76">
        <v>28</v>
      </c>
      <c r="GD54" s="76">
        <v>28</v>
      </c>
      <c r="GE54" s="76">
        <v>28</v>
      </c>
      <c r="GF54" s="76">
        <v>28</v>
      </c>
      <c r="GG54" s="76">
        <v>28</v>
      </c>
      <c r="GH54" s="76">
        <v>28</v>
      </c>
      <c r="GI54" s="76">
        <v>28</v>
      </c>
      <c r="GJ54" s="76"/>
      <c r="GK54" s="76"/>
      <c r="GL54" s="76"/>
      <c r="GM54" s="76"/>
      <c r="GN54" s="76"/>
      <c r="GO54" s="76"/>
      <c r="GP54" s="76"/>
      <c r="GQ54" s="76"/>
      <c r="GR54" s="76"/>
    </row>
    <row r="55" spans="43:200" s="32" customFormat="1" x14ac:dyDescent="0.25"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>
        <v>4.1818181818181817</v>
      </c>
      <c r="CT55" s="62">
        <v>3.9747474747474749</v>
      </c>
      <c r="CU55" s="62">
        <v>3.3636363636363638</v>
      </c>
      <c r="CV55" s="62">
        <v>4.7020202020202024</v>
      </c>
      <c r="CW55" s="62">
        <v>3.2529411764705882</v>
      </c>
      <c r="CX55" s="62">
        <v>3.8434343434343434</v>
      </c>
      <c r="CY55" s="62">
        <v>4.2525252525252526</v>
      </c>
      <c r="CZ55" s="62">
        <v>3.4090909090909092</v>
      </c>
      <c r="DA55" s="62">
        <v>2.8176470588235296</v>
      </c>
      <c r="DB55" s="62">
        <v>3.3647058823529412</v>
      </c>
      <c r="DC55" s="62">
        <v>3.3434343434343434</v>
      </c>
      <c r="DD55" s="62">
        <v>3.1363636363636362</v>
      </c>
      <c r="DE55" s="62">
        <v>4.1117647058823525</v>
      </c>
      <c r="DF55" s="62">
        <v>4.0941176470588232</v>
      </c>
      <c r="DG55" s="62">
        <v>4.7588235294117647</v>
      </c>
      <c r="DH55" s="62">
        <v>3.3941176470588235</v>
      </c>
      <c r="DI55" s="62">
        <v>3.2294117647058824</v>
      </c>
      <c r="DJ55" s="62">
        <v>2.6470588235294117</v>
      </c>
      <c r="DK55" s="62" t="e">
        <v>#DIV/0!</v>
      </c>
      <c r="DL55" s="62" t="e">
        <v>#DIV/0!</v>
      </c>
      <c r="DM55" s="62" t="e">
        <v>#DIV/0!</v>
      </c>
      <c r="DN55" s="62" t="e">
        <v>#DIV/0!</v>
      </c>
      <c r="DO55" s="62" t="e">
        <v>#DIV/0!</v>
      </c>
      <c r="DP55" s="62" t="e">
        <v>#DIV/0!</v>
      </c>
      <c r="DQ55" s="62" t="e">
        <v>#DIV/0!</v>
      </c>
      <c r="DR55" s="62" t="e">
        <v>#DIV/0!</v>
      </c>
      <c r="DS55" s="62" t="e">
        <v>#DIV/0!</v>
      </c>
      <c r="DT55" s="32" t="s">
        <v>82</v>
      </c>
      <c r="DY55" s="76">
        <v>4.2241379310344831</v>
      </c>
      <c r="DZ55" s="76">
        <v>3.8793103448275863</v>
      </c>
      <c r="EA55" s="76">
        <v>3.2931034482758621</v>
      </c>
      <c r="EB55" s="76">
        <v>4.7586206896551726</v>
      </c>
      <c r="EC55" s="76">
        <v>3.2931034482758621</v>
      </c>
      <c r="ED55" s="76">
        <v>3.9137931034482758</v>
      </c>
      <c r="EE55" s="76">
        <v>4.3793103448275863</v>
      </c>
      <c r="EF55" s="76">
        <v>3.4827586206896552</v>
      </c>
      <c r="EG55" s="76">
        <v>2.896551724137931</v>
      </c>
      <c r="EH55" s="76">
        <v>3.5172413793103448</v>
      </c>
      <c r="EI55" s="76">
        <v>3.2586206896551726</v>
      </c>
      <c r="EJ55" s="76">
        <v>3.1379310344827585</v>
      </c>
      <c r="EK55" s="76">
        <v>4.1551724137931032</v>
      </c>
      <c r="EL55" s="76">
        <v>4.1724137931034484</v>
      </c>
      <c r="EM55" s="76">
        <v>4.7931034482758621</v>
      </c>
      <c r="EN55" s="76">
        <v>3.3275862068965516</v>
      </c>
      <c r="EO55" s="76">
        <v>3.3448275862068964</v>
      </c>
      <c r="EP55" s="76">
        <v>2.6551724137931036</v>
      </c>
      <c r="EQ55" s="76">
        <v>4.192982456140351</v>
      </c>
      <c r="ER55" s="76">
        <v>3.9649122807017543</v>
      </c>
      <c r="ES55" s="76">
        <v>3.3684210526315788</v>
      </c>
      <c r="ET55" s="76">
        <v>4.6842105263157894</v>
      </c>
      <c r="EU55" s="76">
        <v>3.2456140350877192</v>
      </c>
      <c r="EV55" s="76">
        <v>3.4035087719298245</v>
      </c>
      <c r="EW55" s="76">
        <v>4.192982456140351</v>
      </c>
      <c r="EX55" s="76">
        <v>3.4210526315789473</v>
      </c>
      <c r="EY55" s="76">
        <v>2.6491228070175437</v>
      </c>
      <c r="EZ55" s="76">
        <v>3.2105263157894739</v>
      </c>
      <c r="FA55" s="76">
        <v>3.1754385964912282</v>
      </c>
      <c r="FB55" s="76">
        <v>3.1403508771929824</v>
      </c>
      <c r="FC55" s="76">
        <v>4.1052631578947372</v>
      </c>
      <c r="FD55" s="76">
        <v>3.9824561403508771</v>
      </c>
      <c r="FE55" s="76">
        <v>4.7368421052631575</v>
      </c>
      <c r="FF55" s="76">
        <v>3.3684210526315788</v>
      </c>
      <c r="FG55" s="76">
        <v>3.1052631578947367</v>
      </c>
      <c r="FH55" s="76">
        <v>2.6666666666666665</v>
      </c>
      <c r="FI55" s="76">
        <v>4.2</v>
      </c>
      <c r="FJ55" s="76">
        <v>4.127272727272727</v>
      </c>
      <c r="FK55" s="76">
        <v>3.4363636363636365</v>
      </c>
      <c r="FL55" s="76">
        <v>4.581818181818182</v>
      </c>
      <c r="FM55" s="76">
        <v>3.2181818181818183</v>
      </c>
      <c r="FN55" s="76">
        <v>3.8363636363636364</v>
      </c>
      <c r="FO55" s="76">
        <v>4.2181818181818178</v>
      </c>
      <c r="FP55" s="76">
        <v>3.4363636363636365</v>
      </c>
      <c r="FQ55" s="76">
        <v>2.9090909090909092</v>
      </c>
      <c r="FR55" s="76">
        <v>3.3636363636363638</v>
      </c>
      <c r="FS55" s="76">
        <v>3.3818181818181818</v>
      </c>
      <c r="FT55" s="76">
        <v>3.2363636363636363</v>
      </c>
      <c r="FU55" s="76">
        <v>4.0727272727272723</v>
      </c>
      <c r="FV55" s="76">
        <v>4.127272727272727</v>
      </c>
      <c r="FW55" s="76">
        <v>4.7454545454545451</v>
      </c>
      <c r="FX55" s="76">
        <v>3.4909090909090907</v>
      </c>
      <c r="FY55" s="76">
        <v>3.2363636363636363</v>
      </c>
      <c r="FZ55" s="76">
        <v>2.6181818181818182</v>
      </c>
      <c r="GA55" s="76">
        <v>4.0357142857142856</v>
      </c>
      <c r="GB55" s="76">
        <v>3.8928571428571428</v>
      </c>
      <c r="GC55" s="76">
        <v>3.3571428571428572</v>
      </c>
      <c r="GD55" s="76">
        <v>4.8571428571428568</v>
      </c>
      <c r="GE55" s="76">
        <v>4.6071428571428568</v>
      </c>
      <c r="GF55" s="76">
        <v>4.1785714285714288</v>
      </c>
      <c r="GG55" s="76">
        <v>3.1785714285714284</v>
      </c>
      <c r="GH55" s="76">
        <v>3.7857142857142856</v>
      </c>
      <c r="GI55" s="76">
        <v>2.9285714285714284</v>
      </c>
      <c r="GJ55" s="76"/>
      <c r="GK55" s="76"/>
      <c r="GL55" s="76"/>
      <c r="GM55" s="76"/>
      <c r="GN55" s="76"/>
      <c r="GO55" s="76"/>
      <c r="GP55" s="76"/>
      <c r="GQ55" s="76"/>
      <c r="GR55" s="76"/>
    </row>
    <row r="56" spans="43:200" s="32" customFormat="1" x14ac:dyDescent="0.25"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>
        <v>83</v>
      </c>
      <c r="CT56" s="62">
        <v>76</v>
      </c>
      <c r="CU56" s="62">
        <v>64</v>
      </c>
      <c r="CV56" s="62">
        <v>90</v>
      </c>
      <c r="CW56" s="62">
        <v>43</v>
      </c>
      <c r="CX56" s="62">
        <v>64</v>
      </c>
      <c r="CY56" s="62">
        <v>91</v>
      </c>
      <c r="CZ56" s="62">
        <v>64</v>
      </c>
      <c r="DA56" s="62">
        <v>37</v>
      </c>
      <c r="DB56" s="62">
        <v>53</v>
      </c>
      <c r="DC56" s="62">
        <v>58</v>
      </c>
      <c r="DD56" s="62">
        <v>56</v>
      </c>
      <c r="DE56" s="62">
        <v>56</v>
      </c>
      <c r="DF56" s="62">
        <v>61</v>
      </c>
      <c r="DG56" s="62">
        <v>74</v>
      </c>
      <c r="DH56" s="62">
        <v>49</v>
      </c>
      <c r="DI56" s="62">
        <v>50</v>
      </c>
      <c r="DJ56" s="62">
        <v>38</v>
      </c>
      <c r="DK56" s="62">
        <v>0</v>
      </c>
      <c r="DL56" s="62">
        <v>0</v>
      </c>
      <c r="DM56" s="62">
        <v>0</v>
      </c>
      <c r="DN56" s="62">
        <v>0</v>
      </c>
      <c r="DO56" s="62">
        <v>0</v>
      </c>
      <c r="DP56" s="62">
        <v>0</v>
      </c>
      <c r="DQ56" s="62">
        <v>0</v>
      </c>
      <c r="DR56" s="62">
        <v>0</v>
      </c>
      <c r="DS56" s="62">
        <v>0</v>
      </c>
      <c r="DT56" s="32" t="s">
        <v>83</v>
      </c>
      <c r="DY56" s="76">
        <v>25</v>
      </c>
      <c r="DZ56" s="76">
        <v>20</v>
      </c>
      <c r="EA56" s="76">
        <v>17</v>
      </c>
      <c r="EB56" s="76">
        <v>22</v>
      </c>
      <c r="EC56" s="76">
        <v>17</v>
      </c>
      <c r="ED56" s="76">
        <v>15</v>
      </c>
      <c r="EE56" s="76">
        <v>27</v>
      </c>
      <c r="EF56" s="76">
        <v>19</v>
      </c>
      <c r="EG56" s="76">
        <v>12</v>
      </c>
      <c r="EH56" s="76">
        <v>21</v>
      </c>
      <c r="EI56" s="76">
        <v>15</v>
      </c>
      <c r="EJ56" s="76">
        <v>15</v>
      </c>
      <c r="EK56" s="76">
        <v>19</v>
      </c>
      <c r="EL56" s="76">
        <v>22</v>
      </c>
      <c r="EM56" s="76">
        <v>27</v>
      </c>
      <c r="EN56" s="76">
        <v>20</v>
      </c>
      <c r="EO56" s="76">
        <v>15</v>
      </c>
      <c r="EP56" s="76">
        <v>13</v>
      </c>
      <c r="EQ56" s="76">
        <v>19</v>
      </c>
      <c r="ER56" s="76">
        <v>17</v>
      </c>
      <c r="ES56" s="76">
        <v>13</v>
      </c>
      <c r="ET56" s="76">
        <v>18</v>
      </c>
      <c r="EU56" s="76">
        <v>12</v>
      </c>
      <c r="EV56" s="76">
        <v>16</v>
      </c>
      <c r="EW56" s="76">
        <v>22</v>
      </c>
      <c r="EX56" s="76">
        <v>13</v>
      </c>
      <c r="EY56" s="76">
        <v>11</v>
      </c>
      <c r="EZ56" s="76">
        <v>15</v>
      </c>
      <c r="FA56" s="76">
        <v>12</v>
      </c>
      <c r="FB56" s="76">
        <v>13</v>
      </c>
      <c r="FC56" s="76">
        <v>16</v>
      </c>
      <c r="FD56" s="76">
        <v>16</v>
      </c>
      <c r="FE56" s="76">
        <v>21</v>
      </c>
      <c r="FF56" s="76">
        <v>14</v>
      </c>
      <c r="FG56" s="76">
        <v>16</v>
      </c>
      <c r="FH56" s="76">
        <v>11</v>
      </c>
      <c r="FI56" s="76">
        <v>22</v>
      </c>
      <c r="FJ56" s="76">
        <v>22</v>
      </c>
      <c r="FK56" s="76">
        <v>18</v>
      </c>
      <c r="FL56" s="76">
        <v>26</v>
      </c>
      <c r="FM56" s="76">
        <v>14</v>
      </c>
      <c r="FN56" s="76">
        <v>19</v>
      </c>
      <c r="FO56" s="76">
        <v>22</v>
      </c>
      <c r="FP56" s="76">
        <v>20</v>
      </c>
      <c r="FQ56" s="76">
        <v>14</v>
      </c>
      <c r="FR56" s="76">
        <v>17</v>
      </c>
      <c r="FS56" s="76">
        <v>16</v>
      </c>
      <c r="FT56" s="76">
        <v>13</v>
      </c>
      <c r="FU56" s="76">
        <v>21</v>
      </c>
      <c r="FV56" s="76">
        <v>23</v>
      </c>
      <c r="FW56" s="76">
        <v>26</v>
      </c>
      <c r="FX56" s="76">
        <v>15</v>
      </c>
      <c r="FY56" s="76">
        <v>19</v>
      </c>
      <c r="FZ56" s="76">
        <v>14</v>
      </c>
      <c r="GA56" s="76">
        <v>17</v>
      </c>
      <c r="GB56" s="76">
        <v>17</v>
      </c>
      <c r="GC56" s="76">
        <v>16</v>
      </c>
      <c r="GD56" s="76">
        <v>24</v>
      </c>
      <c r="GE56" s="76">
        <v>14</v>
      </c>
      <c r="GF56" s="76">
        <v>20</v>
      </c>
      <c r="GG56" s="76">
        <v>12</v>
      </c>
      <c r="GH56" s="76">
        <v>15</v>
      </c>
      <c r="GI56" s="76">
        <v>15</v>
      </c>
      <c r="GJ56" s="76"/>
      <c r="GK56" s="76"/>
      <c r="GL56" s="76"/>
      <c r="GM56" s="76"/>
      <c r="GN56" s="76"/>
      <c r="GO56" s="76"/>
      <c r="GP56" s="76"/>
      <c r="GQ56" s="76"/>
      <c r="GR56" s="76"/>
    </row>
    <row r="57" spans="43:200" s="32" customFormat="1" x14ac:dyDescent="0.25"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>
        <v>18</v>
      </c>
      <c r="CT57" s="62">
        <v>18</v>
      </c>
      <c r="CU57" s="62">
        <v>18</v>
      </c>
      <c r="CV57" s="62">
        <v>18</v>
      </c>
      <c r="CW57" s="62">
        <v>14</v>
      </c>
      <c r="CX57" s="62">
        <v>18</v>
      </c>
      <c r="CY57" s="62">
        <v>18</v>
      </c>
      <c r="CZ57" s="62">
        <v>18</v>
      </c>
      <c r="DA57" s="62">
        <v>14</v>
      </c>
      <c r="DB57" s="62">
        <v>14</v>
      </c>
      <c r="DC57" s="62">
        <v>18</v>
      </c>
      <c r="DD57" s="62">
        <v>18</v>
      </c>
      <c r="DE57" s="62">
        <v>14</v>
      </c>
      <c r="DF57" s="62">
        <v>14</v>
      </c>
      <c r="DG57" s="62">
        <v>14</v>
      </c>
      <c r="DH57" s="62">
        <v>14</v>
      </c>
      <c r="DI57" s="62">
        <v>14</v>
      </c>
      <c r="DJ57" s="62">
        <v>14</v>
      </c>
      <c r="DK57" s="62">
        <v>0</v>
      </c>
      <c r="DL57" s="62">
        <v>0</v>
      </c>
      <c r="DM57" s="62">
        <v>0</v>
      </c>
      <c r="DN57" s="62">
        <v>0</v>
      </c>
      <c r="DO57" s="62">
        <v>0</v>
      </c>
      <c r="DP57" s="62">
        <v>0</v>
      </c>
      <c r="DQ57" s="62">
        <v>0</v>
      </c>
      <c r="DR57" s="62">
        <v>0</v>
      </c>
      <c r="DS57" s="62">
        <v>0</v>
      </c>
      <c r="DT57" s="32" t="s">
        <v>84</v>
      </c>
      <c r="DY57" s="76">
        <v>5</v>
      </c>
      <c r="DZ57" s="76">
        <v>5</v>
      </c>
      <c r="EA57" s="76">
        <v>5</v>
      </c>
      <c r="EB57" s="76">
        <v>5</v>
      </c>
      <c r="EC57" s="76">
        <v>5</v>
      </c>
      <c r="ED57" s="76">
        <v>5</v>
      </c>
      <c r="EE57" s="76">
        <v>5</v>
      </c>
      <c r="EF57" s="76">
        <v>5</v>
      </c>
      <c r="EG57" s="76">
        <v>5</v>
      </c>
      <c r="EH57" s="76">
        <v>5</v>
      </c>
      <c r="EI57" s="76">
        <v>5</v>
      </c>
      <c r="EJ57" s="76">
        <v>5</v>
      </c>
      <c r="EK57" s="76">
        <v>5</v>
      </c>
      <c r="EL57" s="76">
        <v>5</v>
      </c>
      <c r="EM57" s="76">
        <v>5</v>
      </c>
      <c r="EN57" s="76">
        <v>5</v>
      </c>
      <c r="EO57" s="76">
        <v>5</v>
      </c>
      <c r="EP57" s="76">
        <v>5</v>
      </c>
      <c r="EQ57" s="76">
        <v>4</v>
      </c>
      <c r="ER57" s="76">
        <v>4</v>
      </c>
      <c r="ES57" s="76">
        <v>4</v>
      </c>
      <c r="ET57" s="76">
        <v>4</v>
      </c>
      <c r="EU57" s="76">
        <v>4</v>
      </c>
      <c r="EV57" s="76">
        <v>4</v>
      </c>
      <c r="EW57" s="76">
        <v>4</v>
      </c>
      <c r="EX57" s="76">
        <v>4</v>
      </c>
      <c r="EY57" s="76">
        <v>4</v>
      </c>
      <c r="EZ57" s="76">
        <v>4</v>
      </c>
      <c r="FA57" s="76">
        <v>4</v>
      </c>
      <c r="FB57" s="76">
        <v>4</v>
      </c>
      <c r="FC57" s="76">
        <v>4</v>
      </c>
      <c r="FD57" s="76">
        <v>4</v>
      </c>
      <c r="FE57" s="76">
        <v>4</v>
      </c>
      <c r="FF57" s="76">
        <v>4</v>
      </c>
      <c r="FG57" s="76">
        <v>4</v>
      </c>
      <c r="FH57" s="76">
        <v>4</v>
      </c>
      <c r="FI57" s="76">
        <v>5</v>
      </c>
      <c r="FJ57" s="76">
        <v>5</v>
      </c>
      <c r="FK57" s="76">
        <v>5</v>
      </c>
      <c r="FL57" s="76">
        <v>5</v>
      </c>
      <c r="FM57" s="76">
        <v>5</v>
      </c>
      <c r="FN57" s="76">
        <v>5</v>
      </c>
      <c r="FO57" s="76">
        <v>5</v>
      </c>
      <c r="FP57" s="76">
        <v>5</v>
      </c>
      <c r="FQ57" s="76">
        <v>5</v>
      </c>
      <c r="FR57" s="76">
        <v>5</v>
      </c>
      <c r="FS57" s="76">
        <v>5</v>
      </c>
      <c r="FT57" s="76">
        <v>5</v>
      </c>
      <c r="FU57" s="76">
        <v>5</v>
      </c>
      <c r="FV57" s="76">
        <v>5</v>
      </c>
      <c r="FW57" s="76">
        <v>5</v>
      </c>
      <c r="FX57" s="76">
        <v>5</v>
      </c>
      <c r="FY57" s="76">
        <v>5</v>
      </c>
      <c r="FZ57" s="76">
        <v>5</v>
      </c>
      <c r="GA57" s="76">
        <v>4</v>
      </c>
      <c r="GB57" s="76">
        <v>4</v>
      </c>
      <c r="GC57" s="76">
        <v>4</v>
      </c>
      <c r="GD57" s="76">
        <v>4</v>
      </c>
      <c r="GE57" s="76">
        <v>4</v>
      </c>
      <c r="GF57" s="76">
        <v>4</v>
      </c>
      <c r="GG57" s="76">
        <v>4</v>
      </c>
      <c r="GH57" s="76">
        <v>4</v>
      </c>
      <c r="GI57" s="76">
        <v>4</v>
      </c>
      <c r="GJ57" s="76"/>
      <c r="GK57" s="76"/>
      <c r="GL57" s="76"/>
      <c r="GM57" s="76"/>
      <c r="GN57" s="76"/>
      <c r="GO57" s="76"/>
      <c r="GP57" s="76"/>
      <c r="GQ57" s="76"/>
      <c r="GR57" s="76"/>
    </row>
    <row r="58" spans="43:200" s="32" customFormat="1" x14ac:dyDescent="0.25"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>
        <v>4.6111111111111107</v>
      </c>
      <c r="CT58" s="62">
        <v>4.2222222222222223</v>
      </c>
      <c r="CU58" s="62">
        <v>3.5555555555555554</v>
      </c>
      <c r="CV58" s="62">
        <v>5</v>
      </c>
      <c r="CW58" s="62">
        <v>3.0714285714285716</v>
      </c>
      <c r="CX58" s="62">
        <v>3.5555555555555554</v>
      </c>
      <c r="CY58" s="62">
        <v>5.0555555555555554</v>
      </c>
      <c r="CZ58" s="62">
        <v>3.5555555555555554</v>
      </c>
      <c r="DA58" s="62">
        <v>2.6428571428571428</v>
      </c>
      <c r="DB58" s="62">
        <v>3.7857142857142856</v>
      </c>
      <c r="DC58" s="62">
        <v>3.2222222222222223</v>
      </c>
      <c r="DD58" s="62">
        <v>3.1111111111111112</v>
      </c>
      <c r="DE58" s="62">
        <v>4</v>
      </c>
      <c r="DF58" s="62">
        <v>4.3571428571428568</v>
      </c>
      <c r="DG58" s="62">
        <v>5.2857142857142856</v>
      </c>
      <c r="DH58" s="62">
        <v>3.5</v>
      </c>
      <c r="DI58" s="62">
        <v>3.5714285714285716</v>
      </c>
      <c r="DJ58" s="62">
        <v>2.7142857142857144</v>
      </c>
      <c r="DK58" s="62" t="e">
        <v>#DIV/0!</v>
      </c>
      <c r="DL58" s="62" t="e">
        <v>#DIV/0!</v>
      </c>
      <c r="DM58" s="62" t="e">
        <v>#DIV/0!</v>
      </c>
      <c r="DN58" s="62" t="e">
        <v>#DIV/0!</v>
      </c>
      <c r="DO58" s="62" t="e">
        <v>#DIV/0!</v>
      </c>
      <c r="DP58" s="62" t="e">
        <v>#DIV/0!</v>
      </c>
      <c r="DQ58" s="62" t="e">
        <v>#DIV/0!</v>
      </c>
      <c r="DR58" s="62" t="e">
        <v>#DIV/0!</v>
      </c>
      <c r="DS58" s="62" t="e">
        <v>#DIV/0!</v>
      </c>
      <c r="DT58" s="32" t="s">
        <v>85</v>
      </c>
      <c r="DY58" s="76">
        <v>5</v>
      </c>
      <c r="DZ58" s="76">
        <v>4</v>
      </c>
      <c r="EA58" s="76">
        <v>3.4</v>
      </c>
      <c r="EB58" s="76">
        <v>4.4000000000000004</v>
      </c>
      <c r="EC58" s="76">
        <v>3.4</v>
      </c>
      <c r="ED58" s="76">
        <v>3</v>
      </c>
      <c r="EE58" s="76">
        <v>5.4</v>
      </c>
      <c r="EF58" s="76">
        <v>3.8</v>
      </c>
      <c r="EG58" s="76">
        <v>2.4</v>
      </c>
      <c r="EH58" s="76">
        <v>4.2</v>
      </c>
      <c r="EI58" s="76">
        <v>3</v>
      </c>
      <c r="EJ58" s="76">
        <v>3</v>
      </c>
      <c r="EK58" s="76">
        <v>3.8</v>
      </c>
      <c r="EL58" s="76">
        <v>4.4000000000000004</v>
      </c>
      <c r="EM58" s="76">
        <v>5.4</v>
      </c>
      <c r="EN58" s="76">
        <v>4</v>
      </c>
      <c r="EO58" s="76">
        <v>3</v>
      </c>
      <c r="EP58" s="76">
        <v>2.6</v>
      </c>
      <c r="EQ58" s="76">
        <v>4.75</v>
      </c>
      <c r="ER58" s="76">
        <v>4.25</v>
      </c>
      <c r="ES58" s="76">
        <v>3.25</v>
      </c>
      <c r="ET58" s="76">
        <v>4.5</v>
      </c>
      <c r="EU58" s="76">
        <v>3</v>
      </c>
      <c r="EV58" s="76">
        <v>4</v>
      </c>
      <c r="EW58" s="76">
        <v>5.5</v>
      </c>
      <c r="EX58" s="76">
        <v>3.25</v>
      </c>
      <c r="EY58" s="76">
        <v>2.75</v>
      </c>
      <c r="EZ58" s="76">
        <v>3.75</v>
      </c>
      <c r="FA58" s="76">
        <v>3</v>
      </c>
      <c r="FB58" s="76">
        <v>3.25</v>
      </c>
      <c r="FC58" s="76">
        <v>4</v>
      </c>
      <c r="FD58" s="76">
        <v>4</v>
      </c>
      <c r="FE58" s="76">
        <v>5.25</v>
      </c>
      <c r="FF58" s="76">
        <v>3.5</v>
      </c>
      <c r="FG58" s="76">
        <v>4</v>
      </c>
      <c r="FH58" s="76">
        <v>2.75</v>
      </c>
      <c r="FI58" s="76">
        <v>4.4000000000000004</v>
      </c>
      <c r="FJ58" s="76">
        <v>4.4000000000000004</v>
      </c>
      <c r="FK58" s="76">
        <v>3.6</v>
      </c>
      <c r="FL58" s="76">
        <v>5.2</v>
      </c>
      <c r="FM58" s="76">
        <v>2.8</v>
      </c>
      <c r="FN58" s="76">
        <v>3.8</v>
      </c>
      <c r="FO58" s="76">
        <v>4.4000000000000004</v>
      </c>
      <c r="FP58" s="76">
        <v>4</v>
      </c>
      <c r="FQ58" s="76">
        <v>2.8</v>
      </c>
      <c r="FR58" s="76">
        <v>3.4</v>
      </c>
      <c r="FS58" s="76">
        <v>3.2</v>
      </c>
      <c r="FT58" s="76">
        <v>2.6</v>
      </c>
      <c r="FU58" s="76">
        <v>4.2</v>
      </c>
      <c r="FV58" s="76">
        <v>4.5999999999999996</v>
      </c>
      <c r="FW58" s="76">
        <v>5.2</v>
      </c>
      <c r="FX58" s="76">
        <v>3</v>
      </c>
      <c r="FY58" s="76">
        <v>3.8</v>
      </c>
      <c r="FZ58" s="76">
        <v>2.8</v>
      </c>
      <c r="GA58" s="76">
        <v>4.25</v>
      </c>
      <c r="GB58" s="76">
        <v>4.25</v>
      </c>
      <c r="GC58" s="76">
        <v>4</v>
      </c>
      <c r="GD58" s="76">
        <v>6</v>
      </c>
      <c r="GE58" s="76">
        <v>3.5</v>
      </c>
      <c r="GF58" s="76">
        <v>5</v>
      </c>
      <c r="GG58" s="76">
        <v>3</v>
      </c>
      <c r="GH58" s="76">
        <v>3.75</v>
      </c>
      <c r="GI58" s="76">
        <v>3.75</v>
      </c>
      <c r="GJ58" s="76"/>
      <c r="GK58" s="76"/>
      <c r="GL58" s="76"/>
      <c r="GM58" s="76"/>
      <c r="GN58" s="76"/>
      <c r="GO58" s="76"/>
      <c r="GP58" s="76"/>
      <c r="GQ58" s="76"/>
      <c r="GR58" s="76"/>
    </row>
    <row r="59" spans="43:200" s="32" customFormat="1" x14ac:dyDescent="0.25"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>
        <v>13</v>
      </c>
      <c r="CT59" s="62">
        <v>14</v>
      </c>
      <c r="CU59" s="62">
        <v>11</v>
      </c>
      <c r="CV59" s="62">
        <v>15</v>
      </c>
      <c r="CW59" s="62">
        <v>9</v>
      </c>
      <c r="CX59" s="62">
        <v>12</v>
      </c>
      <c r="CY59" s="62">
        <v>13</v>
      </c>
      <c r="CZ59" s="62">
        <v>9</v>
      </c>
      <c r="DA59" s="62">
        <v>10</v>
      </c>
      <c r="DB59" s="62">
        <v>9</v>
      </c>
      <c r="DC59" s="62">
        <v>14</v>
      </c>
      <c r="DD59" s="62">
        <v>13</v>
      </c>
      <c r="DE59" s="62">
        <v>10</v>
      </c>
      <c r="DF59" s="62">
        <v>9</v>
      </c>
      <c r="DG59" s="62">
        <v>12</v>
      </c>
      <c r="DH59" s="62">
        <v>8</v>
      </c>
      <c r="DI59" s="62">
        <v>7</v>
      </c>
      <c r="DJ59" s="62">
        <v>6</v>
      </c>
      <c r="DK59" s="62">
        <v>0</v>
      </c>
      <c r="DL59" s="62">
        <v>0</v>
      </c>
      <c r="DM59" s="62">
        <v>0</v>
      </c>
      <c r="DN59" s="62">
        <v>0</v>
      </c>
      <c r="DO59" s="62">
        <v>0</v>
      </c>
      <c r="DP59" s="62">
        <v>0</v>
      </c>
      <c r="DQ59" s="62">
        <v>0</v>
      </c>
      <c r="DR59" s="62">
        <v>0</v>
      </c>
      <c r="DS59" s="62">
        <v>0</v>
      </c>
      <c r="DT59" s="32" t="s">
        <v>156</v>
      </c>
      <c r="DY59" s="76">
        <v>3</v>
      </c>
      <c r="DZ59" s="76">
        <v>4</v>
      </c>
      <c r="EA59" s="76">
        <v>2</v>
      </c>
      <c r="EB59" s="76">
        <v>2</v>
      </c>
      <c r="EC59" s="76">
        <v>3</v>
      </c>
      <c r="ED59" s="76">
        <v>2</v>
      </c>
      <c r="EE59" s="76">
        <v>3</v>
      </c>
      <c r="EF59" s="76">
        <v>2</v>
      </c>
      <c r="EG59" s="76">
        <v>4</v>
      </c>
      <c r="EH59" s="76">
        <v>3</v>
      </c>
      <c r="EI59" s="76">
        <v>3</v>
      </c>
      <c r="EJ59" s="76">
        <v>3</v>
      </c>
      <c r="EK59" s="76">
        <v>3</v>
      </c>
      <c r="EL59" s="76">
        <v>3</v>
      </c>
      <c r="EM59" s="76">
        <v>3</v>
      </c>
      <c r="EN59" s="76">
        <v>3</v>
      </c>
      <c r="EO59" s="76">
        <v>2</v>
      </c>
      <c r="EP59" s="76">
        <v>2</v>
      </c>
      <c r="EQ59" s="76">
        <v>3</v>
      </c>
      <c r="ER59" s="76">
        <v>4</v>
      </c>
      <c r="ES59" s="76">
        <v>3</v>
      </c>
      <c r="ET59" s="76">
        <v>4</v>
      </c>
      <c r="EU59" s="76">
        <v>4</v>
      </c>
      <c r="EV59" s="76">
        <v>2</v>
      </c>
      <c r="EW59" s="76">
        <v>3</v>
      </c>
      <c r="EX59" s="76">
        <v>2</v>
      </c>
      <c r="EY59" s="76">
        <v>2</v>
      </c>
      <c r="EZ59" s="76">
        <v>3</v>
      </c>
      <c r="FA59" s="76">
        <v>2</v>
      </c>
      <c r="FB59" s="76">
        <v>3</v>
      </c>
      <c r="FC59" s="76">
        <v>3</v>
      </c>
      <c r="FD59" s="76">
        <v>3</v>
      </c>
      <c r="FE59" s="76">
        <v>4</v>
      </c>
      <c r="FF59" s="76">
        <v>2</v>
      </c>
      <c r="FG59" s="76">
        <v>2</v>
      </c>
      <c r="FH59" s="76">
        <v>2</v>
      </c>
      <c r="FI59" s="76">
        <v>4</v>
      </c>
      <c r="FJ59" s="76">
        <v>3</v>
      </c>
      <c r="FK59" s="76">
        <v>3</v>
      </c>
      <c r="FL59" s="76">
        <v>5</v>
      </c>
      <c r="FM59" s="76">
        <v>2</v>
      </c>
      <c r="FN59" s="76">
        <v>2</v>
      </c>
      <c r="FO59" s="76">
        <v>3</v>
      </c>
      <c r="FP59" s="76">
        <v>2</v>
      </c>
      <c r="FQ59" s="76">
        <v>4</v>
      </c>
      <c r="FR59" s="76">
        <v>3</v>
      </c>
      <c r="FS59" s="76">
        <v>4</v>
      </c>
      <c r="FT59" s="76">
        <v>3</v>
      </c>
      <c r="FU59" s="76">
        <v>4</v>
      </c>
      <c r="FV59" s="76">
        <v>3</v>
      </c>
      <c r="FW59" s="76">
        <v>5</v>
      </c>
      <c r="FX59" s="76">
        <v>3</v>
      </c>
      <c r="FY59" s="76">
        <v>3</v>
      </c>
      <c r="FZ59" s="76">
        <v>2</v>
      </c>
      <c r="GA59" s="76">
        <v>3</v>
      </c>
      <c r="GB59" s="76">
        <v>3</v>
      </c>
      <c r="GC59" s="76">
        <v>3</v>
      </c>
      <c r="GD59" s="76">
        <v>4</v>
      </c>
      <c r="GE59" s="76">
        <v>6</v>
      </c>
      <c r="GF59" s="76">
        <v>4</v>
      </c>
      <c r="GG59" s="76">
        <v>3</v>
      </c>
      <c r="GH59" s="76">
        <v>5</v>
      </c>
      <c r="GI59" s="76">
        <v>4</v>
      </c>
      <c r="GJ59" s="76"/>
      <c r="GK59" s="76"/>
      <c r="GL59" s="76"/>
      <c r="GM59" s="76"/>
      <c r="GN59" s="76"/>
      <c r="GO59" s="76"/>
      <c r="GP59" s="76"/>
      <c r="GQ59" s="76"/>
      <c r="GR59" s="76"/>
    </row>
    <row r="60" spans="43:200" s="32" customFormat="1" x14ac:dyDescent="0.25"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>
        <v>4</v>
      </c>
      <c r="CT60" s="62">
        <v>4</v>
      </c>
      <c r="CU60" s="62">
        <v>4</v>
      </c>
      <c r="CV60" s="62">
        <v>4</v>
      </c>
      <c r="CW60" s="62">
        <v>3</v>
      </c>
      <c r="CX60" s="62">
        <v>4</v>
      </c>
      <c r="CY60" s="62">
        <v>4</v>
      </c>
      <c r="CZ60" s="62">
        <v>4</v>
      </c>
      <c r="DA60" s="62">
        <v>3</v>
      </c>
      <c r="DB60" s="62">
        <v>3</v>
      </c>
      <c r="DC60" s="62">
        <v>4</v>
      </c>
      <c r="DD60" s="62">
        <v>4</v>
      </c>
      <c r="DE60" s="62">
        <v>3</v>
      </c>
      <c r="DF60" s="62">
        <v>3</v>
      </c>
      <c r="DG60" s="62">
        <v>3</v>
      </c>
      <c r="DH60" s="62">
        <v>3</v>
      </c>
      <c r="DI60" s="62">
        <v>3</v>
      </c>
      <c r="DJ60" s="62">
        <v>3</v>
      </c>
      <c r="DK60" s="62">
        <v>0</v>
      </c>
      <c r="DL60" s="62">
        <v>0</v>
      </c>
      <c r="DM60" s="62">
        <v>0</v>
      </c>
      <c r="DN60" s="62">
        <v>0</v>
      </c>
      <c r="DO60" s="62">
        <v>0</v>
      </c>
      <c r="DP60" s="62">
        <v>0</v>
      </c>
      <c r="DQ60" s="62">
        <v>0</v>
      </c>
      <c r="DR60" s="62">
        <v>0</v>
      </c>
      <c r="DS60" s="62">
        <v>0</v>
      </c>
      <c r="DT60" s="32" t="s">
        <v>157</v>
      </c>
      <c r="DY60" s="76">
        <v>1</v>
      </c>
      <c r="DZ60" s="76">
        <v>1</v>
      </c>
      <c r="EA60" s="76">
        <v>1</v>
      </c>
      <c r="EB60" s="76">
        <v>1</v>
      </c>
      <c r="EC60" s="76">
        <v>1</v>
      </c>
      <c r="ED60" s="76">
        <v>1</v>
      </c>
      <c r="EE60" s="76">
        <v>1</v>
      </c>
      <c r="EF60" s="76">
        <v>1</v>
      </c>
      <c r="EG60" s="76">
        <v>1</v>
      </c>
      <c r="EH60" s="76">
        <v>1</v>
      </c>
      <c r="EI60" s="76">
        <v>1</v>
      </c>
      <c r="EJ60" s="76">
        <v>1</v>
      </c>
      <c r="EK60" s="76">
        <v>1</v>
      </c>
      <c r="EL60" s="76">
        <v>1</v>
      </c>
      <c r="EM60" s="76">
        <v>1</v>
      </c>
      <c r="EN60" s="76">
        <v>1</v>
      </c>
      <c r="EO60" s="76">
        <v>1</v>
      </c>
      <c r="EP60" s="76">
        <v>1</v>
      </c>
      <c r="EQ60" s="76">
        <v>1</v>
      </c>
      <c r="ER60" s="76">
        <v>1</v>
      </c>
      <c r="ES60" s="76">
        <v>1</v>
      </c>
      <c r="ET60" s="76">
        <v>1</v>
      </c>
      <c r="EU60" s="76">
        <v>1</v>
      </c>
      <c r="EV60" s="76">
        <v>1</v>
      </c>
      <c r="EW60" s="76">
        <v>1</v>
      </c>
      <c r="EX60" s="76">
        <v>1</v>
      </c>
      <c r="EY60" s="76">
        <v>1</v>
      </c>
      <c r="EZ60" s="76">
        <v>1</v>
      </c>
      <c r="FA60" s="76">
        <v>1</v>
      </c>
      <c r="FB60" s="76">
        <v>1</v>
      </c>
      <c r="FC60" s="76">
        <v>1</v>
      </c>
      <c r="FD60" s="76">
        <v>1</v>
      </c>
      <c r="FE60" s="76">
        <v>1</v>
      </c>
      <c r="FF60" s="76">
        <v>1</v>
      </c>
      <c r="FG60" s="76">
        <v>1</v>
      </c>
      <c r="FH60" s="76">
        <v>1</v>
      </c>
      <c r="FI60" s="76">
        <v>1</v>
      </c>
      <c r="FJ60" s="76">
        <v>1</v>
      </c>
      <c r="FK60" s="76">
        <v>1</v>
      </c>
      <c r="FL60" s="76">
        <v>1</v>
      </c>
      <c r="FM60" s="76">
        <v>1</v>
      </c>
      <c r="FN60" s="76">
        <v>1</v>
      </c>
      <c r="FO60" s="76">
        <v>1</v>
      </c>
      <c r="FP60" s="76">
        <v>1</v>
      </c>
      <c r="FQ60" s="76">
        <v>1</v>
      </c>
      <c r="FR60" s="76">
        <v>1</v>
      </c>
      <c r="FS60" s="76">
        <v>1</v>
      </c>
      <c r="FT60" s="76">
        <v>1</v>
      </c>
      <c r="FU60" s="76">
        <v>1</v>
      </c>
      <c r="FV60" s="76">
        <v>1</v>
      </c>
      <c r="FW60" s="76">
        <v>1</v>
      </c>
      <c r="FX60" s="76">
        <v>1</v>
      </c>
      <c r="FY60" s="76">
        <v>1</v>
      </c>
      <c r="FZ60" s="76">
        <v>1</v>
      </c>
      <c r="GA60" s="76">
        <v>1</v>
      </c>
      <c r="GB60" s="76">
        <v>1</v>
      </c>
      <c r="GC60" s="76">
        <v>1</v>
      </c>
      <c r="GD60" s="76">
        <v>1</v>
      </c>
      <c r="GE60" s="76">
        <v>1</v>
      </c>
      <c r="GF60" s="76">
        <v>1</v>
      </c>
      <c r="GG60" s="76">
        <v>1</v>
      </c>
      <c r="GH60" s="76">
        <v>1</v>
      </c>
      <c r="GI60" s="76">
        <v>1</v>
      </c>
      <c r="GJ60" s="76"/>
      <c r="GK60" s="76"/>
      <c r="GL60" s="76"/>
      <c r="GM60" s="76"/>
      <c r="GN60" s="76"/>
      <c r="GO60" s="76"/>
      <c r="GP60" s="76"/>
      <c r="GQ60" s="76"/>
      <c r="GR60" s="76"/>
    </row>
    <row r="61" spans="43:200" s="32" customFormat="1" x14ac:dyDescent="0.25"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>
        <v>3.25</v>
      </c>
      <c r="CT61" s="62">
        <v>3.5</v>
      </c>
      <c r="CU61" s="62">
        <v>2.75</v>
      </c>
      <c r="CV61" s="62">
        <v>3.75</v>
      </c>
      <c r="CW61" s="62">
        <v>3</v>
      </c>
      <c r="CX61" s="62">
        <v>3</v>
      </c>
      <c r="CY61" s="62">
        <v>3.25</v>
      </c>
      <c r="CZ61" s="62">
        <v>2.25</v>
      </c>
      <c r="DA61" s="62">
        <v>3.3333333333333335</v>
      </c>
      <c r="DB61" s="62">
        <v>3</v>
      </c>
      <c r="DC61" s="62">
        <v>3.5</v>
      </c>
      <c r="DD61" s="62">
        <v>3.25</v>
      </c>
      <c r="DE61" s="62">
        <v>3.3333333333333335</v>
      </c>
      <c r="DF61" s="62">
        <v>3</v>
      </c>
      <c r="DG61" s="62">
        <v>4</v>
      </c>
      <c r="DH61" s="62">
        <v>2.6666666666666665</v>
      </c>
      <c r="DI61" s="62">
        <v>2.3333333333333335</v>
      </c>
      <c r="DJ61" s="62">
        <v>2</v>
      </c>
      <c r="DK61" s="62" t="e">
        <v>#DIV/0!</v>
      </c>
      <c r="DL61" s="62" t="e">
        <v>#DIV/0!</v>
      </c>
      <c r="DM61" s="62" t="e">
        <v>#DIV/0!</v>
      </c>
      <c r="DN61" s="62" t="e">
        <v>#DIV/0!</v>
      </c>
      <c r="DO61" s="62" t="e">
        <v>#DIV/0!</v>
      </c>
      <c r="DP61" s="62" t="e">
        <v>#DIV/0!</v>
      </c>
      <c r="DQ61" s="62" t="e">
        <v>#DIV/0!</v>
      </c>
      <c r="DR61" s="62" t="e">
        <v>#DIV/0!</v>
      </c>
      <c r="DS61" s="62" t="e">
        <v>#DIV/0!</v>
      </c>
      <c r="DT61" s="32" t="s">
        <v>191</v>
      </c>
      <c r="DY61" s="76">
        <v>3</v>
      </c>
      <c r="DZ61" s="76">
        <v>4</v>
      </c>
      <c r="EA61" s="76">
        <v>2</v>
      </c>
      <c r="EB61" s="76">
        <v>2</v>
      </c>
      <c r="EC61" s="76">
        <v>3</v>
      </c>
      <c r="ED61" s="76">
        <v>2</v>
      </c>
      <c r="EE61" s="76">
        <v>3</v>
      </c>
      <c r="EF61" s="76">
        <v>2</v>
      </c>
      <c r="EG61" s="76">
        <v>4</v>
      </c>
      <c r="EH61" s="76">
        <v>3</v>
      </c>
      <c r="EI61" s="76">
        <v>3</v>
      </c>
      <c r="EJ61" s="76">
        <v>3</v>
      </c>
      <c r="EK61" s="76">
        <v>3</v>
      </c>
      <c r="EL61" s="76">
        <v>3</v>
      </c>
      <c r="EM61" s="76">
        <v>3</v>
      </c>
      <c r="EN61" s="76">
        <v>3</v>
      </c>
      <c r="EO61" s="76">
        <v>2</v>
      </c>
      <c r="EP61" s="76">
        <v>2</v>
      </c>
      <c r="EQ61" s="76">
        <v>3</v>
      </c>
      <c r="ER61" s="76">
        <v>4</v>
      </c>
      <c r="ES61" s="76">
        <v>3</v>
      </c>
      <c r="ET61" s="76">
        <v>4</v>
      </c>
      <c r="EU61" s="76">
        <v>4</v>
      </c>
      <c r="EV61" s="76">
        <v>2</v>
      </c>
      <c r="EW61" s="76">
        <v>3</v>
      </c>
      <c r="EX61" s="76">
        <v>2</v>
      </c>
      <c r="EY61" s="76">
        <v>2</v>
      </c>
      <c r="EZ61" s="76">
        <v>3</v>
      </c>
      <c r="FA61" s="76">
        <v>2</v>
      </c>
      <c r="FB61" s="76">
        <v>3</v>
      </c>
      <c r="FC61" s="76">
        <v>3</v>
      </c>
      <c r="FD61" s="76">
        <v>3</v>
      </c>
      <c r="FE61" s="76">
        <v>4</v>
      </c>
      <c r="FF61" s="76">
        <v>2</v>
      </c>
      <c r="FG61" s="76">
        <v>2</v>
      </c>
      <c r="FH61" s="76">
        <v>2</v>
      </c>
      <c r="FI61" s="76">
        <v>4</v>
      </c>
      <c r="FJ61" s="76">
        <v>3</v>
      </c>
      <c r="FK61" s="76">
        <v>3</v>
      </c>
      <c r="FL61" s="76">
        <v>5</v>
      </c>
      <c r="FM61" s="76">
        <v>2</v>
      </c>
      <c r="FN61" s="76">
        <v>2</v>
      </c>
      <c r="FO61" s="76">
        <v>3</v>
      </c>
      <c r="FP61" s="76">
        <v>2</v>
      </c>
      <c r="FQ61" s="76">
        <v>4</v>
      </c>
      <c r="FR61" s="76">
        <v>3</v>
      </c>
      <c r="FS61" s="76">
        <v>4</v>
      </c>
      <c r="FT61" s="76">
        <v>3</v>
      </c>
      <c r="FU61" s="76">
        <v>4</v>
      </c>
      <c r="FV61" s="76">
        <v>3</v>
      </c>
      <c r="FW61" s="76">
        <v>5</v>
      </c>
      <c r="FX61" s="76">
        <v>3</v>
      </c>
      <c r="FY61" s="76">
        <v>3</v>
      </c>
      <c r="FZ61" s="76">
        <v>2</v>
      </c>
      <c r="GA61" s="76">
        <v>3</v>
      </c>
      <c r="GB61" s="76">
        <v>3</v>
      </c>
      <c r="GC61" s="76">
        <v>3</v>
      </c>
      <c r="GD61" s="76">
        <v>4</v>
      </c>
      <c r="GE61" s="76">
        <v>6</v>
      </c>
      <c r="GF61" s="76">
        <v>4</v>
      </c>
      <c r="GG61" s="76">
        <v>3</v>
      </c>
      <c r="GH61" s="76">
        <v>5</v>
      </c>
      <c r="GI61" s="76">
        <v>4</v>
      </c>
      <c r="GJ61" s="76"/>
      <c r="GK61" s="76"/>
      <c r="GL61" s="76"/>
      <c r="GM61" s="76"/>
      <c r="GN61" s="76"/>
      <c r="GO61" s="76"/>
      <c r="GP61" s="76"/>
      <c r="GQ61" s="76"/>
      <c r="GR61" s="76"/>
    </row>
    <row r="62" spans="43:200" s="32" customFormat="1" x14ac:dyDescent="0.25"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>
        <v>77</v>
      </c>
      <c r="CT62" s="62">
        <v>71</v>
      </c>
      <c r="CU62" s="62">
        <v>59</v>
      </c>
      <c r="CV62" s="62">
        <v>79</v>
      </c>
      <c r="CW62" s="62">
        <v>40</v>
      </c>
      <c r="CX62" s="62">
        <v>64</v>
      </c>
      <c r="CY62" s="62">
        <v>69</v>
      </c>
      <c r="CZ62" s="62">
        <v>56</v>
      </c>
      <c r="DA62" s="62">
        <v>39</v>
      </c>
      <c r="DB62" s="62">
        <v>42</v>
      </c>
      <c r="DC62" s="62">
        <v>64</v>
      </c>
      <c r="DD62" s="62">
        <v>58</v>
      </c>
      <c r="DE62" s="62">
        <v>54</v>
      </c>
      <c r="DF62" s="62">
        <v>56</v>
      </c>
      <c r="DG62" s="62">
        <v>61</v>
      </c>
      <c r="DH62" s="62">
        <v>45</v>
      </c>
      <c r="DI62" s="62">
        <v>39</v>
      </c>
      <c r="DJ62" s="62">
        <v>33</v>
      </c>
      <c r="DK62" s="62">
        <v>0</v>
      </c>
      <c r="DL62" s="62">
        <v>0</v>
      </c>
      <c r="DM62" s="62">
        <v>0</v>
      </c>
      <c r="DN62" s="62">
        <v>0</v>
      </c>
      <c r="DO62" s="62">
        <v>0</v>
      </c>
      <c r="DP62" s="62">
        <v>0</v>
      </c>
      <c r="DQ62" s="62">
        <v>0</v>
      </c>
      <c r="DR62" s="62">
        <v>0</v>
      </c>
      <c r="DS62" s="62">
        <v>0</v>
      </c>
      <c r="DT62" s="32" t="s">
        <v>69</v>
      </c>
      <c r="DY62" s="76">
        <v>19</v>
      </c>
      <c r="DZ62" s="76">
        <v>17</v>
      </c>
      <c r="EA62" s="76">
        <v>14</v>
      </c>
      <c r="EB62" s="76">
        <v>18</v>
      </c>
      <c r="EC62" s="76">
        <v>12</v>
      </c>
      <c r="ED62" s="76">
        <v>16</v>
      </c>
      <c r="EE62" s="76">
        <v>17</v>
      </c>
      <c r="EF62" s="76">
        <v>13</v>
      </c>
      <c r="EG62" s="76">
        <v>14</v>
      </c>
      <c r="EH62" s="76">
        <v>15</v>
      </c>
      <c r="EI62" s="76">
        <v>14</v>
      </c>
      <c r="EJ62" s="76">
        <v>15</v>
      </c>
      <c r="EK62" s="76">
        <v>17</v>
      </c>
      <c r="EL62" s="76">
        <v>19</v>
      </c>
      <c r="EM62" s="76">
        <v>18</v>
      </c>
      <c r="EN62" s="76">
        <v>13</v>
      </c>
      <c r="EO62" s="76">
        <v>13</v>
      </c>
      <c r="EP62" s="76">
        <v>11</v>
      </c>
      <c r="EQ62" s="76">
        <v>20</v>
      </c>
      <c r="ER62" s="76">
        <v>19</v>
      </c>
      <c r="ES62" s="76">
        <v>16</v>
      </c>
      <c r="ET62" s="76">
        <v>20</v>
      </c>
      <c r="EU62" s="76">
        <v>14</v>
      </c>
      <c r="EV62" s="76">
        <v>14</v>
      </c>
      <c r="EW62" s="76">
        <v>16</v>
      </c>
      <c r="EX62" s="76">
        <v>13</v>
      </c>
      <c r="EY62" s="76">
        <v>12</v>
      </c>
      <c r="EZ62" s="76">
        <v>15</v>
      </c>
      <c r="FA62" s="76">
        <v>14</v>
      </c>
      <c r="FB62" s="76">
        <v>13</v>
      </c>
      <c r="FC62" s="76">
        <v>19</v>
      </c>
      <c r="FD62" s="76">
        <v>18</v>
      </c>
      <c r="FE62" s="76">
        <v>22</v>
      </c>
      <c r="FF62" s="76">
        <v>15</v>
      </c>
      <c r="FG62" s="76">
        <v>11</v>
      </c>
      <c r="FH62" s="76">
        <v>11</v>
      </c>
      <c r="FI62" s="76">
        <v>19</v>
      </c>
      <c r="FJ62" s="76">
        <v>17</v>
      </c>
      <c r="FK62" s="76">
        <v>16</v>
      </c>
      <c r="FL62" s="76">
        <v>21</v>
      </c>
      <c r="FM62" s="76">
        <v>14</v>
      </c>
      <c r="FN62" s="76">
        <v>14</v>
      </c>
      <c r="FO62" s="76">
        <v>17</v>
      </c>
      <c r="FP62" s="76">
        <v>12</v>
      </c>
      <c r="FQ62" s="76">
        <v>13</v>
      </c>
      <c r="FR62" s="76">
        <v>12</v>
      </c>
      <c r="FS62" s="76">
        <v>16</v>
      </c>
      <c r="FT62" s="76">
        <v>16</v>
      </c>
      <c r="FU62" s="76">
        <v>18</v>
      </c>
      <c r="FV62" s="76">
        <v>19</v>
      </c>
      <c r="FW62" s="76">
        <v>21</v>
      </c>
      <c r="FX62" s="76">
        <v>17</v>
      </c>
      <c r="FY62" s="76">
        <v>15</v>
      </c>
      <c r="FZ62" s="76">
        <v>11</v>
      </c>
      <c r="GA62" s="76">
        <v>19</v>
      </c>
      <c r="GB62" s="76">
        <v>18</v>
      </c>
      <c r="GC62" s="76">
        <v>13</v>
      </c>
      <c r="GD62" s="76">
        <v>20</v>
      </c>
      <c r="GE62" s="76">
        <v>20</v>
      </c>
      <c r="GF62" s="76">
        <v>19</v>
      </c>
      <c r="GG62" s="76">
        <v>18</v>
      </c>
      <c r="GH62" s="76">
        <v>20</v>
      </c>
      <c r="GI62" s="76">
        <v>14</v>
      </c>
      <c r="GJ62" s="76"/>
      <c r="GK62" s="76"/>
      <c r="GL62" s="76"/>
      <c r="GM62" s="76"/>
      <c r="GN62" s="76"/>
      <c r="GO62" s="76"/>
      <c r="GP62" s="76"/>
      <c r="GQ62" s="76"/>
      <c r="GR62" s="76"/>
    </row>
    <row r="63" spans="43:200" s="32" customFormat="1" x14ac:dyDescent="0.25"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>
        <v>20</v>
      </c>
      <c r="CT63" s="62">
        <v>20</v>
      </c>
      <c r="CU63" s="62">
        <v>20</v>
      </c>
      <c r="CV63" s="62">
        <v>20</v>
      </c>
      <c r="CW63" s="62">
        <v>15</v>
      </c>
      <c r="CX63" s="62">
        <v>20</v>
      </c>
      <c r="CY63" s="62">
        <v>20</v>
      </c>
      <c r="CZ63" s="62">
        <v>20</v>
      </c>
      <c r="DA63" s="62">
        <v>15</v>
      </c>
      <c r="DB63" s="62">
        <v>15</v>
      </c>
      <c r="DC63" s="62">
        <v>20</v>
      </c>
      <c r="DD63" s="62">
        <v>20</v>
      </c>
      <c r="DE63" s="62">
        <v>15</v>
      </c>
      <c r="DF63" s="62">
        <v>15</v>
      </c>
      <c r="DG63" s="62">
        <v>15</v>
      </c>
      <c r="DH63" s="62">
        <v>15</v>
      </c>
      <c r="DI63" s="62">
        <v>15</v>
      </c>
      <c r="DJ63" s="62">
        <v>15</v>
      </c>
      <c r="DK63" s="62">
        <v>0</v>
      </c>
      <c r="DL63" s="62">
        <v>0</v>
      </c>
      <c r="DM63" s="62">
        <v>0</v>
      </c>
      <c r="DN63" s="62">
        <v>0</v>
      </c>
      <c r="DO63" s="62">
        <v>0</v>
      </c>
      <c r="DP63" s="62">
        <v>0</v>
      </c>
      <c r="DQ63" s="62">
        <v>0</v>
      </c>
      <c r="DR63" s="62">
        <v>0</v>
      </c>
      <c r="DS63" s="62">
        <v>0</v>
      </c>
      <c r="DT63" s="32" t="s">
        <v>70</v>
      </c>
      <c r="DY63" s="76">
        <v>5</v>
      </c>
      <c r="DZ63" s="76">
        <v>5</v>
      </c>
      <c r="EA63" s="76">
        <v>5</v>
      </c>
      <c r="EB63" s="76">
        <v>5</v>
      </c>
      <c r="EC63" s="76">
        <v>5</v>
      </c>
      <c r="ED63" s="76">
        <v>5</v>
      </c>
      <c r="EE63" s="76">
        <v>5</v>
      </c>
      <c r="EF63" s="76">
        <v>5</v>
      </c>
      <c r="EG63" s="76">
        <v>5</v>
      </c>
      <c r="EH63" s="76">
        <v>5</v>
      </c>
      <c r="EI63" s="76">
        <v>5</v>
      </c>
      <c r="EJ63" s="76">
        <v>5</v>
      </c>
      <c r="EK63" s="76">
        <v>5</v>
      </c>
      <c r="EL63" s="76">
        <v>5</v>
      </c>
      <c r="EM63" s="76">
        <v>5</v>
      </c>
      <c r="EN63" s="76">
        <v>5</v>
      </c>
      <c r="EO63" s="76">
        <v>5</v>
      </c>
      <c r="EP63" s="76">
        <v>5</v>
      </c>
      <c r="EQ63" s="76">
        <v>5</v>
      </c>
      <c r="ER63" s="76">
        <v>5</v>
      </c>
      <c r="ES63" s="76">
        <v>5</v>
      </c>
      <c r="ET63" s="76">
        <v>5</v>
      </c>
      <c r="EU63" s="76">
        <v>5</v>
      </c>
      <c r="EV63" s="76">
        <v>5</v>
      </c>
      <c r="EW63" s="76">
        <v>5</v>
      </c>
      <c r="EX63" s="76">
        <v>5</v>
      </c>
      <c r="EY63" s="76">
        <v>5</v>
      </c>
      <c r="EZ63" s="76">
        <v>5</v>
      </c>
      <c r="FA63" s="76">
        <v>5</v>
      </c>
      <c r="FB63" s="76">
        <v>5</v>
      </c>
      <c r="FC63" s="76">
        <v>5</v>
      </c>
      <c r="FD63" s="76">
        <v>5</v>
      </c>
      <c r="FE63" s="76">
        <v>5</v>
      </c>
      <c r="FF63" s="76">
        <v>5</v>
      </c>
      <c r="FG63" s="76">
        <v>5</v>
      </c>
      <c r="FH63" s="76">
        <v>5</v>
      </c>
      <c r="FI63" s="76">
        <v>5</v>
      </c>
      <c r="FJ63" s="76">
        <v>5</v>
      </c>
      <c r="FK63" s="76">
        <v>5</v>
      </c>
      <c r="FL63" s="76">
        <v>5</v>
      </c>
      <c r="FM63" s="76">
        <v>5</v>
      </c>
      <c r="FN63" s="76">
        <v>5</v>
      </c>
      <c r="FO63" s="76">
        <v>5</v>
      </c>
      <c r="FP63" s="76">
        <v>5</v>
      </c>
      <c r="FQ63" s="76">
        <v>5</v>
      </c>
      <c r="FR63" s="76">
        <v>5</v>
      </c>
      <c r="FS63" s="76">
        <v>5</v>
      </c>
      <c r="FT63" s="76">
        <v>5</v>
      </c>
      <c r="FU63" s="76">
        <v>5</v>
      </c>
      <c r="FV63" s="76">
        <v>5</v>
      </c>
      <c r="FW63" s="76">
        <v>5</v>
      </c>
      <c r="FX63" s="76">
        <v>5</v>
      </c>
      <c r="FY63" s="76">
        <v>5</v>
      </c>
      <c r="FZ63" s="76">
        <v>5</v>
      </c>
      <c r="GA63" s="76">
        <v>5</v>
      </c>
      <c r="GB63" s="76">
        <v>5</v>
      </c>
      <c r="GC63" s="76">
        <v>5</v>
      </c>
      <c r="GD63" s="76">
        <v>5</v>
      </c>
      <c r="GE63" s="76">
        <v>5</v>
      </c>
      <c r="GF63" s="76">
        <v>5</v>
      </c>
      <c r="GG63" s="76">
        <v>5</v>
      </c>
      <c r="GH63" s="76">
        <v>5</v>
      </c>
      <c r="GI63" s="76">
        <v>5</v>
      </c>
      <c r="GJ63" s="76"/>
      <c r="GK63" s="76"/>
      <c r="GL63" s="76"/>
      <c r="GM63" s="76"/>
      <c r="GN63" s="76"/>
      <c r="GO63" s="76"/>
      <c r="GP63" s="76"/>
      <c r="GQ63" s="76"/>
      <c r="GR63" s="76"/>
    </row>
    <row r="64" spans="43:200" s="32" customFormat="1" x14ac:dyDescent="0.25"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>
        <v>3.85</v>
      </c>
      <c r="CT64" s="62">
        <v>3.55</v>
      </c>
      <c r="CU64" s="62">
        <v>2.95</v>
      </c>
      <c r="CV64" s="62">
        <v>3.95</v>
      </c>
      <c r="CW64" s="62">
        <v>2.6666666666666665</v>
      </c>
      <c r="CX64" s="62">
        <v>3.2</v>
      </c>
      <c r="CY64" s="62">
        <v>3.45</v>
      </c>
      <c r="CZ64" s="62">
        <v>2.8</v>
      </c>
      <c r="DA64" s="62">
        <v>2.6</v>
      </c>
      <c r="DB64" s="62">
        <v>2.8</v>
      </c>
      <c r="DC64" s="62">
        <v>3.2</v>
      </c>
      <c r="DD64" s="62">
        <v>2.9</v>
      </c>
      <c r="DE64" s="62">
        <v>3.6</v>
      </c>
      <c r="DF64" s="62">
        <v>3.7333333333333334</v>
      </c>
      <c r="DG64" s="62">
        <v>4.0666666666666664</v>
      </c>
      <c r="DH64" s="62">
        <v>3</v>
      </c>
      <c r="DI64" s="62">
        <v>2.6</v>
      </c>
      <c r="DJ64" s="62">
        <v>2.2000000000000002</v>
      </c>
      <c r="DK64" s="62" t="e">
        <v>#DIV/0!</v>
      </c>
      <c r="DL64" s="62" t="e">
        <v>#DIV/0!</v>
      </c>
      <c r="DM64" s="62" t="e">
        <v>#DIV/0!</v>
      </c>
      <c r="DN64" s="62" t="e">
        <v>#DIV/0!</v>
      </c>
      <c r="DO64" s="62" t="e">
        <v>#DIV/0!</v>
      </c>
      <c r="DP64" s="62" t="e">
        <v>#DIV/0!</v>
      </c>
      <c r="DQ64" s="62" t="e">
        <v>#DIV/0!</v>
      </c>
      <c r="DR64" s="62" t="e">
        <v>#DIV/0!</v>
      </c>
      <c r="DS64" s="62" t="e">
        <v>#DIV/0!</v>
      </c>
      <c r="DT64" s="32" t="s">
        <v>71</v>
      </c>
      <c r="DY64" s="76">
        <v>3.8</v>
      </c>
      <c r="DZ64" s="76">
        <v>3.4</v>
      </c>
      <c r="EA64" s="76">
        <v>2.8</v>
      </c>
      <c r="EB64" s="76">
        <v>3.6</v>
      </c>
      <c r="EC64" s="76">
        <v>2.4</v>
      </c>
      <c r="ED64" s="76">
        <v>3.2</v>
      </c>
      <c r="EE64" s="76">
        <v>3.4</v>
      </c>
      <c r="EF64" s="76">
        <v>2.6</v>
      </c>
      <c r="EG64" s="76">
        <v>2.8</v>
      </c>
      <c r="EH64" s="76">
        <v>3</v>
      </c>
      <c r="EI64" s="76">
        <v>2.8</v>
      </c>
      <c r="EJ64" s="76">
        <v>3</v>
      </c>
      <c r="EK64" s="76">
        <v>3.4</v>
      </c>
      <c r="EL64" s="76">
        <v>3.8</v>
      </c>
      <c r="EM64" s="76">
        <v>3.6</v>
      </c>
      <c r="EN64" s="76">
        <v>2.6</v>
      </c>
      <c r="EO64" s="76">
        <v>2.6</v>
      </c>
      <c r="EP64" s="76">
        <v>2.2000000000000002</v>
      </c>
      <c r="EQ64" s="76">
        <v>4</v>
      </c>
      <c r="ER64" s="76">
        <v>3.8</v>
      </c>
      <c r="ES64" s="76">
        <v>3.2</v>
      </c>
      <c r="ET64" s="76">
        <v>4</v>
      </c>
      <c r="EU64" s="76">
        <v>2.8</v>
      </c>
      <c r="EV64" s="76">
        <v>2.8</v>
      </c>
      <c r="EW64" s="76">
        <v>3.2</v>
      </c>
      <c r="EX64" s="76">
        <v>2.6</v>
      </c>
      <c r="EY64" s="76">
        <v>2.4</v>
      </c>
      <c r="EZ64" s="76">
        <v>3</v>
      </c>
      <c r="FA64" s="76">
        <v>2.8</v>
      </c>
      <c r="FB64" s="76">
        <v>2.6</v>
      </c>
      <c r="FC64" s="76">
        <v>3.8</v>
      </c>
      <c r="FD64" s="76">
        <v>3.6</v>
      </c>
      <c r="FE64" s="76">
        <v>4.4000000000000004</v>
      </c>
      <c r="FF64" s="76">
        <v>3</v>
      </c>
      <c r="FG64" s="76">
        <v>2.2000000000000002</v>
      </c>
      <c r="FH64" s="76">
        <v>2.2000000000000002</v>
      </c>
      <c r="FI64" s="76">
        <v>3.8</v>
      </c>
      <c r="FJ64" s="76">
        <v>3.4</v>
      </c>
      <c r="FK64" s="76">
        <v>3.2</v>
      </c>
      <c r="FL64" s="76">
        <v>4.2</v>
      </c>
      <c r="FM64" s="76">
        <v>2.8</v>
      </c>
      <c r="FN64" s="76">
        <v>2.8</v>
      </c>
      <c r="FO64" s="76">
        <v>3.4</v>
      </c>
      <c r="FP64" s="76">
        <v>2.4</v>
      </c>
      <c r="FQ64" s="76">
        <v>2.6</v>
      </c>
      <c r="FR64" s="76">
        <v>2.4</v>
      </c>
      <c r="FS64" s="76">
        <v>3.2</v>
      </c>
      <c r="FT64" s="76">
        <v>3.2</v>
      </c>
      <c r="FU64" s="76">
        <v>3.6</v>
      </c>
      <c r="FV64" s="76">
        <v>3.8</v>
      </c>
      <c r="FW64" s="76">
        <v>4.2</v>
      </c>
      <c r="FX64" s="76">
        <v>3.4</v>
      </c>
      <c r="FY64" s="76">
        <v>3</v>
      </c>
      <c r="FZ64" s="76">
        <v>2.2000000000000002</v>
      </c>
      <c r="GA64" s="76">
        <v>3.8</v>
      </c>
      <c r="GB64" s="76">
        <v>3.6</v>
      </c>
      <c r="GC64" s="76">
        <v>2.6</v>
      </c>
      <c r="GD64" s="76">
        <v>4</v>
      </c>
      <c r="GE64" s="76">
        <v>4</v>
      </c>
      <c r="GF64" s="76">
        <v>3.8</v>
      </c>
      <c r="GG64" s="76">
        <v>3.6</v>
      </c>
      <c r="GH64" s="76">
        <v>4</v>
      </c>
      <c r="GI64" s="76">
        <v>2.8</v>
      </c>
      <c r="GJ64" s="76"/>
      <c r="GK64" s="76"/>
      <c r="GL64" s="76"/>
      <c r="GM64" s="76"/>
      <c r="GN64" s="76"/>
      <c r="GO64" s="76"/>
      <c r="GP64" s="76"/>
      <c r="GQ64" s="76"/>
      <c r="GR64" s="76"/>
    </row>
    <row r="65" spans="43:200" s="32" customFormat="1" x14ac:dyDescent="0.25"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>
        <v>156</v>
      </c>
      <c r="CT65" s="62">
        <v>138</v>
      </c>
      <c r="CU65" s="62">
        <v>121</v>
      </c>
      <c r="CV65" s="62">
        <v>163</v>
      </c>
      <c r="CW65" s="62">
        <v>82</v>
      </c>
      <c r="CX65" s="62">
        <v>126</v>
      </c>
      <c r="CY65" s="62">
        <v>142</v>
      </c>
      <c r="CZ65" s="62">
        <v>114</v>
      </c>
      <c r="DA65" s="62">
        <v>82</v>
      </c>
      <c r="DB65" s="62">
        <v>91</v>
      </c>
      <c r="DC65" s="62">
        <v>126</v>
      </c>
      <c r="DD65" s="62">
        <v>117</v>
      </c>
      <c r="DE65" s="62">
        <v>108</v>
      </c>
      <c r="DF65" s="62">
        <v>108</v>
      </c>
      <c r="DG65" s="62">
        <v>123</v>
      </c>
      <c r="DH65" s="62">
        <v>87</v>
      </c>
      <c r="DI65" s="62">
        <v>83</v>
      </c>
      <c r="DJ65" s="62">
        <v>72</v>
      </c>
      <c r="DK65" s="62">
        <v>0</v>
      </c>
      <c r="DL65" s="62">
        <v>0</v>
      </c>
      <c r="DM65" s="62">
        <v>0</v>
      </c>
      <c r="DN65" s="62">
        <v>0</v>
      </c>
      <c r="DO65" s="62">
        <v>0</v>
      </c>
      <c r="DP65" s="62">
        <v>0</v>
      </c>
      <c r="DQ65" s="62">
        <v>0</v>
      </c>
      <c r="DR65" s="62">
        <v>0</v>
      </c>
      <c r="DS65" s="62">
        <v>0</v>
      </c>
      <c r="DT65" s="32" t="s">
        <v>136</v>
      </c>
      <c r="DY65" s="76">
        <v>36</v>
      </c>
      <c r="DZ65" s="76">
        <v>35</v>
      </c>
      <c r="EA65" s="76">
        <v>29</v>
      </c>
      <c r="EB65" s="76">
        <v>44</v>
      </c>
      <c r="EC65" s="76">
        <v>27</v>
      </c>
      <c r="ED65" s="76">
        <v>34</v>
      </c>
      <c r="EE65" s="76">
        <v>36</v>
      </c>
      <c r="EF65" s="76">
        <v>27</v>
      </c>
      <c r="EG65" s="76">
        <v>31</v>
      </c>
      <c r="EH65" s="76">
        <v>31</v>
      </c>
      <c r="EI65" s="76">
        <v>26</v>
      </c>
      <c r="EJ65" s="76">
        <v>30</v>
      </c>
      <c r="EK65" s="76">
        <v>36</v>
      </c>
      <c r="EL65" s="76">
        <v>38</v>
      </c>
      <c r="EM65" s="76">
        <v>38</v>
      </c>
      <c r="EN65" s="76">
        <v>27</v>
      </c>
      <c r="EO65" s="76">
        <v>28</v>
      </c>
      <c r="EP65" s="76">
        <v>24</v>
      </c>
      <c r="EQ65" s="76">
        <v>40</v>
      </c>
      <c r="ER65" s="76">
        <v>35</v>
      </c>
      <c r="ES65" s="76">
        <v>33</v>
      </c>
      <c r="ET65" s="76">
        <v>39</v>
      </c>
      <c r="EU65" s="76">
        <v>29</v>
      </c>
      <c r="EV65" s="76">
        <v>26</v>
      </c>
      <c r="EW65" s="76">
        <v>34</v>
      </c>
      <c r="EX65" s="76">
        <v>28</v>
      </c>
      <c r="EY65" s="76">
        <v>24</v>
      </c>
      <c r="EZ65" s="76">
        <v>30</v>
      </c>
      <c r="FA65" s="76">
        <v>31</v>
      </c>
      <c r="FB65" s="76">
        <v>28</v>
      </c>
      <c r="FC65" s="76">
        <v>36</v>
      </c>
      <c r="FD65" s="76">
        <v>35</v>
      </c>
      <c r="FE65" s="76">
        <v>41</v>
      </c>
      <c r="FF65" s="76">
        <v>30</v>
      </c>
      <c r="FG65" s="76">
        <v>25</v>
      </c>
      <c r="FH65" s="76">
        <v>24</v>
      </c>
      <c r="FI65" s="76">
        <v>39</v>
      </c>
      <c r="FJ65" s="76">
        <v>32</v>
      </c>
      <c r="FK65" s="76">
        <v>30</v>
      </c>
      <c r="FL65" s="76">
        <v>40</v>
      </c>
      <c r="FM65" s="76">
        <v>26</v>
      </c>
      <c r="FN65" s="76">
        <v>25</v>
      </c>
      <c r="FO65" s="76">
        <v>36</v>
      </c>
      <c r="FP65" s="76">
        <v>27</v>
      </c>
      <c r="FQ65" s="76">
        <v>27</v>
      </c>
      <c r="FR65" s="76">
        <v>30</v>
      </c>
      <c r="FS65" s="76">
        <v>31</v>
      </c>
      <c r="FT65" s="76">
        <v>32</v>
      </c>
      <c r="FU65" s="76">
        <v>36</v>
      </c>
      <c r="FV65" s="76">
        <v>35</v>
      </c>
      <c r="FW65" s="76">
        <v>44</v>
      </c>
      <c r="FX65" s="76">
        <v>30</v>
      </c>
      <c r="FY65" s="76">
        <v>30</v>
      </c>
      <c r="FZ65" s="76">
        <v>24</v>
      </c>
      <c r="GA65" s="76">
        <v>41</v>
      </c>
      <c r="GB65" s="76">
        <v>36</v>
      </c>
      <c r="GC65" s="76">
        <v>29</v>
      </c>
      <c r="GD65" s="76">
        <v>40</v>
      </c>
      <c r="GE65" s="76">
        <v>41</v>
      </c>
      <c r="GF65" s="76">
        <v>36</v>
      </c>
      <c r="GG65" s="76">
        <v>32</v>
      </c>
      <c r="GH65" s="76">
        <v>38</v>
      </c>
      <c r="GI65" s="76">
        <v>27</v>
      </c>
      <c r="GJ65" s="76"/>
      <c r="GK65" s="76"/>
      <c r="GL65" s="76"/>
      <c r="GM65" s="76"/>
      <c r="GN65" s="76"/>
      <c r="GO65" s="76"/>
      <c r="GP65" s="76"/>
      <c r="GQ65" s="76"/>
      <c r="GR65" s="76"/>
    </row>
    <row r="66" spans="43:200" s="32" customFormat="1" x14ac:dyDescent="0.25"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>
        <v>40</v>
      </c>
      <c r="CT66" s="62">
        <v>40</v>
      </c>
      <c r="CU66" s="62">
        <v>40</v>
      </c>
      <c r="CV66" s="62">
        <v>40</v>
      </c>
      <c r="CW66" s="62">
        <v>30</v>
      </c>
      <c r="CX66" s="62">
        <v>40</v>
      </c>
      <c r="CY66" s="62">
        <v>40</v>
      </c>
      <c r="CZ66" s="62">
        <v>40</v>
      </c>
      <c r="DA66" s="62">
        <v>30</v>
      </c>
      <c r="DB66" s="62">
        <v>30</v>
      </c>
      <c r="DC66" s="62">
        <v>40</v>
      </c>
      <c r="DD66" s="62">
        <v>40</v>
      </c>
      <c r="DE66" s="62">
        <v>30</v>
      </c>
      <c r="DF66" s="62">
        <v>30</v>
      </c>
      <c r="DG66" s="62">
        <v>30</v>
      </c>
      <c r="DH66" s="62">
        <v>30</v>
      </c>
      <c r="DI66" s="62">
        <v>30</v>
      </c>
      <c r="DJ66" s="62">
        <v>30</v>
      </c>
      <c r="DK66" s="62">
        <v>0</v>
      </c>
      <c r="DL66" s="62">
        <v>0</v>
      </c>
      <c r="DM66" s="62">
        <v>0</v>
      </c>
      <c r="DN66" s="62">
        <v>0</v>
      </c>
      <c r="DO66" s="62">
        <v>0</v>
      </c>
      <c r="DP66" s="62">
        <v>0</v>
      </c>
      <c r="DQ66" s="62">
        <v>0</v>
      </c>
      <c r="DR66" s="62">
        <v>0</v>
      </c>
      <c r="DS66" s="62">
        <v>0</v>
      </c>
      <c r="DT66" s="32" t="s">
        <v>137</v>
      </c>
      <c r="DY66" s="76">
        <v>10</v>
      </c>
      <c r="DZ66" s="76">
        <v>10</v>
      </c>
      <c r="EA66" s="76">
        <v>10</v>
      </c>
      <c r="EB66" s="76">
        <v>10</v>
      </c>
      <c r="EC66" s="76">
        <v>10</v>
      </c>
      <c r="ED66" s="76">
        <v>10</v>
      </c>
      <c r="EE66" s="76">
        <v>10</v>
      </c>
      <c r="EF66" s="76">
        <v>10</v>
      </c>
      <c r="EG66" s="76">
        <v>10</v>
      </c>
      <c r="EH66" s="76">
        <v>10</v>
      </c>
      <c r="EI66" s="76">
        <v>10</v>
      </c>
      <c r="EJ66" s="76">
        <v>10</v>
      </c>
      <c r="EK66" s="76">
        <v>10</v>
      </c>
      <c r="EL66" s="76">
        <v>10</v>
      </c>
      <c r="EM66" s="76">
        <v>10</v>
      </c>
      <c r="EN66" s="76">
        <v>10</v>
      </c>
      <c r="EO66" s="76">
        <v>10</v>
      </c>
      <c r="EP66" s="76">
        <v>10</v>
      </c>
      <c r="EQ66" s="76">
        <v>10</v>
      </c>
      <c r="ER66" s="76">
        <v>10</v>
      </c>
      <c r="ES66" s="76">
        <v>10</v>
      </c>
      <c r="ET66" s="76">
        <v>10</v>
      </c>
      <c r="EU66" s="76">
        <v>10</v>
      </c>
      <c r="EV66" s="76">
        <v>10</v>
      </c>
      <c r="EW66" s="76">
        <v>10</v>
      </c>
      <c r="EX66" s="76">
        <v>10</v>
      </c>
      <c r="EY66" s="76">
        <v>10</v>
      </c>
      <c r="EZ66" s="76">
        <v>10</v>
      </c>
      <c r="FA66" s="76">
        <v>10</v>
      </c>
      <c r="FB66" s="76">
        <v>10</v>
      </c>
      <c r="FC66" s="76">
        <v>10</v>
      </c>
      <c r="FD66" s="76">
        <v>10</v>
      </c>
      <c r="FE66" s="76">
        <v>10</v>
      </c>
      <c r="FF66" s="76">
        <v>10</v>
      </c>
      <c r="FG66" s="76">
        <v>10</v>
      </c>
      <c r="FH66" s="76">
        <v>10</v>
      </c>
      <c r="FI66" s="76">
        <v>10</v>
      </c>
      <c r="FJ66" s="76">
        <v>10</v>
      </c>
      <c r="FK66" s="76">
        <v>10</v>
      </c>
      <c r="FL66" s="76">
        <v>10</v>
      </c>
      <c r="FM66" s="76">
        <v>10</v>
      </c>
      <c r="FN66" s="76">
        <v>10</v>
      </c>
      <c r="FO66" s="76">
        <v>10</v>
      </c>
      <c r="FP66" s="76">
        <v>10</v>
      </c>
      <c r="FQ66" s="76">
        <v>10</v>
      </c>
      <c r="FR66" s="76">
        <v>10</v>
      </c>
      <c r="FS66" s="76">
        <v>10</v>
      </c>
      <c r="FT66" s="76">
        <v>10</v>
      </c>
      <c r="FU66" s="76">
        <v>10</v>
      </c>
      <c r="FV66" s="76">
        <v>10</v>
      </c>
      <c r="FW66" s="76">
        <v>10</v>
      </c>
      <c r="FX66" s="76">
        <v>10</v>
      </c>
      <c r="FY66" s="76">
        <v>10</v>
      </c>
      <c r="FZ66" s="76">
        <v>10</v>
      </c>
      <c r="GA66" s="76">
        <v>10</v>
      </c>
      <c r="GB66" s="76">
        <v>10</v>
      </c>
      <c r="GC66" s="76">
        <v>10</v>
      </c>
      <c r="GD66" s="76">
        <v>10</v>
      </c>
      <c r="GE66" s="76">
        <v>10</v>
      </c>
      <c r="GF66" s="76">
        <v>10</v>
      </c>
      <c r="GG66" s="76">
        <v>10</v>
      </c>
      <c r="GH66" s="76">
        <v>10</v>
      </c>
      <c r="GI66" s="76">
        <v>10</v>
      </c>
      <c r="GJ66" s="76"/>
      <c r="GK66" s="76"/>
      <c r="GL66" s="76"/>
      <c r="GM66" s="76"/>
      <c r="GN66" s="76"/>
      <c r="GO66" s="76"/>
      <c r="GP66" s="76"/>
      <c r="GQ66" s="76"/>
      <c r="GR66" s="76"/>
    </row>
    <row r="67" spans="43:200" s="32" customFormat="1" x14ac:dyDescent="0.25"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>
        <v>3.9</v>
      </c>
      <c r="CT67" s="62">
        <v>3.45</v>
      </c>
      <c r="CU67" s="62">
        <v>3.0249999999999999</v>
      </c>
      <c r="CV67" s="62">
        <v>4.0750000000000002</v>
      </c>
      <c r="CW67" s="62">
        <v>2.7333333333333334</v>
      </c>
      <c r="CX67" s="62">
        <v>3.15</v>
      </c>
      <c r="CY67" s="62">
        <v>3.55</v>
      </c>
      <c r="CZ67" s="62">
        <v>2.85</v>
      </c>
      <c r="DA67" s="62">
        <v>2.7333333333333334</v>
      </c>
      <c r="DB67" s="62">
        <v>3.0333333333333332</v>
      </c>
      <c r="DC67" s="62">
        <v>3.15</v>
      </c>
      <c r="DD67" s="62">
        <v>2.9249999999999998</v>
      </c>
      <c r="DE67" s="62">
        <v>3.6</v>
      </c>
      <c r="DF67" s="62">
        <v>3.6</v>
      </c>
      <c r="DG67" s="62">
        <v>4.0999999999999996</v>
      </c>
      <c r="DH67" s="62">
        <v>2.9</v>
      </c>
      <c r="DI67" s="62">
        <v>2.7666666666666666</v>
      </c>
      <c r="DJ67" s="62">
        <v>2.4</v>
      </c>
      <c r="DK67" s="62" t="e">
        <v>#DIV/0!</v>
      </c>
      <c r="DL67" s="62" t="e">
        <v>#DIV/0!</v>
      </c>
      <c r="DM67" s="62" t="e">
        <v>#DIV/0!</v>
      </c>
      <c r="DN67" s="62" t="e">
        <v>#DIV/0!</v>
      </c>
      <c r="DO67" s="62" t="e">
        <v>#DIV/0!</v>
      </c>
      <c r="DP67" s="62" t="e">
        <v>#DIV/0!</v>
      </c>
      <c r="DQ67" s="62" t="e">
        <v>#DIV/0!</v>
      </c>
      <c r="DR67" s="62" t="e">
        <v>#DIV/0!</v>
      </c>
      <c r="DS67" s="62" t="e">
        <v>#DIV/0!</v>
      </c>
      <c r="DT67" s="32" t="s">
        <v>138</v>
      </c>
      <c r="DY67" s="76">
        <v>3.6</v>
      </c>
      <c r="DZ67" s="76">
        <v>3.5</v>
      </c>
      <c r="EA67" s="76">
        <v>2.9</v>
      </c>
      <c r="EB67" s="76">
        <v>4.4000000000000004</v>
      </c>
      <c r="EC67" s="76">
        <v>2.7</v>
      </c>
      <c r="ED67" s="76">
        <v>3.4</v>
      </c>
      <c r="EE67" s="76">
        <v>3.6</v>
      </c>
      <c r="EF67" s="76">
        <v>2.7</v>
      </c>
      <c r="EG67" s="76">
        <v>3.1</v>
      </c>
      <c r="EH67" s="76">
        <v>3.1</v>
      </c>
      <c r="EI67" s="76">
        <v>2.6</v>
      </c>
      <c r="EJ67" s="76">
        <v>3</v>
      </c>
      <c r="EK67" s="76">
        <v>3.6</v>
      </c>
      <c r="EL67" s="76">
        <v>3.8</v>
      </c>
      <c r="EM67" s="76">
        <v>3.8</v>
      </c>
      <c r="EN67" s="76">
        <v>2.7</v>
      </c>
      <c r="EO67" s="76">
        <v>2.8</v>
      </c>
      <c r="EP67" s="76">
        <v>2.4</v>
      </c>
      <c r="EQ67" s="76">
        <v>4</v>
      </c>
      <c r="ER67" s="76">
        <v>3.5</v>
      </c>
      <c r="ES67" s="76">
        <v>3.3</v>
      </c>
      <c r="ET67" s="76">
        <v>3.9</v>
      </c>
      <c r="EU67" s="76">
        <v>2.9</v>
      </c>
      <c r="EV67" s="76">
        <v>2.6</v>
      </c>
      <c r="EW67" s="76">
        <v>3.4</v>
      </c>
      <c r="EX67" s="76">
        <v>2.8</v>
      </c>
      <c r="EY67" s="76">
        <v>2.4</v>
      </c>
      <c r="EZ67" s="76">
        <v>3</v>
      </c>
      <c r="FA67" s="76">
        <v>3.1</v>
      </c>
      <c r="FB67" s="76">
        <v>2.8</v>
      </c>
      <c r="FC67" s="76">
        <v>3.6</v>
      </c>
      <c r="FD67" s="76">
        <v>3.5</v>
      </c>
      <c r="FE67" s="76">
        <v>4.0999999999999996</v>
      </c>
      <c r="FF67" s="76">
        <v>3</v>
      </c>
      <c r="FG67" s="76">
        <v>2.5</v>
      </c>
      <c r="FH67" s="76">
        <v>2.4</v>
      </c>
      <c r="FI67" s="76">
        <v>3.9</v>
      </c>
      <c r="FJ67" s="76">
        <v>3.2</v>
      </c>
      <c r="FK67" s="76">
        <v>3</v>
      </c>
      <c r="FL67" s="76">
        <v>4</v>
      </c>
      <c r="FM67" s="76">
        <v>2.6</v>
      </c>
      <c r="FN67" s="76">
        <v>2.5</v>
      </c>
      <c r="FO67" s="76">
        <v>3.6</v>
      </c>
      <c r="FP67" s="76">
        <v>2.7</v>
      </c>
      <c r="FQ67" s="76">
        <v>2.7</v>
      </c>
      <c r="FR67" s="76">
        <v>3</v>
      </c>
      <c r="FS67" s="76">
        <v>3.1</v>
      </c>
      <c r="FT67" s="76">
        <v>3.2</v>
      </c>
      <c r="FU67" s="76">
        <v>3.6</v>
      </c>
      <c r="FV67" s="76">
        <v>3.5</v>
      </c>
      <c r="FW67" s="76">
        <v>4.4000000000000004</v>
      </c>
      <c r="FX67" s="76">
        <v>3</v>
      </c>
      <c r="FY67" s="76">
        <v>3</v>
      </c>
      <c r="FZ67" s="76">
        <v>2.4</v>
      </c>
      <c r="GA67" s="76">
        <v>4.0999999999999996</v>
      </c>
      <c r="GB67" s="76">
        <v>3.6</v>
      </c>
      <c r="GC67" s="76">
        <v>2.9</v>
      </c>
      <c r="GD67" s="76">
        <v>4</v>
      </c>
      <c r="GE67" s="76">
        <v>4.0999999999999996</v>
      </c>
      <c r="GF67" s="76">
        <v>3.6</v>
      </c>
      <c r="GG67" s="76">
        <v>3.2</v>
      </c>
      <c r="GH67" s="76">
        <v>3.8</v>
      </c>
      <c r="GI67" s="76">
        <v>2.7</v>
      </c>
      <c r="GJ67" s="76"/>
      <c r="GK67" s="76"/>
      <c r="GL67" s="76"/>
      <c r="GM67" s="76"/>
      <c r="GN67" s="76"/>
      <c r="GO67" s="76"/>
      <c r="GP67" s="76"/>
      <c r="GQ67" s="76"/>
      <c r="GR67" s="76"/>
    </row>
    <row r="68" spans="43:200" s="32" customFormat="1" x14ac:dyDescent="0.25"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>
        <v>329</v>
      </c>
      <c r="CT68" s="62">
        <v>308</v>
      </c>
      <c r="CU68" s="62">
        <v>264</v>
      </c>
      <c r="CV68" s="62">
        <v>370</v>
      </c>
      <c r="CW68" s="62">
        <v>182</v>
      </c>
      <c r="CX68" s="62">
        <v>290</v>
      </c>
      <c r="CY68" s="62">
        <v>324</v>
      </c>
      <c r="CZ68" s="62">
        <v>258</v>
      </c>
      <c r="DA68" s="62">
        <v>164</v>
      </c>
      <c r="DB68" s="62">
        <v>193</v>
      </c>
      <c r="DC68" s="62">
        <v>267</v>
      </c>
      <c r="DD68" s="62">
        <v>244</v>
      </c>
      <c r="DE68" s="62">
        <v>239</v>
      </c>
      <c r="DF68" s="62">
        <v>236</v>
      </c>
      <c r="DG68" s="62">
        <v>273</v>
      </c>
      <c r="DH68" s="62">
        <v>191</v>
      </c>
      <c r="DI68" s="62">
        <v>185</v>
      </c>
      <c r="DJ68" s="62">
        <v>154</v>
      </c>
      <c r="DK68" s="62">
        <v>0</v>
      </c>
      <c r="DL68" s="62">
        <v>0</v>
      </c>
      <c r="DM68" s="62">
        <v>0</v>
      </c>
      <c r="DN68" s="62">
        <v>0</v>
      </c>
      <c r="DO68" s="62">
        <v>0</v>
      </c>
      <c r="DP68" s="62">
        <v>0</v>
      </c>
      <c r="DQ68" s="62">
        <v>0</v>
      </c>
      <c r="DR68" s="62">
        <v>0</v>
      </c>
      <c r="DS68" s="62">
        <v>0</v>
      </c>
      <c r="DT68" s="32" t="s">
        <v>139</v>
      </c>
      <c r="DY68" s="76">
        <v>79</v>
      </c>
      <c r="DZ68" s="76">
        <v>78</v>
      </c>
      <c r="EA68" s="76">
        <v>63</v>
      </c>
      <c r="EB68" s="76">
        <v>94</v>
      </c>
      <c r="EC68" s="76">
        <v>63</v>
      </c>
      <c r="ED68" s="76">
        <v>78</v>
      </c>
      <c r="EE68" s="76">
        <v>82</v>
      </c>
      <c r="EF68" s="76">
        <v>63</v>
      </c>
      <c r="EG68" s="76">
        <v>58</v>
      </c>
      <c r="EH68" s="76">
        <v>65</v>
      </c>
      <c r="EI68" s="76">
        <v>59</v>
      </c>
      <c r="EJ68" s="76">
        <v>63</v>
      </c>
      <c r="EK68" s="76">
        <v>80</v>
      </c>
      <c r="EL68" s="76">
        <v>80</v>
      </c>
      <c r="EM68" s="76">
        <v>89</v>
      </c>
      <c r="EN68" s="76">
        <v>60</v>
      </c>
      <c r="EO68" s="76">
        <v>65</v>
      </c>
      <c r="EP68" s="76">
        <v>54</v>
      </c>
      <c r="EQ68" s="76">
        <v>83</v>
      </c>
      <c r="ER68" s="76">
        <v>75</v>
      </c>
      <c r="ES68" s="76">
        <v>68</v>
      </c>
      <c r="ET68" s="76">
        <v>87</v>
      </c>
      <c r="EU68" s="76">
        <v>63</v>
      </c>
      <c r="EV68" s="76">
        <v>62</v>
      </c>
      <c r="EW68" s="76">
        <v>81</v>
      </c>
      <c r="EX68" s="76">
        <v>62</v>
      </c>
      <c r="EY68" s="76">
        <v>50</v>
      </c>
      <c r="EZ68" s="76">
        <v>65</v>
      </c>
      <c r="FA68" s="76">
        <v>65</v>
      </c>
      <c r="FB68" s="76">
        <v>59</v>
      </c>
      <c r="FC68" s="76">
        <v>82</v>
      </c>
      <c r="FD68" s="76">
        <v>78</v>
      </c>
      <c r="FE68" s="76">
        <v>89</v>
      </c>
      <c r="FF68" s="76">
        <v>66</v>
      </c>
      <c r="FG68" s="76">
        <v>56</v>
      </c>
      <c r="FH68" s="76">
        <v>51</v>
      </c>
      <c r="FI68" s="76">
        <v>83</v>
      </c>
      <c r="FJ68" s="76">
        <v>74</v>
      </c>
      <c r="FK68" s="76">
        <v>65</v>
      </c>
      <c r="FL68" s="76">
        <v>91</v>
      </c>
      <c r="FM68" s="76">
        <v>56</v>
      </c>
      <c r="FN68" s="76">
        <v>64</v>
      </c>
      <c r="FO68" s="76">
        <v>79</v>
      </c>
      <c r="FP68" s="76">
        <v>66</v>
      </c>
      <c r="FQ68" s="76">
        <v>56</v>
      </c>
      <c r="FR68" s="76">
        <v>63</v>
      </c>
      <c r="FS68" s="76">
        <v>66</v>
      </c>
      <c r="FT68" s="76">
        <v>63</v>
      </c>
      <c r="FU68" s="76">
        <v>77</v>
      </c>
      <c r="FV68" s="76">
        <v>78</v>
      </c>
      <c r="FW68" s="76">
        <v>95</v>
      </c>
      <c r="FX68" s="76">
        <v>65</v>
      </c>
      <c r="FY68" s="76">
        <v>64</v>
      </c>
      <c r="FZ68" s="76">
        <v>49</v>
      </c>
      <c r="GA68" s="76">
        <v>84</v>
      </c>
      <c r="GB68" s="76">
        <v>81</v>
      </c>
      <c r="GC68" s="76">
        <v>68</v>
      </c>
      <c r="GD68" s="76">
        <v>98</v>
      </c>
      <c r="GE68" s="76">
        <v>86</v>
      </c>
      <c r="GF68" s="76">
        <v>82</v>
      </c>
      <c r="GG68" s="76">
        <v>67</v>
      </c>
      <c r="GH68" s="76">
        <v>77</v>
      </c>
      <c r="GI68" s="76">
        <v>59</v>
      </c>
      <c r="GJ68" s="76"/>
      <c r="GK68" s="76"/>
      <c r="GL68" s="76"/>
      <c r="GM68" s="76"/>
      <c r="GN68" s="76"/>
      <c r="GO68" s="76"/>
      <c r="GP68" s="76"/>
      <c r="GQ68" s="76"/>
      <c r="GR68" s="76"/>
    </row>
    <row r="69" spans="43:200" s="32" customFormat="1" x14ac:dyDescent="0.25"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>
        <v>84</v>
      </c>
      <c r="CT69" s="62">
        <v>84</v>
      </c>
      <c r="CU69" s="62">
        <v>84</v>
      </c>
      <c r="CV69" s="62">
        <v>84</v>
      </c>
      <c r="CW69" s="62">
        <v>63</v>
      </c>
      <c r="CX69" s="62">
        <v>84</v>
      </c>
      <c r="CY69" s="62">
        <v>84</v>
      </c>
      <c r="CZ69" s="62">
        <v>84</v>
      </c>
      <c r="DA69" s="62">
        <v>63</v>
      </c>
      <c r="DB69" s="62">
        <v>63</v>
      </c>
      <c r="DC69" s="62">
        <v>84</v>
      </c>
      <c r="DD69" s="62">
        <v>84</v>
      </c>
      <c r="DE69" s="62">
        <v>63</v>
      </c>
      <c r="DF69" s="62">
        <v>63</v>
      </c>
      <c r="DG69" s="62">
        <v>63</v>
      </c>
      <c r="DH69" s="62">
        <v>63</v>
      </c>
      <c r="DI69" s="62">
        <v>63</v>
      </c>
      <c r="DJ69" s="62">
        <v>63</v>
      </c>
      <c r="DK69" s="62">
        <v>0</v>
      </c>
      <c r="DL69" s="62">
        <v>0</v>
      </c>
      <c r="DM69" s="62">
        <v>0</v>
      </c>
      <c r="DN69" s="62">
        <v>0</v>
      </c>
      <c r="DO69" s="62">
        <v>0</v>
      </c>
      <c r="DP69" s="62">
        <v>0</v>
      </c>
      <c r="DQ69" s="62">
        <v>0</v>
      </c>
      <c r="DR69" s="62">
        <v>0</v>
      </c>
      <c r="DS69" s="62">
        <v>0</v>
      </c>
      <c r="DT69" s="32" t="s">
        <v>140</v>
      </c>
      <c r="DY69" s="76">
        <v>21</v>
      </c>
      <c r="DZ69" s="76">
        <v>21</v>
      </c>
      <c r="EA69" s="76">
        <v>21</v>
      </c>
      <c r="EB69" s="76">
        <v>21</v>
      </c>
      <c r="EC69" s="76">
        <v>21</v>
      </c>
      <c r="ED69" s="76">
        <v>21</v>
      </c>
      <c r="EE69" s="76">
        <v>21</v>
      </c>
      <c r="EF69" s="76">
        <v>21</v>
      </c>
      <c r="EG69" s="76">
        <v>21</v>
      </c>
      <c r="EH69" s="76">
        <v>21</v>
      </c>
      <c r="EI69" s="76">
        <v>21</v>
      </c>
      <c r="EJ69" s="76">
        <v>21</v>
      </c>
      <c r="EK69" s="76">
        <v>21</v>
      </c>
      <c r="EL69" s="76">
        <v>21</v>
      </c>
      <c r="EM69" s="76">
        <v>21</v>
      </c>
      <c r="EN69" s="76">
        <v>21</v>
      </c>
      <c r="EO69" s="76">
        <v>21</v>
      </c>
      <c r="EP69" s="76">
        <v>21</v>
      </c>
      <c r="EQ69" s="76">
        <v>21</v>
      </c>
      <c r="ER69" s="76">
        <v>21</v>
      </c>
      <c r="ES69" s="76">
        <v>21</v>
      </c>
      <c r="ET69" s="76">
        <v>21</v>
      </c>
      <c r="EU69" s="76">
        <v>21</v>
      </c>
      <c r="EV69" s="76">
        <v>21</v>
      </c>
      <c r="EW69" s="76">
        <v>21</v>
      </c>
      <c r="EX69" s="76">
        <v>21</v>
      </c>
      <c r="EY69" s="76">
        <v>21</v>
      </c>
      <c r="EZ69" s="76">
        <v>21</v>
      </c>
      <c r="FA69" s="76">
        <v>21</v>
      </c>
      <c r="FB69" s="76">
        <v>21</v>
      </c>
      <c r="FC69" s="76">
        <v>21</v>
      </c>
      <c r="FD69" s="76">
        <v>21</v>
      </c>
      <c r="FE69" s="76">
        <v>21</v>
      </c>
      <c r="FF69" s="76">
        <v>21</v>
      </c>
      <c r="FG69" s="76">
        <v>21</v>
      </c>
      <c r="FH69" s="76">
        <v>21</v>
      </c>
      <c r="FI69" s="76">
        <v>21</v>
      </c>
      <c r="FJ69" s="76">
        <v>21</v>
      </c>
      <c r="FK69" s="76">
        <v>21</v>
      </c>
      <c r="FL69" s="76">
        <v>21</v>
      </c>
      <c r="FM69" s="76">
        <v>21</v>
      </c>
      <c r="FN69" s="76">
        <v>21</v>
      </c>
      <c r="FO69" s="76">
        <v>21</v>
      </c>
      <c r="FP69" s="76">
        <v>21</v>
      </c>
      <c r="FQ69" s="76">
        <v>21</v>
      </c>
      <c r="FR69" s="76">
        <v>21</v>
      </c>
      <c r="FS69" s="76">
        <v>21</v>
      </c>
      <c r="FT69" s="76">
        <v>21</v>
      </c>
      <c r="FU69" s="76">
        <v>21</v>
      </c>
      <c r="FV69" s="76">
        <v>21</v>
      </c>
      <c r="FW69" s="76">
        <v>21</v>
      </c>
      <c r="FX69" s="76">
        <v>21</v>
      </c>
      <c r="FY69" s="76">
        <v>21</v>
      </c>
      <c r="FZ69" s="76">
        <v>21</v>
      </c>
      <c r="GA69" s="76">
        <v>21</v>
      </c>
      <c r="GB69" s="76">
        <v>21</v>
      </c>
      <c r="GC69" s="76">
        <v>21</v>
      </c>
      <c r="GD69" s="76">
        <v>21</v>
      </c>
      <c r="GE69" s="76">
        <v>21</v>
      </c>
      <c r="GF69" s="76">
        <v>21</v>
      </c>
      <c r="GG69" s="76">
        <v>21</v>
      </c>
      <c r="GH69" s="76">
        <v>21</v>
      </c>
      <c r="GI69" s="76">
        <v>21</v>
      </c>
      <c r="GJ69" s="76"/>
      <c r="GK69" s="76"/>
      <c r="GL69" s="76"/>
      <c r="GM69" s="76"/>
      <c r="GN69" s="76"/>
      <c r="GO69" s="76"/>
      <c r="GP69" s="76"/>
      <c r="GQ69" s="76"/>
      <c r="GR69" s="76"/>
    </row>
    <row r="70" spans="43:200" s="32" customFormat="1" x14ac:dyDescent="0.25"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>
        <v>3.9166666666666665</v>
      </c>
      <c r="CT70" s="62">
        <v>3.6666666666666665</v>
      </c>
      <c r="CU70" s="62">
        <v>3.1428571428571428</v>
      </c>
      <c r="CV70" s="62">
        <v>4.4047619047619051</v>
      </c>
      <c r="CW70" s="62">
        <v>2.8888888888888888</v>
      </c>
      <c r="CX70" s="62">
        <v>3.4523809523809526</v>
      </c>
      <c r="CY70" s="62">
        <v>3.8571428571428572</v>
      </c>
      <c r="CZ70" s="62">
        <v>3.0714285714285716</v>
      </c>
      <c r="DA70" s="62">
        <v>2.6031746031746033</v>
      </c>
      <c r="DB70" s="62">
        <v>3.0634920634920637</v>
      </c>
      <c r="DC70" s="62">
        <v>3.1785714285714284</v>
      </c>
      <c r="DD70" s="62">
        <v>2.9047619047619047</v>
      </c>
      <c r="DE70" s="62">
        <v>3.7936507936507935</v>
      </c>
      <c r="DF70" s="62">
        <v>3.746031746031746</v>
      </c>
      <c r="DG70" s="62">
        <v>4.333333333333333</v>
      </c>
      <c r="DH70" s="62">
        <v>3.0317460317460316</v>
      </c>
      <c r="DI70" s="62">
        <v>2.9365079365079363</v>
      </c>
      <c r="DJ70" s="62">
        <v>2.4444444444444446</v>
      </c>
      <c r="DK70" s="62" t="e">
        <v>#DIV/0!</v>
      </c>
      <c r="DL70" s="62" t="e">
        <v>#DIV/0!</v>
      </c>
      <c r="DM70" s="62" t="e">
        <v>#DIV/0!</v>
      </c>
      <c r="DN70" s="62" t="e">
        <v>#DIV/0!</v>
      </c>
      <c r="DO70" s="62" t="e">
        <v>#DIV/0!</v>
      </c>
      <c r="DP70" s="62" t="e">
        <v>#DIV/0!</v>
      </c>
      <c r="DQ70" s="62" t="e">
        <v>#DIV/0!</v>
      </c>
      <c r="DR70" s="62" t="e">
        <v>#DIV/0!</v>
      </c>
      <c r="DS70" s="62" t="e">
        <v>#DIV/0!</v>
      </c>
      <c r="DT70" s="32" t="s">
        <v>141</v>
      </c>
      <c r="DY70" s="76">
        <v>3.7619047619047619</v>
      </c>
      <c r="DZ70" s="76">
        <v>3.7142857142857144</v>
      </c>
      <c r="EA70" s="76">
        <v>3</v>
      </c>
      <c r="EB70" s="76">
        <v>4.4761904761904763</v>
      </c>
      <c r="EC70" s="76">
        <v>3</v>
      </c>
      <c r="ED70" s="76">
        <v>3.7142857142857144</v>
      </c>
      <c r="EE70" s="76">
        <v>3.9047619047619047</v>
      </c>
      <c r="EF70" s="76">
        <v>3</v>
      </c>
      <c r="EG70" s="76">
        <v>2.7619047619047619</v>
      </c>
      <c r="EH70" s="76">
        <v>3.0952380952380953</v>
      </c>
      <c r="EI70" s="76">
        <v>2.8095238095238093</v>
      </c>
      <c r="EJ70" s="76">
        <v>3</v>
      </c>
      <c r="EK70" s="76">
        <v>3.8095238095238093</v>
      </c>
      <c r="EL70" s="76">
        <v>3.8095238095238093</v>
      </c>
      <c r="EM70" s="76">
        <v>4.2380952380952381</v>
      </c>
      <c r="EN70" s="76">
        <v>2.8571428571428572</v>
      </c>
      <c r="EO70" s="76">
        <v>3.0952380952380953</v>
      </c>
      <c r="EP70" s="76">
        <v>2.5714285714285716</v>
      </c>
      <c r="EQ70" s="76">
        <v>3.9523809523809526</v>
      </c>
      <c r="ER70" s="76">
        <v>3.5714285714285716</v>
      </c>
      <c r="ES70" s="76">
        <v>3.2380952380952381</v>
      </c>
      <c r="ET70" s="76">
        <v>4.1428571428571432</v>
      </c>
      <c r="EU70" s="76">
        <v>3</v>
      </c>
      <c r="EV70" s="76">
        <v>2.9523809523809526</v>
      </c>
      <c r="EW70" s="76">
        <v>3.8571428571428572</v>
      </c>
      <c r="EX70" s="76">
        <v>2.9523809523809526</v>
      </c>
      <c r="EY70" s="76">
        <v>2.3809523809523809</v>
      </c>
      <c r="EZ70" s="76">
        <v>3.0952380952380953</v>
      </c>
      <c r="FA70" s="76">
        <v>3.0952380952380953</v>
      </c>
      <c r="FB70" s="76">
        <v>2.8095238095238093</v>
      </c>
      <c r="FC70" s="76">
        <v>3.9047619047619047</v>
      </c>
      <c r="FD70" s="76">
        <v>3.7142857142857144</v>
      </c>
      <c r="FE70" s="76">
        <v>4.2380952380952381</v>
      </c>
      <c r="FF70" s="76">
        <v>3.1428571428571428</v>
      </c>
      <c r="FG70" s="76">
        <v>2.6666666666666665</v>
      </c>
      <c r="FH70" s="76">
        <v>2.4285714285714284</v>
      </c>
      <c r="FI70" s="76">
        <v>3.9523809523809526</v>
      </c>
      <c r="FJ70" s="76">
        <v>3.5238095238095237</v>
      </c>
      <c r="FK70" s="76">
        <v>3.0952380952380953</v>
      </c>
      <c r="FL70" s="76">
        <v>4.333333333333333</v>
      </c>
      <c r="FM70" s="76">
        <v>2.6666666666666665</v>
      </c>
      <c r="FN70" s="76">
        <v>3.0476190476190474</v>
      </c>
      <c r="FO70" s="76">
        <v>3.7619047619047619</v>
      </c>
      <c r="FP70" s="76">
        <v>3.1428571428571428</v>
      </c>
      <c r="FQ70" s="76">
        <v>2.6666666666666665</v>
      </c>
      <c r="FR70" s="76">
        <v>3</v>
      </c>
      <c r="FS70" s="76">
        <v>3.1428571428571428</v>
      </c>
      <c r="FT70" s="76">
        <v>3</v>
      </c>
      <c r="FU70" s="76">
        <v>3.6666666666666665</v>
      </c>
      <c r="FV70" s="76">
        <v>3.7142857142857144</v>
      </c>
      <c r="FW70" s="76">
        <v>4.5238095238095237</v>
      </c>
      <c r="FX70" s="76">
        <v>3.0952380952380953</v>
      </c>
      <c r="FY70" s="76">
        <v>3.0476190476190474</v>
      </c>
      <c r="FZ70" s="76">
        <v>2.3333333333333335</v>
      </c>
      <c r="GA70" s="76">
        <v>4</v>
      </c>
      <c r="GB70" s="76">
        <v>3.8571428571428572</v>
      </c>
      <c r="GC70" s="76">
        <v>3.2380952380952381</v>
      </c>
      <c r="GD70" s="76">
        <v>4.666666666666667</v>
      </c>
      <c r="GE70" s="76">
        <v>4.0952380952380949</v>
      </c>
      <c r="GF70" s="76">
        <v>3.9047619047619047</v>
      </c>
      <c r="GG70" s="76">
        <v>3.1904761904761907</v>
      </c>
      <c r="GH70" s="76">
        <v>3.6666666666666665</v>
      </c>
      <c r="GI70" s="76">
        <v>2.8095238095238093</v>
      </c>
      <c r="GJ70" s="76"/>
      <c r="GK70" s="76"/>
      <c r="GL70" s="76"/>
      <c r="GM70" s="76"/>
      <c r="GN70" s="76"/>
      <c r="GO70" s="76"/>
      <c r="GP70" s="76"/>
      <c r="GQ70" s="76"/>
      <c r="GR70" s="76"/>
    </row>
    <row r="71" spans="43:200" s="32" customFormat="1" x14ac:dyDescent="0.25"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>
        <v>481</v>
      </c>
      <c r="CT71" s="62">
        <v>452</v>
      </c>
      <c r="CU71" s="62">
        <v>391</v>
      </c>
      <c r="CV71" s="62">
        <v>536</v>
      </c>
      <c r="CW71" s="62">
        <v>284</v>
      </c>
      <c r="CX71" s="62">
        <v>435</v>
      </c>
      <c r="CY71" s="62">
        <v>484</v>
      </c>
      <c r="CZ71" s="62">
        <v>380</v>
      </c>
      <c r="DA71" s="62">
        <v>245</v>
      </c>
      <c r="DB71" s="62">
        <v>288</v>
      </c>
      <c r="DC71" s="62">
        <v>399</v>
      </c>
      <c r="DD71" s="62">
        <v>357</v>
      </c>
      <c r="DE71" s="62">
        <v>365</v>
      </c>
      <c r="DF71" s="62">
        <v>351</v>
      </c>
      <c r="DG71" s="62">
        <v>418</v>
      </c>
      <c r="DH71" s="62">
        <v>295</v>
      </c>
      <c r="DI71" s="62">
        <v>280</v>
      </c>
      <c r="DJ71" s="62">
        <v>231</v>
      </c>
      <c r="DK71" s="62">
        <v>0</v>
      </c>
      <c r="DL71" s="62">
        <v>0</v>
      </c>
      <c r="DM71" s="62">
        <v>0</v>
      </c>
      <c r="DN71" s="62">
        <v>0</v>
      </c>
      <c r="DO71" s="62">
        <v>0</v>
      </c>
      <c r="DP71" s="62">
        <v>0</v>
      </c>
      <c r="DQ71" s="62">
        <v>0</v>
      </c>
      <c r="DR71" s="62">
        <v>0</v>
      </c>
      <c r="DS71" s="62">
        <v>0</v>
      </c>
      <c r="DT71" s="32" t="s">
        <v>142</v>
      </c>
      <c r="DY71" s="76">
        <v>123</v>
      </c>
      <c r="DZ71" s="76">
        <v>117</v>
      </c>
      <c r="EA71" s="76">
        <v>100</v>
      </c>
      <c r="EB71" s="76">
        <v>140</v>
      </c>
      <c r="EC71" s="76">
        <v>95</v>
      </c>
      <c r="ED71" s="76">
        <v>106</v>
      </c>
      <c r="EE71" s="76">
        <v>123</v>
      </c>
      <c r="EF71" s="76">
        <v>97</v>
      </c>
      <c r="EG71" s="76">
        <v>83</v>
      </c>
      <c r="EH71" s="76">
        <v>101</v>
      </c>
      <c r="EI71" s="76">
        <v>91</v>
      </c>
      <c r="EJ71" s="76">
        <v>94</v>
      </c>
      <c r="EK71" s="76">
        <v>123</v>
      </c>
      <c r="EL71" s="76">
        <v>123</v>
      </c>
      <c r="EM71" s="76">
        <v>141</v>
      </c>
      <c r="EN71" s="76">
        <v>94</v>
      </c>
      <c r="EO71" s="76">
        <v>101</v>
      </c>
      <c r="EP71" s="76">
        <v>79</v>
      </c>
      <c r="EQ71" s="76">
        <v>123</v>
      </c>
      <c r="ER71" s="76">
        <v>114</v>
      </c>
      <c r="ES71" s="76">
        <v>100</v>
      </c>
      <c r="ET71" s="76">
        <v>131</v>
      </c>
      <c r="EU71" s="76">
        <v>97</v>
      </c>
      <c r="EV71" s="76">
        <v>96</v>
      </c>
      <c r="EW71" s="76">
        <v>123</v>
      </c>
      <c r="EX71" s="76">
        <v>95</v>
      </c>
      <c r="EY71" s="76">
        <v>76</v>
      </c>
      <c r="EZ71" s="76">
        <v>95</v>
      </c>
      <c r="FA71" s="76">
        <v>101</v>
      </c>
      <c r="FB71" s="76">
        <v>88</v>
      </c>
      <c r="FC71" s="76">
        <v>125</v>
      </c>
      <c r="FD71" s="76">
        <v>114</v>
      </c>
      <c r="FE71" s="76">
        <v>137</v>
      </c>
      <c r="FF71" s="76">
        <v>100</v>
      </c>
      <c r="FG71" s="76">
        <v>87</v>
      </c>
      <c r="FH71" s="76">
        <v>77</v>
      </c>
      <c r="FI71" s="76">
        <v>122</v>
      </c>
      <c r="FJ71" s="76">
        <v>112</v>
      </c>
      <c r="FK71" s="76">
        <v>97</v>
      </c>
      <c r="FL71" s="76">
        <v>129</v>
      </c>
      <c r="FM71" s="76">
        <v>92</v>
      </c>
      <c r="FN71" s="76">
        <v>104</v>
      </c>
      <c r="FO71" s="76">
        <v>121</v>
      </c>
      <c r="FP71" s="76">
        <v>99</v>
      </c>
      <c r="FQ71" s="76">
        <v>86</v>
      </c>
      <c r="FR71" s="76">
        <v>92</v>
      </c>
      <c r="FS71" s="76">
        <v>101</v>
      </c>
      <c r="FT71" s="76">
        <v>93</v>
      </c>
      <c r="FU71" s="76">
        <v>117</v>
      </c>
      <c r="FV71" s="76">
        <v>114</v>
      </c>
      <c r="FW71" s="76">
        <v>140</v>
      </c>
      <c r="FX71" s="76">
        <v>101</v>
      </c>
      <c r="FY71" s="76">
        <v>92</v>
      </c>
      <c r="FZ71" s="76">
        <v>75</v>
      </c>
      <c r="GA71" s="76">
        <v>113</v>
      </c>
      <c r="GB71" s="76">
        <v>109</v>
      </c>
      <c r="GC71" s="76">
        <v>94</v>
      </c>
      <c r="GD71" s="76">
        <v>136</v>
      </c>
      <c r="GE71" s="76">
        <v>129</v>
      </c>
      <c r="GF71" s="76">
        <v>117</v>
      </c>
      <c r="GG71" s="76">
        <v>89</v>
      </c>
      <c r="GH71" s="76">
        <v>106</v>
      </c>
      <c r="GI71" s="76">
        <v>82</v>
      </c>
      <c r="GJ71" s="76"/>
      <c r="GK71" s="76"/>
      <c r="GL71" s="76"/>
      <c r="GM71" s="76"/>
      <c r="GN71" s="76"/>
      <c r="GO71" s="76"/>
      <c r="GP71" s="76"/>
      <c r="GQ71" s="76"/>
      <c r="GR71" s="76"/>
    </row>
    <row r="72" spans="43:200" s="32" customFormat="1" x14ac:dyDescent="0.25"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>
        <v>121</v>
      </c>
      <c r="CT72" s="62">
        <v>121</v>
      </c>
      <c r="CU72" s="62">
        <v>121</v>
      </c>
      <c r="CV72" s="62">
        <v>121</v>
      </c>
      <c r="CW72" s="62">
        <v>93</v>
      </c>
      <c r="CX72" s="62">
        <v>121</v>
      </c>
      <c r="CY72" s="62">
        <v>121</v>
      </c>
      <c r="CZ72" s="62">
        <v>121</v>
      </c>
      <c r="DA72" s="62">
        <v>93</v>
      </c>
      <c r="DB72" s="62">
        <v>93</v>
      </c>
      <c r="DC72" s="62">
        <v>121</v>
      </c>
      <c r="DD72" s="62">
        <v>121</v>
      </c>
      <c r="DE72" s="62">
        <v>93</v>
      </c>
      <c r="DF72" s="62">
        <v>93</v>
      </c>
      <c r="DG72" s="62">
        <v>93</v>
      </c>
      <c r="DH72" s="62">
        <v>93</v>
      </c>
      <c r="DI72" s="62">
        <v>93</v>
      </c>
      <c r="DJ72" s="62">
        <v>93</v>
      </c>
      <c r="DK72" s="62">
        <v>0</v>
      </c>
      <c r="DL72" s="62">
        <v>0</v>
      </c>
      <c r="DM72" s="62">
        <v>0</v>
      </c>
      <c r="DN72" s="62">
        <v>0</v>
      </c>
      <c r="DO72" s="62">
        <v>0</v>
      </c>
      <c r="DP72" s="62">
        <v>0</v>
      </c>
      <c r="DQ72" s="62">
        <v>0</v>
      </c>
      <c r="DR72" s="62">
        <v>0</v>
      </c>
      <c r="DS72" s="62">
        <v>0</v>
      </c>
      <c r="DT72" s="32" t="s">
        <v>143</v>
      </c>
      <c r="DY72" s="76">
        <v>31</v>
      </c>
      <c r="DZ72" s="76">
        <v>31</v>
      </c>
      <c r="EA72" s="76">
        <v>31</v>
      </c>
      <c r="EB72" s="76">
        <v>31</v>
      </c>
      <c r="EC72" s="76">
        <v>31</v>
      </c>
      <c r="ED72" s="76">
        <v>31</v>
      </c>
      <c r="EE72" s="76">
        <v>31</v>
      </c>
      <c r="EF72" s="76">
        <v>31</v>
      </c>
      <c r="EG72" s="76">
        <v>31</v>
      </c>
      <c r="EH72" s="76">
        <v>31</v>
      </c>
      <c r="EI72" s="76">
        <v>31</v>
      </c>
      <c r="EJ72" s="76">
        <v>31</v>
      </c>
      <c r="EK72" s="76">
        <v>31</v>
      </c>
      <c r="EL72" s="76">
        <v>31</v>
      </c>
      <c r="EM72" s="76">
        <v>31</v>
      </c>
      <c r="EN72" s="76">
        <v>31</v>
      </c>
      <c r="EO72" s="76">
        <v>31</v>
      </c>
      <c r="EP72" s="76">
        <v>31</v>
      </c>
      <c r="EQ72" s="76">
        <v>31</v>
      </c>
      <c r="ER72" s="76">
        <v>31</v>
      </c>
      <c r="ES72" s="76">
        <v>31</v>
      </c>
      <c r="ET72" s="76">
        <v>31</v>
      </c>
      <c r="EU72" s="76">
        <v>31</v>
      </c>
      <c r="EV72" s="76">
        <v>31</v>
      </c>
      <c r="EW72" s="76">
        <v>31</v>
      </c>
      <c r="EX72" s="76">
        <v>31</v>
      </c>
      <c r="EY72" s="76">
        <v>31</v>
      </c>
      <c r="EZ72" s="76">
        <v>31</v>
      </c>
      <c r="FA72" s="76">
        <v>31</v>
      </c>
      <c r="FB72" s="76">
        <v>31</v>
      </c>
      <c r="FC72" s="76">
        <v>31</v>
      </c>
      <c r="FD72" s="76">
        <v>31</v>
      </c>
      <c r="FE72" s="76">
        <v>31</v>
      </c>
      <c r="FF72" s="76">
        <v>31</v>
      </c>
      <c r="FG72" s="76">
        <v>31</v>
      </c>
      <c r="FH72" s="76">
        <v>31</v>
      </c>
      <c r="FI72" s="76">
        <v>31</v>
      </c>
      <c r="FJ72" s="76">
        <v>31</v>
      </c>
      <c r="FK72" s="76">
        <v>31</v>
      </c>
      <c r="FL72" s="76">
        <v>31</v>
      </c>
      <c r="FM72" s="76">
        <v>31</v>
      </c>
      <c r="FN72" s="76">
        <v>31</v>
      </c>
      <c r="FO72" s="76">
        <v>31</v>
      </c>
      <c r="FP72" s="76">
        <v>31</v>
      </c>
      <c r="FQ72" s="76">
        <v>31</v>
      </c>
      <c r="FR72" s="76">
        <v>31</v>
      </c>
      <c r="FS72" s="76">
        <v>31</v>
      </c>
      <c r="FT72" s="76">
        <v>31</v>
      </c>
      <c r="FU72" s="76">
        <v>31</v>
      </c>
      <c r="FV72" s="76">
        <v>31</v>
      </c>
      <c r="FW72" s="76">
        <v>31</v>
      </c>
      <c r="FX72" s="76">
        <v>31</v>
      </c>
      <c r="FY72" s="76">
        <v>31</v>
      </c>
      <c r="FZ72" s="76">
        <v>31</v>
      </c>
      <c r="GA72" s="76">
        <v>28</v>
      </c>
      <c r="GB72" s="76">
        <v>28</v>
      </c>
      <c r="GC72" s="76">
        <v>28</v>
      </c>
      <c r="GD72" s="76">
        <v>28</v>
      </c>
      <c r="GE72" s="76">
        <v>28</v>
      </c>
      <c r="GF72" s="76">
        <v>28</v>
      </c>
      <c r="GG72" s="76">
        <v>28</v>
      </c>
      <c r="GH72" s="76">
        <v>28</v>
      </c>
      <c r="GI72" s="76">
        <v>28</v>
      </c>
      <c r="GJ72" s="76"/>
      <c r="GK72" s="76"/>
      <c r="GL72" s="76"/>
      <c r="GM72" s="76"/>
      <c r="GN72" s="76"/>
      <c r="GO72" s="76"/>
      <c r="GP72" s="76"/>
      <c r="GQ72" s="76"/>
      <c r="GR72" s="76"/>
    </row>
    <row r="73" spans="43:200" s="32" customFormat="1" x14ac:dyDescent="0.25"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>
        <v>3.9752066115702478</v>
      </c>
      <c r="CT73" s="62">
        <v>3.7355371900826446</v>
      </c>
      <c r="CU73" s="62">
        <v>3.2314049586776861</v>
      </c>
      <c r="CV73" s="62">
        <v>4.4297520661157028</v>
      </c>
      <c r="CW73" s="62">
        <v>3.053763440860215</v>
      </c>
      <c r="CX73" s="62">
        <v>3.5950413223140494</v>
      </c>
      <c r="CY73" s="62">
        <v>4</v>
      </c>
      <c r="CZ73" s="62">
        <v>3.1404958677685952</v>
      </c>
      <c r="DA73" s="62">
        <v>2.6344086021505375</v>
      </c>
      <c r="DB73" s="62">
        <v>3.096774193548387</v>
      </c>
      <c r="DC73" s="62">
        <v>3.2975206611570247</v>
      </c>
      <c r="DD73" s="62">
        <v>2.950413223140496</v>
      </c>
      <c r="DE73" s="62">
        <v>3.924731182795699</v>
      </c>
      <c r="DF73" s="62">
        <v>3.774193548387097</v>
      </c>
      <c r="DG73" s="62">
        <v>4.4946236559139781</v>
      </c>
      <c r="DH73" s="62">
        <v>3.172043010752688</v>
      </c>
      <c r="DI73" s="62">
        <v>3.010752688172043</v>
      </c>
      <c r="DJ73" s="62">
        <v>2.4838709677419355</v>
      </c>
      <c r="DK73" s="62" t="e">
        <v>#DIV/0!</v>
      </c>
      <c r="DL73" s="62" t="e">
        <v>#DIV/0!</v>
      </c>
      <c r="DM73" s="62" t="e">
        <v>#DIV/0!</v>
      </c>
      <c r="DN73" s="62" t="e">
        <v>#DIV/0!</v>
      </c>
      <c r="DO73" s="62" t="e">
        <v>#DIV/0!</v>
      </c>
      <c r="DP73" s="62" t="e">
        <v>#DIV/0!</v>
      </c>
      <c r="DQ73" s="62" t="e">
        <v>#DIV/0!</v>
      </c>
      <c r="DR73" s="62" t="e">
        <v>#DIV/0!</v>
      </c>
      <c r="DS73" s="62" t="e">
        <v>#DIV/0!</v>
      </c>
      <c r="DT73" s="32" t="s">
        <v>144</v>
      </c>
      <c r="DY73" s="76">
        <v>3.967741935483871</v>
      </c>
      <c r="DZ73" s="76">
        <v>3.774193548387097</v>
      </c>
      <c r="EA73" s="76">
        <v>3.225806451612903</v>
      </c>
      <c r="EB73" s="76">
        <v>4.5161290322580649</v>
      </c>
      <c r="EC73" s="76">
        <v>3.064516129032258</v>
      </c>
      <c r="ED73" s="76">
        <v>3.4193548387096775</v>
      </c>
      <c r="EE73" s="76">
        <v>3.967741935483871</v>
      </c>
      <c r="EF73" s="76">
        <v>3.129032258064516</v>
      </c>
      <c r="EG73" s="76">
        <v>2.6774193548387095</v>
      </c>
      <c r="EH73" s="76">
        <v>3.2580645161290325</v>
      </c>
      <c r="EI73" s="76">
        <v>2.935483870967742</v>
      </c>
      <c r="EJ73" s="76">
        <v>3.032258064516129</v>
      </c>
      <c r="EK73" s="76">
        <v>3.967741935483871</v>
      </c>
      <c r="EL73" s="76">
        <v>3.967741935483871</v>
      </c>
      <c r="EM73" s="76">
        <v>4.5483870967741939</v>
      </c>
      <c r="EN73" s="76">
        <v>3.032258064516129</v>
      </c>
      <c r="EO73" s="76">
        <v>3.2580645161290325</v>
      </c>
      <c r="EP73" s="76">
        <v>2.5483870967741935</v>
      </c>
      <c r="EQ73" s="76">
        <v>3.967741935483871</v>
      </c>
      <c r="ER73" s="76">
        <v>3.6774193548387095</v>
      </c>
      <c r="ES73" s="76">
        <v>3.225806451612903</v>
      </c>
      <c r="ET73" s="76">
        <v>4.225806451612903</v>
      </c>
      <c r="EU73" s="76">
        <v>3.129032258064516</v>
      </c>
      <c r="EV73" s="76">
        <v>3.096774193548387</v>
      </c>
      <c r="EW73" s="76">
        <v>3.967741935483871</v>
      </c>
      <c r="EX73" s="76">
        <v>3.064516129032258</v>
      </c>
      <c r="EY73" s="76">
        <v>2.4516129032258065</v>
      </c>
      <c r="EZ73" s="76">
        <v>3.064516129032258</v>
      </c>
      <c r="FA73" s="76">
        <v>3.2580645161290325</v>
      </c>
      <c r="FB73" s="76">
        <v>2.838709677419355</v>
      </c>
      <c r="FC73" s="76">
        <v>4.032258064516129</v>
      </c>
      <c r="FD73" s="76">
        <v>3.6774193548387095</v>
      </c>
      <c r="FE73" s="76">
        <v>4.419354838709677</v>
      </c>
      <c r="FF73" s="76">
        <v>3.225806451612903</v>
      </c>
      <c r="FG73" s="76">
        <v>2.806451612903226</v>
      </c>
      <c r="FH73" s="76">
        <v>2.4838709677419355</v>
      </c>
      <c r="FI73" s="76">
        <v>3.935483870967742</v>
      </c>
      <c r="FJ73" s="76">
        <v>3.6129032258064515</v>
      </c>
      <c r="FK73" s="76">
        <v>3.129032258064516</v>
      </c>
      <c r="FL73" s="76">
        <v>4.161290322580645</v>
      </c>
      <c r="FM73" s="76">
        <v>2.967741935483871</v>
      </c>
      <c r="FN73" s="76">
        <v>3.3548387096774195</v>
      </c>
      <c r="FO73" s="76">
        <v>3.903225806451613</v>
      </c>
      <c r="FP73" s="76">
        <v>3.193548387096774</v>
      </c>
      <c r="FQ73" s="76">
        <v>2.774193548387097</v>
      </c>
      <c r="FR73" s="76">
        <v>2.967741935483871</v>
      </c>
      <c r="FS73" s="76">
        <v>3.2580645161290325</v>
      </c>
      <c r="FT73" s="76">
        <v>3</v>
      </c>
      <c r="FU73" s="76">
        <v>3.774193548387097</v>
      </c>
      <c r="FV73" s="76">
        <v>3.6774193548387095</v>
      </c>
      <c r="FW73" s="76">
        <v>4.5161290322580649</v>
      </c>
      <c r="FX73" s="76">
        <v>3.2580645161290325</v>
      </c>
      <c r="FY73" s="76">
        <v>2.967741935483871</v>
      </c>
      <c r="FZ73" s="76">
        <v>2.4193548387096775</v>
      </c>
      <c r="GA73" s="76">
        <v>4.0357142857142856</v>
      </c>
      <c r="GB73" s="76">
        <v>3.8928571428571428</v>
      </c>
      <c r="GC73" s="76">
        <v>3.3571428571428572</v>
      </c>
      <c r="GD73" s="76">
        <v>4.8571428571428568</v>
      </c>
      <c r="GE73" s="76">
        <v>4.6071428571428568</v>
      </c>
      <c r="GF73" s="76">
        <v>4.1785714285714288</v>
      </c>
      <c r="GG73" s="76">
        <v>3.1785714285714284</v>
      </c>
      <c r="GH73" s="76">
        <v>3.7857142857142856</v>
      </c>
      <c r="GI73" s="76">
        <v>2.9285714285714284</v>
      </c>
      <c r="GJ73" s="76"/>
      <c r="GK73" s="76"/>
      <c r="GL73" s="76"/>
      <c r="GM73" s="76"/>
      <c r="GN73" s="76"/>
      <c r="GO73" s="76"/>
      <c r="GP73" s="76"/>
      <c r="GQ73" s="76"/>
      <c r="GR73" s="76"/>
    </row>
    <row r="74" spans="43:200" s="32" customFormat="1" x14ac:dyDescent="0.25"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>
        <v>18</v>
      </c>
      <c r="CT74" s="62">
        <v>15</v>
      </c>
      <c r="CU74" s="62">
        <v>12</v>
      </c>
      <c r="CV74" s="62">
        <v>19</v>
      </c>
      <c r="CW74" s="62">
        <v>9</v>
      </c>
      <c r="CX74" s="62">
        <v>12</v>
      </c>
      <c r="CY74" s="62">
        <v>20</v>
      </c>
      <c r="CZ74" s="62">
        <v>12</v>
      </c>
      <c r="DA74" s="62">
        <v>6</v>
      </c>
      <c r="DB74" s="62">
        <v>10</v>
      </c>
      <c r="DC74" s="62">
        <v>15</v>
      </c>
      <c r="DD74" s="62">
        <v>12</v>
      </c>
      <c r="DE74" s="62">
        <v>11</v>
      </c>
      <c r="DF74" s="62">
        <v>11</v>
      </c>
      <c r="DG74" s="62">
        <v>13</v>
      </c>
      <c r="DH74" s="62">
        <v>9</v>
      </c>
      <c r="DI74" s="62">
        <v>10</v>
      </c>
      <c r="DJ74" s="62">
        <v>7</v>
      </c>
      <c r="DK74" s="62">
        <v>0</v>
      </c>
      <c r="DL74" s="62">
        <v>0</v>
      </c>
      <c r="DM74" s="62">
        <v>0</v>
      </c>
      <c r="DN74" s="62">
        <v>0</v>
      </c>
      <c r="DO74" s="62">
        <v>0</v>
      </c>
      <c r="DP74" s="62">
        <v>0</v>
      </c>
      <c r="DQ74" s="62">
        <v>0</v>
      </c>
      <c r="DR74" s="62">
        <v>0</v>
      </c>
      <c r="DS74" s="62">
        <v>0</v>
      </c>
      <c r="DT74" s="32" t="s">
        <v>158</v>
      </c>
      <c r="DY74" s="76">
        <v>5</v>
      </c>
      <c r="DZ74" s="76">
        <v>3</v>
      </c>
      <c r="EA74" s="76">
        <v>3</v>
      </c>
      <c r="EB74" s="76">
        <v>4</v>
      </c>
      <c r="EC74" s="76">
        <v>4</v>
      </c>
      <c r="ED74" s="76">
        <v>4</v>
      </c>
      <c r="EE74" s="76">
        <v>5</v>
      </c>
      <c r="EF74" s="76">
        <v>2</v>
      </c>
      <c r="EG74" s="76">
        <v>2</v>
      </c>
      <c r="EH74" s="76">
        <v>4</v>
      </c>
      <c r="EI74" s="76">
        <v>3</v>
      </c>
      <c r="EJ74" s="76">
        <v>3</v>
      </c>
      <c r="EK74" s="76">
        <v>3</v>
      </c>
      <c r="EL74" s="76">
        <v>4</v>
      </c>
      <c r="EM74" s="76">
        <v>5</v>
      </c>
      <c r="EN74" s="76">
        <v>4</v>
      </c>
      <c r="EO74" s="76">
        <v>3</v>
      </c>
      <c r="EP74" s="76">
        <v>2</v>
      </c>
      <c r="EQ74" s="76">
        <v>5</v>
      </c>
      <c r="ER74" s="76">
        <v>4</v>
      </c>
      <c r="ES74" s="76">
        <v>3</v>
      </c>
      <c r="ET74" s="76">
        <v>3</v>
      </c>
      <c r="EU74" s="76">
        <v>3</v>
      </c>
      <c r="EV74" s="76">
        <v>4</v>
      </c>
      <c r="EW74" s="76">
        <v>6</v>
      </c>
      <c r="EX74" s="76">
        <v>3</v>
      </c>
      <c r="EY74" s="76">
        <v>2</v>
      </c>
      <c r="EZ74" s="76">
        <v>3</v>
      </c>
      <c r="FA74" s="76">
        <v>4</v>
      </c>
      <c r="FB74" s="76">
        <v>4</v>
      </c>
      <c r="FC74" s="76">
        <v>4</v>
      </c>
      <c r="FD74" s="76">
        <v>3</v>
      </c>
      <c r="FE74" s="76">
        <v>4</v>
      </c>
      <c r="FF74" s="76">
        <v>3</v>
      </c>
      <c r="FG74" s="76">
        <v>4</v>
      </c>
      <c r="FH74" s="76">
        <v>2</v>
      </c>
      <c r="FI74" s="76">
        <v>4</v>
      </c>
      <c r="FJ74" s="76">
        <v>4</v>
      </c>
      <c r="FK74" s="76">
        <v>3</v>
      </c>
      <c r="FL74" s="76">
        <v>6</v>
      </c>
      <c r="FM74" s="76">
        <v>2</v>
      </c>
      <c r="FN74" s="76">
        <v>2</v>
      </c>
      <c r="FO74" s="76">
        <v>4</v>
      </c>
      <c r="FP74" s="76">
        <v>4</v>
      </c>
      <c r="FQ74" s="76">
        <v>2</v>
      </c>
      <c r="FR74" s="76">
        <v>3</v>
      </c>
      <c r="FS74" s="76">
        <v>4</v>
      </c>
      <c r="FT74" s="76">
        <v>2</v>
      </c>
      <c r="FU74" s="76">
        <v>4</v>
      </c>
      <c r="FV74" s="76">
        <v>4</v>
      </c>
      <c r="FW74" s="76">
        <v>4</v>
      </c>
      <c r="FX74" s="76">
        <v>2</v>
      </c>
      <c r="FY74" s="76">
        <v>3</v>
      </c>
      <c r="FZ74" s="76">
        <v>3</v>
      </c>
      <c r="GA74" s="76">
        <v>4</v>
      </c>
      <c r="GB74" s="76">
        <v>4</v>
      </c>
      <c r="GC74" s="76">
        <v>3</v>
      </c>
      <c r="GD74" s="76">
        <v>6</v>
      </c>
      <c r="GE74" s="76">
        <v>2</v>
      </c>
      <c r="GF74" s="76">
        <v>5</v>
      </c>
      <c r="GG74" s="76">
        <v>3</v>
      </c>
      <c r="GH74" s="76">
        <v>4</v>
      </c>
      <c r="GI74" s="76">
        <v>3</v>
      </c>
      <c r="GJ74" s="76"/>
      <c r="GK74" s="76"/>
      <c r="GL74" s="76"/>
      <c r="GM74" s="76"/>
      <c r="GN74" s="76"/>
      <c r="GO74" s="76"/>
      <c r="GP74" s="76"/>
      <c r="GQ74" s="76"/>
      <c r="GR74" s="76"/>
    </row>
    <row r="75" spans="43:200" s="32" customFormat="1" x14ac:dyDescent="0.25"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>
        <v>4</v>
      </c>
      <c r="CT75" s="62">
        <v>4</v>
      </c>
      <c r="CU75" s="62">
        <v>4</v>
      </c>
      <c r="CV75" s="62">
        <v>4</v>
      </c>
      <c r="CW75" s="62">
        <v>3</v>
      </c>
      <c r="CX75" s="62">
        <v>4</v>
      </c>
      <c r="CY75" s="62">
        <v>4</v>
      </c>
      <c r="CZ75" s="62">
        <v>4</v>
      </c>
      <c r="DA75" s="62">
        <v>3</v>
      </c>
      <c r="DB75" s="62">
        <v>3</v>
      </c>
      <c r="DC75" s="62">
        <v>4</v>
      </c>
      <c r="DD75" s="62">
        <v>4</v>
      </c>
      <c r="DE75" s="62">
        <v>3</v>
      </c>
      <c r="DF75" s="62">
        <v>3</v>
      </c>
      <c r="DG75" s="62">
        <v>3</v>
      </c>
      <c r="DH75" s="62">
        <v>3</v>
      </c>
      <c r="DI75" s="62">
        <v>3</v>
      </c>
      <c r="DJ75" s="62">
        <v>3</v>
      </c>
      <c r="DK75" s="62">
        <v>0</v>
      </c>
      <c r="DL75" s="62">
        <v>0</v>
      </c>
      <c r="DM75" s="62">
        <v>0</v>
      </c>
      <c r="DN75" s="62">
        <v>0</v>
      </c>
      <c r="DO75" s="62">
        <v>0</v>
      </c>
      <c r="DP75" s="62">
        <v>0</v>
      </c>
      <c r="DQ75" s="62">
        <v>0</v>
      </c>
      <c r="DR75" s="62">
        <v>0</v>
      </c>
      <c r="DS75" s="62">
        <v>0</v>
      </c>
      <c r="DT75" s="32" t="s">
        <v>159</v>
      </c>
      <c r="DY75" s="76">
        <v>1</v>
      </c>
      <c r="DZ75" s="76">
        <v>1</v>
      </c>
      <c r="EA75" s="76">
        <v>1</v>
      </c>
      <c r="EB75" s="76">
        <v>1</v>
      </c>
      <c r="EC75" s="76">
        <v>1</v>
      </c>
      <c r="ED75" s="76">
        <v>1</v>
      </c>
      <c r="EE75" s="76">
        <v>1</v>
      </c>
      <c r="EF75" s="76">
        <v>1</v>
      </c>
      <c r="EG75" s="76">
        <v>1</v>
      </c>
      <c r="EH75" s="76">
        <v>1</v>
      </c>
      <c r="EI75" s="76">
        <v>1</v>
      </c>
      <c r="EJ75" s="76">
        <v>1</v>
      </c>
      <c r="EK75" s="76">
        <v>1</v>
      </c>
      <c r="EL75" s="76">
        <v>1</v>
      </c>
      <c r="EM75" s="76">
        <v>1</v>
      </c>
      <c r="EN75" s="76">
        <v>1</v>
      </c>
      <c r="EO75" s="76">
        <v>1</v>
      </c>
      <c r="EP75" s="76">
        <v>1</v>
      </c>
      <c r="EQ75" s="76">
        <v>1</v>
      </c>
      <c r="ER75" s="76">
        <v>1</v>
      </c>
      <c r="ES75" s="76">
        <v>1</v>
      </c>
      <c r="ET75" s="76">
        <v>1</v>
      </c>
      <c r="EU75" s="76">
        <v>1</v>
      </c>
      <c r="EV75" s="76">
        <v>1</v>
      </c>
      <c r="EW75" s="76">
        <v>1</v>
      </c>
      <c r="EX75" s="76">
        <v>1</v>
      </c>
      <c r="EY75" s="76">
        <v>1</v>
      </c>
      <c r="EZ75" s="76">
        <v>1</v>
      </c>
      <c r="FA75" s="76">
        <v>1</v>
      </c>
      <c r="FB75" s="76">
        <v>1</v>
      </c>
      <c r="FC75" s="76">
        <v>1</v>
      </c>
      <c r="FD75" s="76">
        <v>1</v>
      </c>
      <c r="FE75" s="76">
        <v>1</v>
      </c>
      <c r="FF75" s="76">
        <v>1</v>
      </c>
      <c r="FG75" s="76">
        <v>1</v>
      </c>
      <c r="FH75" s="76">
        <v>1</v>
      </c>
      <c r="FI75" s="76">
        <v>1</v>
      </c>
      <c r="FJ75" s="76">
        <v>1</v>
      </c>
      <c r="FK75" s="76">
        <v>1</v>
      </c>
      <c r="FL75" s="76">
        <v>1</v>
      </c>
      <c r="FM75" s="76">
        <v>1</v>
      </c>
      <c r="FN75" s="76">
        <v>1</v>
      </c>
      <c r="FO75" s="76">
        <v>1</v>
      </c>
      <c r="FP75" s="76">
        <v>1</v>
      </c>
      <c r="FQ75" s="76">
        <v>1</v>
      </c>
      <c r="FR75" s="76">
        <v>1</v>
      </c>
      <c r="FS75" s="76">
        <v>1</v>
      </c>
      <c r="FT75" s="76">
        <v>1</v>
      </c>
      <c r="FU75" s="76">
        <v>1</v>
      </c>
      <c r="FV75" s="76">
        <v>1</v>
      </c>
      <c r="FW75" s="76">
        <v>1</v>
      </c>
      <c r="FX75" s="76">
        <v>1</v>
      </c>
      <c r="FY75" s="76">
        <v>1</v>
      </c>
      <c r="FZ75" s="76">
        <v>1</v>
      </c>
      <c r="GA75" s="76">
        <v>1</v>
      </c>
      <c r="GB75" s="76">
        <v>1</v>
      </c>
      <c r="GC75" s="76">
        <v>1</v>
      </c>
      <c r="GD75" s="76">
        <v>1</v>
      </c>
      <c r="GE75" s="76">
        <v>1</v>
      </c>
      <c r="GF75" s="76">
        <v>1</v>
      </c>
      <c r="GG75" s="76">
        <v>1</v>
      </c>
      <c r="GH75" s="76">
        <v>1</v>
      </c>
      <c r="GI75" s="76">
        <v>1</v>
      </c>
      <c r="GJ75" s="76"/>
      <c r="GK75" s="76"/>
      <c r="GL75" s="76"/>
      <c r="GM75" s="76"/>
      <c r="GN75" s="76"/>
      <c r="GO75" s="76"/>
      <c r="GP75" s="76"/>
      <c r="GQ75" s="76"/>
      <c r="GR75" s="76"/>
    </row>
    <row r="76" spans="43:200" s="32" customFormat="1" x14ac:dyDescent="0.25"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>
        <v>4.5</v>
      </c>
      <c r="CT76" s="62">
        <v>3.75</v>
      </c>
      <c r="CU76" s="62">
        <v>3</v>
      </c>
      <c r="CV76" s="62">
        <v>4.75</v>
      </c>
      <c r="CW76" s="62">
        <v>3</v>
      </c>
      <c r="CX76" s="62">
        <v>3</v>
      </c>
      <c r="CY76" s="62">
        <v>5</v>
      </c>
      <c r="CZ76" s="62">
        <v>3</v>
      </c>
      <c r="DA76" s="62">
        <v>2</v>
      </c>
      <c r="DB76" s="62">
        <v>3.3333333333333335</v>
      </c>
      <c r="DC76" s="62">
        <v>3.75</v>
      </c>
      <c r="DD76" s="62">
        <v>3</v>
      </c>
      <c r="DE76" s="62">
        <v>3.6666666666666665</v>
      </c>
      <c r="DF76" s="62">
        <v>3.6666666666666665</v>
      </c>
      <c r="DG76" s="62">
        <v>4.333333333333333</v>
      </c>
      <c r="DH76" s="62">
        <v>3</v>
      </c>
      <c r="DI76" s="62">
        <v>3.3333333333333335</v>
      </c>
      <c r="DJ76" s="62">
        <v>2.3333333333333335</v>
      </c>
      <c r="DK76" s="62" t="e">
        <v>#DIV/0!</v>
      </c>
      <c r="DL76" s="62" t="e">
        <v>#DIV/0!</v>
      </c>
      <c r="DM76" s="62" t="e">
        <v>#DIV/0!</v>
      </c>
      <c r="DN76" s="62" t="e">
        <v>#DIV/0!</v>
      </c>
      <c r="DO76" s="62" t="e">
        <v>#DIV/0!</v>
      </c>
      <c r="DP76" s="62" t="e">
        <v>#DIV/0!</v>
      </c>
      <c r="DQ76" s="62" t="e">
        <v>#DIV/0!</v>
      </c>
      <c r="DR76" s="62" t="e">
        <v>#DIV/0!</v>
      </c>
      <c r="DS76" s="62" t="e">
        <v>#DIV/0!</v>
      </c>
      <c r="DT76" s="32" t="s">
        <v>192</v>
      </c>
      <c r="DY76" s="76">
        <v>5</v>
      </c>
      <c r="DZ76" s="76">
        <v>3</v>
      </c>
      <c r="EA76" s="76">
        <v>3</v>
      </c>
      <c r="EB76" s="76">
        <v>4</v>
      </c>
      <c r="EC76" s="76">
        <v>4</v>
      </c>
      <c r="ED76" s="76">
        <v>4</v>
      </c>
      <c r="EE76" s="76">
        <v>5</v>
      </c>
      <c r="EF76" s="76">
        <v>2</v>
      </c>
      <c r="EG76" s="76">
        <v>2</v>
      </c>
      <c r="EH76" s="76">
        <v>4</v>
      </c>
      <c r="EI76" s="76">
        <v>3</v>
      </c>
      <c r="EJ76" s="76">
        <v>3</v>
      </c>
      <c r="EK76" s="76">
        <v>3</v>
      </c>
      <c r="EL76" s="76">
        <v>4</v>
      </c>
      <c r="EM76" s="76">
        <v>5</v>
      </c>
      <c r="EN76" s="76">
        <v>4</v>
      </c>
      <c r="EO76" s="76">
        <v>3</v>
      </c>
      <c r="EP76" s="76">
        <v>2</v>
      </c>
      <c r="EQ76" s="76">
        <v>5</v>
      </c>
      <c r="ER76" s="76">
        <v>4</v>
      </c>
      <c r="ES76" s="76">
        <v>3</v>
      </c>
      <c r="ET76" s="76">
        <v>3</v>
      </c>
      <c r="EU76" s="76">
        <v>3</v>
      </c>
      <c r="EV76" s="76">
        <v>4</v>
      </c>
      <c r="EW76" s="76">
        <v>6</v>
      </c>
      <c r="EX76" s="76">
        <v>3</v>
      </c>
      <c r="EY76" s="76">
        <v>2</v>
      </c>
      <c r="EZ76" s="76">
        <v>3</v>
      </c>
      <c r="FA76" s="76">
        <v>4</v>
      </c>
      <c r="FB76" s="76">
        <v>4</v>
      </c>
      <c r="FC76" s="76">
        <v>4</v>
      </c>
      <c r="FD76" s="76">
        <v>3</v>
      </c>
      <c r="FE76" s="76">
        <v>4</v>
      </c>
      <c r="FF76" s="76">
        <v>3</v>
      </c>
      <c r="FG76" s="76">
        <v>4</v>
      </c>
      <c r="FH76" s="76">
        <v>2</v>
      </c>
      <c r="FI76" s="76">
        <v>4</v>
      </c>
      <c r="FJ76" s="76">
        <v>4</v>
      </c>
      <c r="FK76" s="76">
        <v>3</v>
      </c>
      <c r="FL76" s="76">
        <v>6</v>
      </c>
      <c r="FM76" s="76">
        <v>2</v>
      </c>
      <c r="FN76" s="76">
        <v>2</v>
      </c>
      <c r="FO76" s="76">
        <v>4</v>
      </c>
      <c r="FP76" s="76">
        <v>4</v>
      </c>
      <c r="FQ76" s="76">
        <v>2</v>
      </c>
      <c r="FR76" s="76">
        <v>3</v>
      </c>
      <c r="FS76" s="76">
        <v>4</v>
      </c>
      <c r="FT76" s="76">
        <v>2</v>
      </c>
      <c r="FU76" s="76">
        <v>4</v>
      </c>
      <c r="FV76" s="76">
        <v>4</v>
      </c>
      <c r="FW76" s="76">
        <v>4</v>
      </c>
      <c r="FX76" s="76">
        <v>2</v>
      </c>
      <c r="FY76" s="76">
        <v>3</v>
      </c>
      <c r="FZ76" s="76">
        <v>3</v>
      </c>
      <c r="GA76" s="76">
        <v>4</v>
      </c>
      <c r="GB76" s="76">
        <v>4</v>
      </c>
      <c r="GC76" s="76">
        <v>3</v>
      </c>
      <c r="GD76" s="76">
        <v>6</v>
      </c>
      <c r="GE76" s="76">
        <v>2</v>
      </c>
      <c r="GF76" s="76">
        <v>5</v>
      </c>
      <c r="GG76" s="76">
        <v>3</v>
      </c>
      <c r="GH76" s="76">
        <v>4</v>
      </c>
      <c r="GI76" s="76">
        <v>3</v>
      </c>
      <c r="GJ76" s="76"/>
      <c r="GK76" s="76"/>
      <c r="GL76" s="76"/>
      <c r="GM76" s="76"/>
      <c r="GN76" s="76"/>
      <c r="GO76" s="76"/>
      <c r="GP76" s="76"/>
      <c r="GQ76" s="76"/>
      <c r="GR76" s="76"/>
    </row>
    <row r="77" spans="43:200" s="32" customFormat="1" x14ac:dyDescent="0.25"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>
        <v>72</v>
      </c>
      <c r="CT77" s="62">
        <v>67</v>
      </c>
      <c r="CU77" s="62">
        <v>56</v>
      </c>
      <c r="CV77" s="62">
        <v>78</v>
      </c>
      <c r="CW77" s="62">
        <v>36</v>
      </c>
      <c r="CX77" s="62">
        <v>57</v>
      </c>
      <c r="CY77" s="62">
        <v>79</v>
      </c>
      <c r="CZ77" s="62">
        <v>54</v>
      </c>
      <c r="DA77" s="62">
        <v>31</v>
      </c>
      <c r="DB77" s="62">
        <v>45</v>
      </c>
      <c r="DC77" s="62">
        <v>51</v>
      </c>
      <c r="DD77" s="62">
        <v>50</v>
      </c>
      <c r="DE77" s="62">
        <v>48</v>
      </c>
      <c r="DF77" s="62">
        <v>52</v>
      </c>
      <c r="DG77" s="62">
        <v>62</v>
      </c>
      <c r="DH77" s="62">
        <v>42</v>
      </c>
      <c r="DI77" s="62">
        <v>42</v>
      </c>
      <c r="DJ77" s="62">
        <v>30</v>
      </c>
      <c r="DK77" s="62">
        <v>0</v>
      </c>
      <c r="DL77" s="62">
        <v>0</v>
      </c>
      <c r="DM77" s="62">
        <v>0</v>
      </c>
      <c r="DN77" s="62">
        <v>0</v>
      </c>
      <c r="DO77" s="62">
        <v>0</v>
      </c>
      <c r="DP77" s="62">
        <v>0</v>
      </c>
      <c r="DQ77" s="62">
        <v>0</v>
      </c>
      <c r="DR77" s="62">
        <v>0</v>
      </c>
      <c r="DS77" s="62">
        <v>0</v>
      </c>
      <c r="DT77" s="32" t="s">
        <v>72</v>
      </c>
      <c r="DY77" s="76">
        <v>19</v>
      </c>
      <c r="DZ77" s="76">
        <v>15</v>
      </c>
      <c r="EA77" s="76">
        <v>13</v>
      </c>
      <c r="EB77" s="76">
        <v>17</v>
      </c>
      <c r="EC77" s="76">
        <v>13</v>
      </c>
      <c r="ED77" s="76">
        <v>13</v>
      </c>
      <c r="EE77" s="76">
        <v>20</v>
      </c>
      <c r="EF77" s="76">
        <v>15</v>
      </c>
      <c r="EG77" s="76">
        <v>9</v>
      </c>
      <c r="EH77" s="76">
        <v>17</v>
      </c>
      <c r="EI77" s="76">
        <v>12</v>
      </c>
      <c r="EJ77" s="76">
        <v>12</v>
      </c>
      <c r="EK77" s="76">
        <v>15</v>
      </c>
      <c r="EL77" s="76">
        <v>18</v>
      </c>
      <c r="EM77" s="76">
        <v>21</v>
      </c>
      <c r="EN77" s="76">
        <v>15</v>
      </c>
      <c r="EO77" s="76">
        <v>12</v>
      </c>
      <c r="EP77" s="76">
        <v>8</v>
      </c>
      <c r="EQ77" s="76">
        <v>19</v>
      </c>
      <c r="ER77" s="76">
        <v>17</v>
      </c>
      <c r="ES77" s="76">
        <v>13</v>
      </c>
      <c r="ET77" s="76">
        <v>18</v>
      </c>
      <c r="EU77" s="76">
        <v>12</v>
      </c>
      <c r="EV77" s="76">
        <v>16</v>
      </c>
      <c r="EW77" s="76">
        <v>22</v>
      </c>
      <c r="EX77" s="76">
        <v>13</v>
      </c>
      <c r="EY77" s="76">
        <v>11</v>
      </c>
      <c r="EZ77" s="76">
        <v>15</v>
      </c>
      <c r="FA77" s="76">
        <v>12</v>
      </c>
      <c r="FB77" s="76">
        <v>13</v>
      </c>
      <c r="FC77" s="76">
        <v>16</v>
      </c>
      <c r="FD77" s="76">
        <v>16</v>
      </c>
      <c r="FE77" s="76">
        <v>21</v>
      </c>
      <c r="FF77" s="76">
        <v>14</v>
      </c>
      <c r="FG77" s="76">
        <v>16</v>
      </c>
      <c r="FH77" s="76">
        <v>11</v>
      </c>
      <c r="FI77" s="76">
        <v>17</v>
      </c>
      <c r="FJ77" s="76">
        <v>18</v>
      </c>
      <c r="FK77" s="76">
        <v>14</v>
      </c>
      <c r="FL77" s="76">
        <v>19</v>
      </c>
      <c r="FM77" s="76">
        <v>11</v>
      </c>
      <c r="FN77" s="76">
        <v>14</v>
      </c>
      <c r="FO77" s="76">
        <v>17</v>
      </c>
      <c r="FP77" s="76">
        <v>14</v>
      </c>
      <c r="FQ77" s="76">
        <v>11</v>
      </c>
      <c r="FR77" s="76">
        <v>13</v>
      </c>
      <c r="FS77" s="76">
        <v>12</v>
      </c>
      <c r="FT77" s="76">
        <v>10</v>
      </c>
      <c r="FU77" s="76">
        <v>17</v>
      </c>
      <c r="FV77" s="76">
        <v>18</v>
      </c>
      <c r="FW77" s="76">
        <v>20</v>
      </c>
      <c r="FX77" s="76">
        <v>13</v>
      </c>
      <c r="FY77" s="76">
        <v>14</v>
      </c>
      <c r="FZ77" s="76">
        <v>11</v>
      </c>
      <c r="GA77" s="76">
        <v>17</v>
      </c>
      <c r="GB77" s="76">
        <v>17</v>
      </c>
      <c r="GC77" s="76">
        <v>16</v>
      </c>
      <c r="GD77" s="76">
        <v>24</v>
      </c>
      <c r="GE77" s="76">
        <v>14</v>
      </c>
      <c r="GF77" s="76">
        <v>20</v>
      </c>
      <c r="GG77" s="76">
        <v>12</v>
      </c>
      <c r="GH77" s="76">
        <v>15</v>
      </c>
      <c r="GI77" s="76">
        <v>15</v>
      </c>
      <c r="GJ77" s="76"/>
      <c r="GK77" s="76"/>
      <c r="GL77" s="76"/>
      <c r="GM77" s="76"/>
      <c r="GN77" s="76"/>
      <c r="GO77" s="76"/>
      <c r="GP77" s="76"/>
      <c r="GQ77" s="76"/>
      <c r="GR77" s="76"/>
    </row>
    <row r="78" spans="43:200" s="32" customFormat="1" x14ac:dyDescent="0.25"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>
        <v>16</v>
      </c>
      <c r="CT78" s="62">
        <v>16</v>
      </c>
      <c r="CU78" s="62">
        <v>16</v>
      </c>
      <c r="CV78" s="62">
        <v>16</v>
      </c>
      <c r="CW78" s="62">
        <v>12</v>
      </c>
      <c r="CX78" s="62">
        <v>16</v>
      </c>
      <c r="CY78" s="62">
        <v>16</v>
      </c>
      <c r="CZ78" s="62">
        <v>16</v>
      </c>
      <c r="DA78" s="62">
        <v>12</v>
      </c>
      <c r="DB78" s="62">
        <v>12</v>
      </c>
      <c r="DC78" s="62">
        <v>16</v>
      </c>
      <c r="DD78" s="62">
        <v>16</v>
      </c>
      <c r="DE78" s="62">
        <v>12</v>
      </c>
      <c r="DF78" s="62">
        <v>12</v>
      </c>
      <c r="DG78" s="62">
        <v>12</v>
      </c>
      <c r="DH78" s="62">
        <v>12</v>
      </c>
      <c r="DI78" s="62">
        <v>12</v>
      </c>
      <c r="DJ78" s="62">
        <v>12</v>
      </c>
      <c r="DK78" s="62">
        <v>0</v>
      </c>
      <c r="DL78" s="62">
        <v>0</v>
      </c>
      <c r="DM78" s="62">
        <v>0</v>
      </c>
      <c r="DN78" s="62">
        <v>0</v>
      </c>
      <c r="DO78" s="62">
        <v>0</v>
      </c>
      <c r="DP78" s="62">
        <v>0</v>
      </c>
      <c r="DQ78" s="62">
        <v>0</v>
      </c>
      <c r="DR78" s="62">
        <v>0</v>
      </c>
      <c r="DS78" s="62">
        <v>0</v>
      </c>
      <c r="DT78" s="32" t="s">
        <v>73</v>
      </c>
      <c r="DY78" s="76">
        <v>4</v>
      </c>
      <c r="DZ78" s="76">
        <v>4</v>
      </c>
      <c r="EA78" s="76">
        <v>4</v>
      </c>
      <c r="EB78" s="76">
        <v>4</v>
      </c>
      <c r="EC78" s="76">
        <v>4</v>
      </c>
      <c r="ED78" s="76">
        <v>4</v>
      </c>
      <c r="EE78" s="76">
        <v>4</v>
      </c>
      <c r="EF78" s="76">
        <v>4</v>
      </c>
      <c r="EG78" s="76">
        <v>4</v>
      </c>
      <c r="EH78" s="76">
        <v>4</v>
      </c>
      <c r="EI78" s="76">
        <v>4</v>
      </c>
      <c r="EJ78" s="76">
        <v>4</v>
      </c>
      <c r="EK78" s="76">
        <v>4</v>
      </c>
      <c r="EL78" s="76">
        <v>4</v>
      </c>
      <c r="EM78" s="76">
        <v>4</v>
      </c>
      <c r="EN78" s="76">
        <v>4</v>
      </c>
      <c r="EO78" s="76">
        <v>4</v>
      </c>
      <c r="EP78" s="76">
        <v>4</v>
      </c>
      <c r="EQ78" s="76">
        <v>4</v>
      </c>
      <c r="ER78" s="76">
        <v>4</v>
      </c>
      <c r="ES78" s="76">
        <v>4</v>
      </c>
      <c r="ET78" s="76">
        <v>4</v>
      </c>
      <c r="EU78" s="76">
        <v>4</v>
      </c>
      <c r="EV78" s="76">
        <v>4</v>
      </c>
      <c r="EW78" s="76">
        <v>4</v>
      </c>
      <c r="EX78" s="76">
        <v>4</v>
      </c>
      <c r="EY78" s="76">
        <v>4</v>
      </c>
      <c r="EZ78" s="76">
        <v>4</v>
      </c>
      <c r="FA78" s="76">
        <v>4</v>
      </c>
      <c r="FB78" s="76">
        <v>4</v>
      </c>
      <c r="FC78" s="76">
        <v>4</v>
      </c>
      <c r="FD78" s="76">
        <v>4</v>
      </c>
      <c r="FE78" s="76">
        <v>4</v>
      </c>
      <c r="FF78" s="76">
        <v>4</v>
      </c>
      <c r="FG78" s="76">
        <v>4</v>
      </c>
      <c r="FH78" s="76">
        <v>4</v>
      </c>
      <c r="FI78" s="76">
        <v>4</v>
      </c>
      <c r="FJ78" s="76">
        <v>4</v>
      </c>
      <c r="FK78" s="76">
        <v>4</v>
      </c>
      <c r="FL78" s="76">
        <v>4</v>
      </c>
      <c r="FM78" s="76">
        <v>4</v>
      </c>
      <c r="FN78" s="76">
        <v>4</v>
      </c>
      <c r="FO78" s="76">
        <v>4</v>
      </c>
      <c r="FP78" s="76">
        <v>4</v>
      </c>
      <c r="FQ78" s="76">
        <v>4</v>
      </c>
      <c r="FR78" s="76">
        <v>4</v>
      </c>
      <c r="FS78" s="76">
        <v>4</v>
      </c>
      <c r="FT78" s="76">
        <v>4</v>
      </c>
      <c r="FU78" s="76">
        <v>4</v>
      </c>
      <c r="FV78" s="76">
        <v>4</v>
      </c>
      <c r="FW78" s="76">
        <v>4</v>
      </c>
      <c r="FX78" s="76">
        <v>4</v>
      </c>
      <c r="FY78" s="76">
        <v>4</v>
      </c>
      <c r="FZ78" s="76">
        <v>4</v>
      </c>
      <c r="GA78" s="76">
        <v>4</v>
      </c>
      <c r="GB78" s="76">
        <v>4</v>
      </c>
      <c r="GC78" s="76">
        <v>4</v>
      </c>
      <c r="GD78" s="76">
        <v>4</v>
      </c>
      <c r="GE78" s="76">
        <v>4</v>
      </c>
      <c r="GF78" s="76">
        <v>4</v>
      </c>
      <c r="GG78" s="76">
        <v>4</v>
      </c>
      <c r="GH78" s="76">
        <v>4</v>
      </c>
      <c r="GI78" s="76">
        <v>4</v>
      </c>
      <c r="GJ78" s="76"/>
      <c r="GK78" s="76"/>
      <c r="GL78" s="76"/>
      <c r="GM78" s="76"/>
      <c r="GN78" s="76"/>
      <c r="GO78" s="76"/>
      <c r="GP78" s="76"/>
      <c r="GQ78" s="76"/>
      <c r="GR78" s="76"/>
    </row>
    <row r="79" spans="43:200" s="32" customFormat="1" x14ac:dyDescent="0.25"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>
        <v>4.5</v>
      </c>
      <c r="CT79" s="62">
        <v>4.1875</v>
      </c>
      <c r="CU79" s="62">
        <v>3.5</v>
      </c>
      <c r="CV79" s="62">
        <v>4.875</v>
      </c>
      <c r="CW79" s="62">
        <v>3</v>
      </c>
      <c r="CX79" s="62">
        <v>3.5625</v>
      </c>
      <c r="CY79" s="62">
        <v>4.9375</v>
      </c>
      <c r="CZ79" s="62">
        <v>3.375</v>
      </c>
      <c r="DA79" s="62">
        <v>2.5833333333333335</v>
      </c>
      <c r="DB79" s="62">
        <v>3.75</v>
      </c>
      <c r="DC79" s="62">
        <v>3.1875</v>
      </c>
      <c r="DD79" s="62">
        <v>3.125</v>
      </c>
      <c r="DE79" s="62">
        <v>4</v>
      </c>
      <c r="DF79" s="62">
        <v>4.333333333333333</v>
      </c>
      <c r="DG79" s="62">
        <v>5.166666666666667</v>
      </c>
      <c r="DH79" s="62">
        <v>3.5</v>
      </c>
      <c r="DI79" s="62">
        <v>3.5</v>
      </c>
      <c r="DJ79" s="62">
        <v>2.5</v>
      </c>
      <c r="DK79" s="62" t="e">
        <v>#DIV/0!</v>
      </c>
      <c r="DL79" s="62" t="e">
        <v>#DIV/0!</v>
      </c>
      <c r="DM79" s="62" t="e">
        <v>#DIV/0!</v>
      </c>
      <c r="DN79" s="62" t="e">
        <v>#DIV/0!</v>
      </c>
      <c r="DO79" s="62" t="e">
        <v>#DIV/0!</v>
      </c>
      <c r="DP79" s="62" t="e">
        <v>#DIV/0!</v>
      </c>
      <c r="DQ79" s="62" t="e">
        <v>#DIV/0!</v>
      </c>
      <c r="DR79" s="62" t="e">
        <v>#DIV/0!</v>
      </c>
      <c r="DS79" s="62" t="e">
        <v>#DIV/0!</v>
      </c>
      <c r="DT79" s="32" t="s">
        <v>74</v>
      </c>
      <c r="DY79" s="76">
        <v>4.75</v>
      </c>
      <c r="DZ79" s="76">
        <v>3.75</v>
      </c>
      <c r="EA79" s="76">
        <v>3.25</v>
      </c>
      <c r="EB79" s="76">
        <v>4.25</v>
      </c>
      <c r="EC79" s="76">
        <v>3.25</v>
      </c>
      <c r="ED79" s="76">
        <v>3.25</v>
      </c>
      <c r="EE79" s="76">
        <v>5</v>
      </c>
      <c r="EF79" s="76">
        <v>3.75</v>
      </c>
      <c r="EG79" s="76">
        <v>2.25</v>
      </c>
      <c r="EH79" s="76">
        <v>4.25</v>
      </c>
      <c r="EI79" s="76">
        <v>3</v>
      </c>
      <c r="EJ79" s="76">
        <v>3</v>
      </c>
      <c r="EK79" s="76">
        <v>3.75</v>
      </c>
      <c r="EL79" s="76">
        <v>4.5</v>
      </c>
      <c r="EM79" s="76">
        <v>5.25</v>
      </c>
      <c r="EN79" s="76">
        <v>3.75</v>
      </c>
      <c r="EO79" s="76">
        <v>3</v>
      </c>
      <c r="EP79" s="76">
        <v>2</v>
      </c>
      <c r="EQ79" s="76">
        <v>4.75</v>
      </c>
      <c r="ER79" s="76">
        <v>4.25</v>
      </c>
      <c r="ES79" s="76">
        <v>3.25</v>
      </c>
      <c r="ET79" s="76">
        <v>4.5</v>
      </c>
      <c r="EU79" s="76">
        <v>3</v>
      </c>
      <c r="EV79" s="76">
        <v>4</v>
      </c>
      <c r="EW79" s="76">
        <v>5.5</v>
      </c>
      <c r="EX79" s="76">
        <v>3.25</v>
      </c>
      <c r="EY79" s="76">
        <v>2.75</v>
      </c>
      <c r="EZ79" s="76">
        <v>3.75</v>
      </c>
      <c r="FA79" s="76">
        <v>3</v>
      </c>
      <c r="FB79" s="76">
        <v>3.25</v>
      </c>
      <c r="FC79" s="76">
        <v>4</v>
      </c>
      <c r="FD79" s="76">
        <v>4</v>
      </c>
      <c r="FE79" s="76">
        <v>5.25</v>
      </c>
      <c r="FF79" s="76">
        <v>3.5</v>
      </c>
      <c r="FG79" s="76">
        <v>4</v>
      </c>
      <c r="FH79" s="76">
        <v>2.75</v>
      </c>
      <c r="FI79" s="76">
        <v>4.25</v>
      </c>
      <c r="FJ79" s="76">
        <v>4.5</v>
      </c>
      <c r="FK79" s="76">
        <v>3.5</v>
      </c>
      <c r="FL79" s="76">
        <v>4.75</v>
      </c>
      <c r="FM79" s="76">
        <v>2.75</v>
      </c>
      <c r="FN79" s="76">
        <v>3.5</v>
      </c>
      <c r="FO79" s="76">
        <v>4.25</v>
      </c>
      <c r="FP79" s="76">
        <v>3.5</v>
      </c>
      <c r="FQ79" s="76">
        <v>2.75</v>
      </c>
      <c r="FR79" s="76">
        <v>3.25</v>
      </c>
      <c r="FS79" s="76">
        <v>3</v>
      </c>
      <c r="FT79" s="76">
        <v>2.5</v>
      </c>
      <c r="FU79" s="76">
        <v>4.25</v>
      </c>
      <c r="FV79" s="76">
        <v>4.5</v>
      </c>
      <c r="FW79" s="76">
        <v>5</v>
      </c>
      <c r="FX79" s="76">
        <v>3.25</v>
      </c>
      <c r="FY79" s="76">
        <v>3.5</v>
      </c>
      <c r="FZ79" s="76">
        <v>2.75</v>
      </c>
      <c r="GA79" s="76">
        <v>4.25</v>
      </c>
      <c r="GB79" s="76">
        <v>4.25</v>
      </c>
      <c r="GC79" s="76">
        <v>4</v>
      </c>
      <c r="GD79" s="76">
        <v>6</v>
      </c>
      <c r="GE79" s="76">
        <v>3.5</v>
      </c>
      <c r="GF79" s="76">
        <v>5</v>
      </c>
      <c r="GG79" s="76">
        <v>3</v>
      </c>
      <c r="GH79" s="76">
        <v>3.75</v>
      </c>
      <c r="GI79" s="76">
        <v>3.75</v>
      </c>
      <c r="GJ79" s="76"/>
      <c r="GK79" s="76"/>
      <c r="GL79" s="76"/>
      <c r="GM79" s="76"/>
      <c r="GN79" s="76"/>
      <c r="GO79" s="76"/>
      <c r="GP79" s="76"/>
      <c r="GQ79" s="76"/>
      <c r="GR79" s="76"/>
    </row>
    <row r="80" spans="43:200" s="32" customFormat="1" x14ac:dyDescent="0.25"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>
        <v>72</v>
      </c>
      <c r="CT80" s="62">
        <v>67</v>
      </c>
      <c r="CU80" s="62">
        <v>56</v>
      </c>
      <c r="CV80" s="62">
        <v>78</v>
      </c>
      <c r="CW80" s="62">
        <v>36</v>
      </c>
      <c r="CX80" s="62">
        <v>57</v>
      </c>
      <c r="CY80" s="62">
        <v>79</v>
      </c>
      <c r="CZ80" s="62">
        <v>54</v>
      </c>
      <c r="DA80" s="62">
        <v>31</v>
      </c>
      <c r="DB80" s="62">
        <v>45</v>
      </c>
      <c r="DC80" s="62">
        <v>51</v>
      </c>
      <c r="DD80" s="62">
        <v>50</v>
      </c>
      <c r="DE80" s="62">
        <v>48</v>
      </c>
      <c r="DF80" s="62">
        <v>52</v>
      </c>
      <c r="DG80" s="62">
        <v>62</v>
      </c>
      <c r="DH80" s="62">
        <v>42</v>
      </c>
      <c r="DI80" s="62">
        <v>42</v>
      </c>
      <c r="DJ80" s="62">
        <v>30</v>
      </c>
      <c r="DK80" s="62">
        <v>0</v>
      </c>
      <c r="DL80" s="62">
        <v>0</v>
      </c>
      <c r="DM80" s="62">
        <v>0</v>
      </c>
      <c r="DN80" s="62">
        <v>0</v>
      </c>
      <c r="DO80" s="62">
        <v>0</v>
      </c>
      <c r="DP80" s="62">
        <v>0</v>
      </c>
      <c r="DQ80" s="62">
        <v>0</v>
      </c>
      <c r="DR80" s="62">
        <v>0</v>
      </c>
      <c r="DS80" s="62">
        <v>0</v>
      </c>
      <c r="DT80" s="32" t="s">
        <v>145</v>
      </c>
      <c r="DY80" s="76">
        <v>19</v>
      </c>
      <c r="DZ80" s="76">
        <v>15</v>
      </c>
      <c r="EA80" s="76">
        <v>13</v>
      </c>
      <c r="EB80" s="76">
        <v>17</v>
      </c>
      <c r="EC80" s="76">
        <v>13</v>
      </c>
      <c r="ED80" s="76">
        <v>13</v>
      </c>
      <c r="EE80" s="76">
        <v>20</v>
      </c>
      <c r="EF80" s="76">
        <v>15</v>
      </c>
      <c r="EG80" s="76">
        <v>9</v>
      </c>
      <c r="EH80" s="76">
        <v>17</v>
      </c>
      <c r="EI80" s="76">
        <v>12</v>
      </c>
      <c r="EJ80" s="76">
        <v>12</v>
      </c>
      <c r="EK80" s="76">
        <v>15</v>
      </c>
      <c r="EL80" s="76">
        <v>18</v>
      </c>
      <c r="EM80" s="76">
        <v>21</v>
      </c>
      <c r="EN80" s="76">
        <v>15</v>
      </c>
      <c r="EO80" s="76">
        <v>12</v>
      </c>
      <c r="EP80" s="76">
        <v>8</v>
      </c>
      <c r="EQ80" s="76">
        <v>19</v>
      </c>
      <c r="ER80" s="76">
        <v>17</v>
      </c>
      <c r="ES80" s="76">
        <v>13</v>
      </c>
      <c r="ET80" s="76">
        <v>18</v>
      </c>
      <c r="EU80" s="76">
        <v>12</v>
      </c>
      <c r="EV80" s="76">
        <v>16</v>
      </c>
      <c r="EW80" s="76">
        <v>22</v>
      </c>
      <c r="EX80" s="76">
        <v>13</v>
      </c>
      <c r="EY80" s="76">
        <v>11</v>
      </c>
      <c r="EZ80" s="76">
        <v>15</v>
      </c>
      <c r="FA80" s="76">
        <v>12</v>
      </c>
      <c r="FB80" s="76">
        <v>13</v>
      </c>
      <c r="FC80" s="76">
        <v>16</v>
      </c>
      <c r="FD80" s="76">
        <v>16</v>
      </c>
      <c r="FE80" s="76">
        <v>21</v>
      </c>
      <c r="FF80" s="76">
        <v>14</v>
      </c>
      <c r="FG80" s="76">
        <v>16</v>
      </c>
      <c r="FH80" s="76">
        <v>11</v>
      </c>
      <c r="FI80" s="76">
        <v>17</v>
      </c>
      <c r="FJ80" s="76">
        <v>18</v>
      </c>
      <c r="FK80" s="76">
        <v>14</v>
      </c>
      <c r="FL80" s="76">
        <v>19</v>
      </c>
      <c r="FM80" s="76">
        <v>11</v>
      </c>
      <c r="FN80" s="76">
        <v>14</v>
      </c>
      <c r="FO80" s="76">
        <v>17</v>
      </c>
      <c r="FP80" s="76">
        <v>14</v>
      </c>
      <c r="FQ80" s="76">
        <v>11</v>
      </c>
      <c r="FR80" s="76">
        <v>13</v>
      </c>
      <c r="FS80" s="76">
        <v>12</v>
      </c>
      <c r="FT80" s="76">
        <v>10</v>
      </c>
      <c r="FU80" s="76">
        <v>17</v>
      </c>
      <c r="FV80" s="76">
        <v>18</v>
      </c>
      <c r="FW80" s="76">
        <v>20</v>
      </c>
      <c r="FX80" s="76">
        <v>13</v>
      </c>
      <c r="FY80" s="76">
        <v>14</v>
      </c>
      <c r="FZ80" s="76">
        <v>11</v>
      </c>
      <c r="GA80" s="76">
        <v>17</v>
      </c>
      <c r="GB80" s="76">
        <v>17</v>
      </c>
      <c r="GC80" s="76">
        <v>16</v>
      </c>
      <c r="GD80" s="76">
        <v>24</v>
      </c>
      <c r="GE80" s="76">
        <v>14</v>
      </c>
      <c r="GF80" s="76">
        <v>20</v>
      </c>
      <c r="GG80" s="76">
        <v>12</v>
      </c>
      <c r="GH80" s="76">
        <v>15</v>
      </c>
      <c r="GI80" s="76">
        <v>15</v>
      </c>
      <c r="GJ80" s="76"/>
      <c r="GK80" s="76"/>
      <c r="GL80" s="76"/>
      <c r="GM80" s="76"/>
      <c r="GN80" s="76"/>
      <c r="GO80" s="76"/>
      <c r="GP80" s="76"/>
      <c r="GQ80" s="76"/>
      <c r="GR80" s="76"/>
    </row>
    <row r="81" spans="1:200" s="32" customFormat="1" x14ac:dyDescent="0.25"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>
        <v>16</v>
      </c>
      <c r="CT81" s="62">
        <v>16</v>
      </c>
      <c r="CU81" s="62">
        <v>16</v>
      </c>
      <c r="CV81" s="62">
        <v>16</v>
      </c>
      <c r="CW81" s="62">
        <v>12</v>
      </c>
      <c r="CX81" s="62">
        <v>16</v>
      </c>
      <c r="CY81" s="62">
        <v>16</v>
      </c>
      <c r="CZ81" s="62">
        <v>16</v>
      </c>
      <c r="DA81" s="62">
        <v>12</v>
      </c>
      <c r="DB81" s="62">
        <v>12</v>
      </c>
      <c r="DC81" s="62">
        <v>16</v>
      </c>
      <c r="DD81" s="62">
        <v>16</v>
      </c>
      <c r="DE81" s="62">
        <v>12</v>
      </c>
      <c r="DF81" s="62">
        <v>12</v>
      </c>
      <c r="DG81" s="62">
        <v>12</v>
      </c>
      <c r="DH81" s="62">
        <v>12</v>
      </c>
      <c r="DI81" s="62">
        <v>12</v>
      </c>
      <c r="DJ81" s="62">
        <v>12</v>
      </c>
      <c r="DK81" s="62">
        <v>0</v>
      </c>
      <c r="DL81" s="62">
        <v>0</v>
      </c>
      <c r="DM81" s="62">
        <v>0</v>
      </c>
      <c r="DN81" s="62">
        <v>0</v>
      </c>
      <c r="DO81" s="62">
        <v>0</v>
      </c>
      <c r="DP81" s="62">
        <v>0</v>
      </c>
      <c r="DQ81" s="62">
        <v>0</v>
      </c>
      <c r="DR81" s="62">
        <v>0</v>
      </c>
      <c r="DS81" s="62">
        <v>0</v>
      </c>
      <c r="DT81" s="32" t="s">
        <v>146</v>
      </c>
      <c r="DY81" s="76">
        <v>4</v>
      </c>
      <c r="DZ81" s="76">
        <v>4</v>
      </c>
      <c r="EA81" s="76">
        <v>4</v>
      </c>
      <c r="EB81" s="76">
        <v>4</v>
      </c>
      <c r="EC81" s="76">
        <v>4</v>
      </c>
      <c r="ED81" s="76">
        <v>4</v>
      </c>
      <c r="EE81" s="76">
        <v>4</v>
      </c>
      <c r="EF81" s="76">
        <v>4</v>
      </c>
      <c r="EG81" s="76">
        <v>4</v>
      </c>
      <c r="EH81" s="76">
        <v>4</v>
      </c>
      <c r="EI81" s="76">
        <v>4</v>
      </c>
      <c r="EJ81" s="76">
        <v>4</v>
      </c>
      <c r="EK81" s="76">
        <v>4</v>
      </c>
      <c r="EL81" s="76">
        <v>4</v>
      </c>
      <c r="EM81" s="76">
        <v>4</v>
      </c>
      <c r="EN81" s="76">
        <v>4</v>
      </c>
      <c r="EO81" s="76">
        <v>4</v>
      </c>
      <c r="EP81" s="76">
        <v>4</v>
      </c>
      <c r="EQ81" s="76">
        <v>4</v>
      </c>
      <c r="ER81" s="76">
        <v>4</v>
      </c>
      <c r="ES81" s="76">
        <v>4</v>
      </c>
      <c r="ET81" s="76">
        <v>4</v>
      </c>
      <c r="EU81" s="76">
        <v>4</v>
      </c>
      <c r="EV81" s="76">
        <v>4</v>
      </c>
      <c r="EW81" s="76">
        <v>4</v>
      </c>
      <c r="EX81" s="76">
        <v>4</v>
      </c>
      <c r="EY81" s="76">
        <v>4</v>
      </c>
      <c r="EZ81" s="76">
        <v>4</v>
      </c>
      <c r="FA81" s="76">
        <v>4</v>
      </c>
      <c r="FB81" s="76">
        <v>4</v>
      </c>
      <c r="FC81" s="76">
        <v>4</v>
      </c>
      <c r="FD81" s="76">
        <v>4</v>
      </c>
      <c r="FE81" s="76">
        <v>4</v>
      </c>
      <c r="FF81" s="76">
        <v>4</v>
      </c>
      <c r="FG81" s="76">
        <v>4</v>
      </c>
      <c r="FH81" s="76">
        <v>4</v>
      </c>
      <c r="FI81" s="76">
        <v>4</v>
      </c>
      <c r="FJ81" s="76">
        <v>4</v>
      </c>
      <c r="FK81" s="76">
        <v>4</v>
      </c>
      <c r="FL81" s="76">
        <v>4</v>
      </c>
      <c r="FM81" s="76">
        <v>4</v>
      </c>
      <c r="FN81" s="76">
        <v>4</v>
      </c>
      <c r="FO81" s="76">
        <v>4</v>
      </c>
      <c r="FP81" s="76">
        <v>4</v>
      </c>
      <c r="FQ81" s="76">
        <v>4</v>
      </c>
      <c r="FR81" s="76">
        <v>4</v>
      </c>
      <c r="FS81" s="76">
        <v>4</v>
      </c>
      <c r="FT81" s="76">
        <v>4</v>
      </c>
      <c r="FU81" s="76">
        <v>4</v>
      </c>
      <c r="FV81" s="76">
        <v>4</v>
      </c>
      <c r="FW81" s="76">
        <v>4</v>
      </c>
      <c r="FX81" s="76">
        <v>4</v>
      </c>
      <c r="FY81" s="76">
        <v>4</v>
      </c>
      <c r="FZ81" s="76">
        <v>4</v>
      </c>
      <c r="GA81" s="76">
        <v>4</v>
      </c>
      <c r="GB81" s="76">
        <v>4</v>
      </c>
      <c r="GC81" s="76">
        <v>4</v>
      </c>
      <c r="GD81" s="76">
        <v>4</v>
      </c>
      <c r="GE81" s="76">
        <v>4</v>
      </c>
      <c r="GF81" s="76">
        <v>4</v>
      </c>
      <c r="GG81" s="76">
        <v>4</v>
      </c>
      <c r="GH81" s="76">
        <v>4</v>
      </c>
      <c r="GI81" s="76">
        <v>4</v>
      </c>
      <c r="GJ81" s="76"/>
      <c r="GK81" s="76"/>
      <c r="GL81" s="76"/>
      <c r="GM81" s="76"/>
      <c r="GN81" s="76"/>
      <c r="GO81" s="76"/>
      <c r="GP81" s="76"/>
      <c r="GQ81" s="76"/>
      <c r="GR81" s="76"/>
    </row>
    <row r="82" spans="1:200" s="32" customFormat="1" x14ac:dyDescent="0.25"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>
        <v>4.5</v>
      </c>
      <c r="CT82" s="62">
        <v>4.1875</v>
      </c>
      <c r="CU82" s="62">
        <v>3.5</v>
      </c>
      <c r="CV82" s="62">
        <v>4.875</v>
      </c>
      <c r="CW82" s="62">
        <v>3</v>
      </c>
      <c r="CX82" s="62">
        <v>3.5625</v>
      </c>
      <c r="CY82" s="62">
        <v>4.9375</v>
      </c>
      <c r="CZ82" s="62">
        <v>3.375</v>
      </c>
      <c r="DA82" s="62">
        <v>2.5833333333333335</v>
      </c>
      <c r="DB82" s="62">
        <v>3.75</v>
      </c>
      <c r="DC82" s="62">
        <v>3.1875</v>
      </c>
      <c r="DD82" s="62">
        <v>3.125</v>
      </c>
      <c r="DE82" s="62">
        <v>4</v>
      </c>
      <c r="DF82" s="62">
        <v>4.333333333333333</v>
      </c>
      <c r="DG82" s="62">
        <v>5.166666666666667</v>
      </c>
      <c r="DH82" s="62">
        <v>3.5</v>
      </c>
      <c r="DI82" s="62">
        <v>3.5</v>
      </c>
      <c r="DJ82" s="62">
        <v>2.5</v>
      </c>
      <c r="DK82" s="62" t="e">
        <v>#DIV/0!</v>
      </c>
      <c r="DL82" s="62" t="e">
        <v>#DIV/0!</v>
      </c>
      <c r="DM82" s="62" t="e">
        <v>#DIV/0!</v>
      </c>
      <c r="DN82" s="62" t="e">
        <v>#DIV/0!</v>
      </c>
      <c r="DO82" s="62" t="e">
        <v>#DIV/0!</v>
      </c>
      <c r="DP82" s="62" t="e">
        <v>#DIV/0!</v>
      </c>
      <c r="DQ82" s="62" t="e">
        <v>#DIV/0!</v>
      </c>
      <c r="DR82" s="62" t="e">
        <v>#DIV/0!</v>
      </c>
      <c r="DS82" s="62" t="e">
        <v>#DIV/0!</v>
      </c>
      <c r="DT82" s="32" t="s">
        <v>147</v>
      </c>
      <c r="DY82" s="76">
        <v>4.75</v>
      </c>
      <c r="DZ82" s="76">
        <v>3.75</v>
      </c>
      <c r="EA82" s="76">
        <v>3.25</v>
      </c>
      <c r="EB82" s="76">
        <v>4.25</v>
      </c>
      <c r="EC82" s="76">
        <v>3.25</v>
      </c>
      <c r="ED82" s="76">
        <v>3.25</v>
      </c>
      <c r="EE82" s="76">
        <v>5</v>
      </c>
      <c r="EF82" s="76">
        <v>3.75</v>
      </c>
      <c r="EG82" s="76">
        <v>2.25</v>
      </c>
      <c r="EH82" s="76">
        <v>4.25</v>
      </c>
      <c r="EI82" s="76">
        <v>3</v>
      </c>
      <c r="EJ82" s="76">
        <v>3</v>
      </c>
      <c r="EK82" s="76">
        <v>3.75</v>
      </c>
      <c r="EL82" s="76">
        <v>4.5</v>
      </c>
      <c r="EM82" s="76">
        <v>5.25</v>
      </c>
      <c r="EN82" s="76">
        <v>3.75</v>
      </c>
      <c r="EO82" s="76">
        <v>3</v>
      </c>
      <c r="EP82" s="76">
        <v>2</v>
      </c>
      <c r="EQ82" s="76">
        <v>4.75</v>
      </c>
      <c r="ER82" s="76">
        <v>4.25</v>
      </c>
      <c r="ES82" s="76">
        <v>3.25</v>
      </c>
      <c r="ET82" s="76">
        <v>4.5</v>
      </c>
      <c r="EU82" s="76">
        <v>3</v>
      </c>
      <c r="EV82" s="76">
        <v>4</v>
      </c>
      <c r="EW82" s="76">
        <v>5.5</v>
      </c>
      <c r="EX82" s="76">
        <v>3.25</v>
      </c>
      <c r="EY82" s="76">
        <v>2.75</v>
      </c>
      <c r="EZ82" s="76">
        <v>3.75</v>
      </c>
      <c r="FA82" s="76">
        <v>3</v>
      </c>
      <c r="FB82" s="76">
        <v>3.25</v>
      </c>
      <c r="FC82" s="76">
        <v>4</v>
      </c>
      <c r="FD82" s="76">
        <v>4</v>
      </c>
      <c r="FE82" s="76">
        <v>5.25</v>
      </c>
      <c r="FF82" s="76">
        <v>3.5</v>
      </c>
      <c r="FG82" s="76">
        <v>4</v>
      </c>
      <c r="FH82" s="76">
        <v>2.75</v>
      </c>
      <c r="FI82" s="76">
        <v>4.25</v>
      </c>
      <c r="FJ82" s="76">
        <v>4.5</v>
      </c>
      <c r="FK82" s="76">
        <v>3.5</v>
      </c>
      <c r="FL82" s="76">
        <v>4.75</v>
      </c>
      <c r="FM82" s="76">
        <v>2.75</v>
      </c>
      <c r="FN82" s="76">
        <v>3.5</v>
      </c>
      <c r="FO82" s="76">
        <v>4.25</v>
      </c>
      <c r="FP82" s="76">
        <v>3.5</v>
      </c>
      <c r="FQ82" s="76">
        <v>2.75</v>
      </c>
      <c r="FR82" s="76">
        <v>3.25</v>
      </c>
      <c r="FS82" s="76">
        <v>3</v>
      </c>
      <c r="FT82" s="76">
        <v>2.5</v>
      </c>
      <c r="FU82" s="76">
        <v>4.25</v>
      </c>
      <c r="FV82" s="76">
        <v>4.5</v>
      </c>
      <c r="FW82" s="76">
        <v>5</v>
      </c>
      <c r="FX82" s="76">
        <v>3.25</v>
      </c>
      <c r="FY82" s="76">
        <v>3.5</v>
      </c>
      <c r="FZ82" s="76">
        <v>2.75</v>
      </c>
      <c r="GA82" s="76">
        <v>4.25</v>
      </c>
      <c r="GB82" s="76">
        <v>4.25</v>
      </c>
      <c r="GC82" s="76">
        <v>4</v>
      </c>
      <c r="GD82" s="76">
        <v>6</v>
      </c>
      <c r="GE82" s="76">
        <v>3.5</v>
      </c>
      <c r="GF82" s="76">
        <v>5</v>
      </c>
      <c r="GG82" s="76">
        <v>3</v>
      </c>
      <c r="GH82" s="76">
        <v>3.75</v>
      </c>
      <c r="GI82" s="76">
        <v>3.75</v>
      </c>
      <c r="GJ82" s="76"/>
      <c r="GK82" s="76"/>
      <c r="GL82" s="76"/>
      <c r="GM82" s="76"/>
      <c r="GN82" s="76"/>
      <c r="GO82" s="76"/>
      <c r="GP82" s="76"/>
      <c r="GQ82" s="76"/>
      <c r="GR82" s="76"/>
    </row>
    <row r="83" spans="1:200" s="32" customFormat="1" x14ac:dyDescent="0.25"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>
        <v>72</v>
      </c>
      <c r="CT83" s="62">
        <v>67</v>
      </c>
      <c r="CU83" s="62">
        <v>56</v>
      </c>
      <c r="CV83" s="62">
        <v>78</v>
      </c>
      <c r="CW83" s="62">
        <v>36</v>
      </c>
      <c r="CX83" s="62">
        <v>57</v>
      </c>
      <c r="CY83" s="62">
        <v>79</v>
      </c>
      <c r="CZ83" s="62">
        <v>54</v>
      </c>
      <c r="DA83" s="62">
        <v>31</v>
      </c>
      <c r="DB83" s="62">
        <v>45</v>
      </c>
      <c r="DC83" s="62">
        <v>51</v>
      </c>
      <c r="DD83" s="62">
        <v>50</v>
      </c>
      <c r="DE83" s="62">
        <v>48</v>
      </c>
      <c r="DF83" s="62">
        <v>52</v>
      </c>
      <c r="DG83" s="62">
        <v>62</v>
      </c>
      <c r="DH83" s="62">
        <v>42</v>
      </c>
      <c r="DI83" s="62">
        <v>42</v>
      </c>
      <c r="DJ83" s="62">
        <v>30</v>
      </c>
      <c r="DK83" s="62">
        <v>0</v>
      </c>
      <c r="DL83" s="62">
        <v>0</v>
      </c>
      <c r="DM83" s="62">
        <v>0</v>
      </c>
      <c r="DN83" s="62">
        <v>0</v>
      </c>
      <c r="DO83" s="62">
        <v>0</v>
      </c>
      <c r="DP83" s="62">
        <v>0</v>
      </c>
      <c r="DQ83" s="62">
        <v>0</v>
      </c>
      <c r="DR83" s="62">
        <v>0</v>
      </c>
      <c r="DS83" s="62">
        <v>0</v>
      </c>
      <c r="DT83" s="32" t="s">
        <v>148</v>
      </c>
      <c r="DY83" s="76">
        <v>19</v>
      </c>
      <c r="DZ83" s="76">
        <v>15</v>
      </c>
      <c r="EA83" s="76">
        <v>13</v>
      </c>
      <c r="EB83" s="76">
        <v>17</v>
      </c>
      <c r="EC83" s="76">
        <v>13</v>
      </c>
      <c r="ED83" s="76">
        <v>13</v>
      </c>
      <c r="EE83" s="76">
        <v>20</v>
      </c>
      <c r="EF83" s="76">
        <v>15</v>
      </c>
      <c r="EG83" s="76">
        <v>9</v>
      </c>
      <c r="EH83" s="76">
        <v>17</v>
      </c>
      <c r="EI83" s="76">
        <v>12</v>
      </c>
      <c r="EJ83" s="76">
        <v>12</v>
      </c>
      <c r="EK83" s="76">
        <v>15</v>
      </c>
      <c r="EL83" s="76">
        <v>18</v>
      </c>
      <c r="EM83" s="76">
        <v>21</v>
      </c>
      <c r="EN83" s="76">
        <v>15</v>
      </c>
      <c r="EO83" s="76">
        <v>12</v>
      </c>
      <c r="EP83" s="76">
        <v>8</v>
      </c>
      <c r="EQ83" s="76">
        <v>19</v>
      </c>
      <c r="ER83" s="76">
        <v>17</v>
      </c>
      <c r="ES83" s="76">
        <v>13</v>
      </c>
      <c r="ET83" s="76">
        <v>18</v>
      </c>
      <c r="EU83" s="76">
        <v>12</v>
      </c>
      <c r="EV83" s="76">
        <v>16</v>
      </c>
      <c r="EW83" s="76">
        <v>22</v>
      </c>
      <c r="EX83" s="76">
        <v>13</v>
      </c>
      <c r="EY83" s="76">
        <v>11</v>
      </c>
      <c r="EZ83" s="76">
        <v>15</v>
      </c>
      <c r="FA83" s="76">
        <v>12</v>
      </c>
      <c r="FB83" s="76">
        <v>13</v>
      </c>
      <c r="FC83" s="76">
        <v>16</v>
      </c>
      <c r="FD83" s="76">
        <v>16</v>
      </c>
      <c r="FE83" s="76">
        <v>21</v>
      </c>
      <c r="FF83" s="76">
        <v>14</v>
      </c>
      <c r="FG83" s="76">
        <v>16</v>
      </c>
      <c r="FH83" s="76">
        <v>11</v>
      </c>
      <c r="FI83" s="76">
        <v>17</v>
      </c>
      <c r="FJ83" s="76">
        <v>18</v>
      </c>
      <c r="FK83" s="76">
        <v>14</v>
      </c>
      <c r="FL83" s="76">
        <v>19</v>
      </c>
      <c r="FM83" s="76">
        <v>11</v>
      </c>
      <c r="FN83" s="76">
        <v>14</v>
      </c>
      <c r="FO83" s="76">
        <v>17</v>
      </c>
      <c r="FP83" s="76">
        <v>14</v>
      </c>
      <c r="FQ83" s="76">
        <v>11</v>
      </c>
      <c r="FR83" s="76">
        <v>13</v>
      </c>
      <c r="FS83" s="76">
        <v>12</v>
      </c>
      <c r="FT83" s="76">
        <v>10</v>
      </c>
      <c r="FU83" s="76">
        <v>17</v>
      </c>
      <c r="FV83" s="76">
        <v>18</v>
      </c>
      <c r="FW83" s="76">
        <v>20</v>
      </c>
      <c r="FX83" s="76">
        <v>13</v>
      </c>
      <c r="FY83" s="76">
        <v>14</v>
      </c>
      <c r="FZ83" s="76">
        <v>11</v>
      </c>
      <c r="GA83" s="76">
        <v>17</v>
      </c>
      <c r="GB83" s="76">
        <v>17</v>
      </c>
      <c r="GC83" s="76">
        <v>16</v>
      </c>
      <c r="GD83" s="76">
        <v>24</v>
      </c>
      <c r="GE83" s="76">
        <v>14</v>
      </c>
      <c r="GF83" s="76">
        <v>20</v>
      </c>
      <c r="GG83" s="76">
        <v>12</v>
      </c>
      <c r="GH83" s="76">
        <v>15</v>
      </c>
      <c r="GI83" s="76">
        <v>15</v>
      </c>
      <c r="GJ83" s="76"/>
      <c r="GK83" s="76"/>
      <c r="GL83" s="76"/>
      <c r="GM83" s="76"/>
      <c r="GN83" s="76"/>
      <c r="GO83" s="76"/>
      <c r="GP83" s="76"/>
      <c r="GQ83" s="76"/>
      <c r="GR83" s="76"/>
    </row>
    <row r="84" spans="1:200" s="32" customFormat="1" x14ac:dyDescent="0.25"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>
        <v>16</v>
      </c>
      <c r="CT84" s="62">
        <v>16</v>
      </c>
      <c r="CU84" s="62">
        <v>16</v>
      </c>
      <c r="CV84" s="62">
        <v>16</v>
      </c>
      <c r="CW84" s="62">
        <v>12</v>
      </c>
      <c r="CX84" s="62">
        <v>16</v>
      </c>
      <c r="CY84" s="62">
        <v>16</v>
      </c>
      <c r="CZ84" s="62">
        <v>16</v>
      </c>
      <c r="DA84" s="62">
        <v>12</v>
      </c>
      <c r="DB84" s="62">
        <v>12</v>
      </c>
      <c r="DC84" s="62">
        <v>16</v>
      </c>
      <c r="DD84" s="62">
        <v>16</v>
      </c>
      <c r="DE84" s="62">
        <v>12</v>
      </c>
      <c r="DF84" s="62">
        <v>12</v>
      </c>
      <c r="DG84" s="62">
        <v>12</v>
      </c>
      <c r="DH84" s="62">
        <v>12</v>
      </c>
      <c r="DI84" s="62">
        <v>12</v>
      </c>
      <c r="DJ84" s="62">
        <v>12</v>
      </c>
      <c r="DK84" s="62">
        <v>0</v>
      </c>
      <c r="DL84" s="62">
        <v>0</v>
      </c>
      <c r="DM84" s="62">
        <v>0</v>
      </c>
      <c r="DN84" s="62">
        <v>0</v>
      </c>
      <c r="DO84" s="62">
        <v>0</v>
      </c>
      <c r="DP84" s="62">
        <v>0</v>
      </c>
      <c r="DQ84" s="62">
        <v>0</v>
      </c>
      <c r="DR84" s="62">
        <v>0</v>
      </c>
      <c r="DS84" s="62">
        <v>0</v>
      </c>
      <c r="DT84" s="32" t="s">
        <v>149</v>
      </c>
      <c r="DY84" s="76">
        <v>4</v>
      </c>
      <c r="DZ84" s="76">
        <v>4</v>
      </c>
      <c r="EA84" s="76">
        <v>4</v>
      </c>
      <c r="EB84" s="76">
        <v>4</v>
      </c>
      <c r="EC84" s="76">
        <v>4</v>
      </c>
      <c r="ED84" s="76">
        <v>4</v>
      </c>
      <c r="EE84" s="76">
        <v>4</v>
      </c>
      <c r="EF84" s="76">
        <v>4</v>
      </c>
      <c r="EG84" s="76">
        <v>4</v>
      </c>
      <c r="EH84" s="76">
        <v>4</v>
      </c>
      <c r="EI84" s="76">
        <v>4</v>
      </c>
      <c r="EJ84" s="76">
        <v>4</v>
      </c>
      <c r="EK84" s="76">
        <v>4</v>
      </c>
      <c r="EL84" s="76">
        <v>4</v>
      </c>
      <c r="EM84" s="76">
        <v>4</v>
      </c>
      <c r="EN84" s="76">
        <v>4</v>
      </c>
      <c r="EO84" s="76">
        <v>4</v>
      </c>
      <c r="EP84" s="76">
        <v>4</v>
      </c>
      <c r="EQ84" s="76">
        <v>4</v>
      </c>
      <c r="ER84" s="76">
        <v>4</v>
      </c>
      <c r="ES84" s="76">
        <v>4</v>
      </c>
      <c r="ET84" s="76">
        <v>4</v>
      </c>
      <c r="EU84" s="76">
        <v>4</v>
      </c>
      <c r="EV84" s="76">
        <v>4</v>
      </c>
      <c r="EW84" s="76">
        <v>4</v>
      </c>
      <c r="EX84" s="76">
        <v>4</v>
      </c>
      <c r="EY84" s="76">
        <v>4</v>
      </c>
      <c r="EZ84" s="76">
        <v>4</v>
      </c>
      <c r="FA84" s="76">
        <v>4</v>
      </c>
      <c r="FB84" s="76">
        <v>4</v>
      </c>
      <c r="FC84" s="76">
        <v>4</v>
      </c>
      <c r="FD84" s="76">
        <v>4</v>
      </c>
      <c r="FE84" s="76">
        <v>4</v>
      </c>
      <c r="FF84" s="76">
        <v>4</v>
      </c>
      <c r="FG84" s="76">
        <v>4</v>
      </c>
      <c r="FH84" s="76">
        <v>4</v>
      </c>
      <c r="FI84" s="76">
        <v>4</v>
      </c>
      <c r="FJ84" s="76">
        <v>4</v>
      </c>
      <c r="FK84" s="76">
        <v>4</v>
      </c>
      <c r="FL84" s="76">
        <v>4</v>
      </c>
      <c r="FM84" s="76">
        <v>4</v>
      </c>
      <c r="FN84" s="76">
        <v>4</v>
      </c>
      <c r="FO84" s="76">
        <v>4</v>
      </c>
      <c r="FP84" s="76">
        <v>4</v>
      </c>
      <c r="FQ84" s="76">
        <v>4</v>
      </c>
      <c r="FR84" s="76">
        <v>4</v>
      </c>
      <c r="FS84" s="76">
        <v>4</v>
      </c>
      <c r="FT84" s="76">
        <v>4</v>
      </c>
      <c r="FU84" s="76">
        <v>4</v>
      </c>
      <c r="FV84" s="76">
        <v>4</v>
      </c>
      <c r="FW84" s="76">
        <v>4</v>
      </c>
      <c r="FX84" s="76">
        <v>4</v>
      </c>
      <c r="FY84" s="76">
        <v>4</v>
      </c>
      <c r="FZ84" s="76">
        <v>4</v>
      </c>
      <c r="GA84" s="76">
        <v>4</v>
      </c>
      <c r="GB84" s="76">
        <v>4</v>
      </c>
      <c r="GC84" s="76">
        <v>4</v>
      </c>
      <c r="GD84" s="76">
        <v>4</v>
      </c>
      <c r="GE84" s="76">
        <v>4</v>
      </c>
      <c r="GF84" s="76">
        <v>4</v>
      </c>
      <c r="GG84" s="76">
        <v>4</v>
      </c>
      <c r="GH84" s="76">
        <v>4</v>
      </c>
      <c r="GI84" s="76">
        <v>4</v>
      </c>
      <c r="GJ84" s="76"/>
      <c r="GK84" s="76"/>
      <c r="GL84" s="76"/>
      <c r="GM84" s="76"/>
      <c r="GN84" s="76"/>
      <c r="GO84" s="76"/>
      <c r="GP84" s="76"/>
      <c r="GQ84" s="76"/>
      <c r="GR84" s="76"/>
    </row>
    <row r="85" spans="1:200" s="32" customFormat="1" x14ac:dyDescent="0.25"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>
        <v>4.5</v>
      </c>
      <c r="CT85" s="62">
        <v>4.1875</v>
      </c>
      <c r="CU85" s="62">
        <v>3.5</v>
      </c>
      <c r="CV85" s="62">
        <v>4.875</v>
      </c>
      <c r="CW85" s="62">
        <v>3</v>
      </c>
      <c r="CX85" s="62">
        <v>3.5625</v>
      </c>
      <c r="CY85" s="62">
        <v>4.9375</v>
      </c>
      <c r="CZ85" s="62">
        <v>3.375</v>
      </c>
      <c r="DA85" s="62">
        <v>2.5833333333333335</v>
      </c>
      <c r="DB85" s="62">
        <v>3.75</v>
      </c>
      <c r="DC85" s="62">
        <v>3.1875</v>
      </c>
      <c r="DD85" s="62">
        <v>3.125</v>
      </c>
      <c r="DE85" s="62">
        <v>4</v>
      </c>
      <c r="DF85" s="62">
        <v>4.333333333333333</v>
      </c>
      <c r="DG85" s="62">
        <v>5.166666666666667</v>
      </c>
      <c r="DH85" s="62">
        <v>3.5</v>
      </c>
      <c r="DI85" s="62">
        <v>3.5</v>
      </c>
      <c r="DJ85" s="62">
        <v>2.5</v>
      </c>
      <c r="DK85" s="62" t="e">
        <v>#DIV/0!</v>
      </c>
      <c r="DL85" s="62" t="e">
        <v>#DIV/0!</v>
      </c>
      <c r="DM85" s="62" t="e">
        <v>#DIV/0!</v>
      </c>
      <c r="DN85" s="62" t="e">
        <v>#DIV/0!</v>
      </c>
      <c r="DO85" s="62" t="e">
        <v>#DIV/0!</v>
      </c>
      <c r="DP85" s="62" t="e">
        <v>#DIV/0!</v>
      </c>
      <c r="DQ85" s="62" t="e">
        <v>#DIV/0!</v>
      </c>
      <c r="DR85" s="62" t="e">
        <v>#DIV/0!</v>
      </c>
      <c r="DS85" s="62" t="e">
        <v>#DIV/0!</v>
      </c>
      <c r="DT85" s="32" t="s">
        <v>150</v>
      </c>
      <c r="DY85" s="76">
        <v>4.75</v>
      </c>
      <c r="DZ85" s="76">
        <v>3.75</v>
      </c>
      <c r="EA85" s="76">
        <v>3.25</v>
      </c>
      <c r="EB85" s="76">
        <v>4.25</v>
      </c>
      <c r="EC85" s="76">
        <v>3.25</v>
      </c>
      <c r="ED85" s="76">
        <v>3.25</v>
      </c>
      <c r="EE85" s="76">
        <v>5</v>
      </c>
      <c r="EF85" s="76">
        <v>3.75</v>
      </c>
      <c r="EG85" s="76">
        <v>2.25</v>
      </c>
      <c r="EH85" s="76">
        <v>4.25</v>
      </c>
      <c r="EI85" s="76">
        <v>3</v>
      </c>
      <c r="EJ85" s="76">
        <v>3</v>
      </c>
      <c r="EK85" s="76">
        <v>3.75</v>
      </c>
      <c r="EL85" s="76">
        <v>4.5</v>
      </c>
      <c r="EM85" s="76">
        <v>5.25</v>
      </c>
      <c r="EN85" s="76">
        <v>3.75</v>
      </c>
      <c r="EO85" s="76">
        <v>3</v>
      </c>
      <c r="EP85" s="76">
        <v>2</v>
      </c>
      <c r="EQ85" s="76">
        <v>4.75</v>
      </c>
      <c r="ER85" s="76">
        <v>4.25</v>
      </c>
      <c r="ES85" s="76">
        <v>3.25</v>
      </c>
      <c r="ET85" s="76">
        <v>4.5</v>
      </c>
      <c r="EU85" s="76">
        <v>3</v>
      </c>
      <c r="EV85" s="76">
        <v>4</v>
      </c>
      <c r="EW85" s="76">
        <v>5.5</v>
      </c>
      <c r="EX85" s="76">
        <v>3.25</v>
      </c>
      <c r="EY85" s="76">
        <v>2.75</v>
      </c>
      <c r="EZ85" s="76">
        <v>3.75</v>
      </c>
      <c r="FA85" s="76">
        <v>3</v>
      </c>
      <c r="FB85" s="76">
        <v>3.25</v>
      </c>
      <c r="FC85" s="76">
        <v>4</v>
      </c>
      <c r="FD85" s="76">
        <v>4</v>
      </c>
      <c r="FE85" s="76">
        <v>5.25</v>
      </c>
      <c r="FF85" s="76">
        <v>3.5</v>
      </c>
      <c r="FG85" s="76">
        <v>4</v>
      </c>
      <c r="FH85" s="76">
        <v>2.75</v>
      </c>
      <c r="FI85" s="76">
        <v>4.25</v>
      </c>
      <c r="FJ85" s="76">
        <v>4.5</v>
      </c>
      <c r="FK85" s="76">
        <v>3.5</v>
      </c>
      <c r="FL85" s="76">
        <v>4.75</v>
      </c>
      <c r="FM85" s="76">
        <v>2.75</v>
      </c>
      <c r="FN85" s="76">
        <v>3.5</v>
      </c>
      <c r="FO85" s="76">
        <v>4.25</v>
      </c>
      <c r="FP85" s="76">
        <v>3.5</v>
      </c>
      <c r="FQ85" s="76">
        <v>2.75</v>
      </c>
      <c r="FR85" s="76">
        <v>3.25</v>
      </c>
      <c r="FS85" s="76">
        <v>3</v>
      </c>
      <c r="FT85" s="76">
        <v>2.5</v>
      </c>
      <c r="FU85" s="76">
        <v>4.25</v>
      </c>
      <c r="FV85" s="76">
        <v>4.5</v>
      </c>
      <c r="FW85" s="76">
        <v>5</v>
      </c>
      <c r="FX85" s="76">
        <v>3.25</v>
      </c>
      <c r="FY85" s="76">
        <v>3.5</v>
      </c>
      <c r="FZ85" s="76">
        <v>2.75</v>
      </c>
      <c r="GA85" s="76">
        <v>4.25</v>
      </c>
      <c r="GB85" s="76">
        <v>4.25</v>
      </c>
      <c r="GC85" s="76">
        <v>4</v>
      </c>
      <c r="GD85" s="76">
        <v>6</v>
      </c>
      <c r="GE85" s="76">
        <v>3.5</v>
      </c>
      <c r="GF85" s="76">
        <v>5</v>
      </c>
      <c r="GG85" s="76">
        <v>3</v>
      </c>
      <c r="GH85" s="76">
        <v>3.75</v>
      </c>
      <c r="GI85" s="76">
        <v>3.75</v>
      </c>
      <c r="GJ85" s="76"/>
      <c r="GK85" s="76"/>
      <c r="GL85" s="76"/>
      <c r="GM85" s="76"/>
      <c r="GN85" s="76"/>
      <c r="GO85" s="76"/>
      <c r="GP85" s="76"/>
      <c r="GQ85" s="76"/>
      <c r="GR85" s="76"/>
    </row>
    <row r="86" spans="1:200" s="32" customFormat="1" x14ac:dyDescent="0.25"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>
        <v>72</v>
      </c>
      <c r="CT86" s="62">
        <v>67</v>
      </c>
      <c r="CU86" s="62">
        <v>56</v>
      </c>
      <c r="CV86" s="62">
        <v>78</v>
      </c>
      <c r="CW86" s="62">
        <v>36</v>
      </c>
      <c r="CX86" s="62">
        <v>57</v>
      </c>
      <c r="CY86" s="62">
        <v>79</v>
      </c>
      <c r="CZ86" s="62">
        <v>54</v>
      </c>
      <c r="DA86" s="62">
        <v>31</v>
      </c>
      <c r="DB86" s="62">
        <v>45</v>
      </c>
      <c r="DC86" s="62">
        <v>51</v>
      </c>
      <c r="DD86" s="62">
        <v>50</v>
      </c>
      <c r="DE86" s="62">
        <v>48</v>
      </c>
      <c r="DF86" s="62">
        <v>52</v>
      </c>
      <c r="DG86" s="62">
        <v>62</v>
      </c>
      <c r="DH86" s="62">
        <v>42</v>
      </c>
      <c r="DI86" s="62">
        <v>42</v>
      </c>
      <c r="DJ86" s="62">
        <v>30</v>
      </c>
      <c r="DK86" s="62">
        <v>0</v>
      </c>
      <c r="DL86" s="62">
        <v>0</v>
      </c>
      <c r="DM86" s="62">
        <v>0</v>
      </c>
      <c r="DN86" s="62">
        <v>0</v>
      </c>
      <c r="DO86" s="62">
        <v>0</v>
      </c>
      <c r="DP86" s="62">
        <v>0</v>
      </c>
      <c r="DQ86" s="62">
        <v>0</v>
      </c>
      <c r="DR86" s="62">
        <v>0</v>
      </c>
      <c r="DS86" s="62">
        <v>0</v>
      </c>
      <c r="DT86" s="32" t="s">
        <v>151</v>
      </c>
      <c r="DY86" s="76">
        <v>19</v>
      </c>
      <c r="DZ86" s="76">
        <v>15</v>
      </c>
      <c r="EA86" s="76">
        <v>13</v>
      </c>
      <c r="EB86" s="76">
        <v>17</v>
      </c>
      <c r="EC86" s="76">
        <v>13</v>
      </c>
      <c r="ED86" s="76">
        <v>13</v>
      </c>
      <c r="EE86" s="76">
        <v>20</v>
      </c>
      <c r="EF86" s="76">
        <v>15</v>
      </c>
      <c r="EG86" s="76">
        <v>9</v>
      </c>
      <c r="EH86" s="76">
        <v>17</v>
      </c>
      <c r="EI86" s="76">
        <v>12</v>
      </c>
      <c r="EJ86" s="76">
        <v>12</v>
      </c>
      <c r="EK86" s="76">
        <v>15</v>
      </c>
      <c r="EL86" s="76">
        <v>18</v>
      </c>
      <c r="EM86" s="76">
        <v>21</v>
      </c>
      <c r="EN86" s="76">
        <v>15</v>
      </c>
      <c r="EO86" s="76">
        <v>12</v>
      </c>
      <c r="EP86" s="76">
        <v>8</v>
      </c>
      <c r="EQ86" s="76">
        <v>19</v>
      </c>
      <c r="ER86" s="76">
        <v>17</v>
      </c>
      <c r="ES86" s="76">
        <v>13</v>
      </c>
      <c r="ET86" s="76">
        <v>18</v>
      </c>
      <c r="EU86" s="76">
        <v>12</v>
      </c>
      <c r="EV86" s="76">
        <v>16</v>
      </c>
      <c r="EW86" s="76">
        <v>22</v>
      </c>
      <c r="EX86" s="76">
        <v>13</v>
      </c>
      <c r="EY86" s="76">
        <v>11</v>
      </c>
      <c r="EZ86" s="76">
        <v>15</v>
      </c>
      <c r="FA86" s="76">
        <v>12</v>
      </c>
      <c r="FB86" s="76">
        <v>13</v>
      </c>
      <c r="FC86" s="76">
        <v>16</v>
      </c>
      <c r="FD86" s="76">
        <v>16</v>
      </c>
      <c r="FE86" s="76">
        <v>21</v>
      </c>
      <c r="FF86" s="76">
        <v>14</v>
      </c>
      <c r="FG86" s="76">
        <v>16</v>
      </c>
      <c r="FH86" s="76">
        <v>11</v>
      </c>
      <c r="FI86" s="76">
        <v>17</v>
      </c>
      <c r="FJ86" s="76">
        <v>18</v>
      </c>
      <c r="FK86" s="76">
        <v>14</v>
      </c>
      <c r="FL86" s="76">
        <v>19</v>
      </c>
      <c r="FM86" s="76">
        <v>11</v>
      </c>
      <c r="FN86" s="76">
        <v>14</v>
      </c>
      <c r="FO86" s="76">
        <v>17</v>
      </c>
      <c r="FP86" s="76">
        <v>14</v>
      </c>
      <c r="FQ86" s="76">
        <v>11</v>
      </c>
      <c r="FR86" s="76">
        <v>13</v>
      </c>
      <c r="FS86" s="76">
        <v>12</v>
      </c>
      <c r="FT86" s="76">
        <v>10</v>
      </c>
      <c r="FU86" s="76">
        <v>17</v>
      </c>
      <c r="FV86" s="76">
        <v>18</v>
      </c>
      <c r="FW86" s="76">
        <v>20</v>
      </c>
      <c r="FX86" s="76">
        <v>13</v>
      </c>
      <c r="FY86" s="76">
        <v>14</v>
      </c>
      <c r="FZ86" s="76">
        <v>11</v>
      </c>
      <c r="GA86" s="76">
        <v>17</v>
      </c>
      <c r="GB86" s="76">
        <v>17</v>
      </c>
      <c r="GC86" s="76">
        <v>16</v>
      </c>
      <c r="GD86" s="76">
        <v>24</v>
      </c>
      <c r="GE86" s="76">
        <v>14</v>
      </c>
      <c r="GF86" s="76">
        <v>20</v>
      </c>
      <c r="GG86" s="76">
        <v>12</v>
      </c>
      <c r="GH86" s="76">
        <v>15</v>
      </c>
      <c r="GI86" s="76">
        <v>15</v>
      </c>
      <c r="GJ86" s="76"/>
      <c r="GK86" s="76"/>
      <c r="GL86" s="76"/>
      <c r="GM86" s="76"/>
      <c r="GN86" s="76"/>
      <c r="GO86" s="76"/>
      <c r="GP86" s="76"/>
      <c r="GQ86" s="76"/>
      <c r="GR86" s="76"/>
    </row>
    <row r="87" spans="1:200" s="32" customFormat="1" x14ac:dyDescent="0.25"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>
        <v>16</v>
      </c>
      <c r="CT87" s="62">
        <v>16</v>
      </c>
      <c r="CU87" s="62">
        <v>16</v>
      </c>
      <c r="CV87" s="62">
        <v>16</v>
      </c>
      <c r="CW87" s="62">
        <v>12</v>
      </c>
      <c r="CX87" s="62">
        <v>16</v>
      </c>
      <c r="CY87" s="62">
        <v>16</v>
      </c>
      <c r="CZ87" s="62">
        <v>16</v>
      </c>
      <c r="DA87" s="62">
        <v>12</v>
      </c>
      <c r="DB87" s="62">
        <v>12</v>
      </c>
      <c r="DC87" s="62">
        <v>16</v>
      </c>
      <c r="DD87" s="62">
        <v>16</v>
      </c>
      <c r="DE87" s="62">
        <v>12</v>
      </c>
      <c r="DF87" s="62">
        <v>12</v>
      </c>
      <c r="DG87" s="62">
        <v>12</v>
      </c>
      <c r="DH87" s="62">
        <v>12</v>
      </c>
      <c r="DI87" s="62">
        <v>12</v>
      </c>
      <c r="DJ87" s="62">
        <v>12</v>
      </c>
      <c r="DK87" s="62">
        <v>0</v>
      </c>
      <c r="DL87" s="62">
        <v>0</v>
      </c>
      <c r="DM87" s="62">
        <v>0</v>
      </c>
      <c r="DN87" s="62">
        <v>0</v>
      </c>
      <c r="DO87" s="62">
        <v>0</v>
      </c>
      <c r="DP87" s="62">
        <v>0</v>
      </c>
      <c r="DQ87" s="62">
        <v>0</v>
      </c>
      <c r="DR87" s="62">
        <v>0</v>
      </c>
      <c r="DS87" s="62">
        <v>0</v>
      </c>
      <c r="DT87" s="32" t="s">
        <v>152</v>
      </c>
      <c r="DY87" s="76">
        <v>4</v>
      </c>
      <c r="DZ87" s="76">
        <v>4</v>
      </c>
      <c r="EA87" s="76">
        <v>4</v>
      </c>
      <c r="EB87" s="76">
        <v>4</v>
      </c>
      <c r="EC87" s="76">
        <v>4</v>
      </c>
      <c r="ED87" s="76">
        <v>4</v>
      </c>
      <c r="EE87" s="76">
        <v>4</v>
      </c>
      <c r="EF87" s="76">
        <v>4</v>
      </c>
      <c r="EG87" s="76">
        <v>4</v>
      </c>
      <c r="EH87" s="76">
        <v>4</v>
      </c>
      <c r="EI87" s="76">
        <v>4</v>
      </c>
      <c r="EJ87" s="76">
        <v>4</v>
      </c>
      <c r="EK87" s="76">
        <v>4</v>
      </c>
      <c r="EL87" s="76">
        <v>4</v>
      </c>
      <c r="EM87" s="76">
        <v>4</v>
      </c>
      <c r="EN87" s="76">
        <v>4</v>
      </c>
      <c r="EO87" s="76">
        <v>4</v>
      </c>
      <c r="EP87" s="76">
        <v>4</v>
      </c>
      <c r="EQ87" s="76">
        <v>4</v>
      </c>
      <c r="ER87" s="76">
        <v>4</v>
      </c>
      <c r="ES87" s="76">
        <v>4</v>
      </c>
      <c r="ET87" s="76">
        <v>4</v>
      </c>
      <c r="EU87" s="76">
        <v>4</v>
      </c>
      <c r="EV87" s="76">
        <v>4</v>
      </c>
      <c r="EW87" s="76">
        <v>4</v>
      </c>
      <c r="EX87" s="76">
        <v>4</v>
      </c>
      <c r="EY87" s="76">
        <v>4</v>
      </c>
      <c r="EZ87" s="76">
        <v>4</v>
      </c>
      <c r="FA87" s="76">
        <v>4</v>
      </c>
      <c r="FB87" s="76">
        <v>4</v>
      </c>
      <c r="FC87" s="76">
        <v>4</v>
      </c>
      <c r="FD87" s="76">
        <v>4</v>
      </c>
      <c r="FE87" s="76">
        <v>4</v>
      </c>
      <c r="FF87" s="76">
        <v>4</v>
      </c>
      <c r="FG87" s="76">
        <v>4</v>
      </c>
      <c r="FH87" s="76">
        <v>4</v>
      </c>
      <c r="FI87" s="76">
        <v>4</v>
      </c>
      <c r="FJ87" s="76">
        <v>4</v>
      </c>
      <c r="FK87" s="76">
        <v>4</v>
      </c>
      <c r="FL87" s="76">
        <v>4</v>
      </c>
      <c r="FM87" s="76">
        <v>4</v>
      </c>
      <c r="FN87" s="76">
        <v>4</v>
      </c>
      <c r="FO87" s="76">
        <v>4</v>
      </c>
      <c r="FP87" s="76">
        <v>4</v>
      </c>
      <c r="FQ87" s="76">
        <v>4</v>
      </c>
      <c r="FR87" s="76">
        <v>4</v>
      </c>
      <c r="FS87" s="76">
        <v>4</v>
      </c>
      <c r="FT87" s="76">
        <v>4</v>
      </c>
      <c r="FU87" s="76">
        <v>4</v>
      </c>
      <c r="FV87" s="76">
        <v>4</v>
      </c>
      <c r="FW87" s="76">
        <v>4</v>
      </c>
      <c r="FX87" s="76">
        <v>4</v>
      </c>
      <c r="FY87" s="76">
        <v>4</v>
      </c>
      <c r="FZ87" s="76">
        <v>4</v>
      </c>
      <c r="GA87" s="76">
        <v>4</v>
      </c>
      <c r="GB87" s="76">
        <v>4</v>
      </c>
      <c r="GC87" s="76">
        <v>4</v>
      </c>
      <c r="GD87" s="76">
        <v>4</v>
      </c>
      <c r="GE87" s="76">
        <v>4</v>
      </c>
      <c r="GF87" s="76">
        <v>4</v>
      </c>
      <c r="GG87" s="76">
        <v>4</v>
      </c>
      <c r="GH87" s="76">
        <v>4</v>
      </c>
      <c r="GI87" s="76">
        <v>4</v>
      </c>
      <c r="GJ87" s="76"/>
      <c r="GK87" s="76"/>
      <c r="GL87" s="76"/>
      <c r="GM87" s="76"/>
      <c r="GN87" s="76"/>
      <c r="GO87" s="76"/>
      <c r="GP87" s="76"/>
      <c r="GQ87" s="76"/>
      <c r="GR87" s="76"/>
    </row>
    <row r="88" spans="1:200" s="32" customFormat="1" x14ac:dyDescent="0.25"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>
        <v>4.5</v>
      </c>
      <c r="CT88" s="62">
        <v>4.1875</v>
      </c>
      <c r="CU88" s="62">
        <v>3.5</v>
      </c>
      <c r="CV88" s="62">
        <v>4.875</v>
      </c>
      <c r="CW88" s="62">
        <v>3</v>
      </c>
      <c r="CX88" s="62">
        <v>3.5625</v>
      </c>
      <c r="CY88" s="62">
        <v>4.9375</v>
      </c>
      <c r="CZ88" s="62">
        <v>3.375</v>
      </c>
      <c r="DA88" s="62">
        <v>2.5833333333333335</v>
      </c>
      <c r="DB88" s="62">
        <v>3.75</v>
      </c>
      <c r="DC88" s="62">
        <v>3.1875</v>
      </c>
      <c r="DD88" s="62">
        <v>3.125</v>
      </c>
      <c r="DE88" s="62">
        <v>4</v>
      </c>
      <c r="DF88" s="62">
        <v>4.333333333333333</v>
      </c>
      <c r="DG88" s="62">
        <v>5.166666666666667</v>
      </c>
      <c r="DH88" s="62">
        <v>3.5</v>
      </c>
      <c r="DI88" s="62">
        <v>3.5</v>
      </c>
      <c r="DJ88" s="62">
        <v>2.5</v>
      </c>
      <c r="DK88" s="62" t="e">
        <v>#DIV/0!</v>
      </c>
      <c r="DL88" s="62" t="e">
        <v>#DIV/0!</v>
      </c>
      <c r="DM88" s="62" t="e">
        <v>#DIV/0!</v>
      </c>
      <c r="DN88" s="62" t="e">
        <v>#DIV/0!</v>
      </c>
      <c r="DO88" s="62" t="e">
        <v>#DIV/0!</v>
      </c>
      <c r="DP88" s="62" t="e">
        <v>#DIV/0!</v>
      </c>
      <c r="DQ88" s="62" t="e">
        <v>#DIV/0!</v>
      </c>
      <c r="DR88" s="62" t="e">
        <v>#DIV/0!</v>
      </c>
      <c r="DS88" s="62" t="e">
        <v>#DIV/0!</v>
      </c>
      <c r="DT88" s="32" t="s">
        <v>153</v>
      </c>
      <c r="DY88" s="76">
        <v>4.75</v>
      </c>
      <c r="DZ88" s="76">
        <v>3.75</v>
      </c>
      <c r="EA88" s="76">
        <v>3.25</v>
      </c>
      <c r="EB88" s="76">
        <v>4.25</v>
      </c>
      <c r="EC88" s="76">
        <v>3.25</v>
      </c>
      <c r="ED88" s="76">
        <v>3.25</v>
      </c>
      <c r="EE88" s="76">
        <v>5</v>
      </c>
      <c r="EF88" s="76">
        <v>3.75</v>
      </c>
      <c r="EG88" s="76">
        <v>2.25</v>
      </c>
      <c r="EH88" s="76">
        <v>4.25</v>
      </c>
      <c r="EI88" s="76">
        <v>3</v>
      </c>
      <c r="EJ88" s="76">
        <v>3</v>
      </c>
      <c r="EK88" s="76">
        <v>3.75</v>
      </c>
      <c r="EL88" s="76">
        <v>4.5</v>
      </c>
      <c r="EM88" s="76">
        <v>5.25</v>
      </c>
      <c r="EN88" s="76">
        <v>3.75</v>
      </c>
      <c r="EO88" s="76">
        <v>3</v>
      </c>
      <c r="EP88" s="76">
        <v>2</v>
      </c>
      <c r="EQ88" s="76">
        <v>4.75</v>
      </c>
      <c r="ER88" s="76">
        <v>4.25</v>
      </c>
      <c r="ES88" s="76">
        <v>3.25</v>
      </c>
      <c r="ET88" s="76">
        <v>4.5</v>
      </c>
      <c r="EU88" s="76">
        <v>3</v>
      </c>
      <c r="EV88" s="76">
        <v>4</v>
      </c>
      <c r="EW88" s="76">
        <v>5.5</v>
      </c>
      <c r="EX88" s="76">
        <v>3.25</v>
      </c>
      <c r="EY88" s="76">
        <v>2.75</v>
      </c>
      <c r="EZ88" s="76">
        <v>3.75</v>
      </c>
      <c r="FA88" s="76">
        <v>3</v>
      </c>
      <c r="FB88" s="76">
        <v>3.25</v>
      </c>
      <c r="FC88" s="76">
        <v>4</v>
      </c>
      <c r="FD88" s="76">
        <v>4</v>
      </c>
      <c r="FE88" s="76">
        <v>5.25</v>
      </c>
      <c r="FF88" s="76">
        <v>3.5</v>
      </c>
      <c r="FG88" s="76">
        <v>4</v>
      </c>
      <c r="FH88" s="76">
        <v>2.75</v>
      </c>
      <c r="FI88" s="76">
        <v>4.25</v>
      </c>
      <c r="FJ88" s="76">
        <v>4.5</v>
      </c>
      <c r="FK88" s="76">
        <v>3.5</v>
      </c>
      <c r="FL88" s="76">
        <v>4.75</v>
      </c>
      <c r="FM88" s="76">
        <v>2.75</v>
      </c>
      <c r="FN88" s="76">
        <v>3.5</v>
      </c>
      <c r="FO88" s="76">
        <v>4.25</v>
      </c>
      <c r="FP88" s="76">
        <v>3.5</v>
      </c>
      <c r="FQ88" s="76">
        <v>2.75</v>
      </c>
      <c r="FR88" s="76">
        <v>3.25</v>
      </c>
      <c r="FS88" s="76">
        <v>3</v>
      </c>
      <c r="FT88" s="76">
        <v>2.5</v>
      </c>
      <c r="FU88" s="76">
        <v>4.25</v>
      </c>
      <c r="FV88" s="76">
        <v>4.5</v>
      </c>
      <c r="FW88" s="76">
        <v>5</v>
      </c>
      <c r="FX88" s="76">
        <v>3.25</v>
      </c>
      <c r="FY88" s="76">
        <v>3.5</v>
      </c>
      <c r="FZ88" s="76">
        <v>2.75</v>
      </c>
      <c r="GA88" s="76">
        <v>4.25</v>
      </c>
      <c r="GB88" s="76">
        <v>4.25</v>
      </c>
      <c r="GC88" s="76">
        <v>4</v>
      </c>
      <c r="GD88" s="76">
        <v>6</v>
      </c>
      <c r="GE88" s="76">
        <v>3.5</v>
      </c>
      <c r="GF88" s="76">
        <v>5</v>
      </c>
      <c r="GG88" s="76">
        <v>3</v>
      </c>
      <c r="GH88" s="76">
        <v>3.75</v>
      </c>
      <c r="GI88" s="76">
        <v>3.75</v>
      </c>
      <c r="GJ88" s="76"/>
      <c r="GK88" s="76"/>
      <c r="GL88" s="76"/>
      <c r="GM88" s="76"/>
      <c r="GN88" s="76"/>
      <c r="GO88" s="76"/>
      <c r="GP88" s="76"/>
      <c r="GQ88" s="76"/>
      <c r="GR88" s="76"/>
    </row>
    <row r="89" spans="1:200" s="61" customFormat="1" ht="71.25" customHeight="1" x14ac:dyDescent="0.25">
      <c r="B89" s="513"/>
      <c r="C89" s="513"/>
      <c r="D89" s="513"/>
      <c r="E89" s="513"/>
      <c r="F89" s="513"/>
      <c r="G89" s="513"/>
      <c r="H89" s="285"/>
      <c r="I89" s="285"/>
      <c r="J89" s="512" t="s">
        <v>470</v>
      </c>
      <c r="K89" s="512" t="s">
        <v>470</v>
      </c>
      <c r="L89" s="512" t="s">
        <v>470</v>
      </c>
      <c r="M89" s="512" t="s">
        <v>470</v>
      </c>
      <c r="N89" s="512" t="s">
        <v>470</v>
      </c>
      <c r="O89" s="338"/>
      <c r="P89" s="338"/>
      <c r="Q89" s="338"/>
      <c r="R89" s="351"/>
      <c r="S89" s="337"/>
      <c r="T89" s="284"/>
      <c r="U89" s="337"/>
      <c r="V89" s="284"/>
      <c r="W89" s="337"/>
      <c r="X89" s="284"/>
      <c r="Y89" s="285"/>
      <c r="Z89" s="285"/>
      <c r="AA89" s="285"/>
      <c r="AB89" s="285"/>
      <c r="AC89" s="285"/>
      <c r="AD89" s="285"/>
      <c r="AE89" s="285"/>
      <c r="AF89" s="285"/>
      <c r="AG89" s="348"/>
      <c r="AH89" s="349"/>
      <c r="AI89" s="349"/>
      <c r="AJ89" s="349"/>
      <c r="AK89" s="350"/>
      <c r="AL89" s="284"/>
      <c r="AM89" s="284"/>
      <c r="AN89" s="322"/>
      <c r="AO89" s="322"/>
      <c r="AP89" s="512" t="s">
        <v>595</v>
      </c>
      <c r="AQ89" s="63" t="s">
        <v>427</v>
      </c>
      <c r="AR89" s="63" t="s">
        <v>427</v>
      </c>
      <c r="AS89" s="63" t="s">
        <v>427</v>
      </c>
      <c r="AT89" s="63" t="s">
        <v>427</v>
      </c>
      <c r="AU89" s="63" t="s">
        <v>427</v>
      </c>
      <c r="AV89" s="63" t="s">
        <v>427</v>
      </c>
      <c r="AW89" s="63" t="s">
        <v>427</v>
      </c>
      <c r="AX89" s="63" t="s">
        <v>427</v>
      </c>
      <c r="AY89" s="63" t="s">
        <v>427</v>
      </c>
      <c r="AZ89" s="63" t="s">
        <v>427</v>
      </c>
      <c r="BA89" s="63" t="s">
        <v>427</v>
      </c>
      <c r="BB89" s="63" t="s">
        <v>427</v>
      </c>
      <c r="BC89" s="63" t="s">
        <v>427</v>
      </c>
      <c r="BD89" s="63" t="s">
        <v>427</v>
      </c>
      <c r="BE89" s="63" t="s">
        <v>427</v>
      </c>
      <c r="BF89" s="63" t="s">
        <v>427</v>
      </c>
      <c r="BG89" s="63" t="s">
        <v>427</v>
      </c>
      <c r="BH89" s="63" t="s">
        <v>427</v>
      </c>
      <c r="BI89" s="63" t="s">
        <v>427</v>
      </c>
      <c r="BJ89" s="63" t="s">
        <v>427</v>
      </c>
      <c r="BK89" s="63" t="s">
        <v>427</v>
      </c>
      <c r="BL89" s="63" t="s">
        <v>427</v>
      </c>
      <c r="BM89" s="63" t="s">
        <v>427</v>
      </c>
      <c r="BN89" s="63" t="s">
        <v>427</v>
      </c>
      <c r="BO89" s="63" t="s">
        <v>427</v>
      </c>
      <c r="BP89" s="63" t="s">
        <v>427</v>
      </c>
      <c r="BQ89" s="63" t="s">
        <v>427</v>
      </c>
      <c r="BR89" s="63" t="s">
        <v>229</v>
      </c>
      <c r="BS89" s="63" t="s">
        <v>229</v>
      </c>
      <c r="BT89" s="63" t="s">
        <v>229</v>
      </c>
      <c r="BU89" s="63" t="s">
        <v>229</v>
      </c>
      <c r="BV89" s="63" t="s">
        <v>229</v>
      </c>
      <c r="BW89" s="63" t="s">
        <v>229</v>
      </c>
      <c r="BX89" s="63" t="s">
        <v>229</v>
      </c>
      <c r="BY89" s="63" t="s">
        <v>229</v>
      </c>
      <c r="BZ89" s="63" t="s">
        <v>229</v>
      </c>
      <c r="CA89" s="63" t="s">
        <v>229</v>
      </c>
      <c r="CB89" s="63" t="s">
        <v>229</v>
      </c>
      <c r="CC89" s="63" t="s">
        <v>229</v>
      </c>
      <c r="CD89" s="63" t="s">
        <v>229</v>
      </c>
      <c r="CE89" s="63" t="s">
        <v>229</v>
      </c>
      <c r="CF89" s="63" t="s">
        <v>229</v>
      </c>
      <c r="CG89" s="63" t="s">
        <v>229</v>
      </c>
      <c r="CH89" s="63" t="s">
        <v>229</v>
      </c>
      <c r="CI89" s="63" t="s">
        <v>229</v>
      </c>
      <c r="CJ89" s="63" t="s">
        <v>229</v>
      </c>
      <c r="CK89" s="63" t="s">
        <v>229</v>
      </c>
      <c r="CL89" s="63" t="s">
        <v>229</v>
      </c>
      <c r="CM89" s="63" t="s">
        <v>229</v>
      </c>
      <c r="CN89" s="63" t="s">
        <v>229</v>
      </c>
      <c r="CO89" s="63" t="s">
        <v>229</v>
      </c>
      <c r="CP89" s="63" t="s">
        <v>229</v>
      </c>
      <c r="CQ89" s="63" t="s">
        <v>229</v>
      </c>
      <c r="CR89" s="63" t="s">
        <v>229</v>
      </c>
      <c r="CS89" s="63" t="s">
        <v>61</v>
      </c>
      <c r="CT89" s="63" t="s">
        <v>61</v>
      </c>
      <c r="CU89" s="63" t="s">
        <v>61</v>
      </c>
      <c r="CV89" s="63" t="s">
        <v>61</v>
      </c>
      <c r="CW89" s="63" t="s">
        <v>61</v>
      </c>
      <c r="CX89" s="63" t="s">
        <v>61</v>
      </c>
      <c r="CY89" s="63" t="s">
        <v>61</v>
      </c>
      <c r="CZ89" s="63" t="s">
        <v>61</v>
      </c>
      <c r="DA89" s="63" t="s">
        <v>61</v>
      </c>
      <c r="DB89" s="63" t="s">
        <v>61</v>
      </c>
      <c r="DC89" s="63" t="s">
        <v>61</v>
      </c>
      <c r="DD89" s="63" t="s">
        <v>61</v>
      </c>
      <c r="DE89" s="63" t="s">
        <v>61</v>
      </c>
      <c r="DF89" s="63" t="s">
        <v>61</v>
      </c>
      <c r="DG89" s="63" t="s">
        <v>61</v>
      </c>
      <c r="DH89" s="63" t="s">
        <v>61</v>
      </c>
      <c r="DI89" s="63" t="s">
        <v>61</v>
      </c>
      <c r="DJ89" s="63" t="s">
        <v>61</v>
      </c>
      <c r="DK89" s="63" t="s">
        <v>61</v>
      </c>
      <c r="DL89" s="63" t="s">
        <v>61</v>
      </c>
      <c r="DM89" s="63" t="s">
        <v>61</v>
      </c>
      <c r="DN89" s="63" t="s">
        <v>61</v>
      </c>
      <c r="DO89" s="63" t="s">
        <v>61</v>
      </c>
      <c r="DP89" s="63" t="s">
        <v>61</v>
      </c>
      <c r="DQ89" s="63" t="s">
        <v>61</v>
      </c>
      <c r="DR89" s="63" t="s">
        <v>61</v>
      </c>
      <c r="DS89" s="63" t="s">
        <v>61</v>
      </c>
      <c r="DT89" s="279" t="s">
        <v>47</v>
      </c>
      <c r="DU89" s="352" t="s">
        <v>488</v>
      </c>
      <c r="DV89" s="352" t="s">
        <v>428</v>
      </c>
      <c r="DW89" s="279" t="s">
        <v>54</v>
      </c>
      <c r="DX89" s="353" t="s">
        <v>490</v>
      </c>
      <c r="DY89" s="77" t="s">
        <v>28</v>
      </c>
      <c r="DZ89" s="77" t="s">
        <v>28</v>
      </c>
      <c r="EA89" s="77" t="s">
        <v>28</v>
      </c>
      <c r="EB89" s="77" t="s">
        <v>28</v>
      </c>
      <c r="EC89" s="77" t="s">
        <v>28</v>
      </c>
      <c r="ED89" s="77" t="s">
        <v>28</v>
      </c>
      <c r="EE89" s="77" t="s">
        <v>28</v>
      </c>
      <c r="EF89" s="77" t="s">
        <v>28</v>
      </c>
      <c r="EG89" s="77" t="s">
        <v>28</v>
      </c>
      <c r="EH89" s="77" t="s">
        <v>28</v>
      </c>
      <c r="EI89" s="77" t="s">
        <v>28</v>
      </c>
      <c r="EJ89" s="77" t="s">
        <v>28</v>
      </c>
      <c r="EK89" s="77" t="s">
        <v>28</v>
      </c>
      <c r="EL89" s="77" t="s">
        <v>28</v>
      </c>
      <c r="EM89" s="77" t="s">
        <v>28</v>
      </c>
      <c r="EN89" s="77" t="s">
        <v>28</v>
      </c>
      <c r="EO89" s="77" t="s">
        <v>28</v>
      </c>
      <c r="EP89" s="77" t="s">
        <v>28</v>
      </c>
      <c r="EQ89" s="77" t="s">
        <v>29</v>
      </c>
      <c r="ER89" s="77" t="s">
        <v>29</v>
      </c>
      <c r="ES89" s="77" t="s">
        <v>29</v>
      </c>
      <c r="ET89" s="77" t="s">
        <v>29</v>
      </c>
      <c r="EU89" s="77" t="s">
        <v>29</v>
      </c>
      <c r="EV89" s="77" t="s">
        <v>29</v>
      </c>
      <c r="EW89" s="77" t="s">
        <v>29</v>
      </c>
      <c r="EX89" s="77" t="s">
        <v>29</v>
      </c>
      <c r="EY89" s="77" t="s">
        <v>29</v>
      </c>
      <c r="EZ89" s="77" t="s">
        <v>29</v>
      </c>
      <c r="FA89" s="77" t="s">
        <v>29</v>
      </c>
      <c r="FB89" s="77" t="s">
        <v>29</v>
      </c>
      <c r="FC89" s="77" t="s">
        <v>29</v>
      </c>
      <c r="FD89" s="77" t="s">
        <v>29</v>
      </c>
      <c r="FE89" s="77" t="s">
        <v>29</v>
      </c>
      <c r="FF89" s="77" t="s">
        <v>29</v>
      </c>
      <c r="FG89" s="77" t="s">
        <v>29</v>
      </c>
      <c r="FH89" s="77" t="s">
        <v>29</v>
      </c>
      <c r="FI89" s="77" t="s">
        <v>30</v>
      </c>
      <c r="FJ89" s="77" t="s">
        <v>30</v>
      </c>
      <c r="FK89" s="77" t="s">
        <v>30</v>
      </c>
      <c r="FL89" s="77" t="s">
        <v>30</v>
      </c>
      <c r="FM89" s="77" t="s">
        <v>30</v>
      </c>
      <c r="FN89" s="77" t="s">
        <v>30</v>
      </c>
      <c r="FO89" s="77" t="s">
        <v>30</v>
      </c>
      <c r="FP89" s="77" t="s">
        <v>30</v>
      </c>
      <c r="FQ89" s="77" t="s">
        <v>30</v>
      </c>
      <c r="FR89" s="77" t="s">
        <v>30</v>
      </c>
      <c r="FS89" s="77" t="s">
        <v>30</v>
      </c>
      <c r="FT89" s="77" t="s">
        <v>30</v>
      </c>
      <c r="FU89" s="77" t="s">
        <v>30</v>
      </c>
      <c r="FV89" s="77" t="s">
        <v>30</v>
      </c>
      <c r="FW89" s="77" t="s">
        <v>30</v>
      </c>
      <c r="FX89" s="77" t="s">
        <v>30</v>
      </c>
      <c r="FY89" s="77" t="s">
        <v>30</v>
      </c>
      <c r="FZ89" s="77" t="s">
        <v>30</v>
      </c>
      <c r="GA89" s="77" t="s">
        <v>31</v>
      </c>
      <c r="GB89" s="77" t="s">
        <v>31</v>
      </c>
      <c r="GC89" s="77" t="s">
        <v>31</v>
      </c>
      <c r="GD89" s="77" t="s">
        <v>31</v>
      </c>
      <c r="GE89" s="77" t="s">
        <v>31</v>
      </c>
      <c r="GF89" s="77" t="s">
        <v>31</v>
      </c>
      <c r="GG89" s="77" t="s">
        <v>31</v>
      </c>
      <c r="GH89" s="77" t="s">
        <v>31</v>
      </c>
      <c r="GI89" s="77" t="s">
        <v>31</v>
      </c>
      <c r="GJ89" s="77"/>
      <c r="GK89" s="77"/>
      <c r="GL89" s="77"/>
      <c r="GM89" s="77"/>
      <c r="GN89" s="77"/>
      <c r="GO89" s="77"/>
      <c r="GP89" s="77"/>
      <c r="GQ89" s="77"/>
      <c r="GR89" s="77"/>
    </row>
    <row r="90" spans="1:200" s="32" customFormat="1" ht="15" customHeight="1" x14ac:dyDescent="0.25">
      <c r="B90" s="513"/>
      <c r="C90" s="513"/>
      <c r="D90" s="513"/>
      <c r="E90" s="513"/>
      <c r="F90" s="513"/>
      <c r="G90" s="513"/>
      <c r="H90" s="285"/>
      <c r="I90" s="285"/>
      <c r="J90" s="512"/>
      <c r="K90" s="512"/>
      <c r="L90" s="512"/>
      <c r="M90" s="512"/>
      <c r="N90" s="512"/>
      <c r="O90" s="338"/>
      <c r="P90" s="338"/>
      <c r="Q90" s="338"/>
      <c r="R90" s="351"/>
      <c r="S90" s="337"/>
      <c r="T90" s="284"/>
      <c r="U90" s="337"/>
      <c r="V90" s="284"/>
      <c r="W90" s="337"/>
      <c r="X90" s="284"/>
      <c r="Y90" s="285"/>
      <c r="Z90" s="285"/>
      <c r="AA90" s="285"/>
      <c r="AB90" s="285"/>
      <c r="AC90" s="285"/>
      <c r="AD90" s="285"/>
      <c r="AE90" s="285"/>
      <c r="AF90" s="285"/>
      <c r="AG90" s="348"/>
      <c r="AH90" s="349"/>
      <c r="AI90" s="349"/>
      <c r="AJ90" s="349"/>
      <c r="AK90" s="350"/>
      <c r="AL90" s="284"/>
      <c r="AM90" s="284"/>
      <c r="AN90" s="322"/>
      <c r="AO90" s="322"/>
      <c r="AP90" s="512"/>
      <c r="AQ90" s="62">
        <v>1</v>
      </c>
      <c r="AR90" s="62">
        <v>2</v>
      </c>
      <c r="AS90" s="62">
        <v>3</v>
      </c>
      <c r="AT90" s="62">
        <v>4</v>
      </c>
      <c r="AU90" s="62">
        <v>5</v>
      </c>
      <c r="AV90" s="62">
        <v>6</v>
      </c>
      <c r="AW90" s="62">
        <v>7</v>
      </c>
      <c r="AX90" s="62">
        <v>8</v>
      </c>
      <c r="AY90" s="62">
        <v>9</v>
      </c>
      <c r="AZ90" s="62">
        <v>10</v>
      </c>
      <c r="BA90" s="62">
        <v>11</v>
      </c>
      <c r="BB90" s="62">
        <v>12</v>
      </c>
      <c r="BC90" s="62">
        <v>13</v>
      </c>
      <c r="BD90" s="62">
        <v>14</v>
      </c>
      <c r="BE90" s="62">
        <v>15</v>
      </c>
      <c r="BF90" s="62">
        <v>16</v>
      </c>
      <c r="BG90" s="62">
        <v>17</v>
      </c>
      <c r="BH90" s="62">
        <v>18</v>
      </c>
      <c r="BI90" s="62">
        <v>19</v>
      </c>
      <c r="BJ90" s="62">
        <v>20</v>
      </c>
      <c r="BK90" s="62">
        <v>21</v>
      </c>
      <c r="BL90" s="62">
        <v>22</v>
      </c>
      <c r="BM90" s="62">
        <v>23</v>
      </c>
      <c r="BN90" s="62">
        <v>24</v>
      </c>
      <c r="BO90" s="62">
        <v>25</v>
      </c>
      <c r="BP90" s="62">
        <v>26</v>
      </c>
      <c r="BQ90" s="62">
        <v>27</v>
      </c>
      <c r="BR90" s="62">
        <v>1</v>
      </c>
      <c r="BS90" s="62">
        <v>2</v>
      </c>
      <c r="BT90" s="62">
        <v>3</v>
      </c>
      <c r="BU90" s="62">
        <v>4</v>
      </c>
      <c r="BV90" s="62">
        <v>5</v>
      </c>
      <c r="BW90" s="62">
        <v>6</v>
      </c>
      <c r="BX90" s="62">
        <v>7</v>
      </c>
      <c r="BY90" s="62">
        <v>8</v>
      </c>
      <c r="BZ90" s="62">
        <v>9</v>
      </c>
      <c r="CA90" s="62">
        <v>10</v>
      </c>
      <c r="CB90" s="62">
        <v>11</v>
      </c>
      <c r="CC90" s="62">
        <v>12</v>
      </c>
      <c r="CD90" s="62">
        <v>13</v>
      </c>
      <c r="CE90" s="62">
        <v>14</v>
      </c>
      <c r="CF90" s="62">
        <v>15</v>
      </c>
      <c r="CG90" s="62">
        <v>16</v>
      </c>
      <c r="CH90" s="62">
        <v>17</v>
      </c>
      <c r="CI90" s="62">
        <v>18</v>
      </c>
      <c r="CJ90" s="62">
        <v>19</v>
      </c>
      <c r="CK90" s="62">
        <v>20</v>
      </c>
      <c r="CL90" s="62">
        <v>21</v>
      </c>
      <c r="CM90" s="62">
        <v>22</v>
      </c>
      <c r="CN90" s="62">
        <v>23</v>
      </c>
      <c r="CO90" s="62">
        <v>24</v>
      </c>
      <c r="CP90" s="62">
        <v>25</v>
      </c>
      <c r="CQ90" s="62">
        <v>26</v>
      </c>
      <c r="CR90" s="62">
        <v>27</v>
      </c>
      <c r="CS90" s="62">
        <v>1</v>
      </c>
      <c r="CT90" s="62">
        <v>2</v>
      </c>
      <c r="CU90" s="62">
        <v>3</v>
      </c>
      <c r="CV90" s="62">
        <v>4</v>
      </c>
      <c r="CW90" s="62">
        <v>5</v>
      </c>
      <c r="CX90" s="62">
        <v>6</v>
      </c>
      <c r="CY90" s="62">
        <v>7</v>
      </c>
      <c r="CZ90" s="62">
        <v>8</v>
      </c>
      <c r="DA90" s="62">
        <v>9</v>
      </c>
      <c r="DB90" s="62">
        <v>10</v>
      </c>
      <c r="DC90" s="62">
        <v>11</v>
      </c>
      <c r="DD90" s="62">
        <v>12</v>
      </c>
      <c r="DE90" s="62">
        <v>13</v>
      </c>
      <c r="DF90" s="62">
        <v>14</v>
      </c>
      <c r="DG90" s="62">
        <v>15</v>
      </c>
      <c r="DH90" s="62">
        <v>16</v>
      </c>
      <c r="DI90" s="62">
        <v>17</v>
      </c>
      <c r="DJ90" s="62">
        <v>18</v>
      </c>
      <c r="DK90" s="62">
        <v>19</v>
      </c>
      <c r="DL90" s="62">
        <v>20</v>
      </c>
      <c r="DM90" s="62">
        <v>21</v>
      </c>
      <c r="DN90" s="62">
        <v>22</v>
      </c>
      <c r="DO90" s="62">
        <v>23</v>
      </c>
      <c r="DP90" s="62">
        <v>24</v>
      </c>
      <c r="DQ90" s="62">
        <v>25</v>
      </c>
      <c r="DR90" s="62">
        <v>26</v>
      </c>
      <c r="DS90" s="62">
        <v>27</v>
      </c>
      <c r="DT90" s="279"/>
      <c r="DU90" s="352"/>
      <c r="DV90" s="352"/>
      <c r="DW90" s="279"/>
      <c r="DX90" s="279"/>
      <c r="DY90" s="76">
        <v>1</v>
      </c>
      <c r="DZ90" s="76">
        <v>2</v>
      </c>
      <c r="EA90" s="76">
        <v>3</v>
      </c>
      <c r="EB90" s="76">
        <v>4</v>
      </c>
      <c r="EC90" s="76">
        <v>5</v>
      </c>
      <c r="ED90" s="76">
        <v>6</v>
      </c>
      <c r="EE90" s="76">
        <v>7</v>
      </c>
      <c r="EF90" s="76">
        <v>8</v>
      </c>
      <c r="EG90" s="76">
        <v>9</v>
      </c>
      <c r="EH90" s="76">
        <v>10</v>
      </c>
      <c r="EI90" s="76">
        <v>11</v>
      </c>
      <c r="EJ90" s="76">
        <v>12</v>
      </c>
      <c r="EK90" s="76">
        <v>13</v>
      </c>
      <c r="EL90" s="76">
        <v>14</v>
      </c>
      <c r="EM90" s="76">
        <v>15</v>
      </c>
      <c r="EN90" s="76">
        <v>16</v>
      </c>
      <c r="EO90" s="76">
        <v>17</v>
      </c>
      <c r="EP90" s="76">
        <v>18</v>
      </c>
      <c r="EQ90" s="76">
        <v>1</v>
      </c>
      <c r="ER90" s="76">
        <v>2</v>
      </c>
      <c r="ES90" s="76">
        <v>3</v>
      </c>
      <c r="ET90" s="76">
        <v>4</v>
      </c>
      <c r="EU90" s="76">
        <v>5</v>
      </c>
      <c r="EV90" s="76">
        <v>6</v>
      </c>
      <c r="EW90" s="76">
        <v>7</v>
      </c>
      <c r="EX90" s="76">
        <v>8</v>
      </c>
      <c r="EY90" s="76">
        <v>9</v>
      </c>
      <c r="EZ90" s="76">
        <v>10</v>
      </c>
      <c r="FA90" s="76">
        <v>11</v>
      </c>
      <c r="FB90" s="76">
        <v>12</v>
      </c>
      <c r="FC90" s="76">
        <v>13</v>
      </c>
      <c r="FD90" s="76">
        <v>14</v>
      </c>
      <c r="FE90" s="76">
        <v>15</v>
      </c>
      <c r="FF90" s="76">
        <v>16</v>
      </c>
      <c r="FG90" s="76">
        <v>17</v>
      </c>
      <c r="FH90" s="76">
        <v>18</v>
      </c>
      <c r="FI90" s="76">
        <v>1</v>
      </c>
      <c r="FJ90" s="76">
        <v>2</v>
      </c>
      <c r="FK90" s="76">
        <v>3</v>
      </c>
      <c r="FL90" s="76">
        <v>4</v>
      </c>
      <c r="FM90" s="76">
        <v>5</v>
      </c>
      <c r="FN90" s="76">
        <v>6</v>
      </c>
      <c r="FO90" s="76">
        <v>7</v>
      </c>
      <c r="FP90" s="76">
        <v>8</v>
      </c>
      <c r="FQ90" s="76">
        <v>9</v>
      </c>
      <c r="FR90" s="76">
        <v>10</v>
      </c>
      <c r="FS90" s="76">
        <v>11</v>
      </c>
      <c r="FT90" s="76">
        <v>12</v>
      </c>
      <c r="FU90" s="76">
        <v>13</v>
      </c>
      <c r="FV90" s="76">
        <v>14</v>
      </c>
      <c r="FW90" s="76">
        <v>15</v>
      </c>
      <c r="FX90" s="76">
        <v>16</v>
      </c>
      <c r="FY90" s="76">
        <v>17</v>
      </c>
      <c r="FZ90" s="76">
        <v>18</v>
      </c>
      <c r="GA90" s="76">
        <v>1</v>
      </c>
      <c r="GB90" s="76">
        <v>2</v>
      </c>
      <c r="GC90" s="76">
        <v>3</v>
      </c>
      <c r="GD90" s="76">
        <v>4</v>
      </c>
      <c r="GE90" s="76">
        <v>6</v>
      </c>
      <c r="GF90" s="76">
        <v>7</v>
      </c>
      <c r="GG90" s="76">
        <v>8</v>
      </c>
      <c r="GH90" s="76">
        <v>11</v>
      </c>
      <c r="GI90" s="76">
        <v>12</v>
      </c>
      <c r="GJ90" s="76"/>
      <c r="GK90" s="76"/>
      <c r="GL90" s="76"/>
      <c r="GM90" s="76"/>
      <c r="GN90" s="76"/>
      <c r="GO90" s="76"/>
      <c r="GP90" s="76"/>
      <c r="GQ90" s="76"/>
      <c r="GR90" s="76"/>
    </row>
    <row r="91" spans="1:200" s="2" customFormat="1" x14ac:dyDescent="0.25">
      <c r="A91" s="2" t="s">
        <v>945</v>
      </c>
      <c r="B91" s="2" t="s">
        <v>693</v>
      </c>
      <c r="C91" s="2" t="s">
        <v>945</v>
      </c>
      <c r="D91" s="2">
        <v>10</v>
      </c>
      <c r="E91" s="2">
        <v>0</v>
      </c>
      <c r="F91" s="2">
        <v>17</v>
      </c>
      <c r="G91" s="2">
        <v>5</v>
      </c>
      <c r="H91" s="2">
        <v>10</v>
      </c>
      <c r="I91" s="2">
        <v>22</v>
      </c>
      <c r="J91" s="2">
        <v>68</v>
      </c>
      <c r="K91" s="2">
        <v>64</v>
      </c>
      <c r="L91" s="2">
        <v>65</v>
      </c>
      <c r="M91" s="2">
        <v>999</v>
      </c>
      <c r="N91" s="2">
        <v>0</v>
      </c>
      <c r="O91" s="2">
        <v>132</v>
      </c>
      <c r="P91" s="2">
        <v>197</v>
      </c>
      <c r="Q91" s="2">
        <v>1196</v>
      </c>
      <c r="R91" s="2">
        <v>1196</v>
      </c>
      <c r="S91" s="2">
        <v>68</v>
      </c>
      <c r="T91" s="2">
        <v>0.22222222222222232</v>
      </c>
      <c r="U91" s="2">
        <v>64</v>
      </c>
      <c r="V91" s="2">
        <v>-5.5555555555555802E-2</v>
      </c>
      <c r="W91" s="2">
        <v>34</v>
      </c>
      <c r="Y91" s="2">
        <v>3</v>
      </c>
      <c r="Z91" s="2">
        <v>8</v>
      </c>
      <c r="AA91" s="2">
        <v>4</v>
      </c>
      <c r="AB91" s="2">
        <v>8</v>
      </c>
      <c r="AC91" s="2">
        <v>3</v>
      </c>
      <c r="AD91" s="2">
        <v>6</v>
      </c>
      <c r="AG91" s="2">
        <v>37</v>
      </c>
      <c r="AH91" s="2">
        <v>33</v>
      </c>
      <c r="AI91" s="2">
        <v>30</v>
      </c>
      <c r="AJ91" s="2">
        <v>30</v>
      </c>
      <c r="AK91" s="2">
        <v>30</v>
      </c>
      <c r="AL91" s="2">
        <v>34</v>
      </c>
      <c r="AM91" s="2">
        <v>830.01099999999997</v>
      </c>
      <c r="AN91" s="2">
        <v>768.7</v>
      </c>
      <c r="AO91" s="2">
        <v>61.310999999999922</v>
      </c>
      <c r="AP91" s="2">
        <v>1196.00091</v>
      </c>
      <c r="AQ91" s="65">
        <v>3</v>
      </c>
      <c r="AR91" s="65">
        <v>3</v>
      </c>
      <c r="AS91" s="65">
        <v>3</v>
      </c>
      <c r="AT91" s="65">
        <v>3</v>
      </c>
      <c r="AU91" s="65">
        <v>3</v>
      </c>
      <c r="AV91" s="65">
        <v>3</v>
      </c>
      <c r="AW91" s="65">
        <v>3</v>
      </c>
      <c r="AX91" s="65">
        <v>3</v>
      </c>
      <c r="AY91" s="65">
        <v>3</v>
      </c>
      <c r="AZ91" s="65">
        <v>3</v>
      </c>
      <c r="BA91" s="65">
        <v>3</v>
      </c>
      <c r="BB91" s="65">
        <v>3</v>
      </c>
      <c r="BC91" s="65">
        <v>3</v>
      </c>
      <c r="BD91" s="65">
        <v>3</v>
      </c>
      <c r="BE91" s="65">
        <v>3</v>
      </c>
      <c r="BF91" s="65">
        <v>3</v>
      </c>
      <c r="BG91" s="65">
        <v>3</v>
      </c>
      <c r="BH91" s="65">
        <v>3</v>
      </c>
      <c r="BI91" s="65">
        <v>0</v>
      </c>
      <c r="BJ91" s="65">
        <v>0</v>
      </c>
      <c r="BK91" s="65">
        <v>0</v>
      </c>
      <c r="BL91" s="65">
        <v>0</v>
      </c>
      <c r="BM91" s="65">
        <v>0</v>
      </c>
      <c r="BN91" s="65">
        <v>0</v>
      </c>
      <c r="BO91" s="65">
        <v>0</v>
      </c>
      <c r="BP91" s="65">
        <v>0</v>
      </c>
      <c r="BQ91" s="65">
        <v>0</v>
      </c>
      <c r="BR91" s="65">
        <v>1</v>
      </c>
      <c r="BS91" s="65">
        <v>0</v>
      </c>
      <c r="BT91" s="65">
        <v>0</v>
      </c>
      <c r="BU91" s="65">
        <v>0</v>
      </c>
      <c r="BV91" s="65">
        <v>0</v>
      </c>
      <c r="BW91" s="65">
        <v>2</v>
      </c>
      <c r="BX91" s="65">
        <v>0</v>
      </c>
      <c r="BY91" s="65">
        <v>0</v>
      </c>
      <c r="BZ91" s="65">
        <v>1</v>
      </c>
      <c r="CA91" s="65">
        <v>0</v>
      </c>
      <c r="CB91" s="65">
        <v>2</v>
      </c>
      <c r="CC91" s="65">
        <v>1</v>
      </c>
      <c r="CD91" s="65">
        <v>1</v>
      </c>
      <c r="CE91" s="65">
        <v>0</v>
      </c>
      <c r="CF91" s="65">
        <v>0</v>
      </c>
      <c r="CG91" s="65">
        <v>0</v>
      </c>
      <c r="CH91" s="65">
        <v>1</v>
      </c>
      <c r="CI91" s="65">
        <v>1</v>
      </c>
      <c r="CJ91" s="65">
        <v>0</v>
      </c>
      <c r="CK91" s="65">
        <v>0</v>
      </c>
      <c r="CL91" s="65">
        <v>0</v>
      </c>
      <c r="CM91" s="65">
        <v>0</v>
      </c>
      <c r="CN91" s="65">
        <v>0</v>
      </c>
      <c r="CO91" s="65">
        <v>0</v>
      </c>
      <c r="CP91" s="65">
        <v>0</v>
      </c>
      <c r="CQ91" s="65">
        <v>0</v>
      </c>
      <c r="CR91" s="65">
        <v>0</v>
      </c>
      <c r="CS91" s="65">
        <v>14</v>
      </c>
      <c r="CT91" s="65">
        <v>13</v>
      </c>
      <c r="CU91" s="65">
        <v>11</v>
      </c>
      <c r="CV91" s="65">
        <v>13</v>
      </c>
      <c r="CW91" s="65">
        <v>9</v>
      </c>
      <c r="CX91" s="65">
        <v>8</v>
      </c>
      <c r="CY91" s="65">
        <v>16</v>
      </c>
      <c r="CZ91" s="65">
        <v>11</v>
      </c>
      <c r="DA91" s="65">
        <v>8</v>
      </c>
      <c r="DB91" s="65">
        <v>10</v>
      </c>
      <c r="DC91" s="65">
        <v>7</v>
      </c>
      <c r="DD91" s="65">
        <v>8</v>
      </c>
      <c r="DE91" s="65">
        <v>12</v>
      </c>
      <c r="DF91" s="65">
        <v>14</v>
      </c>
      <c r="DG91" s="65">
        <v>17</v>
      </c>
      <c r="DH91" s="65">
        <v>10</v>
      </c>
      <c r="DI91" s="65">
        <v>8</v>
      </c>
      <c r="DJ91" s="65">
        <v>8</v>
      </c>
      <c r="DK91" s="65">
        <v>0</v>
      </c>
      <c r="DL91" s="65">
        <v>0</v>
      </c>
      <c r="DM91" s="65">
        <v>0</v>
      </c>
      <c r="DN91" s="65">
        <v>0</v>
      </c>
      <c r="DO91" s="65">
        <v>0</v>
      </c>
      <c r="DP91" s="65">
        <v>0</v>
      </c>
      <c r="DQ91" s="65">
        <v>0</v>
      </c>
      <c r="DR91" s="65">
        <v>0</v>
      </c>
      <c r="DS91" s="65">
        <v>0</v>
      </c>
      <c r="DT91" s="2" t="s">
        <v>693</v>
      </c>
      <c r="DU91" s="2" t="s">
        <v>489</v>
      </c>
      <c r="DW91" s="2" t="s">
        <v>1</v>
      </c>
      <c r="DX91" s="2">
        <v>30</v>
      </c>
      <c r="DY91" s="2">
        <v>6</v>
      </c>
      <c r="DZ91" s="2">
        <v>4</v>
      </c>
      <c r="EA91" s="2">
        <v>4</v>
      </c>
      <c r="EB91" s="2">
        <v>5</v>
      </c>
      <c r="EC91" s="2">
        <v>3</v>
      </c>
      <c r="ED91" s="2">
        <v>2</v>
      </c>
      <c r="EE91" s="2">
        <v>5</v>
      </c>
      <c r="EF91" s="2">
        <v>3</v>
      </c>
      <c r="EG91" s="2">
        <v>2</v>
      </c>
      <c r="EH91" s="2">
        <v>4</v>
      </c>
      <c r="EI91" s="2">
        <v>2</v>
      </c>
      <c r="EJ91" s="2">
        <v>3</v>
      </c>
      <c r="EK91" s="2">
        <v>5</v>
      </c>
      <c r="EL91" s="2">
        <v>5</v>
      </c>
      <c r="EM91" s="2">
        <v>6</v>
      </c>
      <c r="EN91" s="2">
        <v>3</v>
      </c>
      <c r="EO91" s="2">
        <v>3</v>
      </c>
      <c r="EP91" s="2">
        <v>3</v>
      </c>
      <c r="EQ91" s="2">
        <v>3</v>
      </c>
      <c r="ER91" s="2">
        <v>4</v>
      </c>
      <c r="ES91" s="2">
        <v>4</v>
      </c>
      <c r="ET91" s="2">
        <v>4</v>
      </c>
      <c r="EU91" s="2">
        <v>3</v>
      </c>
      <c r="EV91" s="2">
        <v>4</v>
      </c>
      <c r="EW91" s="2">
        <v>5</v>
      </c>
      <c r="EX91" s="2">
        <v>4</v>
      </c>
      <c r="EY91" s="2">
        <v>3</v>
      </c>
      <c r="EZ91" s="2">
        <v>3</v>
      </c>
      <c r="FA91" s="2">
        <v>3</v>
      </c>
      <c r="FB91" s="2">
        <v>2</v>
      </c>
      <c r="FC91" s="2">
        <v>3</v>
      </c>
      <c r="FD91" s="2">
        <v>5</v>
      </c>
      <c r="FE91" s="2">
        <v>5</v>
      </c>
      <c r="FF91" s="2">
        <v>4</v>
      </c>
      <c r="FG91" s="2">
        <v>2</v>
      </c>
      <c r="FH91" s="2">
        <v>3</v>
      </c>
      <c r="FI91" s="2">
        <v>5</v>
      </c>
      <c r="FJ91" s="2">
        <v>5</v>
      </c>
      <c r="FK91" s="2">
        <v>3</v>
      </c>
      <c r="FL91" s="2">
        <v>4</v>
      </c>
      <c r="FM91" s="2">
        <v>3</v>
      </c>
      <c r="FN91" s="2">
        <v>2</v>
      </c>
      <c r="FO91" s="2">
        <v>6</v>
      </c>
      <c r="FP91" s="2">
        <v>4</v>
      </c>
      <c r="FQ91" s="2">
        <v>3</v>
      </c>
      <c r="FR91" s="2">
        <v>3</v>
      </c>
      <c r="FS91" s="2">
        <v>2</v>
      </c>
      <c r="FT91" s="2">
        <v>3</v>
      </c>
      <c r="FU91" s="2">
        <v>4</v>
      </c>
      <c r="FV91" s="2">
        <v>4</v>
      </c>
      <c r="FW91" s="2">
        <v>6</v>
      </c>
      <c r="FX91" s="2">
        <v>3</v>
      </c>
      <c r="FY91" s="2">
        <v>3</v>
      </c>
      <c r="FZ91" s="2">
        <v>2</v>
      </c>
    </row>
    <row r="92" spans="1:200" s="2" customFormat="1" x14ac:dyDescent="0.25">
      <c r="A92" s="2" t="s">
        <v>946</v>
      </c>
      <c r="B92" s="2" t="s">
        <v>353</v>
      </c>
      <c r="C92" s="2" t="s">
        <v>946</v>
      </c>
      <c r="D92" s="2">
        <v>5</v>
      </c>
      <c r="E92" s="2">
        <v>0</v>
      </c>
      <c r="F92" s="2">
        <v>21</v>
      </c>
      <c r="G92" s="2">
        <v>5</v>
      </c>
      <c r="H92" s="2">
        <v>5</v>
      </c>
      <c r="I92" s="2">
        <v>26</v>
      </c>
      <c r="J92" s="2">
        <v>71</v>
      </c>
      <c r="K92" s="2">
        <v>65</v>
      </c>
      <c r="L92" s="2">
        <v>70</v>
      </c>
      <c r="M92" s="2">
        <v>999</v>
      </c>
      <c r="N92" s="2">
        <v>0</v>
      </c>
      <c r="O92" s="2">
        <v>136</v>
      </c>
      <c r="P92" s="2">
        <v>206</v>
      </c>
      <c r="Q92" s="2">
        <v>1205</v>
      </c>
      <c r="R92" s="2">
        <v>1205</v>
      </c>
      <c r="S92" s="2">
        <v>71</v>
      </c>
      <c r="T92" s="2">
        <v>0.33333333333333348</v>
      </c>
      <c r="U92" s="2">
        <v>65</v>
      </c>
      <c r="V92" s="2">
        <v>-0.27777777777777768</v>
      </c>
      <c r="W92" s="2">
        <v>38</v>
      </c>
      <c r="Y92" s="2">
        <v>1</v>
      </c>
      <c r="Z92" s="2">
        <v>9</v>
      </c>
      <c r="AA92" s="2">
        <v>3</v>
      </c>
      <c r="AB92" s="2">
        <v>8</v>
      </c>
      <c r="AC92" s="2">
        <v>1</v>
      </c>
      <c r="AD92" s="2">
        <v>9</v>
      </c>
      <c r="AG92" s="2">
        <v>42</v>
      </c>
      <c r="AH92" s="2">
        <v>43</v>
      </c>
      <c r="AI92" s="2">
        <v>41</v>
      </c>
      <c r="AJ92" s="2">
        <v>41</v>
      </c>
      <c r="AK92" s="2">
        <v>41</v>
      </c>
      <c r="AL92" s="2">
        <v>45</v>
      </c>
      <c r="AM92" s="2">
        <v>776.577</v>
      </c>
      <c r="AN92" s="2">
        <v>839.07100000000003</v>
      </c>
      <c r="AO92" s="2">
        <v>-62.494000000000028</v>
      </c>
      <c r="AP92" s="2">
        <v>1205.00092</v>
      </c>
      <c r="AQ92" s="65">
        <v>3</v>
      </c>
      <c r="AR92" s="65">
        <v>3</v>
      </c>
      <c r="AS92" s="65">
        <v>3</v>
      </c>
      <c r="AT92" s="65">
        <v>3</v>
      </c>
      <c r="AU92" s="65">
        <v>3</v>
      </c>
      <c r="AV92" s="65">
        <v>3</v>
      </c>
      <c r="AW92" s="65">
        <v>3</v>
      </c>
      <c r="AX92" s="65">
        <v>3</v>
      </c>
      <c r="AY92" s="65">
        <v>3</v>
      </c>
      <c r="AZ92" s="65">
        <v>3</v>
      </c>
      <c r="BA92" s="65">
        <v>3</v>
      </c>
      <c r="BB92" s="65">
        <v>3</v>
      </c>
      <c r="BC92" s="65">
        <v>3</v>
      </c>
      <c r="BD92" s="65">
        <v>3</v>
      </c>
      <c r="BE92" s="65">
        <v>3</v>
      </c>
      <c r="BF92" s="65">
        <v>3</v>
      </c>
      <c r="BG92" s="65">
        <v>3</v>
      </c>
      <c r="BH92" s="65">
        <v>3</v>
      </c>
      <c r="BI92" s="65">
        <v>0</v>
      </c>
      <c r="BJ92" s="65">
        <v>0</v>
      </c>
      <c r="BK92" s="65">
        <v>0</v>
      </c>
      <c r="BL92" s="65">
        <v>0</v>
      </c>
      <c r="BM92" s="65">
        <v>0</v>
      </c>
      <c r="BN92" s="65">
        <v>0</v>
      </c>
      <c r="BO92" s="65">
        <v>0</v>
      </c>
      <c r="BP92" s="65">
        <v>0</v>
      </c>
      <c r="BQ92" s="65">
        <v>0</v>
      </c>
      <c r="BR92" s="65">
        <v>0</v>
      </c>
      <c r="BS92" s="65">
        <v>1</v>
      </c>
      <c r="BT92" s="65">
        <v>0</v>
      </c>
      <c r="BU92" s="65">
        <v>0</v>
      </c>
      <c r="BV92" s="65">
        <v>0</v>
      </c>
      <c r="BW92" s="65">
        <v>1</v>
      </c>
      <c r="BX92" s="65">
        <v>0</v>
      </c>
      <c r="BY92" s="65">
        <v>0</v>
      </c>
      <c r="BZ92" s="65">
        <v>0</v>
      </c>
      <c r="CA92" s="65">
        <v>0</v>
      </c>
      <c r="CB92" s="65">
        <v>1</v>
      </c>
      <c r="CC92" s="65">
        <v>0</v>
      </c>
      <c r="CD92" s="65">
        <v>0</v>
      </c>
      <c r="CE92" s="65">
        <v>1</v>
      </c>
      <c r="CF92" s="65">
        <v>1</v>
      </c>
      <c r="CG92" s="65">
        <v>0</v>
      </c>
      <c r="CH92" s="65">
        <v>0</v>
      </c>
      <c r="CI92" s="65">
        <v>0</v>
      </c>
      <c r="CJ92" s="65">
        <v>0</v>
      </c>
      <c r="CK92" s="65">
        <v>0</v>
      </c>
      <c r="CL92" s="65">
        <v>0</v>
      </c>
      <c r="CM92" s="65">
        <v>0</v>
      </c>
      <c r="CN92" s="65">
        <v>0</v>
      </c>
      <c r="CO92" s="65">
        <v>0</v>
      </c>
      <c r="CP92" s="65">
        <v>0</v>
      </c>
      <c r="CQ92" s="65">
        <v>0</v>
      </c>
      <c r="CR92" s="65">
        <v>0</v>
      </c>
      <c r="CS92" s="65">
        <v>13</v>
      </c>
      <c r="CT92" s="65">
        <v>12</v>
      </c>
      <c r="CU92" s="65">
        <v>12</v>
      </c>
      <c r="CV92" s="65">
        <v>14</v>
      </c>
      <c r="CW92" s="65">
        <v>11</v>
      </c>
      <c r="CX92" s="65">
        <v>10</v>
      </c>
      <c r="CY92" s="65">
        <v>15</v>
      </c>
      <c r="CZ92" s="65">
        <v>10</v>
      </c>
      <c r="DA92" s="65">
        <v>10</v>
      </c>
      <c r="DB92" s="65">
        <v>11</v>
      </c>
      <c r="DC92" s="65">
        <v>8</v>
      </c>
      <c r="DD92" s="65">
        <v>12</v>
      </c>
      <c r="DE92" s="65">
        <v>15</v>
      </c>
      <c r="DF92" s="65">
        <v>12</v>
      </c>
      <c r="DG92" s="65">
        <v>12</v>
      </c>
      <c r="DH92" s="65">
        <v>10</v>
      </c>
      <c r="DI92" s="65">
        <v>10</v>
      </c>
      <c r="DJ92" s="65">
        <v>9</v>
      </c>
      <c r="DK92" s="65">
        <v>0</v>
      </c>
      <c r="DL92" s="65">
        <v>0</v>
      </c>
      <c r="DM92" s="65">
        <v>0</v>
      </c>
      <c r="DN92" s="65">
        <v>0</v>
      </c>
      <c r="DO92" s="65">
        <v>0</v>
      </c>
      <c r="DP92" s="65">
        <v>0</v>
      </c>
      <c r="DQ92" s="65">
        <v>0</v>
      </c>
      <c r="DR92" s="65">
        <v>0</v>
      </c>
      <c r="DS92" s="65">
        <v>0</v>
      </c>
      <c r="DT92" s="2" t="s">
        <v>353</v>
      </c>
      <c r="DU92" s="2" t="s">
        <v>489</v>
      </c>
      <c r="DW92" s="2" t="s">
        <v>1</v>
      </c>
      <c r="DX92" s="2">
        <v>41</v>
      </c>
      <c r="DY92" s="2">
        <v>5</v>
      </c>
      <c r="DZ92" s="2">
        <v>4</v>
      </c>
      <c r="EA92" s="2">
        <v>4</v>
      </c>
      <c r="EB92" s="2">
        <v>5</v>
      </c>
      <c r="EC92" s="2">
        <v>4</v>
      </c>
      <c r="ED92" s="2">
        <v>2</v>
      </c>
      <c r="EE92" s="2">
        <v>6</v>
      </c>
      <c r="EF92" s="2">
        <v>3</v>
      </c>
      <c r="EG92" s="2">
        <v>3</v>
      </c>
      <c r="EH92" s="2">
        <v>4</v>
      </c>
      <c r="EI92" s="2">
        <v>3</v>
      </c>
      <c r="EJ92" s="2">
        <v>5</v>
      </c>
      <c r="EK92" s="2">
        <v>5</v>
      </c>
      <c r="EL92" s="2">
        <v>4</v>
      </c>
      <c r="EM92" s="2">
        <v>5</v>
      </c>
      <c r="EN92" s="2">
        <v>3</v>
      </c>
      <c r="EO92" s="2">
        <v>3</v>
      </c>
      <c r="EP92" s="2">
        <v>3</v>
      </c>
      <c r="EQ92" s="2">
        <v>4</v>
      </c>
      <c r="ER92" s="2">
        <v>3</v>
      </c>
      <c r="ES92" s="2">
        <v>4</v>
      </c>
      <c r="ET92" s="2">
        <v>4</v>
      </c>
      <c r="EU92" s="2">
        <v>4</v>
      </c>
      <c r="EV92" s="2">
        <v>3</v>
      </c>
      <c r="EW92" s="2">
        <v>4</v>
      </c>
      <c r="EX92" s="2">
        <v>3</v>
      </c>
      <c r="EY92" s="2">
        <v>4</v>
      </c>
      <c r="EZ92" s="2">
        <v>3</v>
      </c>
      <c r="FA92" s="2">
        <v>2</v>
      </c>
      <c r="FB92" s="2">
        <v>4</v>
      </c>
      <c r="FC92" s="2">
        <v>5</v>
      </c>
      <c r="FD92" s="2">
        <v>3</v>
      </c>
      <c r="FE92" s="2">
        <v>4</v>
      </c>
      <c r="FF92" s="2">
        <v>4</v>
      </c>
      <c r="FG92" s="2">
        <v>4</v>
      </c>
      <c r="FH92" s="2">
        <v>3</v>
      </c>
      <c r="FI92" s="2">
        <v>4</v>
      </c>
      <c r="FJ92" s="2">
        <v>5</v>
      </c>
      <c r="FK92" s="2">
        <v>4</v>
      </c>
      <c r="FL92" s="2">
        <v>5</v>
      </c>
      <c r="FM92" s="2">
        <v>3</v>
      </c>
      <c r="FN92" s="2">
        <v>5</v>
      </c>
      <c r="FO92" s="2">
        <v>5</v>
      </c>
      <c r="FP92" s="2">
        <v>4</v>
      </c>
      <c r="FQ92" s="2">
        <v>3</v>
      </c>
      <c r="FR92" s="2">
        <v>4</v>
      </c>
      <c r="FS92" s="2">
        <v>3</v>
      </c>
      <c r="FT92" s="2">
        <v>3</v>
      </c>
      <c r="FU92" s="2">
        <v>5</v>
      </c>
      <c r="FV92" s="2">
        <v>5</v>
      </c>
      <c r="FW92" s="2">
        <v>3</v>
      </c>
      <c r="FX92" s="2">
        <v>3</v>
      </c>
      <c r="FY92" s="2">
        <v>3</v>
      </c>
      <c r="FZ92" s="2">
        <v>3</v>
      </c>
    </row>
    <row r="93" spans="1:200" s="2" customFormat="1" x14ac:dyDescent="0.25">
      <c r="A93" s="2" t="s">
        <v>947</v>
      </c>
      <c r="B93" s="2" t="s">
        <v>343</v>
      </c>
      <c r="C93" s="2" t="s">
        <v>947</v>
      </c>
      <c r="D93" s="2">
        <v>16</v>
      </c>
      <c r="E93" s="2">
        <v>0</v>
      </c>
      <c r="F93" s="2">
        <v>9</v>
      </c>
      <c r="G93" s="2">
        <v>6</v>
      </c>
      <c r="H93" s="2">
        <v>16</v>
      </c>
      <c r="I93" s="2">
        <v>15</v>
      </c>
      <c r="J93" s="2">
        <v>62</v>
      </c>
      <c r="K93" s="2">
        <v>60</v>
      </c>
      <c r="L93" s="2">
        <v>59</v>
      </c>
      <c r="M93" s="2">
        <v>36</v>
      </c>
      <c r="N93" s="2">
        <v>0</v>
      </c>
      <c r="O93" s="2">
        <v>122</v>
      </c>
      <c r="P93" s="2">
        <v>181</v>
      </c>
      <c r="Q93" s="2">
        <v>217</v>
      </c>
      <c r="R93" s="2">
        <v>217</v>
      </c>
      <c r="S93" s="2">
        <v>62</v>
      </c>
      <c r="T93" s="2">
        <v>0.11111111111111116</v>
      </c>
      <c r="U93" s="2">
        <v>60</v>
      </c>
      <c r="V93" s="2">
        <v>5.5555555555555802E-2</v>
      </c>
      <c r="W93" s="2">
        <v>31</v>
      </c>
      <c r="X93" s="2">
        <v>-0.55555555555555536</v>
      </c>
      <c r="Y93" s="2">
        <v>4</v>
      </c>
      <c r="Z93" s="2">
        <v>4</v>
      </c>
      <c r="AA93" s="2">
        <v>5</v>
      </c>
      <c r="AB93" s="2">
        <v>4</v>
      </c>
      <c r="AC93" s="2">
        <v>5</v>
      </c>
      <c r="AD93" s="2">
        <v>4</v>
      </c>
      <c r="AE93" s="2">
        <v>2</v>
      </c>
      <c r="AF93" s="2">
        <v>3</v>
      </c>
      <c r="AG93" s="2">
        <v>13</v>
      </c>
      <c r="AH93" s="2">
        <v>14</v>
      </c>
      <c r="AI93" s="2">
        <v>12</v>
      </c>
      <c r="AJ93" s="2">
        <v>12</v>
      </c>
      <c r="AK93" s="2">
        <v>12</v>
      </c>
      <c r="AL93" s="2">
        <v>12</v>
      </c>
      <c r="AM93" s="2">
        <v>925.005</v>
      </c>
      <c r="AN93" s="2">
        <v>928.76</v>
      </c>
      <c r="AO93" s="2">
        <v>-3.7549999999999955</v>
      </c>
      <c r="AP93" s="2">
        <v>217.00093000000001</v>
      </c>
      <c r="AQ93" s="65">
        <v>4</v>
      </c>
      <c r="AR93" s="65">
        <v>4</v>
      </c>
      <c r="AS93" s="65">
        <v>4</v>
      </c>
      <c r="AT93" s="65">
        <v>4</v>
      </c>
      <c r="AU93" s="65">
        <v>3</v>
      </c>
      <c r="AV93" s="65">
        <v>4</v>
      </c>
      <c r="AW93" s="65">
        <v>4</v>
      </c>
      <c r="AX93" s="65">
        <v>4</v>
      </c>
      <c r="AY93" s="65">
        <v>3</v>
      </c>
      <c r="AZ93" s="65">
        <v>3</v>
      </c>
      <c r="BA93" s="65">
        <v>4</v>
      </c>
      <c r="BB93" s="65">
        <v>4</v>
      </c>
      <c r="BC93" s="65">
        <v>3</v>
      </c>
      <c r="BD93" s="65">
        <v>3</v>
      </c>
      <c r="BE93" s="65">
        <v>3</v>
      </c>
      <c r="BF93" s="65">
        <v>3</v>
      </c>
      <c r="BG93" s="65">
        <v>3</v>
      </c>
      <c r="BH93" s="65">
        <v>3</v>
      </c>
      <c r="BI93" s="65">
        <v>0</v>
      </c>
      <c r="BJ93" s="65">
        <v>0</v>
      </c>
      <c r="BK93" s="65">
        <v>0</v>
      </c>
      <c r="BL93" s="65">
        <v>0</v>
      </c>
      <c r="BM93" s="65">
        <v>0</v>
      </c>
      <c r="BN93" s="65">
        <v>0</v>
      </c>
      <c r="BO93" s="65">
        <v>0</v>
      </c>
      <c r="BP93" s="65">
        <v>0</v>
      </c>
      <c r="BQ93" s="65">
        <v>0</v>
      </c>
      <c r="BR93" s="65">
        <v>1</v>
      </c>
      <c r="BS93" s="65">
        <v>2</v>
      </c>
      <c r="BT93" s="65">
        <v>0</v>
      </c>
      <c r="BU93" s="65">
        <v>0</v>
      </c>
      <c r="BV93" s="65">
        <v>0</v>
      </c>
      <c r="BW93" s="65">
        <v>0</v>
      </c>
      <c r="BX93" s="65">
        <v>2</v>
      </c>
      <c r="BY93" s="65">
        <v>0</v>
      </c>
      <c r="BZ93" s="65">
        <v>2</v>
      </c>
      <c r="CA93" s="65">
        <v>0</v>
      </c>
      <c r="CB93" s="65">
        <v>0</v>
      </c>
      <c r="CC93" s="65">
        <v>2</v>
      </c>
      <c r="CD93" s="65">
        <v>2</v>
      </c>
      <c r="CE93" s="65">
        <v>1</v>
      </c>
      <c r="CF93" s="65">
        <v>0</v>
      </c>
      <c r="CG93" s="65">
        <v>0</v>
      </c>
      <c r="CH93" s="65">
        <v>2</v>
      </c>
      <c r="CI93" s="65">
        <v>2</v>
      </c>
      <c r="CJ93" s="65">
        <v>0</v>
      </c>
      <c r="CK93" s="65">
        <v>0</v>
      </c>
      <c r="CL93" s="65">
        <v>0</v>
      </c>
      <c r="CM93" s="65">
        <v>0</v>
      </c>
      <c r="CN93" s="65">
        <v>0</v>
      </c>
      <c r="CO93" s="65">
        <v>0</v>
      </c>
      <c r="CP93" s="65">
        <v>0</v>
      </c>
      <c r="CQ93" s="65">
        <v>0</v>
      </c>
      <c r="CR93" s="65">
        <v>0</v>
      </c>
      <c r="CS93" s="65">
        <v>16</v>
      </c>
      <c r="CT93" s="65">
        <v>14</v>
      </c>
      <c r="CU93" s="65">
        <v>16</v>
      </c>
      <c r="CV93" s="65">
        <v>19</v>
      </c>
      <c r="CW93" s="65">
        <v>10</v>
      </c>
      <c r="CX93" s="65">
        <v>19</v>
      </c>
      <c r="CY93" s="65">
        <v>15</v>
      </c>
      <c r="CZ93" s="65">
        <v>13</v>
      </c>
      <c r="DA93" s="65">
        <v>7</v>
      </c>
      <c r="DB93" s="65">
        <v>9</v>
      </c>
      <c r="DC93" s="65">
        <v>13</v>
      </c>
      <c r="DD93" s="65">
        <v>10</v>
      </c>
      <c r="DE93" s="65">
        <v>10</v>
      </c>
      <c r="DF93" s="65">
        <v>11</v>
      </c>
      <c r="DG93" s="65">
        <v>12</v>
      </c>
      <c r="DH93" s="65">
        <v>9</v>
      </c>
      <c r="DI93" s="65">
        <v>7</v>
      </c>
      <c r="DJ93" s="65">
        <v>7</v>
      </c>
      <c r="DK93" s="65">
        <v>0</v>
      </c>
      <c r="DL93" s="65">
        <v>0</v>
      </c>
      <c r="DM93" s="65">
        <v>0</v>
      </c>
      <c r="DN93" s="65">
        <v>0</v>
      </c>
      <c r="DO93" s="65">
        <v>0</v>
      </c>
      <c r="DP93" s="65">
        <v>0</v>
      </c>
      <c r="DQ93" s="65">
        <v>0</v>
      </c>
      <c r="DR93" s="65">
        <v>0</v>
      </c>
      <c r="DS93" s="65">
        <v>0</v>
      </c>
      <c r="DT93" s="2" t="s">
        <v>343</v>
      </c>
      <c r="DU93" s="2" t="s">
        <v>489</v>
      </c>
      <c r="DW93" s="2" t="s">
        <v>1</v>
      </c>
      <c r="DX93" s="2">
        <v>12</v>
      </c>
      <c r="DY93" s="2">
        <v>4</v>
      </c>
      <c r="DZ93" s="2">
        <v>4</v>
      </c>
      <c r="EA93" s="2">
        <v>3</v>
      </c>
      <c r="EB93" s="2">
        <v>5</v>
      </c>
      <c r="EC93" s="2">
        <v>4</v>
      </c>
      <c r="ED93" s="2">
        <v>5</v>
      </c>
      <c r="EE93" s="2">
        <v>5</v>
      </c>
      <c r="EF93" s="2">
        <v>3</v>
      </c>
      <c r="EG93" s="2">
        <v>2</v>
      </c>
      <c r="EH93" s="2">
        <v>3</v>
      </c>
      <c r="EI93" s="2">
        <v>3</v>
      </c>
      <c r="EJ93" s="2">
        <v>2</v>
      </c>
      <c r="EK93" s="2">
        <v>3</v>
      </c>
      <c r="EL93" s="2">
        <v>3</v>
      </c>
      <c r="EM93" s="2">
        <v>4</v>
      </c>
      <c r="EN93" s="2">
        <v>3</v>
      </c>
      <c r="EO93" s="2">
        <v>3</v>
      </c>
      <c r="EP93" s="2">
        <v>3</v>
      </c>
      <c r="EQ93" s="2">
        <v>5</v>
      </c>
      <c r="ER93" s="2">
        <v>4</v>
      </c>
      <c r="ES93" s="2">
        <v>3</v>
      </c>
      <c r="ET93" s="2">
        <v>5</v>
      </c>
      <c r="EU93" s="2">
        <v>3</v>
      </c>
      <c r="EV93" s="2">
        <v>4</v>
      </c>
      <c r="EW93" s="2">
        <v>4</v>
      </c>
      <c r="EX93" s="2">
        <v>3</v>
      </c>
      <c r="EY93" s="2">
        <v>2</v>
      </c>
      <c r="EZ93" s="2">
        <v>3</v>
      </c>
      <c r="FA93" s="2">
        <v>4</v>
      </c>
      <c r="FB93" s="2">
        <v>2</v>
      </c>
      <c r="FC93" s="2">
        <v>3</v>
      </c>
      <c r="FD93" s="2">
        <v>4</v>
      </c>
      <c r="FE93" s="2">
        <v>4</v>
      </c>
      <c r="FF93" s="2">
        <v>3</v>
      </c>
      <c r="FG93" s="2">
        <v>2</v>
      </c>
      <c r="FH93" s="2">
        <v>2</v>
      </c>
      <c r="FI93" s="2">
        <v>3</v>
      </c>
      <c r="FJ93" s="2">
        <v>3</v>
      </c>
      <c r="FK93" s="2">
        <v>4</v>
      </c>
      <c r="FL93" s="2">
        <v>4</v>
      </c>
      <c r="FM93" s="2">
        <v>3</v>
      </c>
      <c r="FN93" s="2">
        <v>4</v>
      </c>
      <c r="FO93" s="2">
        <v>3</v>
      </c>
      <c r="FP93" s="2">
        <v>4</v>
      </c>
      <c r="FQ93" s="2">
        <v>3</v>
      </c>
      <c r="FR93" s="2">
        <v>3</v>
      </c>
      <c r="FS93" s="2">
        <v>3</v>
      </c>
      <c r="FT93" s="2">
        <v>3</v>
      </c>
      <c r="FU93" s="2">
        <v>4</v>
      </c>
      <c r="FV93" s="2">
        <v>4</v>
      </c>
      <c r="FW93" s="2">
        <v>4</v>
      </c>
      <c r="FX93" s="2">
        <v>3</v>
      </c>
      <c r="FY93" s="2">
        <v>2</v>
      </c>
      <c r="FZ93" s="2">
        <v>2</v>
      </c>
      <c r="GA93" s="2">
        <v>4</v>
      </c>
      <c r="GB93" s="2">
        <v>3</v>
      </c>
      <c r="GC93" s="2">
        <v>6</v>
      </c>
      <c r="GD93" s="2">
        <v>5</v>
      </c>
      <c r="GE93" s="2">
        <v>6</v>
      </c>
      <c r="GF93" s="2">
        <v>3</v>
      </c>
      <c r="GG93" s="2">
        <v>3</v>
      </c>
      <c r="GH93" s="2">
        <v>3</v>
      </c>
      <c r="GI93" s="2">
        <v>3</v>
      </c>
    </row>
    <row r="94" spans="1:200" s="2" customFormat="1" x14ac:dyDescent="0.25">
      <c r="A94" s="2" t="s">
        <v>948</v>
      </c>
      <c r="B94" s="2" t="s">
        <v>5</v>
      </c>
      <c r="C94" s="2" t="s">
        <v>948</v>
      </c>
      <c r="D94" s="2">
        <v>17</v>
      </c>
      <c r="E94" s="2">
        <v>0</v>
      </c>
      <c r="F94" s="2">
        <v>6</v>
      </c>
      <c r="G94" s="2">
        <v>2</v>
      </c>
      <c r="H94" s="2">
        <v>17</v>
      </c>
      <c r="I94" s="2">
        <v>8</v>
      </c>
      <c r="J94" s="2">
        <v>57</v>
      </c>
      <c r="K94" s="2">
        <v>58</v>
      </c>
      <c r="L94" s="2">
        <v>54</v>
      </c>
      <c r="M94" s="2">
        <v>35</v>
      </c>
      <c r="N94" s="2">
        <v>0</v>
      </c>
      <c r="O94" s="2">
        <v>115</v>
      </c>
      <c r="P94" s="2">
        <v>169</v>
      </c>
      <c r="Q94" s="2">
        <v>204</v>
      </c>
      <c r="R94" s="2">
        <v>204</v>
      </c>
      <c r="S94" s="2">
        <v>57</v>
      </c>
      <c r="T94" s="2">
        <v>-5.5555555555555802E-2</v>
      </c>
      <c r="U94" s="2">
        <v>58</v>
      </c>
      <c r="V94" s="2">
        <v>0.22222222222222232</v>
      </c>
      <c r="W94" s="2">
        <v>27</v>
      </c>
      <c r="X94" s="2">
        <v>-0.88888888888888884</v>
      </c>
      <c r="Y94" s="2">
        <v>4</v>
      </c>
      <c r="Z94" s="2">
        <v>1</v>
      </c>
      <c r="AA94" s="2">
        <v>4</v>
      </c>
      <c r="AB94" s="2">
        <v>2</v>
      </c>
      <c r="AC94" s="2">
        <v>7</v>
      </c>
      <c r="AD94" s="2">
        <v>1</v>
      </c>
      <c r="AE94" s="2">
        <v>2</v>
      </c>
      <c r="AF94" s="2">
        <v>4</v>
      </c>
      <c r="AG94" s="2">
        <v>4</v>
      </c>
      <c r="AH94" s="2">
        <v>5</v>
      </c>
      <c r="AI94" s="2">
        <v>3</v>
      </c>
      <c r="AJ94" s="2">
        <v>4</v>
      </c>
      <c r="AK94" s="2">
        <v>4</v>
      </c>
      <c r="AL94" s="2">
        <v>4</v>
      </c>
      <c r="AM94" s="2">
        <v>996.25099999999998</v>
      </c>
      <c r="AN94" s="2">
        <v>984.43899999999996</v>
      </c>
      <c r="AO94" s="2">
        <v>11.812000000000012</v>
      </c>
      <c r="AP94" s="2">
        <v>204.00094000000001</v>
      </c>
      <c r="AQ94" s="65">
        <v>4</v>
      </c>
      <c r="AR94" s="65">
        <v>4</v>
      </c>
      <c r="AS94" s="65">
        <v>4</v>
      </c>
      <c r="AT94" s="65">
        <v>4</v>
      </c>
      <c r="AU94" s="65">
        <v>3</v>
      </c>
      <c r="AV94" s="65">
        <v>4</v>
      </c>
      <c r="AW94" s="65">
        <v>4</v>
      </c>
      <c r="AX94" s="65">
        <v>4</v>
      </c>
      <c r="AY94" s="65">
        <v>3</v>
      </c>
      <c r="AZ94" s="65">
        <v>3</v>
      </c>
      <c r="BA94" s="65">
        <v>4</v>
      </c>
      <c r="BB94" s="65">
        <v>4</v>
      </c>
      <c r="BC94" s="65">
        <v>3</v>
      </c>
      <c r="BD94" s="65">
        <v>3</v>
      </c>
      <c r="BE94" s="65">
        <v>3</v>
      </c>
      <c r="BF94" s="65">
        <v>3</v>
      </c>
      <c r="BG94" s="65">
        <v>3</v>
      </c>
      <c r="BH94" s="65">
        <v>3</v>
      </c>
      <c r="BI94" s="65">
        <v>0</v>
      </c>
      <c r="BJ94" s="65">
        <v>0</v>
      </c>
      <c r="BK94" s="65">
        <v>0</v>
      </c>
      <c r="BL94" s="65">
        <v>0</v>
      </c>
      <c r="BM94" s="65">
        <v>0</v>
      </c>
      <c r="BN94" s="65">
        <v>0</v>
      </c>
      <c r="BO94" s="65">
        <v>0</v>
      </c>
      <c r="BP94" s="65">
        <v>0</v>
      </c>
      <c r="BQ94" s="65">
        <v>0</v>
      </c>
      <c r="BR94" s="65">
        <v>1</v>
      </c>
      <c r="BS94" s="65">
        <v>1</v>
      </c>
      <c r="BT94" s="65">
        <v>1</v>
      </c>
      <c r="BU94" s="65">
        <v>0</v>
      </c>
      <c r="BV94" s="65">
        <v>3</v>
      </c>
      <c r="BW94" s="65">
        <v>2</v>
      </c>
      <c r="BX94" s="65">
        <v>2</v>
      </c>
      <c r="BY94" s="65">
        <v>1</v>
      </c>
      <c r="BZ94" s="65">
        <v>1</v>
      </c>
      <c r="CA94" s="65">
        <v>1</v>
      </c>
      <c r="CB94" s="65">
        <v>0</v>
      </c>
      <c r="CC94" s="65">
        <v>1</v>
      </c>
      <c r="CD94" s="65">
        <v>1</v>
      </c>
      <c r="CE94" s="65">
        <v>0</v>
      </c>
      <c r="CF94" s="65">
        <v>0</v>
      </c>
      <c r="CG94" s="65">
        <v>0</v>
      </c>
      <c r="CH94" s="65">
        <v>1</v>
      </c>
      <c r="CI94" s="65">
        <v>1</v>
      </c>
      <c r="CJ94" s="65">
        <v>0</v>
      </c>
      <c r="CK94" s="65">
        <v>0</v>
      </c>
      <c r="CL94" s="65">
        <v>0</v>
      </c>
      <c r="CM94" s="65">
        <v>0</v>
      </c>
      <c r="CN94" s="65">
        <v>0</v>
      </c>
      <c r="CO94" s="65">
        <v>0</v>
      </c>
      <c r="CP94" s="65">
        <v>0</v>
      </c>
      <c r="CQ94" s="65">
        <v>0</v>
      </c>
      <c r="CR94" s="65">
        <v>0</v>
      </c>
      <c r="CS94" s="65">
        <v>15</v>
      </c>
      <c r="CT94" s="65">
        <v>16</v>
      </c>
      <c r="CU94" s="65">
        <v>11</v>
      </c>
      <c r="CV94" s="65">
        <v>16</v>
      </c>
      <c r="CW94" s="65">
        <v>6</v>
      </c>
      <c r="CX94" s="65">
        <v>11</v>
      </c>
      <c r="CY94" s="65">
        <v>14</v>
      </c>
      <c r="CZ94" s="65">
        <v>14</v>
      </c>
      <c r="DA94" s="65">
        <v>8</v>
      </c>
      <c r="DB94" s="65">
        <v>8</v>
      </c>
      <c r="DC94" s="65">
        <v>12</v>
      </c>
      <c r="DD94" s="65">
        <v>12</v>
      </c>
      <c r="DE94" s="65">
        <v>11</v>
      </c>
      <c r="DF94" s="65">
        <v>12</v>
      </c>
      <c r="DG94" s="65">
        <v>13</v>
      </c>
      <c r="DH94" s="65">
        <v>9</v>
      </c>
      <c r="DI94" s="65">
        <v>8</v>
      </c>
      <c r="DJ94" s="65">
        <v>8</v>
      </c>
      <c r="DK94" s="65">
        <v>0</v>
      </c>
      <c r="DL94" s="65">
        <v>0</v>
      </c>
      <c r="DM94" s="65">
        <v>0</v>
      </c>
      <c r="DN94" s="65">
        <v>0</v>
      </c>
      <c r="DO94" s="65">
        <v>0</v>
      </c>
      <c r="DP94" s="65">
        <v>0</v>
      </c>
      <c r="DQ94" s="65">
        <v>0</v>
      </c>
      <c r="DR94" s="65">
        <v>0</v>
      </c>
      <c r="DS94" s="65">
        <v>0</v>
      </c>
      <c r="DT94" s="2" t="s">
        <v>5</v>
      </c>
      <c r="DU94" s="2" t="s">
        <v>489</v>
      </c>
      <c r="DW94" s="2" t="s">
        <v>1</v>
      </c>
      <c r="DX94" s="2">
        <v>4</v>
      </c>
      <c r="DY94" s="2">
        <v>4</v>
      </c>
      <c r="DZ94" s="2">
        <v>4</v>
      </c>
      <c r="EA94" s="2">
        <v>3</v>
      </c>
      <c r="EB94" s="2">
        <v>3</v>
      </c>
      <c r="EC94" s="2">
        <v>2</v>
      </c>
      <c r="ED94" s="2">
        <v>2</v>
      </c>
      <c r="EE94" s="2">
        <v>4</v>
      </c>
      <c r="EF94" s="2">
        <v>3</v>
      </c>
      <c r="EG94" s="2">
        <v>2</v>
      </c>
      <c r="EH94" s="2">
        <v>3</v>
      </c>
      <c r="EI94" s="2">
        <v>3</v>
      </c>
      <c r="EJ94" s="2">
        <v>4</v>
      </c>
      <c r="EK94" s="2">
        <v>3</v>
      </c>
      <c r="EL94" s="2">
        <v>4</v>
      </c>
      <c r="EM94" s="2">
        <v>4</v>
      </c>
      <c r="EN94" s="2">
        <v>3</v>
      </c>
      <c r="EO94" s="2">
        <v>3</v>
      </c>
      <c r="EP94" s="2">
        <v>3</v>
      </c>
      <c r="EQ94" s="2">
        <v>4</v>
      </c>
      <c r="ER94" s="2">
        <v>4</v>
      </c>
      <c r="ES94" s="2">
        <v>3</v>
      </c>
      <c r="ET94" s="2">
        <v>4</v>
      </c>
      <c r="EU94" s="2">
        <v>2</v>
      </c>
      <c r="EV94" s="2">
        <v>2</v>
      </c>
      <c r="EW94" s="2">
        <v>3</v>
      </c>
      <c r="EX94" s="2">
        <v>3</v>
      </c>
      <c r="EY94" s="2">
        <v>3</v>
      </c>
      <c r="EZ94" s="2">
        <v>3</v>
      </c>
      <c r="FA94" s="2">
        <v>3</v>
      </c>
      <c r="FB94" s="2">
        <v>3</v>
      </c>
      <c r="FC94" s="2">
        <v>4</v>
      </c>
      <c r="FD94" s="2">
        <v>4</v>
      </c>
      <c r="FE94" s="2">
        <v>5</v>
      </c>
      <c r="FF94" s="2">
        <v>3</v>
      </c>
      <c r="FG94" s="2">
        <v>2</v>
      </c>
      <c r="FH94" s="2">
        <v>3</v>
      </c>
      <c r="FI94" s="2">
        <v>3</v>
      </c>
      <c r="FJ94" s="2">
        <v>3</v>
      </c>
      <c r="FK94" s="2">
        <v>3</v>
      </c>
      <c r="FL94" s="2">
        <v>4</v>
      </c>
      <c r="FM94" s="2">
        <v>2</v>
      </c>
      <c r="FN94" s="2">
        <v>3</v>
      </c>
      <c r="FO94" s="2">
        <v>3</v>
      </c>
      <c r="FP94" s="2">
        <v>2</v>
      </c>
      <c r="FQ94" s="2">
        <v>3</v>
      </c>
      <c r="FR94" s="2">
        <v>2</v>
      </c>
      <c r="FS94" s="2">
        <v>3</v>
      </c>
      <c r="FT94" s="2">
        <v>3</v>
      </c>
      <c r="FU94" s="2">
        <v>4</v>
      </c>
      <c r="FV94" s="2">
        <v>4</v>
      </c>
      <c r="FW94" s="2">
        <v>4</v>
      </c>
      <c r="FX94" s="2">
        <v>3</v>
      </c>
      <c r="FY94" s="2">
        <v>3</v>
      </c>
      <c r="FZ94" s="2">
        <v>2</v>
      </c>
      <c r="GA94" s="2">
        <v>4</v>
      </c>
      <c r="GB94" s="2">
        <v>5</v>
      </c>
      <c r="GC94" s="2">
        <v>2</v>
      </c>
      <c r="GD94" s="2">
        <v>5</v>
      </c>
      <c r="GE94" s="2">
        <v>4</v>
      </c>
      <c r="GF94" s="2">
        <v>4</v>
      </c>
      <c r="GG94" s="2">
        <v>6</v>
      </c>
      <c r="GH94" s="2">
        <v>3</v>
      </c>
      <c r="GI94" s="2">
        <v>2</v>
      </c>
    </row>
    <row r="95" spans="1:200" s="2" customFormat="1" x14ac:dyDescent="0.25">
      <c r="A95" s="2" t="s">
        <v>949</v>
      </c>
      <c r="B95" s="2" t="s">
        <v>694</v>
      </c>
      <c r="C95" s="2" t="s">
        <v>949</v>
      </c>
      <c r="D95" s="2">
        <v>2</v>
      </c>
      <c r="E95" s="2">
        <v>0</v>
      </c>
      <c r="F95" s="2">
        <v>21</v>
      </c>
      <c r="G95" s="2">
        <v>9</v>
      </c>
      <c r="H95" s="2">
        <v>2</v>
      </c>
      <c r="I95" s="2">
        <v>30</v>
      </c>
      <c r="J95" s="2">
        <v>76</v>
      </c>
      <c r="K95" s="2">
        <v>72</v>
      </c>
      <c r="L95" s="2">
        <v>72</v>
      </c>
      <c r="M95" s="2">
        <v>999</v>
      </c>
      <c r="N95" s="2">
        <v>0</v>
      </c>
      <c r="O95" s="2">
        <v>148</v>
      </c>
      <c r="P95" s="2">
        <v>220</v>
      </c>
      <c r="Q95" s="2">
        <v>1219</v>
      </c>
      <c r="R95" s="2">
        <v>1219</v>
      </c>
      <c r="S95" s="2">
        <v>76</v>
      </c>
      <c r="T95" s="2">
        <v>0.22222222222222232</v>
      </c>
      <c r="U95" s="2">
        <v>72</v>
      </c>
      <c r="V95" s="2">
        <v>0</v>
      </c>
      <c r="W95" s="2">
        <v>38</v>
      </c>
      <c r="Y95" s="2">
        <v>1</v>
      </c>
      <c r="Z95" s="2">
        <v>11</v>
      </c>
      <c r="AA95" s="2">
        <v>0</v>
      </c>
      <c r="AB95" s="2">
        <v>8</v>
      </c>
      <c r="AC95" s="2">
        <v>1</v>
      </c>
      <c r="AD95" s="2">
        <v>11</v>
      </c>
      <c r="AG95" s="2">
        <v>52</v>
      </c>
      <c r="AH95" s="2">
        <v>52</v>
      </c>
      <c r="AI95" s="2">
        <v>49</v>
      </c>
      <c r="AJ95" s="2">
        <v>49</v>
      </c>
      <c r="AK95" s="2">
        <v>49</v>
      </c>
      <c r="AL95" s="2">
        <v>53</v>
      </c>
      <c r="AM95" s="2">
        <v>693.45699999999999</v>
      </c>
      <c r="AN95" s="2">
        <v>0</v>
      </c>
      <c r="AP95" s="2">
        <v>1219.0009500000001</v>
      </c>
      <c r="AQ95" s="65">
        <v>3</v>
      </c>
      <c r="AR95" s="65">
        <v>3</v>
      </c>
      <c r="AS95" s="65">
        <v>3</v>
      </c>
      <c r="AT95" s="65">
        <v>3</v>
      </c>
      <c r="AU95" s="65">
        <v>3</v>
      </c>
      <c r="AV95" s="65">
        <v>3</v>
      </c>
      <c r="AW95" s="65">
        <v>3</v>
      </c>
      <c r="AX95" s="65">
        <v>3</v>
      </c>
      <c r="AY95" s="65">
        <v>3</v>
      </c>
      <c r="AZ95" s="65">
        <v>3</v>
      </c>
      <c r="BA95" s="65">
        <v>3</v>
      </c>
      <c r="BB95" s="65">
        <v>3</v>
      </c>
      <c r="BC95" s="65">
        <v>3</v>
      </c>
      <c r="BD95" s="65">
        <v>3</v>
      </c>
      <c r="BE95" s="65">
        <v>3</v>
      </c>
      <c r="BF95" s="65">
        <v>3</v>
      </c>
      <c r="BG95" s="65">
        <v>3</v>
      </c>
      <c r="BH95" s="65">
        <v>3</v>
      </c>
      <c r="BI95" s="65">
        <v>0</v>
      </c>
      <c r="BJ95" s="65">
        <v>0</v>
      </c>
      <c r="BK95" s="65">
        <v>0</v>
      </c>
      <c r="BL95" s="65">
        <v>0</v>
      </c>
      <c r="BM95" s="65">
        <v>0</v>
      </c>
      <c r="BN95" s="65">
        <v>0</v>
      </c>
      <c r="BO95" s="65">
        <v>0</v>
      </c>
      <c r="BP95" s="65">
        <v>0</v>
      </c>
      <c r="BQ95" s="65">
        <v>0</v>
      </c>
      <c r="BR95" s="65">
        <v>0</v>
      </c>
      <c r="BS95" s="65">
        <v>0</v>
      </c>
      <c r="BT95" s="65">
        <v>0</v>
      </c>
      <c r="BU95" s="65">
        <v>0</v>
      </c>
      <c r="BV95" s="65">
        <v>0</v>
      </c>
      <c r="BW95" s="65">
        <v>0</v>
      </c>
      <c r="BX95" s="65">
        <v>0</v>
      </c>
      <c r="BY95" s="65">
        <v>0</v>
      </c>
      <c r="BZ95" s="65">
        <v>0</v>
      </c>
      <c r="CA95" s="65">
        <v>0</v>
      </c>
      <c r="CB95" s="65">
        <v>0</v>
      </c>
      <c r="CC95" s="65">
        <v>0</v>
      </c>
      <c r="CD95" s="65">
        <v>0</v>
      </c>
      <c r="CE95" s="65">
        <v>0</v>
      </c>
      <c r="CF95" s="65">
        <v>0</v>
      </c>
      <c r="CG95" s="65">
        <v>0</v>
      </c>
      <c r="CH95" s="65">
        <v>0</v>
      </c>
      <c r="CI95" s="65">
        <v>2</v>
      </c>
      <c r="CJ95" s="65">
        <v>0</v>
      </c>
      <c r="CK95" s="65">
        <v>0</v>
      </c>
      <c r="CL95" s="65">
        <v>0</v>
      </c>
      <c r="CM95" s="65">
        <v>0</v>
      </c>
      <c r="CN95" s="65">
        <v>0</v>
      </c>
      <c r="CO95" s="65">
        <v>0</v>
      </c>
      <c r="CP95" s="65">
        <v>0</v>
      </c>
      <c r="CQ95" s="65">
        <v>0</v>
      </c>
      <c r="CR95" s="65">
        <v>0</v>
      </c>
      <c r="CS95" s="65">
        <v>14</v>
      </c>
      <c r="CT95" s="65">
        <v>15</v>
      </c>
      <c r="CU95" s="65">
        <v>12</v>
      </c>
      <c r="CV95" s="65">
        <v>15</v>
      </c>
      <c r="CW95" s="65">
        <v>10</v>
      </c>
      <c r="CX95" s="65">
        <v>14</v>
      </c>
      <c r="CY95" s="65">
        <v>16</v>
      </c>
      <c r="CZ95" s="65">
        <v>12</v>
      </c>
      <c r="DA95" s="65">
        <v>10</v>
      </c>
      <c r="DB95" s="65">
        <v>10</v>
      </c>
      <c r="DC95" s="65">
        <v>10</v>
      </c>
      <c r="DD95" s="65">
        <v>9</v>
      </c>
      <c r="DE95" s="65">
        <v>12</v>
      </c>
      <c r="DF95" s="65">
        <v>14</v>
      </c>
      <c r="DG95" s="65">
        <v>15</v>
      </c>
      <c r="DH95" s="65">
        <v>14</v>
      </c>
      <c r="DI95" s="65">
        <v>11</v>
      </c>
      <c r="DJ95" s="65">
        <v>7</v>
      </c>
      <c r="DK95" s="65">
        <v>0</v>
      </c>
      <c r="DL95" s="65">
        <v>0</v>
      </c>
      <c r="DM95" s="65">
        <v>0</v>
      </c>
      <c r="DN95" s="65">
        <v>0</v>
      </c>
      <c r="DO95" s="65">
        <v>0</v>
      </c>
      <c r="DP95" s="65">
        <v>0</v>
      </c>
      <c r="DQ95" s="65">
        <v>0</v>
      </c>
      <c r="DR95" s="65">
        <v>0</v>
      </c>
      <c r="DS95" s="65">
        <v>0</v>
      </c>
      <c r="DT95" s="2" t="s">
        <v>694</v>
      </c>
      <c r="DU95" s="2" t="s">
        <v>489</v>
      </c>
      <c r="DW95" s="2" t="s">
        <v>1</v>
      </c>
      <c r="DX95" s="2">
        <v>49</v>
      </c>
      <c r="DY95" s="2">
        <v>5</v>
      </c>
      <c r="DZ95" s="2">
        <v>5</v>
      </c>
      <c r="EA95" s="2">
        <v>5</v>
      </c>
      <c r="EB95" s="2">
        <v>5</v>
      </c>
      <c r="EC95" s="2">
        <v>3</v>
      </c>
      <c r="ED95" s="2">
        <v>6</v>
      </c>
      <c r="EE95" s="2">
        <v>7</v>
      </c>
      <c r="EF95" s="2">
        <v>3</v>
      </c>
      <c r="EG95" s="2">
        <v>3</v>
      </c>
      <c r="EH95" s="2">
        <v>3</v>
      </c>
      <c r="EI95" s="2">
        <v>4</v>
      </c>
      <c r="EJ95" s="2">
        <v>3</v>
      </c>
      <c r="EK95" s="2">
        <v>4</v>
      </c>
      <c r="EL95" s="2">
        <v>5</v>
      </c>
      <c r="EM95" s="2">
        <v>5</v>
      </c>
      <c r="EN95" s="2">
        <v>4</v>
      </c>
      <c r="EO95" s="2">
        <v>4</v>
      </c>
      <c r="EP95" s="2">
        <v>2</v>
      </c>
      <c r="EQ95" s="2">
        <v>4</v>
      </c>
      <c r="ER95" s="2">
        <v>4</v>
      </c>
      <c r="ES95" s="2">
        <v>4</v>
      </c>
      <c r="ET95" s="2">
        <v>5</v>
      </c>
      <c r="EU95" s="2">
        <v>4</v>
      </c>
      <c r="EV95" s="2">
        <v>4</v>
      </c>
      <c r="EW95" s="2">
        <v>4</v>
      </c>
      <c r="EX95" s="2">
        <v>5</v>
      </c>
      <c r="EY95" s="2">
        <v>3</v>
      </c>
      <c r="EZ95" s="2">
        <v>4</v>
      </c>
      <c r="FA95" s="2">
        <v>3</v>
      </c>
      <c r="FB95" s="2">
        <v>3</v>
      </c>
      <c r="FC95" s="2">
        <v>4</v>
      </c>
      <c r="FD95" s="2">
        <v>4</v>
      </c>
      <c r="FE95" s="2">
        <v>5</v>
      </c>
      <c r="FF95" s="2">
        <v>6</v>
      </c>
      <c r="FG95" s="2">
        <v>3</v>
      </c>
      <c r="FH95" s="2">
        <v>3</v>
      </c>
      <c r="FI95" s="2">
        <v>5</v>
      </c>
      <c r="FJ95" s="2">
        <v>6</v>
      </c>
      <c r="FK95" s="2">
        <v>3</v>
      </c>
      <c r="FL95" s="2">
        <v>5</v>
      </c>
      <c r="FM95" s="2">
        <v>3</v>
      </c>
      <c r="FN95" s="2">
        <v>4</v>
      </c>
      <c r="FO95" s="2">
        <v>5</v>
      </c>
      <c r="FP95" s="2">
        <v>4</v>
      </c>
      <c r="FQ95" s="2">
        <v>4</v>
      </c>
      <c r="FR95" s="2">
        <v>3</v>
      </c>
      <c r="FS95" s="2">
        <v>3</v>
      </c>
      <c r="FT95" s="2">
        <v>3</v>
      </c>
      <c r="FU95" s="2">
        <v>4</v>
      </c>
      <c r="FV95" s="2">
        <v>5</v>
      </c>
      <c r="FW95" s="2">
        <v>5</v>
      </c>
      <c r="FX95" s="2">
        <v>4</v>
      </c>
      <c r="FY95" s="2">
        <v>4</v>
      </c>
      <c r="FZ95" s="2">
        <v>2</v>
      </c>
    </row>
    <row r="96" spans="1:200" s="2" customFormat="1" x14ac:dyDescent="0.25">
      <c r="A96" s="2" t="s">
        <v>950</v>
      </c>
      <c r="B96" s="2" t="s">
        <v>354</v>
      </c>
      <c r="C96" s="2" t="s">
        <v>950</v>
      </c>
      <c r="D96" s="2">
        <v>5</v>
      </c>
      <c r="E96" s="2">
        <v>0</v>
      </c>
      <c r="F96" s="2">
        <v>20</v>
      </c>
      <c r="G96" s="2">
        <v>6</v>
      </c>
      <c r="H96" s="2">
        <v>5</v>
      </c>
      <c r="I96" s="2">
        <v>26</v>
      </c>
      <c r="J96" s="2">
        <v>66</v>
      </c>
      <c r="K96" s="2">
        <v>69</v>
      </c>
      <c r="L96" s="2">
        <v>68</v>
      </c>
      <c r="M96" s="2">
        <v>35</v>
      </c>
      <c r="N96" s="2">
        <v>0</v>
      </c>
      <c r="O96" s="2">
        <v>135</v>
      </c>
      <c r="P96" s="2">
        <v>203</v>
      </c>
      <c r="Q96" s="2">
        <v>238</v>
      </c>
      <c r="R96" s="2">
        <v>238</v>
      </c>
      <c r="S96" s="2">
        <v>66</v>
      </c>
      <c r="T96" s="2">
        <v>-0.16666666666666696</v>
      </c>
      <c r="U96" s="2">
        <v>69</v>
      </c>
      <c r="V96" s="2">
        <v>5.5555555555555802E-2</v>
      </c>
      <c r="W96" s="2">
        <v>35</v>
      </c>
      <c r="X96" s="2">
        <v>0</v>
      </c>
      <c r="Y96" s="2">
        <v>2</v>
      </c>
      <c r="Z96" s="2">
        <v>7</v>
      </c>
      <c r="AA96" s="2">
        <v>3</v>
      </c>
      <c r="AB96" s="2">
        <v>9</v>
      </c>
      <c r="AC96" s="2">
        <v>0</v>
      </c>
      <c r="AD96" s="2">
        <v>7</v>
      </c>
      <c r="AE96" s="2">
        <v>0</v>
      </c>
      <c r="AF96" s="2">
        <v>3</v>
      </c>
      <c r="AG96" s="2">
        <v>3</v>
      </c>
      <c r="AH96" s="2">
        <v>2</v>
      </c>
      <c r="AI96" s="2">
        <v>2</v>
      </c>
      <c r="AJ96" s="2">
        <v>2</v>
      </c>
      <c r="AK96" s="2">
        <v>2</v>
      </c>
      <c r="AL96" s="2">
        <v>30</v>
      </c>
      <c r="AM96" s="2">
        <v>794.38800000000003</v>
      </c>
      <c r="AN96" s="2">
        <v>774.97299999999996</v>
      </c>
      <c r="AO96" s="2">
        <v>19.415000000000077</v>
      </c>
      <c r="AP96" s="2">
        <v>238.00095999999999</v>
      </c>
      <c r="AQ96" s="65">
        <v>4</v>
      </c>
      <c r="AR96" s="65">
        <v>4</v>
      </c>
      <c r="AS96" s="65">
        <v>4</v>
      </c>
      <c r="AT96" s="65">
        <v>4</v>
      </c>
      <c r="AU96" s="65">
        <v>3</v>
      </c>
      <c r="AV96" s="65">
        <v>4</v>
      </c>
      <c r="AW96" s="65">
        <v>4</v>
      </c>
      <c r="AX96" s="65">
        <v>4</v>
      </c>
      <c r="AY96" s="65">
        <v>3</v>
      </c>
      <c r="AZ96" s="65">
        <v>3</v>
      </c>
      <c r="BA96" s="65">
        <v>4</v>
      </c>
      <c r="BB96" s="65">
        <v>4</v>
      </c>
      <c r="BC96" s="65">
        <v>3</v>
      </c>
      <c r="BD96" s="65">
        <v>3</v>
      </c>
      <c r="BE96" s="65">
        <v>3</v>
      </c>
      <c r="BF96" s="65">
        <v>3</v>
      </c>
      <c r="BG96" s="65">
        <v>3</v>
      </c>
      <c r="BH96" s="65">
        <v>3</v>
      </c>
      <c r="BI96" s="65">
        <v>0</v>
      </c>
      <c r="BJ96" s="65">
        <v>0</v>
      </c>
      <c r="BK96" s="65">
        <v>0</v>
      </c>
      <c r="BL96" s="65">
        <v>0</v>
      </c>
      <c r="BM96" s="65">
        <v>0</v>
      </c>
      <c r="BN96" s="65">
        <v>0</v>
      </c>
      <c r="BO96" s="65">
        <v>0</v>
      </c>
      <c r="BP96" s="65">
        <v>0</v>
      </c>
      <c r="BQ96" s="65">
        <v>0</v>
      </c>
      <c r="BR96" s="65">
        <v>0</v>
      </c>
      <c r="BS96" s="65">
        <v>0</v>
      </c>
      <c r="BT96" s="65">
        <v>0</v>
      </c>
      <c r="BU96" s="65">
        <v>0</v>
      </c>
      <c r="BV96" s="65">
        <v>0</v>
      </c>
      <c r="BW96" s="65">
        <v>1</v>
      </c>
      <c r="BX96" s="65">
        <v>0</v>
      </c>
      <c r="BY96" s="65">
        <v>0</v>
      </c>
      <c r="BZ96" s="65">
        <v>2</v>
      </c>
      <c r="CA96" s="65">
        <v>0</v>
      </c>
      <c r="CB96" s="65">
        <v>0</v>
      </c>
      <c r="CC96" s="65">
        <v>0</v>
      </c>
      <c r="CD96" s="65">
        <v>0</v>
      </c>
      <c r="CE96" s="65">
        <v>0</v>
      </c>
      <c r="CF96" s="65">
        <v>0</v>
      </c>
      <c r="CG96" s="65">
        <v>0</v>
      </c>
      <c r="CH96" s="65">
        <v>0</v>
      </c>
      <c r="CI96" s="65">
        <v>2</v>
      </c>
      <c r="CJ96" s="65">
        <v>0</v>
      </c>
      <c r="CK96" s="65">
        <v>0</v>
      </c>
      <c r="CL96" s="65">
        <v>0</v>
      </c>
      <c r="CM96" s="65">
        <v>0</v>
      </c>
      <c r="CN96" s="65">
        <v>0</v>
      </c>
      <c r="CO96" s="65">
        <v>0</v>
      </c>
      <c r="CP96" s="65">
        <v>0</v>
      </c>
      <c r="CQ96" s="65">
        <v>0</v>
      </c>
      <c r="CR96" s="65">
        <v>0</v>
      </c>
      <c r="CS96" s="65">
        <v>19</v>
      </c>
      <c r="CT96" s="65">
        <v>18</v>
      </c>
      <c r="CU96" s="65">
        <v>14</v>
      </c>
      <c r="CV96" s="65">
        <v>19</v>
      </c>
      <c r="CW96" s="65">
        <v>9</v>
      </c>
      <c r="CX96" s="65">
        <v>14</v>
      </c>
      <c r="CY96" s="65">
        <v>20</v>
      </c>
      <c r="CZ96" s="65">
        <v>14</v>
      </c>
      <c r="DA96" s="65">
        <v>7</v>
      </c>
      <c r="DB96" s="65">
        <v>10</v>
      </c>
      <c r="DC96" s="65">
        <v>12</v>
      </c>
      <c r="DD96" s="65">
        <v>12</v>
      </c>
      <c r="DE96" s="65">
        <v>14</v>
      </c>
      <c r="DF96" s="65">
        <v>14</v>
      </c>
      <c r="DG96" s="65">
        <v>16</v>
      </c>
      <c r="DH96" s="65">
        <v>9</v>
      </c>
      <c r="DI96" s="65">
        <v>10</v>
      </c>
      <c r="DJ96" s="65">
        <v>7</v>
      </c>
      <c r="DK96" s="65">
        <v>0</v>
      </c>
      <c r="DL96" s="65">
        <v>0</v>
      </c>
      <c r="DM96" s="65">
        <v>0</v>
      </c>
      <c r="DN96" s="65">
        <v>0</v>
      </c>
      <c r="DO96" s="65">
        <v>0</v>
      </c>
      <c r="DP96" s="65">
        <v>0</v>
      </c>
      <c r="DQ96" s="65">
        <v>0</v>
      </c>
      <c r="DR96" s="65">
        <v>0</v>
      </c>
      <c r="DS96" s="65">
        <v>0</v>
      </c>
      <c r="DT96" s="2" t="s">
        <v>354</v>
      </c>
      <c r="DU96" s="2" t="s">
        <v>491</v>
      </c>
      <c r="DW96" s="2" t="s">
        <v>16</v>
      </c>
      <c r="DX96" s="2">
        <v>2</v>
      </c>
      <c r="DY96" s="2">
        <v>5</v>
      </c>
      <c r="DZ96" s="2">
        <v>4</v>
      </c>
      <c r="EA96" s="2">
        <v>4</v>
      </c>
      <c r="EB96" s="2">
        <v>5</v>
      </c>
      <c r="EC96" s="2">
        <v>3</v>
      </c>
      <c r="ED96" s="2">
        <v>3</v>
      </c>
      <c r="EE96" s="2">
        <v>5</v>
      </c>
      <c r="EF96" s="2">
        <v>4</v>
      </c>
      <c r="EG96" s="2">
        <v>2</v>
      </c>
      <c r="EH96" s="2">
        <v>3</v>
      </c>
      <c r="EI96" s="2">
        <v>3</v>
      </c>
      <c r="EJ96" s="2">
        <v>3</v>
      </c>
      <c r="EK96" s="2">
        <v>5</v>
      </c>
      <c r="EL96" s="2">
        <v>4</v>
      </c>
      <c r="EM96" s="2">
        <v>5</v>
      </c>
      <c r="EN96" s="2">
        <v>3</v>
      </c>
      <c r="EO96" s="2">
        <v>3</v>
      </c>
      <c r="EP96" s="2">
        <v>2</v>
      </c>
      <c r="EQ96" s="2">
        <v>5</v>
      </c>
      <c r="ER96" s="2">
        <v>5</v>
      </c>
      <c r="ES96" s="2">
        <v>3</v>
      </c>
      <c r="ET96" s="2">
        <v>5</v>
      </c>
      <c r="EU96" s="2">
        <v>3</v>
      </c>
      <c r="EV96" s="2">
        <v>2</v>
      </c>
      <c r="EW96" s="2">
        <v>6</v>
      </c>
      <c r="EX96" s="2">
        <v>4</v>
      </c>
      <c r="EY96" s="2">
        <v>2</v>
      </c>
      <c r="EZ96" s="2">
        <v>4</v>
      </c>
      <c r="FA96" s="2">
        <v>3</v>
      </c>
      <c r="FB96" s="2">
        <v>3</v>
      </c>
      <c r="FC96" s="2">
        <v>4</v>
      </c>
      <c r="FD96" s="2">
        <v>5</v>
      </c>
      <c r="FE96" s="2">
        <v>6</v>
      </c>
      <c r="FF96" s="2">
        <v>3</v>
      </c>
      <c r="FG96" s="2">
        <v>4</v>
      </c>
      <c r="FH96" s="2">
        <v>2</v>
      </c>
      <c r="FI96" s="2">
        <v>5</v>
      </c>
      <c r="FJ96" s="2">
        <v>5</v>
      </c>
      <c r="FK96" s="2">
        <v>3</v>
      </c>
      <c r="FL96" s="2">
        <v>5</v>
      </c>
      <c r="FM96" s="2">
        <v>3</v>
      </c>
      <c r="FN96" s="2">
        <v>3</v>
      </c>
      <c r="FO96" s="2">
        <v>5</v>
      </c>
      <c r="FP96" s="2">
        <v>3</v>
      </c>
      <c r="FQ96" s="2">
        <v>3</v>
      </c>
      <c r="FR96" s="2">
        <v>3</v>
      </c>
      <c r="FS96" s="2">
        <v>3</v>
      </c>
      <c r="FT96" s="2">
        <v>3</v>
      </c>
      <c r="FU96" s="2">
        <v>5</v>
      </c>
      <c r="FV96" s="2">
        <v>5</v>
      </c>
      <c r="FW96" s="2">
        <v>5</v>
      </c>
      <c r="FX96" s="2">
        <v>3</v>
      </c>
      <c r="FY96" s="2">
        <v>3</v>
      </c>
      <c r="FZ96" s="2">
        <v>3</v>
      </c>
      <c r="GA96" s="2">
        <v>4</v>
      </c>
      <c r="GB96" s="2">
        <v>4</v>
      </c>
      <c r="GC96" s="2">
        <v>4</v>
      </c>
      <c r="GD96" s="2">
        <v>4</v>
      </c>
      <c r="GE96" s="2">
        <v>6</v>
      </c>
      <c r="GF96" s="2">
        <v>4</v>
      </c>
      <c r="GG96" s="2">
        <v>3</v>
      </c>
      <c r="GH96" s="2">
        <v>3</v>
      </c>
      <c r="GI96" s="2">
        <v>3</v>
      </c>
    </row>
    <row r="97" spans="1:200" s="2" customFormat="1" x14ac:dyDescent="0.25">
      <c r="A97" s="2" t="s">
        <v>951</v>
      </c>
      <c r="B97" s="2" t="s">
        <v>15</v>
      </c>
      <c r="C97" s="2" t="s">
        <v>951</v>
      </c>
      <c r="D97" s="2">
        <v>10</v>
      </c>
      <c r="E97" s="2">
        <v>0</v>
      </c>
      <c r="F97" s="2">
        <v>7</v>
      </c>
      <c r="G97" s="2">
        <v>8</v>
      </c>
      <c r="H97" s="2">
        <v>10</v>
      </c>
      <c r="I97" s="2">
        <v>15</v>
      </c>
      <c r="J97" s="2">
        <v>64</v>
      </c>
      <c r="K97" s="2">
        <v>65</v>
      </c>
      <c r="L97" s="2">
        <v>63</v>
      </c>
      <c r="M97" s="2">
        <v>33</v>
      </c>
      <c r="N97" s="2">
        <v>0</v>
      </c>
      <c r="O97" s="2">
        <v>129</v>
      </c>
      <c r="P97" s="2">
        <v>192</v>
      </c>
      <c r="Q97" s="2">
        <v>225</v>
      </c>
      <c r="R97" s="2">
        <v>225</v>
      </c>
      <c r="S97" s="2">
        <v>64</v>
      </c>
      <c r="T97" s="2">
        <v>-5.5555555555555802E-2</v>
      </c>
      <c r="U97" s="2">
        <v>65</v>
      </c>
      <c r="V97" s="2">
        <v>0.11111111111111116</v>
      </c>
      <c r="W97" s="2">
        <v>32</v>
      </c>
      <c r="X97" s="2">
        <v>-0.11111111111111116</v>
      </c>
      <c r="Y97" s="2">
        <v>2</v>
      </c>
      <c r="Z97" s="2">
        <v>4</v>
      </c>
      <c r="AA97" s="2">
        <v>4</v>
      </c>
      <c r="AB97" s="2">
        <v>5</v>
      </c>
      <c r="AC97" s="2">
        <v>3</v>
      </c>
      <c r="AD97" s="2">
        <v>4</v>
      </c>
      <c r="AE97" s="2">
        <v>1</v>
      </c>
      <c r="AF97" s="2">
        <v>2</v>
      </c>
      <c r="AG97" s="2">
        <v>23</v>
      </c>
      <c r="AH97" s="2">
        <v>25</v>
      </c>
      <c r="AI97" s="2">
        <v>23</v>
      </c>
      <c r="AJ97" s="2">
        <v>20</v>
      </c>
      <c r="AK97" s="2">
        <v>20</v>
      </c>
      <c r="AL97" s="2">
        <v>21</v>
      </c>
      <c r="AM97" s="2">
        <v>859.697</v>
      </c>
      <c r="AN97" s="2">
        <v>890.26300000000003</v>
      </c>
      <c r="AO97" s="2">
        <v>-30.566000000000031</v>
      </c>
      <c r="AP97" s="2">
        <v>225.00097</v>
      </c>
      <c r="AQ97" s="65">
        <v>4</v>
      </c>
      <c r="AR97" s="65">
        <v>4</v>
      </c>
      <c r="AS97" s="65">
        <v>4</v>
      </c>
      <c r="AT97" s="65">
        <v>4</v>
      </c>
      <c r="AU97" s="65">
        <v>3</v>
      </c>
      <c r="AV97" s="65">
        <v>4</v>
      </c>
      <c r="AW97" s="65">
        <v>4</v>
      </c>
      <c r="AX97" s="65">
        <v>4</v>
      </c>
      <c r="AY97" s="65">
        <v>3</v>
      </c>
      <c r="AZ97" s="65">
        <v>3</v>
      </c>
      <c r="BA97" s="65">
        <v>4</v>
      </c>
      <c r="BB97" s="65">
        <v>4</v>
      </c>
      <c r="BC97" s="65">
        <v>3</v>
      </c>
      <c r="BD97" s="65">
        <v>3</v>
      </c>
      <c r="BE97" s="65">
        <v>3</v>
      </c>
      <c r="BF97" s="65">
        <v>3</v>
      </c>
      <c r="BG97" s="65">
        <v>3</v>
      </c>
      <c r="BH97" s="65">
        <v>3</v>
      </c>
      <c r="BI97" s="65">
        <v>0</v>
      </c>
      <c r="BJ97" s="65">
        <v>0</v>
      </c>
      <c r="BK97" s="65">
        <v>0</v>
      </c>
      <c r="BL97" s="65">
        <v>0</v>
      </c>
      <c r="BM97" s="65">
        <v>0</v>
      </c>
      <c r="BN97" s="65">
        <v>0</v>
      </c>
      <c r="BO97" s="65">
        <v>0</v>
      </c>
      <c r="BP97" s="65">
        <v>0</v>
      </c>
      <c r="BQ97" s="65">
        <v>0</v>
      </c>
      <c r="BR97" s="65">
        <v>2</v>
      </c>
      <c r="BS97" s="65">
        <v>1</v>
      </c>
      <c r="BT97" s="65">
        <v>0</v>
      </c>
      <c r="BU97" s="65">
        <v>0</v>
      </c>
      <c r="BV97" s="65">
        <v>0</v>
      </c>
      <c r="BW97" s="65">
        <v>0</v>
      </c>
      <c r="BX97" s="65">
        <v>2</v>
      </c>
      <c r="BY97" s="65">
        <v>0</v>
      </c>
      <c r="BZ97" s="65">
        <v>2</v>
      </c>
      <c r="CA97" s="65">
        <v>0</v>
      </c>
      <c r="CB97" s="65">
        <v>0</v>
      </c>
      <c r="CC97" s="65">
        <v>0</v>
      </c>
      <c r="CD97" s="65">
        <v>1</v>
      </c>
      <c r="CE97" s="65">
        <v>0</v>
      </c>
      <c r="CF97" s="65">
        <v>0</v>
      </c>
      <c r="CG97" s="65">
        <v>0</v>
      </c>
      <c r="CH97" s="65">
        <v>0</v>
      </c>
      <c r="CI97" s="65">
        <v>2</v>
      </c>
      <c r="CJ97" s="65">
        <v>0</v>
      </c>
      <c r="CK97" s="65">
        <v>0</v>
      </c>
      <c r="CL97" s="65">
        <v>0</v>
      </c>
      <c r="CM97" s="65">
        <v>0</v>
      </c>
      <c r="CN97" s="65">
        <v>0</v>
      </c>
      <c r="CO97" s="65">
        <v>0</v>
      </c>
      <c r="CP97" s="65">
        <v>0</v>
      </c>
      <c r="CQ97" s="65">
        <v>0</v>
      </c>
      <c r="CR97" s="65">
        <v>0</v>
      </c>
      <c r="CS97" s="65">
        <v>14</v>
      </c>
      <c r="CT97" s="65">
        <v>15</v>
      </c>
      <c r="CU97" s="65">
        <v>12</v>
      </c>
      <c r="CV97" s="65">
        <v>20</v>
      </c>
      <c r="CW97" s="65">
        <v>11</v>
      </c>
      <c r="CX97" s="65">
        <v>17</v>
      </c>
      <c r="CY97" s="65">
        <v>15</v>
      </c>
      <c r="CZ97" s="65">
        <v>14</v>
      </c>
      <c r="DA97" s="65">
        <v>7</v>
      </c>
      <c r="DB97" s="65">
        <v>9</v>
      </c>
      <c r="DC97" s="65">
        <v>12</v>
      </c>
      <c r="DD97" s="65">
        <v>12</v>
      </c>
      <c r="DE97" s="65">
        <v>14</v>
      </c>
      <c r="DF97" s="65">
        <v>12</v>
      </c>
      <c r="DG97" s="65">
        <v>14</v>
      </c>
      <c r="DH97" s="65">
        <v>9</v>
      </c>
      <c r="DI97" s="65">
        <v>11</v>
      </c>
      <c r="DJ97" s="65">
        <v>7</v>
      </c>
      <c r="DK97" s="65">
        <v>0</v>
      </c>
      <c r="DL97" s="65">
        <v>0</v>
      </c>
      <c r="DM97" s="65">
        <v>0</v>
      </c>
      <c r="DN97" s="65">
        <v>0</v>
      </c>
      <c r="DO97" s="65">
        <v>0</v>
      </c>
      <c r="DP97" s="65">
        <v>0</v>
      </c>
      <c r="DQ97" s="65">
        <v>0</v>
      </c>
      <c r="DR97" s="65">
        <v>0</v>
      </c>
      <c r="DS97" s="65">
        <v>0</v>
      </c>
      <c r="DT97" s="2" t="s">
        <v>15</v>
      </c>
      <c r="DU97" s="2" t="s">
        <v>489</v>
      </c>
      <c r="DW97" s="2" t="s">
        <v>1</v>
      </c>
      <c r="DX97" s="2">
        <v>20</v>
      </c>
      <c r="DY97" s="2">
        <v>3</v>
      </c>
      <c r="DZ97" s="2">
        <v>4</v>
      </c>
      <c r="EA97" s="2">
        <v>3</v>
      </c>
      <c r="EB97" s="2">
        <v>6</v>
      </c>
      <c r="EC97" s="2">
        <v>4</v>
      </c>
      <c r="ED97" s="2">
        <v>4</v>
      </c>
      <c r="EE97" s="2">
        <v>5</v>
      </c>
      <c r="EF97" s="2">
        <v>3</v>
      </c>
      <c r="EG97" s="2">
        <v>2</v>
      </c>
      <c r="EH97" s="2">
        <v>3</v>
      </c>
      <c r="EI97" s="2">
        <v>3</v>
      </c>
      <c r="EJ97" s="2">
        <v>3</v>
      </c>
      <c r="EK97" s="2">
        <v>4</v>
      </c>
      <c r="EL97" s="2">
        <v>4</v>
      </c>
      <c r="EM97" s="2">
        <v>4</v>
      </c>
      <c r="EN97" s="2">
        <v>3</v>
      </c>
      <c r="EO97" s="2">
        <v>3</v>
      </c>
      <c r="EP97" s="2">
        <v>3</v>
      </c>
      <c r="EQ97" s="2">
        <v>3</v>
      </c>
      <c r="ER97" s="2">
        <v>3</v>
      </c>
      <c r="ES97" s="2">
        <v>3</v>
      </c>
      <c r="ET97" s="2">
        <v>5</v>
      </c>
      <c r="EU97" s="2">
        <v>4</v>
      </c>
      <c r="EV97" s="2">
        <v>5</v>
      </c>
      <c r="EW97" s="2">
        <v>4</v>
      </c>
      <c r="EX97" s="2">
        <v>3</v>
      </c>
      <c r="EY97" s="2">
        <v>2</v>
      </c>
      <c r="EZ97" s="2">
        <v>3</v>
      </c>
      <c r="FA97" s="2">
        <v>3</v>
      </c>
      <c r="FB97" s="2">
        <v>3</v>
      </c>
      <c r="FC97" s="2">
        <v>7</v>
      </c>
      <c r="FD97" s="2">
        <v>4</v>
      </c>
      <c r="FE97" s="2">
        <v>5</v>
      </c>
      <c r="FF97" s="2">
        <v>3</v>
      </c>
      <c r="FG97" s="2">
        <v>3</v>
      </c>
      <c r="FH97" s="2">
        <v>2</v>
      </c>
      <c r="FI97" s="2">
        <v>4</v>
      </c>
      <c r="FJ97" s="2">
        <v>4</v>
      </c>
      <c r="FK97" s="2">
        <v>3</v>
      </c>
      <c r="FL97" s="2">
        <v>4</v>
      </c>
      <c r="FM97" s="2">
        <v>3</v>
      </c>
      <c r="FN97" s="2">
        <v>3</v>
      </c>
      <c r="FO97" s="2">
        <v>3</v>
      </c>
      <c r="FP97" s="2">
        <v>5</v>
      </c>
      <c r="FQ97" s="2">
        <v>3</v>
      </c>
      <c r="FR97" s="2">
        <v>3</v>
      </c>
      <c r="FS97" s="2">
        <v>3</v>
      </c>
      <c r="FT97" s="2">
        <v>3</v>
      </c>
      <c r="FU97" s="2">
        <v>3</v>
      </c>
      <c r="FV97" s="2">
        <v>4</v>
      </c>
      <c r="FW97" s="2">
        <v>5</v>
      </c>
      <c r="FX97" s="2">
        <v>3</v>
      </c>
      <c r="FY97" s="2">
        <v>5</v>
      </c>
      <c r="FZ97" s="2">
        <v>2</v>
      </c>
      <c r="GA97" s="2">
        <v>4</v>
      </c>
      <c r="GB97" s="2">
        <v>4</v>
      </c>
      <c r="GC97" s="2">
        <v>3</v>
      </c>
      <c r="GD97" s="2">
        <v>5</v>
      </c>
      <c r="GE97" s="2">
        <v>5</v>
      </c>
      <c r="GF97" s="2">
        <v>3</v>
      </c>
      <c r="GG97" s="2">
        <v>3</v>
      </c>
      <c r="GH97" s="2">
        <v>3</v>
      </c>
      <c r="GI97" s="2">
        <v>3</v>
      </c>
    </row>
    <row r="98" spans="1:200" x14ac:dyDescent="0.25">
      <c r="A98" s="2" t="s">
        <v>952</v>
      </c>
      <c r="B98" s="2" t="s">
        <v>417</v>
      </c>
      <c r="C98" s="2" t="s">
        <v>953</v>
      </c>
      <c r="D98" s="2">
        <v>1</v>
      </c>
      <c r="E98" s="2">
        <v>0</v>
      </c>
      <c r="F98" s="2">
        <v>5</v>
      </c>
      <c r="G98" s="2">
        <v>6</v>
      </c>
      <c r="H98" s="2">
        <v>1</v>
      </c>
      <c r="I98" s="2">
        <v>11</v>
      </c>
      <c r="J98" s="2">
        <v>81</v>
      </c>
      <c r="K98" s="2">
        <v>999</v>
      </c>
      <c r="L98" s="2">
        <v>999</v>
      </c>
      <c r="M98" s="2">
        <v>999</v>
      </c>
      <c r="N98" s="2">
        <v>0</v>
      </c>
      <c r="O98" s="2">
        <v>1080</v>
      </c>
      <c r="P98" s="2">
        <v>2079</v>
      </c>
      <c r="Q98" s="2">
        <v>3078</v>
      </c>
      <c r="R98" s="2">
        <v>3078</v>
      </c>
      <c r="S98" s="2">
        <v>0</v>
      </c>
      <c r="U98" s="2">
        <v>0</v>
      </c>
      <c r="W98" s="2">
        <v>0</v>
      </c>
      <c r="Y98" s="2">
        <v>1</v>
      </c>
      <c r="Z98" s="2">
        <v>11</v>
      </c>
      <c r="AG98" s="2">
        <v>57</v>
      </c>
      <c r="AH98" s="2" t="s">
        <v>797</v>
      </c>
      <c r="AI98" s="2" t="s">
        <v>797</v>
      </c>
      <c r="AJ98" s="2" t="s">
        <v>797</v>
      </c>
      <c r="AK98" s="2" t="s">
        <v>797</v>
      </c>
      <c r="AL98" s="2">
        <v>63</v>
      </c>
      <c r="AM98" s="2">
        <v>0</v>
      </c>
      <c r="AP98" s="2">
        <v>3078.0009799999998</v>
      </c>
      <c r="AQ98" s="65">
        <v>1</v>
      </c>
      <c r="AR98" s="65">
        <v>1</v>
      </c>
      <c r="AS98" s="65">
        <v>1</v>
      </c>
      <c r="AT98" s="65">
        <v>1</v>
      </c>
      <c r="AU98" s="65">
        <v>1</v>
      </c>
      <c r="AV98" s="65">
        <v>1</v>
      </c>
      <c r="AW98" s="65">
        <v>1</v>
      </c>
      <c r="AX98" s="65">
        <v>1</v>
      </c>
      <c r="AY98" s="65">
        <v>1</v>
      </c>
      <c r="AZ98" s="65">
        <v>1</v>
      </c>
      <c r="BA98" s="65">
        <v>1</v>
      </c>
      <c r="BB98" s="65">
        <v>1</v>
      </c>
      <c r="BC98" s="65">
        <v>1</v>
      </c>
      <c r="BD98" s="65">
        <v>1</v>
      </c>
      <c r="BE98" s="65">
        <v>1</v>
      </c>
      <c r="BF98" s="65">
        <v>1</v>
      </c>
      <c r="BG98" s="65">
        <v>1</v>
      </c>
      <c r="BH98" s="65">
        <v>1</v>
      </c>
      <c r="BI98" s="65">
        <v>0</v>
      </c>
      <c r="BJ98" s="65">
        <v>0</v>
      </c>
      <c r="BK98" s="65">
        <v>0</v>
      </c>
      <c r="BL98" s="65">
        <v>0</v>
      </c>
      <c r="BM98" s="65">
        <v>0</v>
      </c>
      <c r="BN98" s="65">
        <v>0</v>
      </c>
      <c r="BO98" s="65">
        <v>0</v>
      </c>
      <c r="BP98" s="65">
        <v>0</v>
      </c>
      <c r="BQ98" s="65">
        <v>0</v>
      </c>
      <c r="BR98" s="65">
        <v>0</v>
      </c>
      <c r="BS98" s="65">
        <v>1</v>
      </c>
      <c r="BT98" s="65">
        <v>0</v>
      </c>
      <c r="BU98" s="65">
        <v>0</v>
      </c>
      <c r="BV98" s="65">
        <v>0</v>
      </c>
      <c r="BW98" s="65">
        <v>0</v>
      </c>
      <c r="BX98" s="65">
        <v>0</v>
      </c>
      <c r="BY98" s="65">
        <v>0</v>
      </c>
      <c r="BZ98" s="65">
        <v>0</v>
      </c>
      <c r="CA98" s="65">
        <v>0</v>
      </c>
      <c r="CB98" s="65">
        <v>0</v>
      </c>
      <c r="CC98" s="65">
        <v>0</v>
      </c>
      <c r="CD98" s="65">
        <v>0</v>
      </c>
      <c r="CE98" s="65">
        <v>0</v>
      </c>
      <c r="CF98" s="65">
        <v>0</v>
      </c>
      <c r="CG98" s="65">
        <v>0</v>
      </c>
      <c r="CH98" s="65">
        <v>0</v>
      </c>
      <c r="CI98" s="65">
        <v>0</v>
      </c>
      <c r="CJ98" s="65">
        <v>0</v>
      </c>
      <c r="CK98" s="65">
        <v>0</v>
      </c>
      <c r="CL98" s="65">
        <v>0</v>
      </c>
      <c r="CM98" s="65">
        <v>0</v>
      </c>
      <c r="CN98" s="65">
        <v>0</v>
      </c>
      <c r="CO98" s="65">
        <v>0</v>
      </c>
      <c r="CP98" s="65">
        <v>0</v>
      </c>
      <c r="CQ98" s="65">
        <v>0</v>
      </c>
      <c r="CR98" s="65">
        <v>0</v>
      </c>
      <c r="CS98" s="65">
        <v>5</v>
      </c>
      <c r="CT98" s="65">
        <v>3</v>
      </c>
      <c r="CU98" s="65">
        <v>5</v>
      </c>
      <c r="CV98" s="65">
        <v>5</v>
      </c>
      <c r="CW98" s="65">
        <v>3</v>
      </c>
      <c r="CX98" s="65">
        <v>9</v>
      </c>
      <c r="CY98" s="65">
        <v>5</v>
      </c>
      <c r="CZ98" s="65">
        <v>6</v>
      </c>
      <c r="DA98" s="65">
        <v>3</v>
      </c>
      <c r="DB98" s="65">
        <v>4</v>
      </c>
      <c r="DC98" s="65">
        <v>3</v>
      </c>
      <c r="DD98" s="65">
        <v>4</v>
      </c>
      <c r="DE98" s="65">
        <v>4</v>
      </c>
      <c r="DF98" s="65">
        <v>6</v>
      </c>
      <c r="DG98" s="65">
        <v>6</v>
      </c>
      <c r="DH98" s="65">
        <v>3</v>
      </c>
      <c r="DI98" s="65">
        <v>3</v>
      </c>
      <c r="DJ98" s="65">
        <v>4</v>
      </c>
      <c r="DK98" s="65">
        <v>0</v>
      </c>
      <c r="DL98" s="65">
        <v>0</v>
      </c>
      <c r="DM98" s="65">
        <v>0</v>
      </c>
      <c r="DN98" s="65">
        <v>0</v>
      </c>
      <c r="DO98" s="65">
        <v>0</v>
      </c>
      <c r="DP98" s="65">
        <v>0</v>
      </c>
      <c r="DQ98" s="65">
        <v>0</v>
      </c>
      <c r="DR98" s="65">
        <v>0</v>
      </c>
      <c r="DS98" s="65">
        <v>0</v>
      </c>
      <c r="DT98" s="2" t="s">
        <v>417</v>
      </c>
      <c r="DU98" s="2" t="s">
        <v>489</v>
      </c>
      <c r="DW98" s="2" t="s">
        <v>1</v>
      </c>
      <c r="DX98" s="2" t="s">
        <v>797</v>
      </c>
      <c r="DY98" s="2">
        <v>5</v>
      </c>
      <c r="DZ98" s="2">
        <v>3</v>
      </c>
      <c r="EA98" s="2">
        <v>5</v>
      </c>
      <c r="EB98" s="2">
        <v>5</v>
      </c>
      <c r="EC98" s="2">
        <v>3</v>
      </c>
      <c r="ED98" s="2">
        <v>9</v>
      </c>
      <c r="EE98" s="2">
        <v>5</v>
      </c>
      <c r="EF98" s="2">
        <v>6</v>
      </c>
      <c r="EG98" s="2">
        <v>3</v>
      </c>
      <c r="EH98" s="2">
        <v>4</v>
      </c>
      <c r="EI98" s="2">
        <v>3</v>
      </c>
      <c r="EJ98" s="2">
        <v>4</v>
      </c>
      <c r="EK98" s="2">
        <v>4</v>
      </c>
      <c r="EL98" s="2">
        <v>6</v>
      </c>
      <c r="EM98" s="2">
        <v>6</v>
      </c>
      <c r="EN98" s="2">
        <v>3</v>
      </c>
      <c r="EO98" s="2">
        <v>3</v>
      </c>
      <c r="EP98" s="2">
        <v>4</v>
      </c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</row>
    <row r="99" spans="1:200" x14ac:dyDescent="0.25">
      <c r="A99" s="2" t="s">
        <v>954</v>
      </c>
      <c r="B99" s="2" t="s">
        <v>576</v>
      </c>
      <c r="C99" s="2" t="s">
        <v>954</v>
      </c>
      <c r="D99" s="2">
        <v>6</v>
      </c>
      <c r="E99" s="2">
        <v>0</v>
      </c>
      <c r="F99" s="2">
        <v>13</v>
      </c>
      <c r="G99" s="2">
        <v>12</v>
      </c>
      <c r="H99" s="2">
        <v>6</v>
      </c>
      <c r="I99" s="2">
        <v>25</v>
      </c>
      <c r="J99" s="2">
        <v>72</v>
      </c>
      <c r="K99" s="2">
        <v>66</v>
      </c>
      <c r="L99" s="2">
        <v>77</v>
      </c>
      <c r="M99" s="2">
        <v>999</v>
      </c>
      <c r="N99" s="2">
        <v>0</v>
      </c>
      <c r="O99" s="2">
        <v>138</v>
      </c>
      <c r="P99" s="2">
        <v>215</v>
      </c>
      <c r="Q99" s="2">
        <v>1214</v>
      </c>
      <c r="R99" s="2">
        <v>1214</v>
      </c>
      <c r="S99" s="2">
        <v>72</v>
      </c>
      <c r="T99" s="2">
        <v>0.33333333333333348</v>
      </c>
      <c r="U99" s="2">
        <v>66</v>
      </c>
      <c r="V99" s="2">
        <v>-0.61111111111111116</v>
      </c>
      <c r="W99" s="2">
        <v>41</v>
      </c>
      <c r="Y99" s="2">
        <v>1</v>
      </c>
      <c r="Z99" s="2">
        <v>8</v>
      </c>
      <c r="AA99" s="2">
        <v>3</v>
      </c>
      <c r="AB99" s="2">
        <v>7</v>
      </c>
      <c r="AC99" s="2">
        <v>2</v>
      </c>
      <c r="AD99" s="2">
        <v>10</v>
      </c>
      <c r="AG99" s="2">
        <v>46</v>
      </c>
      <c r="AH99" s="2">
        <v>44</v>
      </c>
      <c r="AI99" s="2">
        <v>46</v>
      </c>
      <c r="AJ99" s="2">
        <v>46</v>
      </c>
      <c r="AK99" s="2">
        <v>46</v>
      </c>
      <c r="AL99" s="2">
        <v>50</v>
      </c>
      <c r="AM99" s="2">
        <v>723.14300000000003</v>
      </c>
      <c r="AN99" s="2">
        <v>724.24900000000002</v>
      </c>
      <c r="AO99" s="2">
        <v>-1.1059999999999945</v>
      </c>
      <c r="AP99" s="2">
        <v>1214.00099</v>
      </c>
      <c r="AQ99" s="65">
        <v>3</v>
      </c>
      <c r="AR99" s="65">
        <v>3</v>
      </c>
      <c r="AS99" s="65">
        <v>3</v>
      </c>
      <c r="AT99" s="65">
        <v>3</v>
      </c>
      <c r="AU99" s="65">
        <v>3</v>
      </c>
      <c r="AV99" s="65">
        <v>3</v>
      </c>
      <c r="AW99" s="65">
        <v>3</v>
      </c>
      <c r="AX99" s="65">
        <v>3</v>
      </c>
      <c r="AY99" s="65">
        <v>3</v>
      </c>
      <c r="AZ99" s="65">
        <v>3</v>
      </c>
      <c r="BA99" s="65">
        <v>3</v>
      </c>
      <c r="BB99" s="65">
        <v>3</v>
      </c>
      <c r="BC99" s="65">
        <v>3</v>
      </c>
      <c r="BD99" s="65">
        <v>3</v>
      </c>
      <c r="BE99" s="65">
        <v>3</v>
      </c>
      <c r="BF99" s="65">
        <v>3</v>
      </c>
      <c r="BG99" s="65">
        <v>3</v>
      </c>
      <c r="BH99" s="65">
        <v>3</v>
      </c>
      <c r="BI99" s="65">
        <v>0</v>
      </c>
      <c r="BJ99" s="65">
        <v>0</v>
      </c>
      <c r="BK99" s="65">
        <v>0</v>
      </c>
      <c r="BL99" s="65">
        <v>0</v>
      </c>
      <c r="BM99" s="65">
        <v>0</v>
      </c>
      <c r="BN99" s="65">
        <v>0</v>
      </c>
      <c r="BO99" s="65">
        <v>0</v>
      </c>
      <c r="BP99" s="65">
        <v>0</v>
      </c>
      <c r="BQ99" s="65">
        <v>0</v>
      </c>
      <c r="BR99" s="65">
        <v>0</v>
      </c>
      <c r="BS99" s="65">
        <v>0</v>
      </c>
      <c r="BT99" s="65">
        <v>0</v>
      </c>
      <c r="BU99" s="65">
        <v>0</v>
      </c>
      <c r="BV99" s="65">
        <v>0</v>
      </c>
      <c r="BW99" s="65">
        <v>1</v>
      </c>
      <c r="BX99" s="65">
        <v>0</v>
      </c>
      <c r="BY99" s="65">
        <v>0</v>
      </c>
      <c r="BZ99" s="65">
        <v>1</v>
      </c>
      <c r="CA99" s="65">
        <v>0</v>
      </c>
      <c r="CB99" s="65">
        <v>0</v>
      </c>
      <c r="CC99" s="65">
        <v>1</v>
      </c>
      <c r="CD99" s="65">
        <v>2</v>
      </c>
      <c r="CE99" s="65">
        <v>0</v>
      </c>
      <c r="CF99" s="65">
        <v>0</v>
      </c>
      <c r="CG99" s="65">
        <v>0</v>
      </c>
      <c r="CH99" s="65">
        <v>0</v>
      </c>
      <c r="CI99" s="65">
        <v>1</v>
      </c>
      <c r="CJ99" s="65">
        <v>0</v>
      </c>
      <c r="CK99" s="65">
        <v>0</v>
      </c>
      <c r="CL99" s="65">
        <v>0</v>
      </c>
      <c r="CM99" s="65">
        <v>0</v>
      </c>
      <c r="CN99" s="65">
        <v>0</v>
      </c>
      <c r="CO99" s="65">
        <v>0</v>
      </c>
      <c r="CP99" s="65">
        <v>0</v>
      </c>
      <c r="CQ99" s="65">
        <v>0</v>
      </c>
      <c r="CR99" s="65">
        <v>0</v>
      </c>
      <c r="CS99" s="65">
        <v>13</v>
      </c>
      <c r="CT99" s="65">
        <v>17</v>
      </c>
      <c r="CU99" s="65">
        <v>9</v>
      </c>
      <c r="CV99" s="65">
        <v>17</v>
      </c>
      <c r="CW99" s="65">
        <v>13</v>
      </c>
      <c r="CX99" s="65">
        <v>10</v>
      </c>
      <c r="CY99" s="65">
        <v>14</v>
      </c>
      <c r="CZ99" s="65">
        <v>13</v>
      </c>
      <c r="DA99" s="65">
        <v>8</v>
      </c>
      <c r="DB99" s="65">
        <v>12</v>
      </c>
      <c r="DC99" s="65">
        <v>9</v>
      </c>
      <c r="DD99" s="65">
        <v>9</v>
      </c>
      <c r="DE99" s="65">
        <v>10</v>
      </c>
      <c r="DF99" s="65">
        <v>15</v>
      </c>
      <c r="DG99" s="65">
        <v>16</v>
      </c>
      <c r="DH99" s="65">
        <v>11</v>
      </c>
      <c r="DI99" s="65">
        <v>11</v>
      </c>
      <c r="DJ99" s="65">
        <v>8</v>
      </c>
      <c r="DK99" s="65">
        <v>0</v>
      </c>
      <c r="DL99" s="65">
        <v>0</v>
      </c>
      <c r="DM99" s="65">
        <v>0</v>
      </c>
      <c r="DN99" s="65">
        <v>0</v>
      </c>
      <c r="DO99" s="65">
        <v>0</v>
      </c>
      <c r="DP99" s="65">
        <v>0</v>
      </c>
      <c r="DQ99" s="65">
        <v>0</v>
      </c>
      <c r="DR99" s="65">
        <v>0</v>
      </c>
      <c r="DS99" s="65">
        <v>0</v>
      </c>
      <c r="DT99" s="2" t="s">
        <v>576</v>
      </c>
      <c r="DU99" s="2" t="s">
        <v>489</v>
      </c>
      <c r="DW99" s="2" t="s">
        <v>1</v>
      </c>
      <c r="DX99" s="2">
        <v>46</v>
      </c>
      <c r="DY99" s="2">
        <v>5</v>
      </c>
      <c r="DZ99" s="2">
        <v>4</v>
      </c>
      <c r="EA99" s="2">
        <v>3</v>
      </c>
      <c r="EB99" s="2">
        <v>6</v>
      </c>
      <c r="EC99" s="2">
        <v>3</v>
      </c>
      <c r="ED99" s="2">
        <v>3</v>
      </c>
      <c r="EE99" s="2">
        <v>5</v>
      </c>
      <c r="EF99" s="2">
        <v>5</v>
      </c>
      <c r="EG99" s="2">
        <v>3</v>
      </c>
      <c r="EH99" s="2">
        <v>5</v>
      </c>
      <c r="EI99" s="2">
        <v>3</v>
      </c>
      <c r="EJ99" s="2">
        <v>2</v>
      </c>
      <c r="EK99" s="2">
        <v>4</v>
      </c>
      <c r="EL99" s="2">
        <v>5</v>
      </c>
      <c r="EM99" s="2">
        <v>6</v>
      </c>
      <c r="EN99" s="2">
        <v>3</v>
      </c>
      <c r="EO99" s="2">
        <v>4</v>
      </c>
      <c r="EP99" s="2">
        <v>3</v>
      </c>
      <c r="EQ99" s="2">
        <v>4</v>
      </c>
      <c r="ER99" s="2">
        <v>5</v>
      </c>
      <c r="ES99" s="2">
        <v>3</v>
      </c>
      <c r="ET99" s="2">
        <v>5</v>
      </c>
      <c r="EU99" s="2">
        <v>5</v>
      </c>
      <c r="EV99" s="2">
        <v>2</v>
      </c>
      <c r="EW99" s="2">
        <v>4</v>
      </c>
      <c r="EX99" s="2">
        <v>4</v>
      </c>
      <c r="EY99" s="2">
        <v>2</v>
      </c>
      <c r="EZ99" s="2">
        <v>3</v>
      </c>
      <c r="FA99" s="2">
        <v>3</v>
      </c>
      <c r="FB99" s="2">
        <v>4</v>
      </c>
      <c r="FC99" s="2">
        <v>3</v>
      </c>
      <c r="FD99" s="2">
        <v>4</v>
      </c>
      <c r="FE99" s="2">
        <v>5</v>
      </c>
      <c r="FF99" s="2">
        <v>3</v>
      </c>
      <c r="FG99" s="2">
        <v>4</v>
      </c>
      <c r="FH99" s="2">
        <v>3</v>
      </c>
      <c r="FI99" s="2">
        <v>4</v>
      </c>
      <c r="FJ99" s="2">
        <v>8</v>
      </c>
      <c r="FK99" s="2">
        <v>3</v>
      </c>
      <c r="FL99" s="2">
        <v>6</v>
      </c>
      <c r="FM99" s="2">
        <v>5</v>
      </c>
      <c r="FN99" s="2">
        <v>5</v>
      </c>
      <c r="FO99" s="2">
        <v>5</v>
      </c>
      <c r="FP99" s="2">
        <v>4</v>
      </c>
      <c r="FQ99" s="2">
        <v>3</v>
      </c>
      <c r="FR99" s="2">
        <v>4</v>
      </c>
      <c r="FS99" s="2">
        <v>3</v>
      </c>
      <c r="FT99" s="2">
        <v>3</v>
      </c>
      <c r="FU99" s="2">
        <v>3</v>
      </c>
      <c r="FV99" s="2">
        <v>6</v>
      </c>
      <c r="FW99" s="2">
        <v>5</v>
      </c>
      <c r="FX99" s="2">
        <v>5</v>
      </c>
      <c r="FY99" s="2">
        <v>3</v>
      </c>
      <c r="FZ99" s="2">
        <v>2</v>
      </c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</row>
    <row r="100" spans="1:200" x14ac:dyDescent="0.25">
      <c r="A100" s="2" t="s">
        <v>955</v>
      </c>
      <c r="B100" s="2" t="s">
        <v>10</v>
      </c>
      <c r="C100" s="2" t="s">
        <v>948</v>
      </c>
      <c r="D100" s="2">
        <v>22</v>
      </c>
      <c r="E100" s="2">
        <v>0</v>
      </c>
      <c r="F100" s="2">
        <v>11</v>
      </c>
      <c r="G100" s="2">
        <v>2</v>
      </c>
      <c r="H100" s="2">
        <v>22</v>
      </c>
      <c r="I100" s="2">
        <v>13</v>
      </c>
      <c r="J100" s="2">
        <v>57</v>
      </c>
      <c r="K100" s="2">
        <v>57</v>
      </c>
      <c r="L100" s="2">
        <v>60</v>
      </c>
      <c r="M100" s="2">
        <v>30</v>
      </c>
      <c r="N100" s="2">
        <v>0</v>
      </c>
      <c r="O100" s="2">
        <v>114</v>
      </c>
      <c r="P100" s="2">
        <v>174</v>
      </c>
      <c r="Q100" s="2">
        <v>204</v>
      </c>
      <c r="R100" s="2">
        <v>204</v>
      </c>
      <c r="S100" s="2">
        <v>57</v>
      </c>
      <c r="T100" s="2">
        <v>0</v>
      </c>
      <c r="U100" s="2">
        <v>57</v>
      </c>
      <c r="V100" s="2">
        <v>-0.16666666666666696</v>
      </c>
      <c r="W100" s="2">
        <v>33</v>
      </c>
      <c r="X100" s="2">
        <v>0.33333333333333304</v>
      </c>
      <c r="Y100" s="2">
        <v>7</v>
      </c>
      <c r="Z100" s="2">
        <v>2</v>
      </c>
      <c r="AA100" s="2">
        <v>7</v>
      </c>
      <c r="AB100" s="2">
        <v>4</v>
      </c>
      <c r="AC100" s="2">
        <v>5</v>
      </c>
      <c r="AD100" s="2">
        <v>5</v>
      </c>
      <c r="AE100" s="2">
        <v>3</v>
      </c>
      <c r="AF100" s="2">
        <v>2</v>
      </c>
      <c r="AG100" s="2">
        <v>4</v>
      </c>
      <c r="AH100" s="2">
        <v>4</v>
      </c>
      <c r="AI100" s="2">
        <v>6</v>
      </c>
      <c r="AJ100" s="2">
        <v>4</v>
      </c>
      <c r="AK100" s="2">
        <v>4</v>
      </c>
      <c r="AL100" s="2">
        <v>5</v>
      </c>
      <c r="AM100" s="2">
        <v>966.56500000000005</v>
      </c>
      <c r="AN100" s="2">
        <v>916.29499999999996</v>
      </c>
      <c r="AO100" s="2">
        <v>50.270000000000095</v>
      </c>
      <c r="AP100" s="2">
        <v>204.001</v>
      </c>
      <c r="AQ100" s="65">
        <v>4</v>
      </c>
      <c r="AR100" s="65">
        <v>4</v>
      </c>
      <c r="AS100" s="65">
        <v>4</v>
      </c>
      <c r="AT100" s="65">
        <v>4</v>
      </c>
      <c r="AU100" s="65">
        <v>3</v>
      </c>
      <c r="AV100" s="65">
        <v>4</v>
      </c>
      <c r="AW100" s="65">
        <v>4</v>
      </c>
      <c r="AX100" s="65">
        <v>4</v>
      </c>
      <c r="AY100" s="65">
        <v>3</v>
      </c>
      <c r="AZ100" s="65">
        <v>3</v>
      </c>
      <c r="BA100" s="65">
        <v>4</v>
      </c>
      <c r="BB100" s="65">
        <v>4</v>
      </c>
      <c r="BC100" s="65">
        <v>3</v>
      </c>
      <c r="BD100" s="65">
        <v>3</v>
      </c>
      <c r="BE100" s="65">
        <v>3</v>
      </c>
      <c r="BF100" s="65">
        <v>3</v>
      </c>
      <c r="BG100" s="65">
        <v>3</v>
      </c>
      <c r="BH100" s="65">
        <v>3</v>
      </c>
      <c r="BI100" s="65">
        <v>0</v>
      </c>
      <c r="BJ100" s="65">
        <v>0</v>
      </c>
      <c r="BK100" s="65">
        <v>0</v>
      </c>
      <c r="BL100" s="65">
        <v>0</v>
      </c>
      <c r="BM100" s="65">
        <v>0</v>
      </c>
      <c r="BN100" s="65">
        <v>0</v>
      </c>
      <c r="BO100" s="65">
        <v>0</v>
      </c>
      <c r="BP100" s="65">
        <v>0</v>
      </c>
      <c r="BQ100" s="65">
        <v>0</v>
      </c>
      <c r="BR100" s="65">
        <v>1</v>
      </c>
      <c r="BS100" s="65">
        <v>1</v>
      </c>
      <c r="BT100" s="65">
        <v>0</v>
      </c>
      <c r="BU100" s="65">
        <v>0</v>
      </c>
      <c r="BV100" s="65">
        <v>1</v>
      </c>
      <c r="BW100" s="65">
        <v>0</v>
      </c>
      <c r="BX100" s="65">
        <v>2</v>
      </c>
      <c r="BY100" s="65">
        <v>1</v>
      </c>
      <c r="BZ100" s="65">
        <v>2</v>
      </c>
      <c r="CA100" s="65">
        <v>1</v>
      </c>
      <c r="CB100" s="65">
        <v>1</v>
      </c>
      <c r="CC100" s="65">
        <v>2</v>
      </c>
      <c r="CD100" s="65">
        <v>1</v>
      </c>
      <c r="CE100" s="65">
        <v>1</v>
      </c>
      <c r="CF100" s="65">
        <v>1</v>
      </c>
      <c r="CG100" s="65">
        <v>1</v>
      </c>
      <c r="CH100" s="65">
        <v>3</v>
      </c>
      <c r="CI100" s="65">
        <v>3</v>
      </c>
      <c r="CJ100" s="65">
        <v>0</v>
      </c>
      <c r="CK100" s="65">
        <v>0</v>
      </c>
      <c r="CL100" s="65">
        <v>0</v>
      </c>
      <c r="CM100" s="65">
        <v>0</v>
      </c>
      <c r="CN100" s="65">
        <v>0</v>
      </c>
      <c r="CO100" s="65">
        <v>0</v>
      </c>
      <c r="CP100" s="65">
        <v>0</v>
      </c>
      <c r="CQ100" s="65">
        <v>0</v>
      </c>
      <c r="CR100" s="65">
        <v>0</v>
      </c>
      <c r="CS100" s="65">
        <v>15</v>
      </c>
      <c r="CT100" s="65">
        <v>15</v>
      </c>
      <c r="CU100" s="65">
        <v>14</v>
      </c>
      <c r="CV100" s="65">
        <v>14</v>
      </c>
      <c r="CW100" s="65">
        <v>10</v>
      </c>
      <c r="CX100" s="65">
        <v>18</v>
      </c>
      <c r="CY100" s="65">
        <v>14</v>
      </c>
      <c r="CZ100" s="65">
        <v>13</v>
      </c>
      <c r="DA100" s="65">
        <v>7</v>
      </c>
      <c r="DB100" s="65">
        <v>8</v>
      </c>
      <c r="DC100" s="65">
        <v>11</v>
      </c>
      <c r="DD100" s="65">
        <v>10</v>
      </c>
      <c r="DE100" s="65">
        <v>11</v>
      </c>
      <c r="DF100" s="65">
        <v>11</v>
      </c>
      <c r="DG100" s="65">
        <v>12</v>
      </c>
      <c r="DH100" s="65">
        <v>9</v>
      </c>
      <c r="DI100" s="65">
        <v>6</v>
      </c>
      <c r="DJ100" s="65">
        <v>6</v>
      </c>
      <c r="DK100" s="65">
        <v>0</v>
      </c>
      <c r="DL100" s="65">
        <v>0</v>
      </c>
      <c r="DM100" s="65">
        <v>0</v>
      </c>
      <c r="DN100" s="65">
        <v>0</v>
      </c>
      <c r="DO100" s="65">
        <v>0</v>
      </c>
      <c r="DP100" s="65">
        <v>0</v>
      </c>
      <c r="DQ100" s="65">
        <v>0</v>
      </c>
      <c r="DR100" s="65">
        <v>0</v>
      </c>
      <c r="DS100" s="65">
        <v>0</v>
      </c>
      <c r="DT100" s="2" t="s">
        <v>10</v>
      </c>
      <c r="DU100" s="2" t="s">
        <v>687</v>
      </c>
      <c r="DW100" s="2" t="s">
        <v>1</v>
      </c>
      <c r="DX100" s="2">
        <v>4</v>
      </c>
      <c r="DY100" s="2">
        <v>4</v>
      </c>
      <c r="DZ100" s="2">
        <v>3</v>
      </c>
      <c r="EA100" s="2">
        <v>3</v>
      </c>
      <c r="EB100" s="2">
        <v>4</v>
      </c>
      <c r="EC100" s="2">
        <v>2</v>
      </c>
      <c r="ED100" s="2">
        <v>6</v>
      </c>
      <c r="EE100" s="2">
        <v>4</v>
      </c>
      <c r="EF100" s="2">
        <v>3</v>
      </c>
      <c r="EG100" s="2">
        <v>3</v>
      </c>
      <c r="EH100" s="2">
        <v>3</v>
      </c>
      <c r="EI100" s="2">
        <v>2</v>
      </c>
      <c r="EJ100" s="2">
        <v>3</v>
      </c>
      <c r="EK100" s="2">
        <v>4</v>
      </c>
      <c r="EL100" s="2">
        <v>4</v>
      </c>
      <c r="EM100" s="2">
        <v>3</v>
      </c>
      <c r="EN100" s="2">
        <v>2</v>
      </c>
      <c r="EO100" s="2">
        <v>2</v>
      </c>
      <c r="EP100" s="2">
        <v>2</v>
      </c>
      <c r="EQ100" s="2">
        <v>4</v>
      </c>
      <c r="ER100" s="2">
        <v>4</v>
      </c>
      <c r="ES100" s="2">
        <v>4</v>
      </c>
      <c r="ET100" s="2">
        <v>3</v>
      </c>
      <c r="EU100" s="2">
        <v>4</v>
      </c>
      <c r="EV100" s="2">
        <v>4</v>
      </c>
      <c r="EW100" s="2">
        <v>3</v>
      </c>
      <c r="EX100" s="2">
        <v>2</v>
      </c>
      <c r="EY100" s="2">
        <v>2</v>
      </c>
      <c r="EZ100" s="2">
        <v>3</v>
      </c>
      <c r="FA100" s="2">
        <v>3</v>
      </c>
      <c r="FB100" s="2">
        <v>2</v>
      </c>
      <c r="FC100" s="2">
        <v>4</v>
      </c>
      <c r="FD100" s="2">
        <v>3</v>
      </c>
      <c r="FE100" s="2">
        <v>5</v>
      </c>
      <c r="FF100" s="2">
        <v>3</v>
      </c>
      <c r="FG100" s="2">
        <v>2</v>
      </c>
      <c r="FH100" s="2">
        <v>2</v>
      </c>
      <c r="FI100" s="2">
        <v>4</v>
      </c>
      <c r="FJ100" s="2">
        <v>4</v>
      </c>
      <c r="FK100" s="2">
        <v>4</v>
      </c>
      <c r="FL100" s="2">
        <v>4</v>
      </c>
      <c r="FM100" s="2">
        <v>4</v>
      </c>
      <c r="FN100" s="2">
        <v>3</v>
      </c>
      <c r="FO100" s="2">
        <v>4</v>
      </c>
      <c r="FP100" s="2">
        <v>4</v>
      </c>
      <c r="FQ100" s="2">
        <v>2</v>
      </c>
      <c r="FR100" s="2">
        <v>2</v>
      </c>
      <c r="FS100" s="2">
        <v>3</v>
      </c>
      <c r="FT100" s="2">
        <v>3</v>
      </c>
      <c r="FU100" s="2">
        <v>3</v>
      </c>
      <c r="FV100" s="2">
        <v>4</v>
      </c>
      <c r="FW100" s="2">
        <v>4</v>
      </c>
      <c r="FX100" s="2">
        <v>4</v>
      </c>
      <c r="FY100" s="2">
        <v>2</v>
      </c>
      <c r="FZ100" s="2">
        <v>2</v>
      </c>
      <c r="GA100" s="2">
        <v>3</v>
      </c>
      <c r="GB100" s="2">
        <v>4</v>
      </c>
      <c r="GC100" s="2">
        <v>3</v>
      </c>
      <c r="GD100" s="2">
        <v>3</v>
      </c>
      <c r="GE100" s="2">
        <v>5</v>
      </c>
      <c r="GF100" s="2">
        <v>3</v>
      </c>
      <c r="GG100" s="2">
        <v>4</v>
      </c>
      <c r="GH100" s="2">
        <v>3</v>
      </c>
      <c r="GI100" s="2">
        <v>2</v>
      </c>
      <c r="GJ100" s="2"/>
      <c r="GK100" s="2"/>
      <c r="GL100" s="2"/>
      <c r="GM100" s="2"/>
      <c r="GN100" s="2"/>
      <c r="GO100" s="2"/>
      <c r="GP100" s="2"/>
      <c r="GQ100" s="2"/>
      <c r="GR100" s="2"/>
    </row>
    <row r="101" spans="1:200" x14ac:dyDescent="0.25">
      <c r="A101" s="2" t="s">
        <v>956</v>
      </c>
      <c r="B101" s="2" t="s">
        <v>339</v>
      </c>
      <c r="C101" s="2" t="s">
        <v>947</v>
      </c>
      <c r="D101" s="2">
        <v>13</v>
      </c>
      <c r="E101" s="2">
        <v>0</v>
      </c>
      <c r="F101" s="2">
        <v>16</v>
      </c>
      <c r="G101" s="2">
        <v>2</v>
      </c>
      <c r="H101" s="2">
        <v>13</v>
      </c>
      <c r="I101" s="2">
        <v>18</v>
      </c>
      <c r="J101" s="2">
        <v>63</v>
      </c>
      <c r="K101" s="2">
        <v>63</v>
      </c>
      <c r="L101" s="2">
        <v>59</v>
      </c>
      <c r="M101" s="2">
        <v>32</v>
      </c>
      <c r="N101" s="2">
        <v>0</v>
      </c>
      <c r="O101" s="2">
        <v>126</v>
      </c>
      <c r="P101" s="2">
        <v>185</v>
      </c>
      <c r="Q101" s="2">
        <v>217</v>
      </c>
      <c r="R101" s="2">
        <v>217</v>
      </c>
      <c r="S101" s="2">
        <v>63</v>
      </c>
      <c r="T101" s="2">
        <v>0</v>
      </c>
      <c r="U101" s="2">
        <v>63</v>
      </c>
      <c r="V101" s="2">
        <v>0.22222222222222232</v>
      </c>
      <c r="W101" s="2">
        <v>30</v>
      </c>
      <c r="X101" s="2">
        <v>-0.22222222222222188</v>
      </c>
      <c r="Y101" s="2">
        <v>3</v>
      </c>
      <c r="Z101" s="2">
        <v>6</v>
      </c>
      <c r="AA101" s="2">
        <v>4</v>
      </c>
      <c r="AB101" s="2">
        <v>6</v>
      </c>
      <c r="AC101" s="2">
        <v>4</v>
      </c>
      <c r="AD101" s="2">
        <v>3</v>
      </c>
      <c r="AE101" s="2">
        <v>2</v>
      </c>
      <c r="AF101" s="2">
        <v>3</v>
      </c>
      <c r="AG101" s="2">
        <v>17</v>
      </c>
      <c r="AH101" s="2">
        <v>19</v>
      </c>
      <c r="AI101" s="2">
        <v>15</v>
      </c>
      <c r="AJ101" s="2">
        <v>12</v>
      </c>
      <c r="AK101" s="2">
        <v>12</v>
      </c>
      <c r="AL101" s="2">
        <v>13</v>
      </c>
      <c r="AM101" s="2">
        <v>901.25699999999995</v>
      </c>
      <c r="AN101" s="2">
        <v>947.06500000000005</v>
      </c>
      <c r="AO101" s="2">
        <v>-45.808000000000106</v>
      </c>
      <c r="AP101" s="2">
        <v>217.00101000000001</v>
      </c>
      <c r="AQ101" s="65">
        <v>4</v>
      </c>
      <c r="AR101" s="65">
        <v>4</v>
      </c>
      <c r="AS101" s="65">
        <v>4</v>
      </c>
      <c r="AT101" s="65">
        <v>4</v>
      </c>
      <c r="AU101" s="65">
        <v>3</v>
      </c>
      <c r="AV101" s="65">
        <v>4</v>
      </c>
      <c r="AW101" s="65">
        <v>4</v>
      </c>
      <c r="AX101" s="65">
        <v>4</v>
      </c>
      <c r="AY101" s="65">
        <v>3</v>
      </c>
      <c r="AZ101" s="65">
        <v>3</v>
      </c>
      <c r="BA101" s="65">
        <v>4</v>
      </c>
      <c r="BB101" s="65">
        <v>4</v>
      </c>
      <c r="BC101" s="65">
        <v>3</v>
      </c>
      <c r="BD101" s="65">
        <v>3</v>
      </c>
      <c r="BE101" s="65">
        <v>3</v>
      </c>
      <c r="BF101" s="65">
        <v>3</v>
      </c>
      <c r="BG101" s="65">
        <v>3</v>
      </c>
      <c r="BH101" s="65">
        <v>3</v>
      </c>
      <c r="BI101" s="65">
        <v>0</v>
      </c>
      <c r="BJ101" s="65">
        <v>0</v>
      </c>
      <c r="BK101" s="65">
        <v>0</v>
      </c>
      <c r="BL101" s="65">
        <v>0</v>
      </c>
      <c r="BM101" s="65">
        <v>0</v>
      </c>
      <c r="BN101" s="65">
        <v>0</v>
      </c>
      <c r="BO101" s="65">
        <v>0</v>
      </c>
      <c r="BP101" s="65">
        <v>0</v>
      </c>
      <c r="BQ101" s="65">
        <v>0</v>
      </c>
      <c r="BR101" s="65">
        <v>2</v>
      </c>
      <c r="BS101" s="65">
        <v>1</v>
      </c>
      <c r="BT101" s="65">
        <v>0</v>
      </c>
      <c r="BU101" s="65">
        <v>0</v>
      </c>
      <c r="BV101" s="65">
        <v>0</v>
      </c>
      <c r="BW101" s="65">
        <v>1</v>
      </c>
      <c r="BX101" s="65">
        <v>2</v>
      </c>
      <c r="BY101" s="65">
        <v>0</v>
      </c>
      <c r="BZ101" s="65">
        <v>3</v>
      </c>
      <c r="CA101" s="65">
        <v>0</v>
      </c>
      <c r="CB101" s="65">
        <v>0</v>
      </c>
      <c r="CC101" s="65">
        <v>0</v>
      </c>
      <c r="CD101" s="65">
        <v>0</v>
      </c>
      <c r="CE101" s="65">
        <v>2</v>
      </c>
      <c r="CF101" s="65">
        <v>0</v>
      </c>
      <c r="CG101" s="65">
        <v>0</v>
      </c>
      <c r="CH101" s="65">
        <v>1</v>
      </c>
      <c r="CI101" s="65">
        <v>1</v>
      </c>
      <c r="CJ101" s="65">
        <v>0</v>
      </c>
      <c r="CK101" s="65">
        <v>0</v>
      </c>
      <c r="CL101" s="65">
        <v>0</v>
      </c>
      <c r="CM101" s="65">
        <v>0</v>
      </c>
      <c r="CN101" s="65">
        <v>0</v>
      </c>
      <c r="CO101" s="65">
        <v>0</v>
      </c>
      <c r="CP101" s="65">
        <v>0</v>
      </c>
      <c r="CQ101" s="65">
        <v>0</v>
      </c>
      <c r="CR101" s="65">
        <v>0</v>
      </c>
      <c r="CS101" s="65">
        <v>14</v>
      </c>
      <c r="CT101" s="65">
        <v>15</v>
      </c>
      <c r="CU101" s="65">
        <v>12</v>
      </c>
      <c r="CV101" s="65">
        <v>17</v>
      </c>
      <c r="CW101" s="65">
        <v>10</v>
      </c>
      <c r="CX101" s="65">
        <v>13</v>
      </c>
      <c r="CY101" s="65">
        <v>15</v>
      </c>
      <c r="CZ101" s="65">
        <v>15</v>
      </c>
      <c r="DA101" s="65">
        <v>6</v>
      </c>
      <c r="DB101" s="65">
        <v>10</v>
      </c>
      <c r="DC101" s="65">
        <v>14</v>
      </c>
      <c r="DD101" s="65">
        <v>14</v>
      </c>
      <c r="DE101" s="65">
        <v>12</v>
      </c>
      <c r="DF101" s="65">
        <v>11</v>
      </c>
      <c r="DG101" s="65">
        <v>12</v>
      </c>
      <c r="DH101" s="65">
        <v>10</v>
      </c>
      <c r="DI101" s="65">
        <v>9</v>
      </c>
      <c r="DJ101" s="65">
        <v>8</v>
      </c>
      <c r="DK101" s="65">
        <v>0</v>
      </c>
      <c r="DL101" s="65">
        <v>0</v>
      </c>
      <c r="DM101" s="65">
        <v>0</v>
      </c>
      <c r="DN101" s="65">
        <v>0</v>
      </c>
      <c r="DO101" s="65">
        <v>0</v>
      </c>
      <c r="DP101" s="65">
        <v>0</v>
      </c>
      <c r="DQ101" s="65">
        <v>0</v>
      </c>
      <c r="DR101" s="65">
        <v>0</v>
      </c>
      <c r="DS101" s="65">
        <v>0</v>
      </c>
      <c r="DT101" s="2" t="s">
        <v>339</v>
      </c>
      <c r="DU101" s="2" t="s">
        <v>489</v>
      </c>
      <c r="DW101" s="2" t="s">
        <v>1</v>
      </c>
      <c r="DX101" s="2">
        <v>12</v>
      </c>
      <c r="DY101" s="2">
        <v>4</v>
      </c>
      <c r="DZ101" s="2">
        <v>4</v>
      </c>
      <c r="EA101" s="2">
        <v>3</v>
      </c>
      <c r="EB101" s="2">
        <v>4</v>
      </c>
      <c r="EC101" s="2">
        <v>4</v>
      </c>
      <c r="ED101" s="2">
        <v>2</v>
      </c>
      <c r="EE101" s="2">
        <v>4</v>
      </c>
      <c r="EF101" s="2">
        <v>4</v>
      </c>
      <c r="EG101" s="2">
        <v>2</v>
      </c>
      <c r="EH101" s="2">
        <v>3</v>
      </c>
      <c r="EI101" s="2">
        <v>4</v>
      </c>
      <c r="EJ101" s="2">
        <v>4</v>
      </c>
      <c r="EK101" s="2">
        <v>4</v>
      </c>
      <c r="EL101" s="2">
        <v>3</v>
      </c>
      <c r="EM101" s="2">
        <v>4</v>
      </c>
      <c r="EN101" s="2">
        <v>3</v>
      </c>
      <c r="EO101" s="2">
        <v>4</v>
      </c>
      <c r="EP101" s="2">
        <v>3</v>
      </c>
      <c r="EQ101" s="2">
        <v>4</v>
      </c>
      <c r="ER101" s="2">
        <v>3</v>
      </c>
      <c r="ES101" s="2">
        <v>3</v>
      </c>
      <c r="ET101" s="2">
        <v>5</v>
      </c>
      <c r="EU101" s="2">
        <v>3</v>
      </c>
      <c r="EV101" s="2">
        <v>3</v>
      </c>
      <c r="EW101" s="2">
        <v>5</v>
      </c>
      <c r="EX101" s="2">
        <v>3</v>
      </c>
      <c r="EY101" s="2">
        <v>2</v>
      </c>
      <c r="EZ101" s="2">
        <v>4</v>
      </c>
      <c r="FA101" s="2">
        <v>4</v>
      </c>
      <c r="FB101" s="2">
        <v>4</v>
      </c>
      <c r="FC101" s="2">
        <v>4</v>
      </c>
      <c r="FD101" s="2">
        <v>3</v>
      </c>
      <c r="FE101" s="2">
        <v>4</v>
      </c>
      <c r="FF101" s="2">
        <v>4</v>
      </c>
      <c r="FG101" s="2">
        <v>2</v>
      </c>
      <c r="FH101" s="2">
        <v>3</v>
      </c>
      <c r="FI101" s="2">
        <v>3</v>
      </c>
      <c r="FJ101" s="2">
        <v>4</v>
      </c>
      <c r="FK101" s="2">
        <v>3</v>
      </c>
      <c r="FL101" s="2">
        <v>4</v>
      </c>
      <c r="FM101" s="2">
        <v>3</v>
      </c>
      <c r="FN101" s="2">
        <v>4</v>
      </c>
      <c r="FO101" s="2">
        <v>3</v>
      </c>
      <c r="FP101" s="2">
        <v>3</v>
      </c>
      <c r="FQ101" s="2">
        <v>2</v>
      </c>
      <c r="FR101" s="2">
        <v>3</v>
      </c>
      <c r="FS101" s="2">
        <v>3</v>
      </c>
      <c r="FT101" s="2">
        <v>3</v>
      </c>
      <c r="FU101" s="2">
        <v>4</v>
      </c>
      <c r="FV101" s="2">
        <v>5</v>
      </c>
      <c r="FW101" s="2">
        <v>4</v>
      </c>
      <c r="FX101" s="2">
        <v>3</v>
      </c>
      <c r="FY101" s="2">
        <v>3</v>
      </c>
      <c r="FZ101" s="2">
        <v>2</v>
      </c>
      <c r="GA101" s="2">
        <v>3</v>
      </c>
      <c r="GB101" s="2">
        <v>4</v>
      </c>
      <c r="GC101" s="2">
        <v>3</v>
      </c>
      <c r="GD101" s="2">
        <v>4</v>
      </c>
      <c r="GE101" s="2">
        <v>4</v>
      </c>
      <c r="GF101" s="2">
        <v>3</v>
      </c>
      <c r="GG101" s="2">
        <v>5</v>
      </c>
      <c r="GH101" s="2">
        <v>3</v>
      </c>
      <c r="GI101" s="2">
        <v>3</v>
      </c>
      <c r="GJ101" s="2"/>
      <c r="GK101" s="2"/>
      <c r="GL101" s="2"/>
      <c r="GM101" s="2"/>
      <c r="GN101" s="2"/>
      <c r="GO101" s="2"/>
      <c r="GP101" s="2"/>
      <c r="GQ101" s="2"/>
      <c r="GR101" s="2"/>
    </row>
    <row r="102" spans="1:200" x14ac:dyDescent="0.25">
      <c r="A102" s="2" t="s">
        <v>957</v>
      </c>
      <c r="B102" s="2" t="s">
        <v>204</v>
      </c>
      <c r="C102" s="2" t="s">
        <v>957</v>
      </c>
      <c r="D102" s="2">
        <v>7</v>
      </c>
      <c r="E102" s="2">
        <v>0</v>
      </c>
      <c r="F102" s="2">
        <v>8</v>
      </c>
      <c r="G102" s="2">
        <v>5</v>
      </c>
      <c r="H102" s="2">
        <v>7</v>
      </c>
      <c r="I102" s="2">
        <v>13</v>
      </c>
      <c r="J102" s="2">
        <v>65</v>
      </c>
      <c r="K102" s="2">
        <v>63</v>
      </c>
      <c r="L102" s="2">
        <v>66</v>
      </c>
      <c r="M102" s="2">
        <v>999</v>
      </c>
      <c r="N102" s="2">
        <v>0</v>
      </c>
      <c r="O102" s="2">
        <v>128</v>
      </c>
      <c r="P102" s="2">
        <v>194</v>
      </c>
      <c r="Q102" s="2">
        <v>1193</v>
      </c>
      <c r="R102" s="2">
        <v>1193</v>
      </c>
      <c r="S102" s="2">
        <v>65</v>
      </c>
      <c r="T102" s="2">
        <v>0.11111111111111116</v>
      </c>
      <c r="U102" s="2">
        <v>63</v>
      </c>
      <c r="V102" s="2">
        <v>-0.16666666666666652</v>
      </c>
      <c r="W102" s="2">
        <v>34</v>
      </c>
      <c r="Y102" s="2">
        <v>4</v>
      </c>
      <c r="Z102" s="2">
        <v>7</v>
      </c>
      <c r="AA102" s="2">
        <v>2</v>
      </c>
      <c r="AB102" s="2">
        <v>3</v>
      </c>
      <c r="AC102" s="2">
        <v>1</v>
      </c>
      <c r="AD102" s="2">
        <v>3</v>
      </c>
      <c r="AG102" s="2">
        <v>26</v>
      </c>
      <c r="AH102" s="2">
        <v>22</v>
      </c>
      <c r="AI102" s="2">
        <v>27</v>
      </c>
      <c r="AJ102" s="2">
        <v>29</v>
      </c>
      <c r="AK102" s="2">
        <v>29</v>
      </c>
      <c r="AL102" s="2">
        <v>33</v>
      </c>
      <c r="AM102" s="2">
        <v>847.822</v>
      </c>
      <c r="AN102" s="2">
        <v>848.89800000000002</v>
      </c>
      <c r="AO102" s="2">
        <v>-1.0760000000000218</v>
      </c>
      <c r="AP102" s="2">
        <v>1193.0010199999999</v>
      </c>
      <c r="AQ102" s="65">
        <v>3</v>
      </c>
      <c r="AR102" s="65">
        <v>3</v>
      </c>
      <c r="AS102" s="65">
        <v>3</v>
      </c>
      <c r="AT102" s="65">
        <v>3</v>
      </c>
      <c r="AU102" s="65">
        <v>3</v>
      </c>
      <c r="AV102" s="65">
        <v>3</v>
      </c>
      <c r="AW102" s="65">
        <v>3</v>
      </c>
      <c r="AX102" s="65">
        <v>3</v>
      </c>
      <c r="AY102" s="65">
        <v>3</v>
      </c>
      <c r="AZ102" s="65">
        <v>3</v>
      </c>
      <c r="BA102" s="65">
        <v>3</v>
      </c>
      <c r="BB102" s="65">
        <v>3</v>
      </c>
      <c r="BC102" s="65">
        <v>3</v>
      </c>
      <c r="BD102" s="65">
        <v>3</v>
      </c>
      <c r="BE102" s="65">
        <v>3</v>
      </c>
      <c r="BF102" s="65">
        <v>3</v>
      </c>
      <c r="BG102" s="65">
        <v>3</v>
      </c>
      <c r="BH102" s="65">
        <v>3</v>
      </c>
      <c r="BI102" s="65">
        <v>0</v>
      </c>
      <c r="BJ102" s="65">
        <v>0</v>
      </c>
      <c r="BK102" s="65">
        <v>0</v>
      </c>
      <c r="BL102" s="65">
        <v>0</v>
      </c>
      <c r="BM102" s="65">
        <v>0</v>
      </c>
      <c r="BN102" s="65">
        <v>0</v>
      </c>
      <c r="BO102" s="65">
        <v>0</v>
      </c>
      <c r="BP102" s="65">
        <v>0</v>
      </c>
      <c r="BQ102" s="65">
        <v>0</v>
      </c>
      <c r="BR102" s="65">
        <v>0</v>
      </c>
      <c r="BS102" s="65">
        <v>2</v>
      </c>
      <c r="BT102" s="65">
        <v>0</v>
      </c>
      <c r="BU102" s="65">
        <v>0</v>
      </c>
      <c r="BV102" s="65">
        <v>0</v>
      </c>
      <c r="BW102" s="65">
        <v>1</v>
      </c>
      <c r="BX102" s="65">
        <v>0</v>
      </c>
      <c r="BY102" s="65">
        <v>0</v>
      </c>
      <c r="BZ102" s="65">
        <v>2</v>
      </c>
      <c r="CA102" s="65">
        <v>0</v>
      </c>
      <c r="CB102" s="65">
        <v>0</v>
      </c>
      <c r="CC102" s="65">
        <v>0</v>
      </c>
      <c r="CD102" s="65">
        <v>0</v>
      </c>
      <c r="CE102" s="65">
        <v>0</v>
      </c>
      <c r="CF102" s="65">
        <v>0</v>
      </c>
      <c r="CG102" s="65">
        <v>0</v>
      </c>
      <c r="CH102" s="65">
        <v>0</v>
      </c>
      <c r="CI102" s="65">
        <v>2</v>
      </c>
      <c r="CJ102" s="65">
        <v>0</v>
      </c>
      <c r="CK102" s="65">
        <v>0</v>
      </c>
      <c r="CL102" s="65">
        <v>0</v>
      </c>
      <c r="CM102" s="65">
        <v>0</v>
      </c>
      <c r="CN102" s="65">
        <v>0</v>
      </c>
      <c r="CO102" s="65">
        <v>0</v>
      </c>
      <c r="CP102" s="65">
        <v>0</v>
      </c>
      <c r="CQ102" s="65">
        <v>0</v>
      </c>
      <c r="CR102" s="65">
        <v>0</v>
      </c>
      <c r="CS102" s="65">
        <v>12</v>
      </c>
      <c r="CT102" s="65">
        <v>10</v>
      </c>
      <c r="CU102" s="65">
        <v>11</v>
      </c>
      <c r="CV102" s="65">
        <v>12</v>
      </c>
      <c r="CW102" s="65">
        <v>9</v>
      </c>
      <c r="CX102" s="65">
        <v>15</v>
      </c>
      <c r="CY102" s="65">
        <v>13</v>
      </c>
      <c r="CZ102" s="65">
        <v>9</v>
      </c>
      <c r="DA102" s="65">
        <v>7</v>
      </c>
      <c r="DB102" s="65">
        <v>9</v>
      </c>
      <c r="DC102" s="65">
        <v>11</v>
      </c>
      <c r="DD102" s="65">
        <v>11</v>
      </c>
      <c r="DE102" s="65">
        <v>14</v>
      </c>
      <c r="DF102" s="65">
        <v>13</v>
      </c>
      <c r="DG102" s="65">
        <v>12</v>
      </c>
      <c r="DH102" s="65">
        <v>10</v>
      </c>
      <c r="DI102" s="65">
        <v>9</v>
      </c>
      <c r="DJ102" s="65">
        <v>7</v>
      </c>
      <c r="DK102" s="65">
        <v>0</v>
      </c>
      <c r="DL102" s="65">
        <v>0</v>
      </c>
      <c r="DM102" s="65">
        <v>0</v>
      </c>
      <c r="DN102" s="65">
        <v>0</v>
      </c>
      <c r="DO102" s="65">
        <v>0</v>
      </c>
      <c r="DP102" s="65">
        <v>0</v>
      </c>
      <c r="DQ102" s="65">
        <v>0</v>
      </c>
      <c r="DR102" s="65">
        <v>0</v>
      </c>
      <c r="DS102" s="65">
        <v>0</v>
      </c>
      <c r="DT102" s="2" t="s">
        <v>204</v>
      </c>
      <c r="DU102" s="2" t="s">
        <v>489</v>
      </c>
      <c r="DW102" s="2" t="s">
        <v>1</v>
      </c>
      <c r="DX102" s="2">
        <v>29</v>
      </c>
      <c r="DY102" s="2">
        <v>4</v>
      </c>
      <c r="DZ102" s="2">
        <v>3</v>
      </c>
      <c r="EA102" s="2">
        <v>5</v>
      </c>
      <c r="EB102" s="2">
        <v>5</v>
      </c>
      <c r="EC102" s="2">
        <v>3</v>
      </c>
      <c r="ED102" s="2">
        <v>2</v>
      </c>
      <c r="EE102" s="2">
        <v>5</v>
      </c>
      <c r="EF102" s="2">
        <v>3</v>
      </c>
      <c r="EG102" s="2">
        <v>2</v>
      </c>
      <c r="EH102" s="2">
        <v>3</v>
      </c>
      <c r="EI102" s="2">
        <v>4</v>
      </c>
      <c r="EJ102" s="2">
        <v>4</v>
      </c>
      <c r="EK102" s="2">
        <v>4</v>
      </c>
      <c r="EL102" s="2">
        <v>5</v>
      </c>
      <c r="EM102" s="2">
        <v>4</v>
      </c>
      <c r="EN102" s="2">
        <v>4</v>
      </c>
      <c r="EO102" s="2">
        <v>3</v>
      </c>
      <c r="EP102" s="2">
        <v>2</v>
      </c>
      <c r="EQ102" s="2">
        <v>4</v>
      </c>
      <c r="ER102" s="2">
        <v>4</v>
      </c>
      <c r="ES102" s="2">
        <v>3</v>
      </c>
      <c r="ET102" s="2">
        <v>4</v>
      </c>
      <c r="EU102" s="2">
        <v>3</v>
      </c>
      <c r="EV102" s="2">
        <v>6</v>
      </c>
      <c r="EW102" s="2">
        <v>4</v>
      </c>
      <c r="EX102" s="2">
        <v>3</v>
      </c>
      <c r="EY102" s="2">
        <v>2</v>
      </c>
      <c r="EZ102" s="2">
        <v>3</v>
      </c>
      <c r="FA102" s="2">
        <v>3</v>
      </c>
      <c r="FB102" s="2">
        <v>4</v>
      </c>
      <c r="FC102" s="2">
        <v>4</v>
      </c>
      <c r="FD102" s="2">
        <v>4</v>
      </c>
      <c r="FE102" s="2">
        <v>4</v>
      </c>
      <c r="FF102" s="2">
        <v>3</v>
      </c>
      <c r="FG102" s="2">
        <v>3</v>
      </c>
      <c r="FH102" s="2">
        <v>2</v>
      </c>
      <c r="FI102" s="2">
        <v>4</v>
      </c>
      <c r="FJ102" s="2">
        <v>3</v>
      </c>
      <c r="FK102" s="2">
        <v>3</v>
      </c>
      <c r="FL102" s="2">
        <v>3</v>
      </c>
      <c r="FM102" s="2">
        <v>3</v>
      </c>
      <c r="FN102" s="2">
        <v>7</v>
      </c>
      <c r="FO102" s="2">
        <v>4</v>
      </c>
      <c r="FP102" s="2">
        <v>3</v>
      </c>
      <c r="FQ102" s="2">
        <v>3</v>
      </c>
      <c r="FR102" s="2">
        <v>3</v>
      </c>
      <c r="FS102" s="2">
        <v>4</v>
      </c>
      <c r="FT102" s="2">
        <v>3</v>
      </c>
      <c r="FU102" s="2">
        <v>6</v>
      </c>
      <c r="FV102" s="2">
        <v>4</v>
      </c>
      <c r="FW102" s="2">
        <v>4</v>
      </c>
      <c r="FX102" s="2">
        <v>3</v>
      </c>
      <c r="FY102" s="2">
        <v>3</v>
      </c>
      <c r="FZ102" s="2">
        <v>3</v>
      </c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</row>
    <row r="103" spans="1:200" x14ac:dyDescent="0.25">
      <c r="A103" s="2" t="s">
        <v>958</v>
      </c>
      <c r="B103" s="2" t="s">
        <v>365</v>
      </c>
      <c r="C103" s="2" t="s">
        <v>958</v>
      </c>
      <c r="D103" s="2">
        <v>3</v>
      </c>
      <c r="E103" s="2">
        <v>0</v>
      </c>
      <c r="F103" s="2">
        <v>21</v>
      </c>
      <c r="G103" s="2">
        <v>6</v>
      </c>
      <c r="H103" s="2">
        <v>3</v>
      </c>
      <c r="I103" s="2">
        <v>27</v>
      </c>
      <c r="J103" s="2">
        <v>72</v>
      </c>
      <c r="K103" s="2">
        <v>72</v>
      </c>
      <c r="L103" s="2">
        <v>70</v>
      </c>
      <c r="M103" s="2">
        <v>999</v>
      </c>
      <c r="N103" s="2">
        <v>0</v>
      </c>
      <c r="O103" s="2">
        <v>144</v>
      </c>
      <c r="P103" s="2">
        <v>214</v>
      </c>
      <c r="Q103" s="2">
        <v>1213</v>
      </c>
      <c r="R103" s="2">
        <v>1213</v>
      </c>
      <c r="S103" s="2">
        <v>72</v>
      </c>
      <c r="T103" s="2">
        <v>0</v>
      </c>
      <c r="U103" s="2">
        <v>72</v>
      </c>
      <c r="V103" s="2">
        <v>0.11111111111111116</v>
      </c>
      <c r="W103" s="2">
        <v>33</v>
      </c>
      <c r="Y103" s="2">
        <v>3</v>
      </c>
      <c r="Z103" s="2">
        <v>10</v>
      </c>
      <c r="AA103" s="2">
        <v>0</v>
      </c>
      <c r="AB103" s="2">
        <v>9</v>
      </c>
      <c r="AC103" s="2">
        <v>0</v>
      </c>
      <c r="AD103" s="2">
        <v>8</v>
      </c>
      <c r="AG103" s="2">
        <v>46</v>
      </c>
      <c r="AH103" s="2">
        <v>48</v>
      </c>
      <c r="AI103" s="2">
        <v>45</v>
      </c>
      <c r="AJ103" s="2">
        <v>45</v>
      </c>
      <c r="AK103" s="2">
        <v>45</v>
      </c>
      <c r="AL103" s="2">
        <v>49</v>
      </c>
      <c r="AM103" s="2">
        <v>729.08</v>
      </c>
      <c r="AN103" s="2">
        <v>773.59</v>
      </c>
      <c r="AO103" s="2">
        <v>-44.509999999999991</v>
      </c>
      <c r="AP103" s="2">
        <v>1213.0010299999999</v>
      </c>
      <c r="AQ103" s="65">
        <v>3</v>
      </c>
      <c r="AR103" s="65">
        <v>3</v>
      </c>
      <c r="AS103" s="65">
        <v>3</v>
      </c>
      <c r="AT103" s="65">
        <v>3</v>
      </c>
      <c r="AU103" s="65">
        <v>3</v>
      </c>
      <c r="AV103" s="65">
        <v>3</v>
      </c>
      <c r="AW103" s="65">
        <v>3</v>
      </c>
      <c r="AX103" s="65">
        <v>3</v>
      </c>
      <c r="AY103" s="65">
        <v>3</v>
      </c>
      <c r="AZ103" s="65">
        <v>3</v>
      </c>
      <c r="BA103" s="65">
        <v>3</v>
      </c>
      <c r="BB103" s="65">
        <v>3</v>
      </c>
      <c r="BC103" s="65">
        <v>3</v>
      </c>
      <c r="BD103" s="65">
        <v>3</v>
      </c>
      <c r="BE103" s="65">
        <v>3</v>
      </c>
      <c r="BF103" s="65">
        <v>3</v>
      </c>
      <c r="BG103" s="65">
        <v>3</v>
      </c>
      <c r="BH103" s="65">
        <v>3</v>
      </c>
      <c r="BI103" s="65">
        <v>0</v>
      </c>
      <c r="BJ103" s="65">
        <v>0</v>
      </c>
      <c r="BK103" s="65">
        <v>0</v>
      </c>
      <c r="BL103" s="65">
        <v>0</v>
      </c>
      <c r="BM103" s="65">
        <v>0</v>
      </c>
      <c r="BN103" s="65">
        <v>0</v>
      </c>
      <c r="BO103" s="65">
        <v>0</v>
      </c>
      <c r="BP103" s="65">
        <v>0</v>
      </c>
      <c r="BQ103" s="65">
        <v>0</v>
      </c>
      <c r="BR103" s="65">
        <v>0</v>
      </c>
      <c r="BS103" s="65">
        <v>1</v>
      </c>
      <c r="BT103" s="65">
        <v>0</v>
      </c>
      <c r="BU103" s="65">
        <v>0</v>
      </c>
      <c r="BV103" s="65">
        <v>0</v>
      </c>
      <c r="BW103" s="65">
        <v>0</v>
      </c>
      <c r="BX103" s="65">
        <v>0</v>
      </c>
      <c r="BY103" s="65">
        <v>0</v>
      </c>
      <c r="BZ103" s="65">
        <v>0</v>
      </c>
      <c r="CA103" s="65">
        <v>0</v>
      </c>
      <c r="CB103" s="65">
        <v>1</v>
      </c>
      <c r="CC103" s="65">
        <v>0</v>
      </c>
      <c r="CD103" s="65">
        <v>0</v>
      </c>
      <c r="CE103" s="65">
        <v>1</v>
      </c>
      <c r="CF103" s="65">
        <v>0</v>
      </c>
      <c r="CG103" s="65">
        <v>0</v>
      </c>
      <c r="CH103" s="65">
        <v>0</v>
      </c>
      <c r="CI103" s="65">
        <v>0</v>
      </c>
      <c r="CJ103" s="65">
        <v>0</v>
      </c>
      <c r="CK103" s="65">
        <v>0</v>
      </c>
      <c r="CL103" s="65">
        <v>0</v>
      </c>
      <c r="CM103" s="65">
        <v>0</v>
      </c>
      <c r="CN103" s="65">
        <v>0</v>
      </c>
      <c r="CO103" s="65">
        <v>0</v>
      </c>
      <c r="CP103" s="65">
        <v>0</v>
      </c>
      <c r="CQ103" s="65">
        <v>0</v>
      </c>
      <c r="CR103" s="65">
        <v>0</v>
      </c>
      <c r="CS103" s="65">
        <v>13</v>
      </c>
      <c r="CT103" s="65">
        <v>11</v>
      </c>
      <c r="CU103" s="65">
        <v>11</v>
      </c>
      <c r="CV103" s="65">
        <v>16</v>
      </c>
      <c r="CW103" s="65">
        <v>10</v>
      </c>
      <c r="CX103" s="65">
        <v>14</v>
      </c>
      <c r="CY103" s="65">
        <v>13</v>
      </c>
      <c r="CZ103" s="65">
        <v>12</v>
      </c>
      <c r="DA103" s="65">
        <v>11</v>
      </c>
      <c r="DB103" s="65">
        <v>10</v>
      </c>
      <c r="DC103" s="65">
        <v>8</v>
      </c>
      <c r="DD103" s="65">
        <v>9</v>
      </c>
      <c r="DE103" s="65">
        <v>15</v>
      </c>
      <c r="DF103" s="65">
        <v>13</v>
      </c>
      <c r="DG103" s="65">
        <v>17</v>
      </c>
      <c r="DH103" s="65">
        <v>11</v>
      </c>
      <c r="DI103" s="65">
        <v>10</v>
      </c>
      <c r="DJ103" s="65">
        <v>10</v>
      </c>
      <c r="DK103" s="65">
        <v>0</v>
      </c>
      <c r="DL103" s="65">
        <v>0</v>
      </c>
      <c r="DM103" s="65">
        <v>0</v>
      </c>
      <c r="DN103" s="65">
        <v>0</v>
      </c>
      <c r="DO103" s="65">
        <v>0</v>
      </c>
      <c r="DP103" s="65">
        <v>0</v>
      </c>
      <c r="DQ103" s="65">
        <v>0</v>
      </c>
      <c r="DR103" s="65">
        <v>0</v>
      </c>
      <c r="DS103" s="65">
        <v>0</v>
      </c>
      <c r="DT103" s="2" t="s">
        <v>365</v>
      </c>
      <c r="DU103" s="2" t="s">
        <v>687</v>
      </c>
      <c r="DW103" s="2" t="s">
        <v>1</v>
      </c>
      <c r="DX103" s="2">
        <v>45</v>
      </c>
      <c r="DY103" s="2">
        <v>5</v>
      </c>
      <c r="DZ103" s="2">
        <v>3</v>
      </c>
      <c r="EA103" s="2">
        <v>3</v>
      </c>
      <c r="EB103" s="2">
        <v>4</v>
      </c>
      <c r="EC103" s="2">
        <v>3</v>
      </c>
      <c r="ED103" s="2">
        <v>7</v>
      </c>
      <c r="EE103" s="2">
        <v>4</v>
      </c>
      <c r="EF103" s="2">
        <v>5</v>
      </c>
      <c r="EG103" s="2">
        <v>4</v>
      </c>
      <c r="EH103" s="2">
        <v>4</v>
      </c>
      <c r="EI103" s="2">
        <v>2</v>
      </c>
      <c r="EJ103" s="2">
        <v>3</v>
      </c>
      <c r="EK103" s="2">
        <v>5</v>
      </c>
      <c r="EL103" s="2">
        <v>3</v>
      </c>
      <c r="EM103" s="2">
        <v>6</v>
      </c>
      <c r="EN103" s="2">
        <v>4</v>
      </c>
      <c r="EO103" s="2">
        <v>3</v>
      </c>
      <c r="EP103" s="386">
        <v>4</v>
      </c>
      <c r="EQ103" s="2">
        <v>4</v>
      </c>
      <c r="ER103" s="2">
        <v>4</v>
      </c>
      <c r="ES103" s="2">
        <v>4</v>
      </c>
      <c r="ET103" s="2">
        <v>7</v>
      </c>
      <c r="EU103" s="2">
        <v>3</v>
      </c>
      <c r="EV103" s="2">
        <v>4</v>
      </c>
      <c r="EW103" s="2">
        <v>5</v>
      </c>
      <c r="EX103" s="2">
        <v>4</v>
      </c>
      <c r="EY103" s="2">
        <v>3</v>
      </c>
      <c r="EZ103" s="2">
        <v>3</v>
      </c>
      <c r="FA103" s="2">
        <v>3</v>
      </c>
      <c r="FB103" s="2">
        <v>3</v>
      </c>
      <c r="FC103" s="2">
        <v>5</v>
      </c>
      <c r="FD103" s="2">
        <v>5</v>
      </c>
      <c r="FE103" s="2">
        <v>5</v>
      </c>
      <c r="FF103" s="2">
        <v>4</v>
      </c>
      <c r="FG103" s="2">
        <v>3</v>
      </c>
      <c r="FH103" s="2">
        <v>3</v>
      </c>
      <c r="FI103" s="2">
        <v>4</v>
      </c>
      <c r="FJ103" s="2">
        <v>4</v>
      </c>
      <c r="FK103" s="2">
        <v>4</v>
      </c>
      <c r="FL103" s="2">
        <v>5</v>
      </c>
      <c r="FM103" s="2">
        <v>4</v>
      </c>
      <c r="FN103" s="2">
        <v>3</v>
      </c>
      <c r="FO103" s="2">
        <v>4</v>
      </c>
      <c r="FP103" s="2">
        <v>3</v>
      </c>
      <c r="FQ103" s="2">
        <v>4</v>
      </c>
      <c r="FR103" s="2">
        <v>3</v>
      </c>
      <c r="FS103" s="2">
        <v>3</v>
      </c>
      <c r="FT103" s="2">
        <v>3</v>
      </c>
      <c r="FU103" s="2">
        <v>5</v>
      </c>
      <c r="FV103" s="2">
        <v>5</v>
      </c>
      <c r="FW103" s="2">
        <v>6</v>
      </c>
      <c r="FX103" s="2">
        <v>3</v>
      </c>
      <c r="FY103" s="2">
        <v>4</v>
      </c>
      <c r="FZ103" s="2">
        <v>3</v>
      </c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</row>
    <row r="104" spans="1:200" x14ac:dyDescent="0.25">
      <c r="A104" s="2" t="s">
        <v>959</v>
      </c>
      <c r="B104" s="2" t="s">
        <v>695</v>
      </c>
      <c r="C104" s="2" t="s">
        <v>959</v>
      </c>
      <c r="D104" s="2">
        <v>1</v>
      </c>
      <c r="E104" s="2">
        <v>0</v>
      </c>
      <c r="F104" s="2">
        <v>11</v>
      </c>
      <c r="G104" s="2">
        <v>5</v>
      </c>
      <c r="H104" s="2">
        <v>1</v>
      </c>
      <c r="I104" s="2">
        <v>16</v>
      </c>
      <c r="J104" s="2">
        <v>67</v>
      </c>
      <c r="K104" s="2">
        <v>66</v>
      </c>
      <c r="L104" s="2">
        <v>72</v>
      </c>
      <c r="M104" s="2">
        <v>999</v>
      </c>
      <c r="N104" s="2">
        <v>0</v>
      </c>
      <c r="O104" s="2">
        <v>133</v>
      </c>
      <c r="P104" s="2">
        <v>205</v>
      </c>
      <c r="Q104" s="2">
        <v>1204</v>
      </c>
      <c r="R104" s="2">
        <v>1204</v>
      </c>
      <c r="S104" s="2">
        <v>67</v>
      </c>
      <c r="T104" s="2">
        <v>5.5555555555555802E-2</v>
      </c>
      <c r="U104" s="2">
        <v>66</v>
      </c>
      <c r="V104" s="2">
        <v>-0.33333333333333348</v>
      </c>
      <c r="W104" s="2">
        <v>39</v>
      </c>
      <c r="Y104" s="2">
        <v>0</v>
      </c>
      <c r="Z104" s="2">
        <v>6</v>
      </c>
      <c r="AA104" s="2">
        <v>1</v>
      </c>
      <c r="AB104" s="2">
        <v>4</v>
      </c>
      <c r="AC104" s="2">
        <v>0</v>
      </c>
      <c r="AD104" s="2">
        <v>6</v>
      </c>
      <c r="AG104" s="2">
        <v>34</v>
      </c>
      <c r="AH104" s="2">
        <v>34</v>
      </c>
      <c r="AI104" s="2">
        <v>38</v>
      </c>
      <c r="AJ104" s="2">
        <v>38</v>
      </c>
      <c r="AK104" s="2">
        <v>38</v>
      </c>
      <c r="AL104" s="2">
        <v>42</v>
      </c>
      <c r="AM104" s="2">
        <v>782.51400000000001</v>
      </c>
      <c r="AN104" s="2">
        <v>0</v>
      </c>
      <c r="AP104" s="2">
        <v>1204.0010400000001</v>
      </c>
      <c r="AQ104" s="65">
        <v>3</v>
      </c>
      <c r="AR104" s="65">
        <v>3</v>
      </c>
      <c r="AS104" s="65">
        <v>3</v>
      </c>
      <c r="AT104" s="65">
        <v>3</v>
      </c>
      <c r="AU104" s="65">
        <v>3</v>
      </c>
      <c r="AV104" s="65">
        <v>3</v>
      </c>
      <c r="AW104" s="65">
        <v>3</v>
      </c>
      <c r="AX104" s="65">
        <v>3</v>
      </c>
      <c r="AY104" s="65">
        <v>3</v>
      </c>
      <c r="AZ104" s="65">
        <v>3</v>
      </c>
      <c r="BA104" s="65">
        <v>3</v>
      </c>
      <c r="BB104" s="65">
        <v>3</v>
      </c>
      <c r="BC104" s="65">
        <v>3</v>
      </c>
      <c r="BD104" s="65">
        <v>3</v>
      </c>
      <c r="BE104" s="65">
        <v>3</v>
      </c>
      <c r="BF104" s="65">
        <v>3</v>
      </c>
      <c r="BG104" s="65">
        <v>3</v>
      </c>
      <c r="BH104" s="65">
        <v>3</v>
      </c>
      <c r="BI104" s="65">
        <v>0</v>
      </c>
      <c r="BJ104" s="65">
        <v>0</v>
      </c>
      <c r="BK104" s="65">
        <v>0</v>
      </c>
      <c r="BL104" s="65">
        <v>0</v>
      </c>
      <c r="BM104" s="65">
        <v>0</v>
      </c>
      <c r="BN104" s="65">
        <v>0</v>
      </c>
      <c r="BO104" s="65">
        <v>0</v>
      </c>
      <c r="BP104" s="65">
        <v>0</v>
      </c>
      <c r="BQ104" s="65">
        <v>0</v>
      </c>
      <c r="BR104" s="65">
        <v>0</v>
      </c>
      <c r="BS104" s="65">
        <v>0</v>
      </c>
      <c r="BT104" s="65">
        <v>0</v>
      </c>
      <c r="BU104" s="65">
        <v>0</v>
      </c>
      <c r="BV104" s="65">
        <v>0</v>
      </c>
      <c r="BW104" s="65">
        <v>0</v>
      </c>
      <c r="BX104" s="65">
        <v>0</v>
      </c>
      <c r="BY104" s="65">
        <v>0</v>
      </c>
      <c r="BZ104" s="65">
        <v>0</v>
      </c>
      <c r="CA104" s="65">
        <v>0</v>
      </c>
      <c r="CB104" s="65">
        <v>0</v>
      </c>
      <c r="CC104" s="65">
        <v>0</v>
      </c>
      <c r="CD104" s="65">
        <v>1</v>
      </c>
      <c r="CE104" s="65">
        <v>0</v>
      </c>
      <c r="CF104" s="65">
        <v>0</v>
      </c>
      <c r="CG104" s="65">
        <v>0</v>
      </c>
      <c r="CH104" s="65">
        <v>0</v>
      </c>
      <c r="CI104" s="65">
        <v>0</v>
      </c>
      <c r="CJ104" s="65">
        <v>0</v>
      </c>
      <c r="CK104" s="65">
        <v>0</v>
      </c>
      <c r="CL104" s="65">
        <v>0</v>
      </c>
      <c r="CM104" s="65">
        <v>0</v>
      </c>
      <c r="CN104" s="65">
        <v>0</v>
      </c>
      <c r="CO104" s="65">
        <v>0</v>
      </c>
      <c r="CP104" s="65">
        <v>0</v>
      </c>
      <c r="CQ104" s="65">
        <v>0</v>
      </c>
      <c r="CR104" s="65">
        <v>0</v>
      </c>
      <c r="CS104" s="65">
        <v>12</v>
      </c>
      <c r="CT104" s="65">
        <v>12</v>
      </c>
      <c r="CU104" s="65">
        <v>9</v>
      </c>
      <c r="CV104" s="65">
        <v>19</v>
      </c>
      <c r="CW104" s="65">
        <v>10</v>
      </c>
      <c r="CX104" s="65">
        <v>13</v>
      </c>
      <c r="CY104" s="65">
        <v>13</v>
      </c>
      <c r="CZ104" s="65">
        <v>9</v>
      </c>
      <c r="DA104" s="65">
        <v>9</v>
      </c>
      <c r="DB104" s="65">
        <v>10</v>
      </c>
      <c r="DC104" s="65">
        <v>12</v>
      </c>
      <c r="DD104" s="65">
        <v>9</v>
      </c>
      <c r="DE104" s="65">
        <v>11</v>
      </c>
      <c r="DF104" s="65">
        <v>13</v>
      </c>
      <c r="DG104" s="65">
        <v>13</v>
      </c>
      <c r="DH104" s="65">
        <v>11</v>
      </c>
      <c r="DI104" s="65">
        <v>10</v>
      </c>
      <c r="DJ104" s="65">
        <v>10</v>
      </c>
      <c r="DK104" s="65">
        <v>0</v>
      </c>
      <c r="DL104" s="65">
        <v>0</v>
      </c>
      <c r="DM104" s="65">
        <v>0</v>
      </c>
      <c r="DN104" s="65">
        <v>0</v>
      </c>
      <c r="DO104" s="65">
        <v>0</v>
      </c>
      <c r="DP104" s="65">
        <v>0</v>
      </c>
      <c r="DQ104" s="65">
        <v>0</v>
      </c>
      <c r="DR104" s="65">
        <v>0</v>
      </c>
      <c r="DS104" s="65">
        <v>0</v>
      </c>
      <c r="DT104" s="2" t="s">
        <v>695</v>
      </c>
      <c r="DU104" s="2" t="s">
        <v>489</v>
      </c>
      <c r="DW104" s="2" t="s">
        <v>1</v>
      </c>
      <c r="DX104" s="2">
        <v>38</v>
      </c>
      <c r="DY104" s="2">
        <v>4</v>
      </c>
      <c r="DZ104" s="2">
        <v>4</v>
      </c>
      <c r="EA104" s="2">
        <v>3</v>
      </c>
      <c r="EB104" s="2">
        <v>5</v>
      </c>
      <c r="EC104" s="2">
        <v>3</v>
      </c>
      <c r="ED104" s="2">
        <v>4</v>
      </c>
      <c r="EE104" s="2">
        <v>5</v>
      </c>
      <c r="EF104" s="2">
        <v>3</v>
      </c>
      <c r="EG104" s="2">
        <v>3</v>
      </c>
      <c r="EH104" s="2">
        <v>3</v>
      </c>
      <c r="EI104" s="2">
        <v>4</v>
      </c>
      <c r="EJ104" s="2">
        <v>3</v>
      </c>
      <c r="EK104" s="2">
        <v>4</v>
      </c>
      <c r="EL104" s="2">
        <v>5</v>
      </c>
      <c r="EM104" s="2">
        <v>4</v>
      </c>
      <c r="EN104" s="2">
        <v>3</v>
      </c>
      <c r="EO104" s="2">
        <v>4</v>
      </c>
      <c r="EP104" s="2">
        <v>3</v>
      </c>
      <c r="EQ104" s="2">
        <v>4</v>
      </c>
      <c r="ER104" s="2">
        <v>4</v>
      </c>
      <c r="ES104" s="2">
        <v>3</v>
      </c>
      <c r="ET104" s="2">
        <v>7</v>
      </c>
      <c r="EU104" s="2">
        <v>3</v>
      </c>
      <c r="EV104" s="2">
        <v>3</v>
      </c>
      <c r="EW104" s="2">
        <v>4</v>
      </c>
      <c r="EX104" s="2">
        <v>3</v>
      </c>
      <c r="EY104" s="2">
        <v>3</v>
      </c>
      <c r="EZ104" s="2">
        <v>4</v>
      </c>
      <c r="FA104" s="2">
        <v>3</v>
      </c>
      <c r="FB104" s="2">
        <v>3</v>
      </c>
      <c r="FC104" s="2">
        <v>3</v>
      </c>
      <c r="FD104" s="2">
        <v>4</v>
      </c>
      <c r="FE104" s="2">
        <v>4</v>
      </c>
      <c r="FF104" s="2">
        <v>4</v>
      </c>
      <c r="FG104" s="2">
        <v>3</v>
      </c>
      <c r="FH104" s="2">
        <v>4</v>
      </c>
      <c r="FI104" s="2">
        <v>4</v>
      </c>
      <c r="FJ104" s="2">
        <v>4</v>
      </c>
      <c r="FK104" s="2">
        <v>3</v>
      </c>
      <c r="FL104" s="2">
        <v>7</v>
      </c>
      <c r="FM104" s="2">
        <v>4</v>
      </c>
      <c r="FN104" s="2">
        <v>6</v>
      </c>
      <c r="FO104" s="2">
        <v>4</v>
      </c>
      <c r="FP104" s="2">
        <v>3</v>
      </c>
      <c r="FQ104" s="2">
        <v>3</v>
      </c>
      <c r="FR104" s="2">
        <v>3</v>
      </c>
      <c r="FS104" s="2">
        <v>5</v>
      </c>
      <c r="FT104" s="2">
        <v>3</v>
      </c>
      <c r="FU104" s="2">
        <v>4</v>
      </c>
      <c r="FV104" s="2">
        <v>4</v>
      </c>
      <c r="FW104" s="2">
        <v>5</v>
      </c>
      <c r="FX104" s="2">
        <v>4</v>
      </c>
      <c r="FY104" s="2">
        <v>3</v>
      </c>
      <c r="FZ104" s="2">
        <v>3</v>
      </c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</row>
    <row r="105" spans="1:200" x14ac:dyDescent="0.25">
      <c r="A105" s="2" t="s">
        <v>960</v>
      </c>
      <c r="B105" s="2" t="s">
        <v>215</v>
      </c>
      <c r="C105" s="2" t="s">
        <v>961</v>
      </c>
      <c r="D105" s="2">
        <v>2</v>
      </c>
      <c r="E105" s="2">
        <v>0</v>
      </c>
      <c r="F105" s="2">
        <v>11</v>
      </c>
      <c r="G105" s="2">
        <v>11</v>
      </c>
      <c r="H105" s="2">
        <v>2</v>
      </c>
      <c r="I105" s="2">
        <v>22</v>
      </c>
      <c r="J105" s="2">
        <v>77</v>
      </c>
      <c r="K105" s="2">
        <v>999</v>
      </c>
      <c r="L105" s="2">
        <v>78</v>
      </c>
      <c r="M105" s="2">
        <v>999</v>
      </c>
      <c r="N105" s="2">
        <v>0</v>
      </c>
      <c r="O105" s="2">
        <v>1076</v>
      </c>
      <c r="P105" s="2">
        <v>1154</v>
      </c>
      <c r="Q105" s="2">
        <v>2153</v>
      </c>
      <c r="R105" s="2">
        <v>2153</v>
      </c>
      <c r="S105" s="2">
        <v>0</v>
      </c>
      <c r="U105" s="2">
        <v>0</v>
      </c>
      <c r="V105" s="2">
        <v>-4.333333333333333</v>
      </c>
      <c r="W105" s="2">
        <v>0</v>
      </c>
      <c r="Y105" s="2">
        <v>1</v>
      </c>
      <c r="Z105" s="2">
        <v>11</v>
      </c>
      <c r="AC105" s="2">
        <v>1</v>
      </c>
      <c r="AD105" s="2">
        <v>11</v>
      </c>
      <c r="AG105" s="2">
        <v>5</v>
      </c>
      <c r="AH105" s="2" t="s">
        <v>797</v>
      </c>
      <c r="AI105" s="2" t="s">
        <v>797</v>
      </c>
      <c r="AJ105" s="2" t="s">
        <v>797</v>
      </c>
      <c r="AK105" s="2" t="s">
        <v>797</v>
      </c>
      <c r="AL105" s="2">
        <v>62</v>
      </c>
      <c r="AM105" s="2">
        <v>0</v>
      </c>
      <c r="AP105" s="2">
        <v>2153.0010499999999</v>
      </c>
      <c r="AQ105" s="65">
        <v>2</v>
      </c>
      <c r="AR105" s="65">
        <v>2</v>
      </c>
      <c r="AS105" s="65">
        <v>2</v>
      </c>
      <c r="AT105" s="65">
        <v>2</v>
      </c>
      <c r="AU105" s="65">
        <v>2</v>
      </c>
      <c r="AV105" s="65">
        <v>2</v>
      </c>
      <c r="AW105" s="65">
        <v>2</v>
      </c>
      <c r="AX105" s="65">
        <v>2</v>
      </c>
      <c r="AY105" s="65">
        <v>2</v>
      </c>
      <c r="AZ105" s="65">
        <v>2</v>
      </c>
      <c r="BA105" s="65">
        <v>2</v>
      </c>
      <c r="BB105" s="65">
        <v>2</v>
      </c>
      <c r="BC105" s="65">
        <v>2</v>
      </c>
      <c r="BD105" s="65">
        <v>2</v>
      </c>
      <c r="BE105" s="65">
        <v>2</v>
      </c>
      <c r="BF105" s="65">
        <v>2</v>
      </c>
      <c r="BG105" s="65">
        <v>2</v>
      </c>
      <c r="BH105" s="65">
        <v>2</v>
      </c>
      <c r="BI105" s="65">
        <v>0</v>
      </c>
      <c r="BJ105" s="65">
        <v>0</v>
      </c>
      <c r="BK105" s="65">
        <v>0</v>
      </c>
      <c r="BL105" s="65">
        <v>0</v>
      </c>
      <c r="BM105" s="65">
        <v>0</v>
      </c>
      <c r="BN105" s="65">
        <v>0</v>
      </c>
      <c r="BO105" s="65">
        <v>0</v>
      </c>
      <c r="BP105" s="65">
        <v>0</v>
      </c>
      <c r="BQ105" s="65">
        <v>0</v>
      </c>
      <c r="BR105" s="65">
        <v>0</v>
      </c>
      <c r="BS105" s="65">
        <v>0</v>
      </c>
      <c r="BT105" s="65">
        <v>0</v>
      </c>
      <c r="BU105" s="65">
        <v>0</v>
      </c>
      <c r="BV105" s="65">
        <v>0</v>
      </c>
      <c r="BW105" s="65">
        <v>1</v>
      </c>
      <c r="BX105" s="65">
        <v>0</v>
      </c>
      <c r="BY105" s="65">
        <v>0</v>
      </c>
      <c r="BZ105" s="65">
        <v>0</v>
      </c>
      <c r="CA105" s="65">
        <v>0</v>
      </c>
      <c r="CB105" s="65">
        <v>0</v>
      </c>
      <c r="CC105" s="65">
        <v>0</v>
      </c>
      <c r="CD105" s="65">
        <v>0</v>
      </c>
      <c r="CE105" s="65">
        <v>0</v>
      </c>
      <c r="CF105" s="65">
        <v>0</v>
      </c>
      <c r="CG105" s="65">
        <v>1</v>
      </c>
      <c r="CH105" s="65">
        <v>0</v>
      </c>
      <c r="CI105" s="65">
        <v>0</v>
      </c>
      <c r="CJ105" s="65">
        <v>0</v>
      </c>
      <c r="CK105" s="65">
        <v>0</v>
      </c>
      <c r="CL105" s="65">
        <v>0</v>
      </c>
      <c r="CM105" s="65">
        <v>0</v>
      </c>
      <c r="CN105" s="65">
        <v>0</v>
      </c>
      <c r="CO105" s="65">
        <v>0</v>
      </c>
      <c r="CP105" s="65">
        <v>0</v>
      </c>
      <c r="CQ105" s="65">
        <v>0</v>
      </c>
      <c r="CR105" s="65">
        <v>0</v>
      </c>
      <c r="CS105" s="65">
        <v>11</v>
      </c>
      <c r="CT105" s="65">
        <v>9</v>
      </c>
      <c r="CU105" s="65">
        <v>8</v>
      </c>
      <c r="CV105" s="65">
        <v>12</v>
      </c>
      <c r="CW105" s="65">
        <v>7</v>
      </c>
      <c r="CX105" s="65">
        <v>7</v>
      </c>
      <c r="CY105" s="65">
        <v>12</v>
      </c>
      <c r="CZ105" s="65">
        <v>10</v>
      </c>
      <c r="DA105" s="65">
        <v>6</v>
      </c>
      <c r="DB105" s="65">
        <v>8</v>
      </c>
      <c r="DC105" s="65">
        <v>7</v>
      </c>
      <c r="DD105" s="65">
        <v>6</v>
      </c>
      <c r="DE105" s="65">
        <v>8</v>
      </c>
      <c r="DF105" s="65">
        <v>9</v>
      </c>
      <c r="DG105" s="65">
        <v>12</v>
      </c>
      <c r="DH105" s="65">
        <v>7</v>
      </c>
      <c r="DI105" s="65">
        <v>8</v>
      </c>
      <c r="DJ105" s="65">
        <v>8</v>
      </c>
      <c r="DK105" s="65">
        <v>0</v>
      </c>
      <c r="DL105" s="65">
        <v>0</v>
      </c>
      <c r="DM105" s="65">
        <v>0</v>
      </c>
      <c r="DN105" s="65">
        <v>0</v>
      </c>
      <c r="DO105" s="65">
        <v>0</v>
      </c>
      <c r="DP105" s="65">
        <v>0</v>
      </c>
      <c r="DQ105" s="65">
        <v>0</v>
      </c>
      <c r="DR105" s="65">
        <v>0</v>
      </c>
      <c r="DS105" s="65">
        <v>0</v>
      </c>
      <c r="DT105" s="2" t="s">
        <v>215</v>
      </c>
      <c r="DU105" s="2" t="s">
        <v>491</v>
      </c>
      <c r="DW105" s="2" t="s">
        <v>16</v>
      </c>
      <c r="DX105" s="2" t="s">
        <v>797</v>
      </c>
      <c r="DY105" s="2">
        <v>6</v>
      </c>
      <c r="DZ105" s="2">
        <v>5</v>
      </c>
      <c r="EA105" s="2">
        <v>4</v>
      </c>
      <c r="EB105" s="2">
        <v>5</v>
      </c>
      <c r="EC105" s="2">
        <v>4</v>
      </c>
      <c r="ED105" s="2">
        <v>2</v>
      </c>
      <c r="EE105" s="2">
        <v>7</v>
      </c>
      <c r="EF105" s="2">
        <v>4</v>
      </c>
      <c r="EG105" s="2">
        <v>3</v>
      </c>
      <c r="EH105" s="2">
        <v>4</v>
      </c>
      <c r="EI105" s="2">
        <v>3</v>
      </c>
      <c r="EJ105" s="2">
        <v>3</v>
      </c>
      <c r="EK105" s="2">
        <v>4</v>
      </c>
      <c r="EL105" s="2">
        <v>4</v>
      </c>
      <c r="EM105" s="2">
        <v>6</v>
      </c>
      <c r="EN105" s="2">
        <v>5</v>
      </c>
      <c r="EO105" s="2">
        <v>3</v>
      </c>
      <c r="EP105" s="2">
        <v>5</v>
      </c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>
        <v>5</v>
      </c>
      <c r="FJ105" s="2">
        <v>4</v>
      </c>
      <c r="FK105" s="2">
        <v>4</v>
      </c>
      <c r="FL105" s="2">
        <v>7</v>
      </c>
      <c r="FM105" s="2">
        <v>3</v>
      </c>
      <c r="FN105" s="2">
        <v>5</v>
      </c>
      <c r="FO105" s="2">
        <v>5</v>
      </c>
      <c r="FP105" s="2">
        <v>6</v>
      </c>
      <c r="FQ105" s="2">
        <v>3</v>
      </c>
      <c r="FR105" s="2">
        <v>4</v>
      </c>
      <c r="FS105" s="2">
        <v>4</v>
      </c>
      <c r="FT105" s="2">
        <v>3</v>
      </c>
      <c r="FU105" s="2">
        <v>4</v>
      </c>
      <c r="FV105" s="2">
        <v>5</v>
      </c>
      <c r="FW105" s="2">
        <v>6</v>
      </c>
      <c r="FX105" s="2">
        <v>2</v>
      </c>
      <c r="FY105" s="2">
        <v>5</v>
      </c>
      <c r="FZ105" s="2">
        <v>3</v>
      </c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</row>
    <row r="106" spans="1:200" x14ac:dyDescent="0.25">
      <c r="A106" s="2" t="s">
        <v>962</v>
      </c>
      <c r="B106" s="2" t="s">
        <v>207</v>
      </c>
      <c r="C106" s="2" t="s">
        <v>962</v>
      </c>
      <c r="D106" s="2">
        <v>0</v>
      </c>
      <c r="E106" s="2">
        <v>0</v>
      </c>
      <c r="F106" s="2">
        <v>15</v>
      </c>
      <c r="G106" s="2">
        <v>9</v>
      </c>
      <c r="H106" s="2">
        <v>0</v>
      </c>
      <c r="I106" s="2">
        <v>24</v>
      </c>
      <c r="J106" s="2">
        <v>79</v>
      </c>
      <c r="K106" s="2">
        <v>65</v>
      </c>
      <c r="L106" s="2">
        <v>73</v>
      </c>
      <c r="M106" s="2">
        <v>999</v>
      </c>
      <c r="N106" s="2">
        <v>0</v>
      </c>
      <c r="O106" s="2">
        <v>144</v>
      </c>
      <c r="P106" s="2">
        <v>217</v>
      </c>
      <c r="Q106" s="2">
        <v>1216</v>
      </c>
      <c r="R106" s="2">
        <v>1216</v>
      </c>
      <c r="S106" s="2">
        <v>79</v>
      </c>
      <c r="T106" s="2">
        <v>0.77777777777777812</v>
      </c>
      <c r="U106" s="2">
        <v>65</v>
      </c>
      <c r="V106" s="2">
        <v>-0.4444444444444442</v>
      </c>
      <c r="W106" s="2">
        <v>37</v>
      </c>
      <c r="Y106" s="2">
        <v>0</v>
      </c>
      <c r="Z106" s="2">
        <v>10</v>
      </c>
      <c r="AA106" s="2">
        <v>0</v>
      </c>
      <c r="AB106" s="2">
        <v>4</v>
      </c>
      <c r="AC106" s="2">
        <v>0</v>
      </c>
      <c r="AD106" s="2">
        <v>10</v>
      </c>
      <c r="AG106" s="2">
        <v>55</v>
      </c>
      <c r="AH106" s="2">
        <v>48</v>
      </c>
      <c r="AI106" s="2">
        <v>47</v>
      </c>
      <c r="AJ106" s="2">
        <v>47</v>
      </c>
      <c r="AK106" s="2">
        <v>47</v>
      </c>
      <c r="AL106" s="2">
        <v>51</v>
      </c>
      <c r="AM106" s="2">
        <v>711.26800000000003</v>
      </c>
      <c r="AN106" s="2">
        <v>831.69299999999998</v>
      </c>
      <c r="AO106" s="2">
        <v>-120.42499999999995</v>
      </c>
      <c r="AP106" s="2">
        <v>1216.0010600000001</v>
      </c>
      <c r="AQ106" s="65">
        <v>3</v>
      </c>
      <c r="AR106" s="65">
        <v>3</v>
      </c>
      <c r="AS106" s="65">
        <v>3</v>
      </c>
      <c r="AT106" s="65">
        <v>3</v>
      </c>
      <c r="AU106" s="65">
        <v>3</v>
      </c>
      <c r="AV106" s="65">
        <v>3</v>
      </c>
      <c r="AW106" s="65">
        <v>3</v>
      </c>
      <c r="AX106" s="65">
        <v>3</v>
      </c>
      <c r="AY106" s="65">
        <v>3</v>
      </c>
      <c r="AZ106" s="65">
        <v>3</v>
      </c>
      <c r="BA106" s="65">
        <v>3</v>
      </c>
      <c r="BB106" s="65">
        <v>3</v>
      </c>
      <c r="BC106" s="65">
        <v>3</v>
      </c>
      <c r="BD106" s="65">
        <v>3</v>
      </c>
      <c r="BE106" s="65">
        <v>3</v>
      </c>
      <c r="BF106" s="65">
        <v>3</v>
      </c>
      <c r="BG106" s="65">
        <v>3</v>
      </c>
      <c r="BH106" s="65">
        <v>3</v>
      </c>
      <c r="BI106" s="65">
        <v>0</v>
      </c>
      <c r="BJ106" s="65">
        <v>0</v>
      </c>
      <c r="BK106" s="65">
        <v>0</v>
      </c>
      <c r="BL106" s="65">
        <v>0</v>
      </c>
      <c r="BM106" s="65">
        <v>0</v>
      </c>
      <c r="BN106" s="65">
        <v>0</v>
      </c>
      <c r="BO106" s="65">
        <v>0</v>
      </c>
      <c r="BP106" s="65">
        <v>0</v>
      </c>
      <c r="BQ106" s="65">
        <v>0</v>
      </c>
      <c r="BR106" s="65">
        <v>0</v>
      </c>
      <c r="BS106" s="65">
        <v>0</v>
      </c>
      <c r="BT106" s="65">
        <v>0</v>
      </c>
      <c r="BU106" s="65">
        <v>0</v>
      </c>
      <c r="BV106" s="65">
        <v>0</v>
      </c>
      <c r="BW106" s="65">
        <v>0</v>
      </c>
      <c r="BX106" s="65">
        <v>0</v>
      </c>
      <c r="BY106" s="65">
        <v>0</v>
      </c>
      <c r="BZ106" s="65">
        <v>0</v>
      </c>
      <c r="CA106" s="65">
        <v>0</v>
      </c>
      <c r="CB106" s="65">
        <v>0</v>
      </c>
      <c r="CC106" s="65">
        <v>0</v>
      </c>
      <c r="CD106" s="65">
        <v>0</v>
      </c>
      <c r="CE106" s="65">
        <v>0</v>
      </c>
      <c r="CF106" s="65">
        <v>0</v>
      </c>
      <c r="CG106" s="65">
        <v>0</v>
      </c>
      <c r="CH106" s="65">
        <v>0</v>
      </c>
      <c r="CI106" s="65">
        <v>0</v>
      </c>
      <c r="CJ106" s="65">
        <v>0</v>
      </c>
      <c r="CK106" s="65">
        <v>0</v>
      </c>
      <c r="CL106" s="65">
        <v>0</v>
      </c>
      <c r="CM106" s="65">
        <v>0</v>
      </c>
      <c r="CN106" s="65">
        <v>0</v>
      </c>
      <c r="CO106" s="65">
        <v>0</v>
      </c>
      <c r="CP106" s="65">
        <v>0</v>
      </c>
      <c r="CQ106" s="65">
        <v>0</v>
      </c>
      <c r="CR106" s="65">
        <v>0</v>
      </c>
      <c r="CS106" s="65">
        <v>13</v>
      </c>
      <c r="CT106" s="65">
        <v>13</v>
      </c>
      <c r="CU106" s="65">
        <v>11</v>
      </c>
      <c r="CV106" s="65">
        <v>15</v>
      </c>
      <c r="CW106" s="65">
        <v>11</v>
      </c>
      <c r="CX106" s="65">
        <v>14</v>
      </c>
      <c r="CY106" s="65">
        <v>14</v>
      </c>
      <c r="CZ106" s="65">
        <v>9</v>
      </c>
      <c r="DA106" s="65">
        <v>9</v>
      </c>
      <c r="DB106" s="65">
        <v>14</v>
      </c>
      <c r="DC106" s="65">
        <v>10</v>
      </c>
      <c r="DD106" s="65">
        <v>11</v>
      </c>
      <c r="DE106" s="65">
        <v>13</v>
      </c>
      <c r="DF106" s="65">
        <v>13</v>
      </c>
      <c r="DG106" s="65">
        <v>14</v>
      </c>
      <c r="DH106" s="65">
        <v>12</v>
      </c>
      <c r="DI106" s="65">
        <v>12</v>
      </c>
      <c r="DJ106" s="65">
        <v>9</v>
      </c>
      <c r="DK106" s="65">
        <v>0</v>
      </c>
      <c r="DL106" s="65">
        <v>0</v>
      </c>
      <c r="DM106" s="65">
        <v>0</v>
      </c>
      <c r="DN106" s="65">
        <v>0</v>
      </c>
      <c r="DO106" s="65">
        <v>0</v>
      </c>
      <c r="DP106" s="65">
        <v>0</v>
      </c>
      <c r="DQ106" s="65">
        <v>0</v>
      </c>
      <c r="DR106" s="65">
        <v>0</v>
      </c>
      <c r="DS106" s="65">
        <v>0</v>
      </c>
      <c r="DT106" s="2" t="s">
        <v>207</v>
      </c>
      <c r="DU106" s="2" t="s">
        <v>489</v>
      </c>
      <c r="DW106" s="2" t="s">
        <v>1</v>
      </c>
      <c r="DX106" s="2">
        <v>47</v>
      </c>
      <c r="DY106" s="2">
        <v>4</v>
      </c>
      <c r="DZ106" s="2">
        <v>4</v>
      </c>
      <c r="EA106" s="2">
        <v>3</v>
      </c>
      <c r="EB106" s="2">
        <v>5</v>
      </c>
      <c r="EC106" s="2">
        <v>4</v>
      </c>
      <c r="ED106" s="2">
        <v>7</v>
      </c>
      <c r="EE106" s="2">
        <v>5</v>
      </c>
      <c r="EF106" s="2">
        <v>3</v>
      </c>
      <c r="EG106" s="2">
        <v>3</v>
      </c>
      <c r="EH106" s="2">
        <v>6</v>
      </c>
      <c r="EI106" s="2">
        <v>4</v>
      </c>
      <c r="EJ106" s="2">
        <v>4</v>
      </c>
      <c r="EK106" s="2">
        <v>4</v>
      </c>
      <c r="EL106" s="2">
        <v>4</v>
      </c>
      <c r="EM106" s="2">
        <v>5</v>
      </c>
      <c r="EN106" s="2">
        <v>5</v>
      </c>
      <c r="EO106" s="2">
        <v>6</v>
      </c>
      <c r="EP106" s="2">
        <v>3</v>
      </c>
      <c r="EQ106" s="2">
        <v>4</v>
      </c>
      <c r="ER106" s="2">
        <v>4</v>
      </c>
      <c r="ES106" s="2">
        <v>3</v>
      </c>
      <c r="ET106" s="2">
        <v>5</v>
      </c>
      <c r="EU106" s="2">
        <v>3</v>
      </c>
      <c r="EV106" s="2">
        <v>3</v>
      </c>
      <c r="EW106" s="2">
        <v>5</v>
      </c>
      <c r="EX106" s="2">
        <v>3</v>
      </c>
      <c r="EY106" s="2">
        <v>3</v>
      </c>
      <c r="EZ106" s="2">
        <v>3</v>
      </c>
      <c r="FA106" s="2">
        <v>3</v>
      </c>
      <c r="FB106" s="2">
        <v>4</v>
      </c>
      <c r="FC106" s="2">
        <v>4</v>
      </c>
      <c r="FD106" s="2">
        <v>5</v>
      </c>
      <c r="FE106" s="2">
        <v>4</v>
      </c>
      <c r="FF106" s="2">
        <v>3</v>
      </c>
      <c r="FG106" s="2">
        <v>3</v>
      </c>
      <c r="FH106" s="2">
        <v>3</v>
      </c>
      <c r="FI106" s="2">
        <v>5</v>
      </c>
      <c r="FJ106" s="2">
        <v>5</v>
      </c>
      <c r="FK106" s="2">
        <v>5</v>
      </c>
      <c r="FL106" s="2">
        <v>5</v>
      </c>
      <c r="FM106" s="2">
        <v>4</v>
      </c>
      <c r="FN106" s="2">
        <v>4</v>
      </c>
      <c r="FO106" s="2">
        <v>4</v>
      </c>
      <c r="FP106" s="2">
        <v>3</v>
      </c>
      <c r="FQ106" s="2">
        <v>3</v>
      </c>
      <c r="FR106" s="2">
        <v>5</v>
      </c>
      <c r="FS106" s="2">
        <v>3</v>
      </c>
      <c r="FT106" s="2">
        <v>3</v>
      </c>
      <c r="FU106" s="2">
        <v>5</v>
      </c>
      <c r="FV106" s="2">
        <v>4</v>
      </c>
      <c r="FW106" s="2">
        <v>5</v>
      </c>
      <c r="FX106" s="2">
        <v>4</v>
      </c>
      <c r="FY106" s="2">
        <v>3</v>
      </c>
      <c r="FZ106" s="2">
        <v>3</v>
      </c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</row>
    <row r="107" spans="1:200" x14ac:dyDescent="0.25">
      <c r="A107" s="2" t="s">
        <v>963</v>
      </c>
      <c r="B107" s="2" t="s">
        <v>18</v>
      </c>
      <c r="C107" s="2" t="s">
        <v>953</v>
      </c>
      <c r="D107" s="2">
        <v>7</v>
      </c>
      <c r="E107" s="2">
        <v>0</v>
      </c>
      <c r="F107" s="2">
        <v>11</v>
      </c>
      <c r="G107" s="2">
        <v>2</v>
      </c>
      <c r="H107" s="2">
        <v>7</v>
      </c>
      <c r="I107" s="2">
        <v>13</v>
      </c>
      <c r="J107" s="2">
        <v>65</v>
      </c>
      <c r="K107" s="2">
        <v>63</v>
      </c>
      <c r="L107" s="2">
        <v>999</v>
      </c>
      <c r="M107" s="2">
        <v>999</v>
      </c>
      <c r="N107" s="2">
        <v>0</v>
      </c>
      <c r="O107" s="2">
        <v>128</v>
      </c>
      <c r="P107" s="2">
        <v>1127</v>
      </c>
      <c r="Q107" s="2">
        <v>2126</v>
      </c>
      <c r="R107" s="2">
        <v>2126</v>
      </c>
      <c r="S107" s="2">
        <v>0</v>
      </c>
      <c r="T107" s="2">
        <v>-3.5</v>
      </c>
      <c r="U107" s="2">
        <v>0</v>
      </c>
      <c r="W107" s="2">
        <v>0</v>
      </c>
      <c r="Y107" s="2">
        <v>3</v>
      </c>
      <c r="Z107" s="2">
        <v>7</v>
      </c>
      <c r="AA107" s="2">
        <v>4</v>
      </c>
      <c r="AB107" s="2">
        <v>6</v>
      </c>
      <c r="AG107" s="2">
        <v>26</v>
      </c>
      <c r="AH107" s="2">
        <v>22</v>
      </c>
      <c r="AI107" s="2" t="s">
        <v>797</v>
      </c>
      <c r="AJ107" s="2" t="s">
        <v>797</v>
      </c>
      <c r="AK107" s="2" t="s">
        <v>797</v>
      </c>
      <c r="AL107" s="2">
        <v>61</v>
      </c>
      <c r="AM107" s="2">
        <v>0</v>
      </c>
      <c r="AP107" s="2">
        <v>2126.0010699999998</v>
      </c>
      <c r="AQ107" s="65">
        <v>2</v>
      </c>
      <c r="AR107" s="65">
        <v>2</v>
      </c>
      <c r="AS107" s="65">
        <v>2</v>
      </c>
      <c r="AT107" s="65">
        <v>2</v>
      </c>
      <c r="AU107" s="65">
        <v>2</v>
      </c>
      <c r="AV107" s="65">
        <v>2</v>
      </c>
      <c r="AW107" s="65">
        <v>2</v>
      </c>
      <c r="AX107" s="65">
        <v>2</v>
      </c>
      <c r="AY107" s="65">
        <v>2</v>
      </c>
      <c r="AZ107" s="65">
        <v>2</v>
      </c>
      <c r="BA107" s="65">
        <v>2</v>
      </c>
      <c r="BB107" s="65">
        <v>2</v>
      </c>
      <c r="BC107" s="65">
        <v>2</v>
      </c>
      <c r="BD107" s="65">
        <v>2</v>
      </c>
      <c r="BE107" s="65">
        <v>2</v>
      </c>
      <c r="BF107" s="65">
        <v>2</v>
      </c>
      <c r="BG107" s="65">
        <v>2</v>
      </c>
      <c r="BH107" s="65">
        <v>2</v>
      </c>
      <c r="BI107" s="65">
        <v>0</v>
      </c>
      <c r="BJ107" s="65">
        <v>0</v>
      </c>
      <c r="BK107" s="65">
        <v>0</v>
      </c>
      <c r="BL107" s="65">
        <v>0</v>
      </c>
      <c r="BM107" s="65">
        <v>0</v>
      </c>
      <c r="BN107" s="65">
        <v>0</v>
      </c>
      <c r="BO107" s="65">
        <v>0</v>
      </c>
      <c r="BP107" s="65">
        <v>0</v>
      </c>
      <c r="BQ107" s="65">
        <v>0</v>
      </c>
      <c r="BR107" s="65">
        <v>0</v>
      </c>
      <c r="BS107" s="65">
        <v>0</v>
      </c>
      <c r="BT107" s="65">
        <v>0</v>
      </c>
      <c r="BU107" s="65">
        <v>0</v>
      </c>
      <c r="BV107" s="65">
        <v>1</v>
      </c>
      <c r="BW107" s="65">
        <v>0</v>
      </c>
      <c r="BX107" s="65">
        <v>0</v>
      </c>
      <c r="BY107" s="65">
        <v>0</v>
      </c>
      <c r="BZ107" s="65">
        <v>1</v>
      </c>
      <c r="CA107" s="65">
        <v>0</v>
      </c>
      <c r="CB107" s="65">
        <v>0</v>
      </c>
      <c r="CC107" s="65">
        <v>0</v>
      </c>
      <c r="CD107" s="65">
        <v>0</v>
      </c>
      <c r="CE107" s="65">
        <v>2</v>
      </c>
      <c r="CF107" s="65">
        <v>0</v>
      </c>
      <c r="CG107" s="65">
        <v>1</v>
      </c>
      <c r="CH107" s="65">
        <v>0</v>
      </c>
      <c r="CI107" s="65">
        <v>2</v>
      </c>
      <c r="CJ107" s="65">
        <v>0</v>
      </c>
      <c r="CK107" s="65">
        <v>0</v>
      </c>
      <c r="CL107" s="65">
        <v>0</v>
      </c>
      <c r="CM107" s="65">
        <v>0</v>
      </c>
      <c r="CN107" s="65">
        <v>0</v>
      </c>
      <c r="CO107" s="65">
        <v>0</v>
      </c>
      <c r="CP107" s="65">
        <v>0</v>
      </c>
      <c r="CQ107" s="65">
        <v>0</v>
      </c>
      <c r="CR107" s="65">
        <v>0</v>
      </c>
      <c r="CS107" s="65">
        <v>11</v>
      </c>
      <c r="CT107" s="65">
        <v>8</v>
      </c>
      <c r="CU107" s="65">
        <v>7</v>
      </c>
      <c r="CV107" s="65">
        <v>8</v>
      </c>
      <c r="CW107" s="65">
        <v>7</v>
      </c>
      <c r="CX107" s="65">
        <v>6</v>
      </c>
      <c r="CY107" s="65">
        <v>8</v>
      </c>
      <c r="CZ107" s="65">
        <v>7</v>
      </c>
      <c r="DA107" s="65">
        <v>5</v>
      </c>
      <c r="DB107" s="65">
        <v>7</v>
      </c>
      <c r="DC107" s="65">
        <v>6</v>
      </c>
      <c r="DD107" s="65">
        <v>7</v>
      </c>
      <c r="DE107" s="65">
        <v>9</v>
      </c>
      <c r="DF107" s="65">
        <v>6</v>
      </c>
      <c r="DG107" s="65">
        <v>8</v>
      </c>
      <c r="DH107" s="65">
        <v>6</v>
      </c>
      <c r="DI107" s="65">
        <v>8</v>
      </c>
      <c r="DJ107" s="65">
        <v>4</v>
      </c>
      <c r="DK107" s="65">
        <v>0</v>
      </c>
      <c r="DL107" s="65">
        <v>0</v>
      </c>
      <c r="DM107" s="65">
        <v>0</v>
      </c>
      <c r="DN107" s="65">
        <v>0</v>
      </c>
      <c r="DO107" s="65">
        <v>0</v>
      </c>
      <c r="DP107" s="65">
        <v>0</v>
      </c>
      <c r="DQ107" s="65">
        <v>0</v>
      </c>
      <c r="DR107" s="65">
        <v>0</v>
      </c>
      <c r="DS107" s="65">
        <v>0</v>
      </c>
      <c r="DT107" s="2" t="s">
        <v>18</v>
      </c>
      <c r="DU107" s="2" t="s">
        <v>489</v>
      </c>
      <c r="DW107" s="2" t="s">
        <v>1</v>
      </c>
      <c r="DX107" s="2" t="s">
        <v>797</v>
      </c>
      <c r="DY107" s="2">
        <v>5</v>
      </c>
      <c r="DZ107" s="2">
        <v>4</v>
      </c>
      <c r="EA107" s="2">
        <v>4</v>
      </c>
      <c r="EB107" s="2">
        <v>4</v>
      </c>
      <c r="EC107" s="2">
        <v>5</v>
      </c>
      <c r="ED107" s="2">
        <v>3</v>
      </c>
      <c r="EE107" s="2">
        <v>4</v>
      </c>
      <c r="EF107" s="2">
        <v>3</v>
      </c>
      <c r="EG107" s="2">
        <v>2</v>
      </c>
      <c r="EH107" s="2">
        <v>4</v>
      </c>
      <c r="EI107" s="2">
        <v>3</v>
      </c>
      <c r="EJ107" s="2">
        <v>3</v>
      </c>
      <c r="EK107" s="2">
        <v>4</v>
      </c>
      <c r="EL107" s="2">
        <v>3</v>
      </c>
      <c r="EM107" s="2">
        <v>4</v>
      </c>
      <c r="EN107" s="2">
        <v>4</v>
      </c>
      <c r="EO107" s="2">
        <v>4</v>
      </c>
      <c r="EP107" s="2">
        <v>2</v>
      </c>
      <c r="EQ107" s="2">
        <v>6</v>
      </c>
      <c r="ER107" s="2">
        <v>4</v>
      </c>
      <c r="ES107" s="2">
        <v>3</v>
      </c>
      <c r="ET107" s="2">
        <v>4</v>
      </c>
      <c r="EU107" s="2">
        <v>2</v>
      </c>
      <c r="EV107" s="2">
        <v>3</v>
      </c>
      <c r="EW107" s="2">
        <v>4</v>
      </c>
      <c r="EX107" s="2">
        <v>4</v>
      </c>
      <c r="EY107" s="2">
        <v>3</v>
      </c>
      <c r="EZ107" s="2">
        <v>3</v>
      </c>
      <c r="FA107" s="2">
        <v>3</v>
      </c>
      <c r="FB107" s="2">
        <v>4</v>
      </c>
      <c r="FC107" s="2">
        <v>5</v>
      </c>
      <c r="FD107" s="2">
        <v>3</v>
      </c>
      <c r="FE107" s="2">
        <v>4</v>
      </c>
      <c r="FF107" s="2">
        <v>2</v>
      </c>
      <c r="FG107" s="2">
        <v>4</v>
      </c>
      <c r="FH107" s="2">
        <v>2</v>
      </c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</row>
    <row r="108" spans="1:200" x14ac:dyDescent="0.25">
      <c r="A108" s="2" t="s">
        <v>964</v>
      </c>
      <c r="B108" s="2" t="s">
        <v>347</v>
      </c>
      <c r="C108" s="2" t="s">
        <v>964</v>
      </c>
      <c r="D108" s="2">
        <v>8</v>
      </c>
      <c r="E108" s="2">
        <v>0</v>
      </c>
      <c r="F108" s="2">
        <v>11</v>
      </c>
      <c r="G108" s="2">
        <v>3</v>
      </c>
      <c r="H108" s="2">
        <v>8</v>
      </c>
      <c r="I108" s="2">
        <v>14</v>
      </c>
      <c r="J108" s="2">
        <v>63</v>
      </c>
      <c r="K108" s="2">
        <v>61</v>
      </c>
      <c r="L108" s="2">
        <v>60</v>
      </c>
      <c r="M108" s="2">
        <v>38</v>
      </c>
      <c r="N108" s="2">
        <v>0</v>
      </c>
      <c r="O108" s="2">
        <v>124</v>
      </c>
      <c r="P108" s="2">
        <v>184</v>
      </c>
      <c r="Q108" s="2">
        <v>222</v>
      </c>
      <c r="R108" s="2">
        <v>222</v>
      </c>
      <c r="S108" s="2">
        <v>63</v>
      </c>
      <c r="T108" s="2">
        <v>0.11111111111111116</v>
      </c>
      <c r="U108" s="2">
        <v>61</v>
      </c>
      <c r="V108" s="2">
        <v>5.5555555555555358E-2</v>
      </c>
      <c r="W108" s="2">
        <v>31</v>
      </c>
      <c r="X108" s="2">
        <v>-0.77777777777777768</v>
      </c>
      <c r="Y108" s="2">
        <v>2</v>
      </c>
      <c r="Z108" s="2">
        <v>4</v>
      </c>
      <c r="AA108" s="2">
        <v>3</v>
      </c>
      <c r="AB108" s="2">
        <v>4</v>
      </c>
      <c r="AC108" s="2">
        <v>3</v>
      </c>
      <c r="AD108" s="2">
        <v>3</v>
      </c>
      <c r="AE108" s="2">
        <v>0</v>
      </c>
      <c r="AF108" s="2">
        <v>3</v>
      </c>
      <c r="AG108" s="2">
        <v>17</v>
      </c>
      <c r="AH108" s="2">
        <v>17</v>
      </c>
      <c r="AI108" s="2">
        <v>14</v>
      </c>
      <c r="AJ108" s="2">
        <v>15</v>
      </c>
      <c r="AK108" s="2">
        <v>15</v>
      </c>
      <c r="AL108" s="2">
        <v>16</v>
      </c>
      <c r="AM108" s="2">
        <v>907.19399999999996</v>
      </c>
      <c r="AN108" s="2">
        <v>885.18799999999999</v>
      </c>
      <c r="AO108" s="2">
        <v>22.005999999999972</v>
      </c>
      <c r="AP108" s="2">
        <v>222.00108</v>
      </c>
      <c r="AQ108" s="65">
        <v>4</v>
      </c>
      <c r="AR108" s="65">
        <v>4</v>
      </c>
      <c r="AS108" s="65">
        <v>4</v>
      </c>
      <c r="AT108" s="65">
        <v>4</v>
      </c>
      <c r="AU108" s="65">
        <v>3</v>
      </c>
      <c r="AV108" s="65">
        <v>4</v>
      </c>
      <c r="AW108" s="65">
        <v>4</v>
      </c>
      <c r="AX108" s="65">
        <v>4</v>
      </c>
      <c r="AY108" s="65">
        <v>3</v>
      </c>
      <c r="AZ108" s="65">
        <v>3</v>
      </c>
      <c r="BA108" s="65">
        <v>4</v>
      </c>
      <c r="BB108" s="65">
        <v>4</v>
      </c>
      <c r="BC108" s="65">
        <v>3</v>
      </c>
      <c r="BD108" s="65">
        <v>3</v>
      </c>
      <c r="BE108" s="65">
        <v>3</v>
      </c>
      <c r="BF108" s="65">
        <v>3</v>
      </c>
      <c r="BG108" s="65">
        <v>3</v>
      </c>
      <c r="BH108" s="65">
        <v>3</v>
      </c>
      <c r="BI108" s="65">
        <v>0</v>
      </c>
      <c r="BJ108" s="65">
        <v>0</v>
      </c>
      <c r="BK108" s="65">
        <v>0</v>
      </c>
      <c r="BL108" s="65">
        <v>0</v>
      </c>
      <c r="BM108" s="65">
        <v>0</v>
      </c>
      <c r="BN108" s="65">
        <v>0</v>
      </c>
      <c r="BO108" s="65">
        <v>0</v>
      </c>
      <c r="BP108" s="65">
        <v>0</v>
      </c>
      <c r="BQ108" s="65">
        <v>0</v>
      </c>
      <c r="BR108" s="65">
        <v>0</v>
      </c>
      <c r="BS108" s="65">
        <v>1</v>
      </c>
      <c r="BT108" s="65">
        <v>0</v>
      </c>
      <c r="BU108" s="65">
        <v>0</v>
      </c>
      <c r="BV108" s="65">
        <v>0</v>
      </c>
      <c r="BW108" s="65">
        <v>1</v>
      </c>
      <c r="BX108" s="65">
        <v>0</v>
      </c>
      <c r="BY108" s="65">
        <v>0</v>
      </c>
      <c r="BZ108" s="65">
        <v>1</v>
      </c>
      <c r="CA108" s="65">
        <v>0</v>
      </c>
      <c r="CB108" s="65">
        <v>0</v>
      </c>
      <c r="CC108" s="65">
        <v>2</v>
      </c>
      <c r="CD108" s="65">
        <v>0</v>
      </c>
      <c r="CE108" s="65">
        <v>1</v>
      </c>
      <c r="CF108" s="65">
        <v>0</v>
      </c>
      <c r="CG108" s="65">
        <v>1</v>
      </c>
      <c r="CH108" s="65">
        <v>0</v>
      </c>
      <c r="CI108" s="65">
        <v>1</v>
      </c>
      <c r="CJ108" s="65">
        <v>0</v>
      </c>
      <c r="CK108" s="65">
        <v>0</v>
      </c>
      <c r="CL108" s="65">
        <v>0</v>
      </c>
      <c r="CM108" s="65">
        <v>0</v>
      </c>
      <c r="CN108" s="65">
        <v>0</v>
      </c>
      <c r="CO108" s="65">
        <v>0</v>
      </c>
      <c r="CP108" s="65">
        <v>0</v>
      </c>
      <c r="CQ108" s="65">
        <v>0</v>
      </c>
      <c r="CR108" s="65">
        <v>0</v>
      </c>
      <c r="CS108" s="65">
        <v>17</v>
      </c>
      <c r="CT108" s="65">
        <v>15</v>
      </c>
      <c r="CU108" s="65">
        <v>12</v>
      </c>
      <c r="CV108" s="65">
        <v>19</v>
      </c>
      <c r="CW108" s="65">
        <v>10</v>
      </c>
      <c r="CX108" s="65">
        <v>12</v>
      </c>
      <c r="CY108" s="65">
        <v>20</v>
      </c>
      <c r="CZ108" s="65">
        <v>12</v>
      </c>
      <c r="DA108" s="65">
        <v>8</v>
      </c>
      <c r="DB108" s="65">
        <v>10</v>
      </c>
      <c r="DC108" s="65">
        <v>13</v>
      </c>
      <c r="DD108" s="65">
        <v>11</v>
      </c>
      <c r="DE108" s="65">
        <v>12</v>
      </c>
      <c r="DF108" s="65">
        <v>11</v>
      </c>
      <c r="DG108" s="65">
        <v>15</v>
      </c>
      <c r="DH108" s="65">
        <v>8</v>
      </c>
      <c r="DI108" s="65">
        <v>9</v>
      </c>
      <c r="DJ108" s="65">
        <v>8</v>
      </c>
      <c r="DK108" s="65">
        <v>0</v>
      </c>
      <c r="DL108" s="65">
        <v>0</v>
      </c>
      <c r="DM108" s="65">
        <v>0</v>
      </c>
      <c r="DN108" s="65">
        <v>0</v>
      </c>
      <c r="DO108" s="65">
        <v>0</v>
      </c>
      <c r="DP108" s="65">
        <v>0</v>
      </c>
      <c r="DQ108" s="65">
        <v>0</v>
      </c>
      <c r="DR108" s="65">
        <v>0</v>
      </c>
      <c r="DS108" s="65">
        <v>0</v>
      </c>
      <c r="DT108" s="2" t="s">
        <v>347</v>
      </c>
      <c r="DU108" s="2" t="s">
        <v>489</v>
      </c>
      <c r="DW108" s="2" t="s">
        <v>1</v>
      </c>
      <c r="DX108" s="2">
        <v>15</v>
      </c>
      <c r="DY108" s="2">
        <v>4</v>
      </c>
      <c r="DZ108" s="2">
        <v>4</v>
      </c>
      <c r="EA108" s="2">
        <v>3</v>
      </c>
      <c r="EB108" s="2">
        <v>4</v>
      </c>
      <c r="EC108" s="2">
        <v>4</v>
      </c>
      <c r="ED108" s="2">
        <v>4</v>
      </c>
      <c r="EE108" s="2">
        <v>4</v>
      </c>
      <c r="EF108" s="2">
        <v>3</v>
      </c>
      <c r="EG108" s="2">
        <v>3</v>
      </c>
      <c r="EH108" s="2">
        <v>3</v>
      </c>
      <c r="EI108" s="2">
        <v>3</v>
      </c>
      <c r="EJ108" s="2">
        <v>2</v>
      </c>
      <c r="EK108" s="2">
        <v>4</v>
      </c>
      <c r="EL108" s="2">
        <v>4</v>
      </c>
      <c r="EM108" s="2">
        <v>6</v>
      </c>
      <c r="EN108" s="2">
        <v>2</v>
      </c>
      <c r="EO108" s="2">
        <v>3</v>
      </c>
      <c r="EP108" s="2">
        <v>3</v>
      </c>
      <c r="EQ108" s="2">
        <v>5</v>
      </c>
      <c r="ER108" s="2">
        <v>3</v>
      </c>
      <c r="ES108" s="2">
        <v>3</v>
      </c>
      <c r="ET108" s="2">
        <v>4</v>
      </c>
      <c r="EU108" s="2">
        <v>3</v>
      </c>
      <c r="EV108" s="2">
        <v>2</v>
      </c>
      <c r="EW108" s="2">
        <v>4</v>
      </c>
      <c r="EX108" s="2">
        <v>3</v>
      </c>
      <c r="EY108" s="2">
        <v>3</v>
      </c>
      <c r="EZ108" s="2">
        <v>3</v>
      </c>
      <c r="FA108" s="2">
        <v>3</v>
      </c>
      <c r="FB108" s="2">
        <v>4</v>
      </c>
      <c r="FC108" s="2">
        <v>4</v>
      </c>
      <c r="FD108" s="2">
        <v>3</v>
      </c>
      <c r="FE108" s="2">
        <v>5</v>
      </c>
      <c r="FF108" s="2">
        <v>3</v>
      </c>
      <c r="FG108" s="2">
        <v>3</v>
      </c>
      <c r="FH108" s="2">
        <v>3</v>
      </c>
      <c r="FI108" s="2">
        <v>4</v>
      </c>
      <c r="FJ108" s="2">
        <v>4</v>
      </c>
      <c r="FK108" s="2">
        <v>3</v>
      </c>
      <c r="FL108" s="2">
        <v>4</v>
      </c>
      <c r="FM108" s="2">
        <v>3</v>
      </c>
      <c r="FN108" s="2">
        <v>3</v>
      </c>
      <c r="FO108" s="2">
        <v>5</v>
      </c>
      <c r="FP108" s="2">
        <v>3</v>
      </c>
      <c r="FQ108" s="2">
        <v>2</v>
      </c>
      <c r="FR108" s="2">
        <v>4</v>
      </c>
      <c r="FS108" s="2">
        <v>3</v>
      </c>
      <c r="FT108" s="2">
        <v>2</v>
      </c>
      <c r="FU108" s="2">
        <v>4</v>
      </c>
      <c r="FV108" s="2">
        <v>4</v>
      </c>
      <c r="FW108" s="2">
        <v>4</v>
      </c>
      <c r="FX108" s="2">
        <v>3</v>
      </c>
      <c r="FY108" s="2">
        <v>3</v>
      </c>
      <c r="FZ108" s="2">
        <v>2</v>
      </c>
      <c r="GA108" s="2">
        <v>4</v>
      </c>
      <c r="GB108" s="2">
        <v>4</v>
      </c>
      <c r="GC108" s="2">
        <v>3</v>
      </c>
      <c r="GD108" s="2">
        <v>7</v>
      </c>
      <c r="GE108" s="2">
        <v>3</v>
      </c>
      <c r="GF108" s="2">
        <v>7</v>
      </c>
      <c r="GG108" s="2">
        <v>3</v>
      </c>
      <c r="GH108" s="2">
        <v>4</v>
      </c>
      <c r="GI108" s="2">
        <v>3</v>
      </c>
      <c r="GJ108" s="2"/>
      <c r="GK108" s="2"/>
      <c r="GL108" s="2"/>
      <c r="GM108" s="2"/>
      <c r="GN108" s="2"/>
      <c r="GO108" s="2"/>
      <c r="GP108" s="2"/>
      <c r="GQ108" s="2"/>
      <c r="GR108" s="2"/>
    </row>
    <row r="109" spans="1:200" x14ac:dyDescent="0.25">
      <c r="A109" s="2" t="s">
        <v>965</v>
      </c>
      <c r="B109" s="2" t="s">
        <v>592</v>
      </c>
      <c r="C109" s="2" t="s">
        <v>965</v>
      </c>
      <c r="D109" s="2">
        <v>2</v>
      </c>
      <c r="E109" s="2">
        <v>0</v>
      </c>
      <c r="F109" s="2">
        <v>23</v>
      </c>
      <c r="G109" s="2">
        <v>5</v>
      </c>
      <c r="H109" s="2">
        <v>2</v>
      </c>
      <c r="I109" s="2">
        <v>28</v>
      </c>
      <c r="J109" s="2">
        <v>69</v>
      </c>
      <c r="K109" s="2">
        <v>74</v>
      </c>
      <c r="L109" s="2">
        <v>69</v>
      </c>
      <c r="M109" s="2">
        <v>999</v>
      </c>
      <c r="N109" s="2">
        <v>0</v>
      </c>
      <c r="O109" s="2">
        <v>143</v>
      </c>
      <c r="P109" s="2">
        <v>212</v>
      </c>
      <c r="Q109" s="2">
        <v>1211</v>
      </c>
      <c r="R109" s="2">
        <v>1211</v>
      </c>
      <c r="S109" s="2">
        <v>69</v>
      </c>
      <c r="T109" s="2">
        <v>-0.27777777777777724</v>
      </c>
      <c r="U109" s="2">
        <v>74</v>
      </c>
      <c r="V109" s="2">
        <v>0.27777777777777724</v>
      </c>
      <c r="W109" s="2">
        <v>36</v>
      </c>
      <c r="Y109" s="2">
        <v>1</v>
      </c>
      <c r="Z109" s="2">
        <v>9</v>
      </c>
      <c r="AA109" s="2">
        <v>0</v>
      </c>
      <c r="AB109" s="2">
        <v>11</v>
      </c>
      <c r="AC109" s="2">
        <v>1</v>
      </c>
      <c r="AD109" s="2">
        <v>8</v>
      </c>
      <c r="AG109" s="2">
        <v>38</v>
      </c>
      <c r="AH109" s="2">
        <v>47</v>
      </c>
      <c r="AI109" s="2">
        <v>44</v>
      </c>
      <c r="AJ109" s="2">
        <v>44</v>
      </c>
      <c r="AK109" s="2">
        <v>44</v>
      </c>
      <c r="AL109" s="2">
        <v>48</v>
      </c>
      <c r="AM109" s="2">
        <v>740.95399999999995</v>
      </c>
      <c r="AN109" s="2">
        <v>671.274</v>
      </c>
      <c r="AO109" s="2">
        <v>69.67999999999995</v>
      </c>
      <c r="AP109" s="2">
        <v>1211.00109</v>
      </c>
      <c r="AQ109" s="65">
        <v>3</v>
      </c>
      <c r="AR109" s="65">
        <v>3</v>
      </c>
      <c r="AS109" s="65">
        <v>3</v>
      </c>
      <c r="AT109" s="65">
        <v>3</v>
      </c>
      <c r="AU109" s="65">
        <v>3</v>
      </c>
      <c r="AV109" s="65">
        <v>3</v>
      </c>
      <c r="AW109" s="65">
        <v>3</v>
      </c>
      <c r="AX109" s="65">
        <v>3</v>
      </c>
      <c r="AY109" s="65">
        <v>3</v>
      </c>
      <c r="AZ109" s="65">
        <v>3</v>
      </c>
      <c r="BA109" s="65">
        <v>3</v>
      </c>
      <c r="BB109" s="65">
        <v>3</v>
      </c>
      <c r="BC109" s="65">
        <v>3</v>
      </c>
      <c r="BD109" s="65">
        <v>3</v>
      </c>
      <c r="BE109" s="65">
        <v>3</v>
      </c>
      <c r="BF109" s="65">
        <v>3</v>
      </c>
      <c r="BG109" s="65">
        <v>3</v>
      </c>
      <c r="BH109" s="65">
        <v>3</v>
      </c>
      <c r="BI109" s="65">
        <v>0</v>
      </c>
      <c r="BJ109" s="65">
        <v>0</v>
      </c>
      <c r="BK109" s="65">
        <v>0</v>
      </c>
      <c r="BL109" s="65">
        <v>0</v>
      </c>
      <c r="BM109" s="65">
        <v>0</v>
      </c>
      <c r="BN109" s="65">
        <v>0</v>
      </c>
      <c r="BO109" s="65">
        <v>0</v>
      </c>
      <c r="BP109" s="65">
        <v>0</v>
      </c>
      <c r="BQ109" s="65">
        <v>0</v>
      </c>
      <c r="BR109" s="65">
        <v>0</v>
      </c>
      <c r="BS109" s="65">
        <v>0</v>
      </c>
      <c r="BT109" s="65">
        <v>0</v>
      </c>
      <c r="BU109" s="65">
        <v>0</v>
      </c>
      <c r="BV109" s="65">
        <v>0</v>
      </c>
      <c r="BW109" s="65">
        <v>1</v>
      </c>
      <c r="BX109" s="65">
        <v>0</v>
      </c>
      <c r="BY109" s="65">
        <v>0</v>
      </c>
      <c r="BZ109" s="65">
        <v>1</v>
      </c>
      <c r="CA109" s="65">
        <v>0</v>
      </c>
      <c r="CB109" s="65">
        <v>0</v>
      </c>
      <c r="CC109" s="65">
        <v>0</v>
      </c>
      <c r="CD109" s="65">
        <v>0</v>
      </c>
      <c r="CE109" s="65">
        <v>0</v>
      </c>
      <c r="CF109" s="65">
        <v>0</v>
      </c>
      <c r="CG109" s="65">
        <v>0</v>
      </c>
      <c r="CH109" s="65">
        <v>0</v>
      </c>
      <c r="CI109" s="65">
        <v>0</v>
      </c>
      <c r="CJ109" s="65">
        <v>0</v>
      </c>
      <c r="CK109" s="65">
        <v>0</v>
      </c>
      <c r="CL109" s="65">
        <v>0</v>
      </c>
      <c r="CM109" s="65">
        <v>0</v>
      </c>
      <c r="CN109" s="65">
        <v>0</v>
      </c>
      <c r="CO109" s="65">
        <v>0</v>
      </c>
      <c r="CP109" s="65">
        <v>0</v>
      </c>
      <c r="CQ109" s="65">
        <v>0</v>
      </c>
      <c r="CR109" s="65">
        <v>0</v>
      </c>
      <c r="CS109" s="65">
        <v>13</v>
      </c>
      <c r="CT109" s="65">
        <v>13</v>
      </c>
      <c r="CU109" s="65">
        <v>12</v>
      </c>
      <c r="CV109" s="65">
        <v>13</v>
      </c>
      <c r="CW109" s="65">
        <v>9</v>
      </c>
      <c r="CX109" s="65">
        <v>9</v>
      </c>
      <c r="CY109" s="65">
        <v>18</v>
      </c>
      <c r="CZ109" s="65">
        <v>12</v>
      </c>
      <c r="DA109" s="65">
        <v>8</v>
      </c>
      <c r="DB109" s="65">
        <v>11</v>
      </c>
      <c r="DC109" s="65">
        <v>11</v>
      </c>
      <c r="DD109" s="65">
        <v>9</v>
      </c>
      <c r="DE109" s="65">
        <v>15</v>
      </c>
      <c r="DF109" s="65">
        <v>13</v>
      </c>
      <c r="DG109" s="65">
        <v>17</v>
      </c>
      <c r="DH109" s="65">
        <v>11</v>
      </c>
      <c r="DI109" s="65">
        <v>9</v>
      </c>
      <c r="DJ109" s="65">
        <v>9</v>
      </c>
      <c r="DK109" s="65">
        <v>0</v>
      </c>
      <c r="DL109" s="65">
        <v>0</v>
      </c>
      <c r="DM109" s="65">
        <v>0</v>
      </c>
      <c r="DN109" s="65">
        <v>0</v>
      </c>
      <c r="DO109" s="65">
        <v>0</v>
      </c>
      <c r="DP109" s="65">
        <v>0</v>
      </c>
      <c r="DQ109" s="65">
        <v>0</v>
      </c>
      <c r="DR109" s="65">
        <v>0</v>
      </c>
      <c r="DS109" s="65">
        <v>0</v>
      </c>
      <c r="DT109" s="2" t="s">
        <v>592</v>
      </c>
      <c r="DU109" s="2" t="s">
        <v>489</v>
      </c>
      <c r="DW109" s="2" t="s">
        <v>1</v>
      </c>
      <c r="DX109" s="2">
        <v>44</v>
      </c>
      <c r="DY109" s="2">
        <v>4</v>
      </c>
      <c r="DZ109" s="2">
        <v>4</v>
      </c>
      <c r="EA109" s="2">
        <v>4</v>
      </c>
      <c r="EB109" s="2">
        <v>4</v>
      </c>
      <c r="EC109" s="2">
        <v>3</v>
      </c>
      <c r="ED109" s="2">
        <v>3</v>
      </c>
      <c r="EE109" s="2">
        <v>5</v>
      </c>
      <c r="EF109" s="2">
        <v>4</v>
      </c>
      <c r="EG109" s="2">
        <v>2</v>
      </c>
      <c r="EH109" s="2">
        <v>4</v>
      </c>
      <c r="EI109" s="2">
        <v>4</v>
      </c>
      <c r="EJ109" s="2">
        <v>3</v>
      </c>
      <c r="EK109" s="2">
        <v>5</v>
      </c>
      <c r="EL109" s="2">
        <v>4</v>
      </c>
      <c r="EM109" s="2">
        <v>6</v>
      </c>
      <c r="EN109" s="2">
        <v>4</v>
      </c>
      <c r="EO109" s="2">
        <v>3</v>
      </c>
      <c r="EP109" s="2">
        <v>3</v>
      </c>
      <c r="EQ109" s="2">
        <v>4</v>
      </c>
      <c r="ER109" s="2">
        <v>4</v>
      </c>
      <c r="ES109" s="2">
        <v>4</v>
      </c>
      <c r="ET109" s="2">
        <v>5</v>
      </c>
      <c r="EU109" s="2">
        <v>3</v>
      </c>
      <c r="EV109" s="2">
        <v>4</v>
      </c>
      <c r="EW109" s="2">
        <v>7</v>
      </c>
      <c r="EX109" s="2">
        <v>4</v>
      </c>
      <c r="EY109" s="2">
        <v>3</v>
      </c>
      <c r="EZ109" s="2">
        <v>4</v>
      </c>
      <c r="FA109" s="2">
        <v>4</v>
      </c>
      <c r="FB109" s="2">
        <v>3</v>
      </c>
      <c r="FC109" s="2">
        <v>5</v>
      </c>
      <c r="FD109" s="2">
        <v>5</v>
      </c>
      <c r="FE109" s="2">
        <v>5</v>
      </c>
      <c r="FF109" s="2">
        <v>4</v>
      </c>
      <c r="FG109" s="2">
        <v>3</v>
      </c>
      <c r="FH109" s="2">
        <v>3</v>
      </c>
      <c r="FI109" s="2">
        <v>5</v>
      </c>
      <c r="FJ109" s="2">
        <v>5</v>
      </c>
      <c r="FK109" s="2">
        <v>4</v>
      </c>
      <c r="FL109" s="2">
        <v>4</v>
      </c>
      <c r="FM109" s="2">
        <v>3</v>
      </c>
      <c r="FN109" s="2">
        <v>2</v>
      </c>
      <c r="FO109" s="2">
        <v>6</v>
      </c>
      <c r="FP109" s="2">
        <v>4</v>
      </c>
      <c r="FQ109" s="2">
        <v>3</v>
      </c>
      <c r="FR109" s="2">
        <v>3</v>
      </c>
      <c r="FS109" s="2">
        <v>3</v>
      </c>
      <c r="FT109" s="2">
        <v>3</v>
      </c>
      <c r="FU109" s="2">
        <v>5</v>
      </c>
      <c r="FV109" s="2">
        <v>4</v>
      </c>
      <c r="FW109" s="2">
        <v>6</v>
      </c>
      <c r="FX109" s="2">
        <v>3</v>
      </c>
      <c r="FY109" s="2">
        <v>3</v>
      </c>
      <c r="FZ109" s="2">
        <v>3</v>
      </c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</row>
    <row r="110" spans="1:200" x14ac:dyDescent="0.25">
      <c r="A110" s="2" t="s">
        <v>966</v>
      </c>
      <c r="B110" s="2" t="s">
        <v>2</v>
      </c>
      <c r="C110" s="2" t="s">
        <v>966</v>
      </c>
      <c r="D110" s="2">
        <v>19</v>
      </c>
      <c r="E110" s="2">
        <v>0</v>
      </c>
      <c r="F110" s="2">
        <v>4</v>
      </c>
      <c r="G110" s="2">
        <v>3</v>
      </c>
      <c r="H110" s="2">
        <v>19</v>
      </c>
      <c r="I110" s="2">
        <v>7</v>
      </c>
      <c r="J110" s="2">
        <v>55</v>
      </c>
      <c r="K110" s="2">
        <v>55</v>
      </c>
      <c r="L110" s="2">
        <v>58</v>
      </c>
      <c r="M110" s="2">
        <v>33</v>
      </c>
      <c r="N110" s="2">
        <v>0</v>
      </c>
      <c r="O110" s="2">
        <v>110</v>
      </c>
      <c r="P110" s="2">
        <v>168</v>
      </c>
      <c r="Q110" s="2">
        <v>201</v>
      </c>
      <c r="R110" s="2">
        <v>201</v>
      </c>
      <c r="S110" s="2">
        <v>55</v>
      </c>
      <c r="T110" s="2">
        <v>0</v>
      </c>
      <c r="U110" s="2">
        <v>55</v>
      </c>
      <c r="V110" s="2">
        <v>-0.16666666666666696</v>
      </c>
      <c r="W110" s="2">
        <v>30</v>
      </c>
      <c r="X110" s="2">
        <v>-0.33333333333333304</v>
      </c>
      <c r="Y110" s="2">
        <v>5</v>
      </c>
      <c r="Z110" s="2">
        <v>0</v>
      </c>
      <c r="AA110" s="2">
        <v>7</v>
      </c>
      <c r="AB110" s="2">
        <v>1</v>
      </c>
      <c r="AC110" s="2">
        <v>5</v>
      </c>
      <c r="AD110" s="2">
        <v>3</v>
      </c>
      <c r="AE110" s="2">
        <v>2</v>
      </c>
      <c r="AF110" s="2">
        <v>3</v>
      </c>
      <c r="AG110" s="2">
        <v>2</v>
      </c>
      <c r="AH110" s="2">
        <v>2</v>
      </c>
      <c r="AI110" s="2">
        <v>2</v>
      </c>
      <c r="AJ110" s="2">
        <v>2</v>
      </c>
      <c r="AK110" s="2">
        <v>2</v>
      </c>
      <c r="AL110" s="2">
        <v>2</v>
      </c>
      <c r="AM110" s="2">
        <v>1002.188</v>
      </c>
      <c r="AN110" s="2">
        <v>1033.23</v>
      </c>
      <c r="AO110" s="2">
        <v>-31.04200000000003</v>
      </c>
      <c r="AP110" s="2">
        <v>201.00110000000001</v>
      </c>
      <c r="AQ110" s="65">
        <v>4</v>
      </c>
      <c r="AR110" s="65">
        <v>4</v>
      </c>
      <c r="AS110" s="65">
        <v>4</v>
      </c>
      <c r="AT110" s="65">
        <v>4</v>
      </c>
      <c r="AU110" s="65">
        <v>3</v>
      </c>
      <c r="AV110" s="65">
        <v>4</v>
      </c>
      <c r="AW110" s="65">
        <v>4</v>
      </c>
      <c r="AX110" s="65">
        <v>4</v>
      </c>
      <c r="AY110" s="65">
        <v>3</v>
      </c>
      <c r="AZ110" s="65">
        <v>3</v>
      </c>
      <c r="BA110" s="65">
        <v>4</v>
      </c>
      <c r="BB110" s="65">
        <v>4</v>
      </c>
      <c r="BC110" s="65">
        <v>3</v>
      </c>
      <c r="BD110" s="65">
        <v>3</v>
      </c>
      <c r="BE110" s="65">
        <v>3</v>
      </c>
      <c r="BF110" s="65">
        <v>3</v>
      </c>
      <c r="BG110" s="65">
        <v>3</v>
      </c>
      <c r="BH110" s="65">
        <v>3</v>
      </c>
      <c r="BI110" s="65">
        <v>0</v>
      </c>
      <c r="BJ110" s="65">
        <v>0</v>
      </c>
      <c r="BK110" s="65">
        <v>0</v>
      </c>
      <c r="BL110" s="65">
        <v>0</v>
      </c>
      <c r="BM110" s="65">
        <v>0</v>
      </c>
      <c r="BN110" s="65">
        <v>0</v>
      </c>
      <c r="BO110" s="65">
        <v>0</v>
      </c>
      <c r="BP110" s="65">
        <v>0</v>
      </c>
      <c r="BQ110" s="65">
        <v>0</v>
      </c>
      <c r="BR110" s="65">
        <v>0</v>
      </c>
      <c r="BS110" s="65">
        <v>4</v>
      </c>
      <c r="BT110" s="65">
        <v>0</v>
      </c>
      <c r="BU110" s="65">
        <v>0</v>
      </c>
      <c r="BV110" s="65">
        <v>2</v>
      </c>
      <c r="BW110" s="65">
        <v>3</v>
      </c>
      <c r="BX110" s="65">
        <v>2</v>
      </c>
      <c r="BY110" s="65">
        <v>1</v>
      </c>
      <c r="BZ110" s="65">
        <v>3</v>
      </c>
      <c r="CA110" s="65">
        <v>0</v>
      </c>
      <c r="CB110" s="65">
        <v>0</v>
      </c>
      <c r="CC110" s="65">
        <v>1</v>
      </c>
      <c r="CD110" s="65">
        <v>0</v>
      </c>
      <c r="CE110" s="65">
        <v>0</v>
      </c>
      <c r="CF110" s="65">
        <v>0</v>
      </c>
      <c r="CG110" s="65">
        <v>0</v>
      </c>
      <c r="CH110" s="65">
        <v>0</v>
      </c>
      <c r="CI110" s="65">
        <v>3</v>
      </c>
      <c r="CJ110" s="65">
        <v>0</v>
      </c>
      <c r="CK110" s="65">
        <v>0</v>
      </c>
      <c r="CL110" s="65">
        <v>0</v>
      </c>
      <c r="CM110" s="65">
        <v>0</v>
      </c>
      <c r="CN110" s="65">
        <v>0</v>
      </c>
      <c r="CO110" s="65">
        <v>0</v>
      </c>
      <c r="CP110" s="65">
        <v>0</v>
      </c>
      <c r="CQ110" s="65">
        <v>0</v>
      </c>
      <c r="CR110" s="65">
        <v>0</v>
      </c>
      <c r="CS110" s="65">
        <v>17</v>
      </c>
      <c r="CT110" s="65">
        <v>12</v>
      </c>
      <c r="CU110" s="65">
        <v>12</v>
      </c>
      <c r="CV110" s="65">
        <v>17</v>
      </c>
      <c r="CW110" s="65">
        <v>7</v>
      </c>
      <c r="CX110" s="65">
        <v>9</v>
      </c>
      <c r="CY110" s="65">
        <v>14</v>
      </c>
      <c r="CZ110" s="65">
        <v>11</v>
      </c>
      <c r="DA110" s="65">
        <v>6</v>
      </c>
      <c r="DB110" s="65">
        <v>9</v>
      </c>
      <c r="DC110" s="65">
        <v>15</v>
      </c>
      <c r="DD110" s="65">
        <v>12</v>
      </c>
      <c r="DE110" s="65">
        <v>12</v>
      </c>
      <c r="DF110" s="65">
        <v>12</v>
      </c>
      <c r="DG110" s="65">
        <v>12</v>
      </c>
      <c r="DH110" s="65">
        <v>9</v>
      </c>
      <c r="DI110" s="65">
        <v>9</v>
      </c>
      <c r="DJ110" s="65">
        <v>6</v>
      </c>
      <c r="DK110" s="65">
        <v>0</v>
      </c>
      <c r="DL110" s="65">
        <v>0</v>
      </c>
      <c r="DM110" s="65">
        <v>0</v>
      </c>
      <c r="DN110" s="65">
        <v>0</v>
      </c>
      <c r="DO110" s="65">
        <v>0</v>
      </c>
      <c r="DP110" s="65">
        <v>0</v>
      </c>
      <c r="DQ110" s="65">
        <v>0</v>
      </c>
      <c r="DR110" s="65">
        <v>0</v>
      </c>
      <c r="DS110" s="65">
        <v>0</v>
      </c>
      <c r="DT110" s="2" t="s">
        <v>2</v>
      </c>
      <c r="DU110" s="2" t="s">
        <v>489</v>
      </c>
      <c r="DW110" s="2" t="s">
        <v>1</v>
      </c>
      <c r="DX110" s="2">
        <v>2</v>
      </c>
      <c r="DY110" s="2">
        <v>4</v>
      </c>
      <c r="DZ110" s="2">
        <v>3</v>
      </c>
      <c r="EA110" s="2">
        <v>3</v>
      </c>
      <c r="EB110" s="2">
        <v>3</v>
      </c>
      <c r="EC110" s="2">
        <v>2</v>
      </c>
      <c r="ED110" s="2">
        <v>3</v>
      </c>
      <c r="EE110" s="2">
        <v>3</v>
      </c>
      <c r="EF110" s="2">
        <v>3</v>
      </c>
      <c r="EG110" s="2">
        <v>2</v>
      </c>
      <c r="EH110" s="2">
        <v>3</v>
      </c>
      <c r="EI110" s="2">
        <v>3</v>
      </c>
      <c r="EJ110" s="2">
        <v>3</v>
      </c>
      <c r="EK110" s="2">
        <v>4</v>
      </c>
      <c r="EL110" s="2">
        <v>4</v>
      </c>
      <c r="EM110" s="2">
        <v>4</v>
      </c>
      <c r="EN110" s="2">
        <v>3</v>
      </c>
      <c r="EO110" s="2">
        <v>3</v>
      </c>
      <c r="EP110" s="2">
        <v>2</v>
      </c>
      <c r="EQ110" s="2">
        <v>4</v>
      </c>
      <c r="ER110" s="2">
        <v>3</v>
      </c>
      <c r="ES110" s="2">
        <v>3</v>
      </c>
      <c r="ET110" s="2">
        <v>5</v>
      </c>
      <c r="EU110" s="2">
        <v>2</v>
      </c>
      <c r="EV110" s="2">
        <v>2</v>
      </c>
      <c r="EW110" s="2">
        <v>3</v>
      </c>
      <c r="EX110" s="2">
        <v>3</v>
      </c>
      <c r="EY110" s="2">
        <v>2</v>
      </c>
      <c r="EZ110" s="2">
        <v>3</v>
      </c>
      <c r="FA110" s="2">
        <v>3</v>
      </c>
      <c r="FB110" s="2">
        <v>2</v>
      </c>
      <c r="FC110" s="2">
        <v>4</v>
      </c>
      <c r="FD110" s="2">
        <v>4</v>
      </c>
      <c r="FE110" s="2">
        <v>4</v>
      </c>
      <c r="FF110" s="2">
        <v>3</v>
      </c>
      <c r="FG110" s="2">
        <v>3</v>
      </c>
      <c r="FH110" s="2">
        <v>2</v>
      </c>
      <c r="FI110" s="2">
        <v>4</v>
      </c>
      <c r="FJ110" s="2">
        <v>3</v>
      </c>
      <c r="FK110" s="2">
        <v>3</v>
      </c>
      <c r="FL110" s="2">
        <v>4</v>
      </c>
      <c r="FM110" s="2">
        <v>3</v>
      </c>
      <c r="FN110" s="2">
        <v>2</v>
      </c>
      <c r="FO110" s="2">
        <v>4</v>
      </c>
      <c r="FP110" s="2">
        <v>2</v>
      </c>
      <c r="FQ110" s="2">
        <v>2</v>
      </c>
      <c r="FR110" s="2">
        <v>3</v>
      </c>
      <c r="FS110" s="2">
        <v>4</v>
      </c>
      <c r="FT110" s="2">
        <v>4</v>
      </c>
      <c r="FU110" s="2">
        <v>4</v>
      </c>
      <c r="FV110" s="2">
        <v>4</v>
      </c>
      <c r="FW110" s="2">
        <v>4</v>
      </c>
      <c r="FX110" s="2">
        <v>3</v>
      </c>
      <c r="FY110" s="2">
        <v>3</v>
      </c>
      <c r="FZ110" s="2">
        <v>2</v>
      </c>
      <c r="GA110" s="2">
        <v>5</v>
      </c>
      <c r="GB110" s="2">
        <v>3</v>
      </c>
      <c r="GC110" s="2">
        <v>3</v>
      </c>
      <c r="GD110" s="2">
        <v>5</v>
      </c>
      <c r="GE110" s="2">
        <v>2</v>
      </c>
      <c r="GF110" s="2">
        <v>4</v>
      </c>
      <c r="GG110" s="2">
        <v>3</v>
      </c>
      <c r="GH110" s="2">
        <v>5</v>
      </c>
      <c r="GI110" s="2">
        <v>3</v>
      </c>
      <c r="GJ110" s="2"/>
      <c r="GK110" s="2"/>
      <c r="GL110" s="2"/>
      <c r="GM110" s="2"/>
      <c r="GN110" s="2"/>
      <c r="GO110" s="2"/>
      <c r="GP110" s="2"/>
      <c r="GQ110" s="2"/>
      <c r="GR110" s="2"/>
    </row>
    <row r="111" spans="1:200" x14ac:dyDescent="0.25">
      <c r="A111" s="2" t="s">
        <v>967</v>
      </c>
      <c r="B111" s="2" t="s">
        <v>202</v>
      </c>
      <c r="C111" s="2" t="s">
        <v>967</v>
      </c>
      <c r="D111" s="2">
        <v>6</v>
      </c>
      <c r="E111" s="2">
        <v>0</v>
      </c>
      <c r="F111" s="2">
        <v>19</v>
      </c>
      <c r="G111" s="2">
        <v>3</v>
      </c>
      <c r="H111" s="2">
        <v>6</v>
      </c>
      <c r="I111" s="2">
        <v>22</v>
      </c>
      <c r="J111" s="2">
        <v>69</v>
      </c>
      <c r="K111" s="2">
        <v>66</v>
      </c>
      <c r="L111" s="2">
        <v>65</v>
      </c>
      <c r="M111" s="2">
        <v>999</v>
      </c>
      <c r="N111" s="2">
        <v>0</v>
      </c>
      <c r="O111" s="2">
        <v>135</v>
      </c>
      <c r="P111" s="2">
        <v>200</v>
      </c>
      <c r="Q111" s="2">
        <v>1199</v>
      </c>
      <c r="R111" s="2">
        <v>1199</v>
      </c>
      <c r="S111" s="2">
        <v>69</v>
      </c>
      <c r="T111" s="2">
        <v>0.16666666666666696</v>
      </c>
      <c r="U111" s="2">
        <v>66</v>
      </c>
      <c r="V111" s="2">
        <v>5.5555555555555358E-2</v>
      </c>
      <c r="W111" s="2">
        <v>35</v>
      </c>
      <c r="Y111" s="2">
        <v>2</v>
      </c>
      <c r="Z111" s="2">
        <v>11</v>
      </c>
      <c r="AA111" s="2">
        <v>3</v>
      </c>
      <c r="AB111" s="2">
        <v>6</v>
      </c>
      <c r="AC111" s="2">
        <v>1</v>
      </c>
      <c r="AD111" s="2">
        <v>5</v>
      </c>
      <c r="AG111" s="2">
        <v>38</v>
      </c>
      <c r="AH111" s="2">
        <v>40</v>
      </c>
      <c r="AI111" s="2">
        <v>32</v>
      </c>
      <c r="AJ111" s="2">
        <v>32</v>
      </c>
      <c r="AK111" s="2">
        <v>32</v>
      </c>
      <c r="AL111" s="2">
        <v>36</v>
      </c>
      <c r="AM111" s="2">
        <v>812.2</v>
      </c>
      <c r="AN111" s="2">
        <v>739.35299999999995</v>
      </c>
      <c r="AO111" s="2">
        <v>72.847000000000094</v>
      </c>
      <c r="AP111" s="2">
        <v>1199.0011099999999</v>
      </c>
      <c r="AQ111" s="65">
        <v>3</v>
      </c>
      <c r="AR111" s="65">
        <v>3</v>
      </c>
      <c r="AS111" s="65">
        <v>3</v>
      </c>
      <c r="AT111" s="65">
        <v>3</v>
      </c>
      <c r="AU111" s="65">
        <v>3</v>
      </c>
      <c r="AV111" s="65">
        <v>3</v>
      </c>
      <c r="AW111" s="65">
        <v>3</v>
      </c>
      <c r="AX111" s="65">
        <v>3</v>
      </c>
      <c r="AY111" s="65">
        <v>3</v>
      </c>
      <c r="AZ111" s="65">
        <v>3</v>
      </c>
      <c r="BA111" s="65">
        <v>3</v>
      </c>
      <c r="BB111" s="65">
        <v>3</v>
      </c>
      <c r="BC111" s="65">
        <v>3</v>
      </c>
      <c r="BD111" s="65">
        <v>3</v>
      </c>
      <c r="BE111" s="65">
        <v>3</v>
      </c>
      <c r="BF111" s="65">
        <v>3</v>
      </c>
      <c r="BG111" s="65">
        <v>3</v>
      </c>
      <c r="BH111" s="65">
        <v>3</v>
      </c>
      <c r="BI111" s="65">
        <v>0</v>
      </c>
      <c r="BJ111" s="65">
        <v>0</v>
      </c>
      <c r="BK111" s="65">
        <v>0</v>
      </c>
      <c r="BL111" s="65">
        <v>0</v>
      </c>
      <c r="BM111" s="65">
        <v>0</v>
      </c>
      <c r="BN111" s="65">
        <v>0</v>
      </c>
      <c r="BO111" s="65">
        <v>0</v>
      </c>
      <c r="BP111" s="65">
        <v>0</v>
      </c>
      <c r="BQ111" s="65">
        <v>0</v>
      </c>
      <c r="BR111" s="65">
        <v>0</v>
      </c>
      <c r="BS111" s="65">
        <v>0</v>
      </c>
      <c r="BT111" s="65">
        <v>0</v>
      </c>
      <c r="BU111" s="65">
        <v>0</v>
      </c>
      <c r="BV111" s="65">
        <v>0</v>
      </c>
      <c r="BW111" s="65">
        <v>0</v>
      </c>
      <c r="BX111" s="65">
        <v>0</v>
      </c>
      <c r="BY111" s="65">
        <v>0</v>
      </c>
      <c r="BZ111" s="65">
        <v>1</v>
      </c>
      <c r="CA111" s="65">
        <v>0</v>
      </c>
      <c r="CB111" s="65">
        <v>0</v>
      </c>
      <c r="CC111" s="65">
        <v>1</v>
      </c>
      <c r="CD111" s="65">
        <v>2</v>
      </c>
      <c r="CE111" s="65">
        <v>0</v>
      </c>
      <c r="CF111" s="65">
        <v>0</v>
      </c>
      <c r="CG111" s="65">
        <v>0</v>
      </c>
      <c r="CH111" s="65">
        <v>0</v>
      </c>
      <c r="CI111" s="65">
        <v>2</v>
      </c>
      <c r="CJ111" s="65">
        <v>0</v>
      </c>
      <c r="CK111" s="65">
        <v>0</v>
      </c>
      <c r="CL111" s="65">
        <v>0</v>
      </c>
      <c r="CM111" s="65">
        <v>0</v>
      </c>
      <c r="CN111" s="65">
        <v>0</v>
      </c>
      <c r="CO111" s="65">
        <v>0</v>
      </c>
      <c r="CP111" s="65">
        <v>0</v>
      </c>
      <c r="CQ111" s="65">
        <v>0</v>
      </c>
      <c r="CR111" s="65">
        <v>0</v>
      </c>
      <c r="CS111" s="65">
        <v>15</v>
      </c>
      <c r="CT111" s="65">
        <v>12</v>
      </c>
      <c r="CU111" s="65">
        <v>9</v>
      </c>
      <c r="CV111" s="65">
        <v>13</v>
      </c>
      <c r="CW111" s="65">
        <v>11</v>
      </c>
      <c r="CX111" s="65">
        <v>13</v>
      </c>
      <c r="CY111" s="65">
        <v>14</v>
      </c>
      <c r="CZ111" s="65">
        <v>13</v>
      </c>
      <c r="DA111" s="65">
        <v>9</v>
      </c>
      <c r="DB111" s="65">
        <v>10</v>
      </c>
      <c r="DC111" s="65">
        <v>10</v>
      </c>
      <c r="DD111" s="65">
        <v>8</v>
      </c>
      <c r="DE111" s="65">
        <v>11</v>
      </c>
      <c r="DF111" s="65">
        <v>13</v>
      </c>
      <c r="DG111" s="65">
        <v>13</v>
      </c>
      <c r="DH111" s="65">
        <v>10</v>
      </c>
      <c r="DI111" s="65">
        <v>9</v>
      </c>
      <c r="DJ111" s="65">
        <v>7</v>
      </c>
      <c r="DK111" s="65">
        <v>0</v>
      </c>
      <c r="DL111" s="65">
        <v>0</v>
      </c>
      <c r="DM111" s="65">
        <v>0</v>
      </c>
      <c r="DN111" s="65">
        <v>0</v>
      </c>
      <c r="DO111" s="65">
        <v>0</v>
      </c>
      <c r="DP111" s="65">
        <v>0</v>
      </c>
      <c r="DQ111" s="65">
        <v>0</v>
      </c>
      <c r="DR111" s="65">
        <v>0</v>
      </c>
      <c r="DS111" s="65">
        <v>0</v>
      </c>
      <c r="DT111" s="2" t="s">
        <v>202</v>
      </c>
      <c r="DU111" s="2" t="s">
        <v>489</v>
      </c>
      <c r="DW111" s="2" t="s">
        <v>1</v>
      </c>
      <c r="DX111" s="2">
        <v>32</v>
      </c>
      <c r="DY111" s="2">
        <v>5</v>
      </c>
      <c r="DZ111" s="2">
        <v>4</v>
      </c>
      <c r="EA111" s="2">
        <v>3</v>
      </c>
      <c r="EB111" s="2">
        <v>4</v>
      </c>
      <c r="EC111" s="2">
        <v>4</v>
      </c>
      <c r="ED111" s="2">
        <v>4</v>
      </c>
      <c r="EE111" s="2">
        <v>5</v>
      </c>
      <c r="EF111" s="2">
        <v>4</v>
      </c>
      <c r="EG111" s="2">
        <v>4</v>
      </c>
      <c r="EH111" s="2">
        <v>4</v>
      </c>
      <c r="EI111" s="2">
        <v>3</v>
      </c>
      <c r="EJ111" s="2">
        <v>2</v>
      </c>
      <c r="EK111" s="2">
        <v>5</v>
      </c>
      <c r="EL111" s="2">
        <v>4</v>
      </c>
      <c r="EM111" s="2">
        <v>5</v>
      </c>
      <c r="EN111" s="2">
        <v>4</v>
      </c>
      <c r="EO111" s="2">
        <v>3</v>
      </c>
      <c r="EP111" s="2">
        <v>2</v>
      </c>
      <c r="EQ111" s="2">
        <v>5</v>
      </c>
      <c r="ER111" s="2">
        <v>4</v>
      </c>
      <c r="ES111" s="2">
        <v>3</v>
      </c>
      <c r="ET111" s="2">
        <v>4</v>
      </c>
      <c r="EU111" s="2">
        <v>3</v>
      </c>
      <c r="EV111" s="2">
        <v>6</v>
      </c>
      <c r="EW111" s="2">
        <v>5</v>
      </c>
      <c r="EX111" s="2">
        <v>5</v>
      </c>
      <c r="EY111" s="2">
        <v>2</v>
      </c>
      <c r="EZ111" s="2">
        <v>3</v>
      </c>
      <c r="FA111" s="2">
        <v>3</v>
      </c>
      <c r="FB111" s="2">
        <v>3</v>
      </c>
      <c r="FC111" s="2">
        <v>3</v>
      </c>
      <c r="FD111" s="2">
        <v>5</v>
      </c>
      <c r="FE111" s="2">
        <v>4</v>
      </c>
      <c r="FF111" s="2">
        <v>3</v>
      </c>
      <c r="FG111" s="2">
        <v>3</v>
      </c>
      <c r="FH111" s="2">
        <v>2</v>
      </c>
      <c r="FI111" s="2">
        <v>5</v>
      </c>
      <c r="FJ111" s="2">
        <v>4</v>
      </c>
      <c r="FK111" s="2">
        <v>3</v>
      </c>
      <c r="FL111" s="2">
        <v>5</v>
      </c>
      <c r="FM111" s="2">
        <v>4</v>
      </c>
      <c r="FN111" s="2">
        <v>3</v>
      </c>
      <c r="FO111" s="2">
        <v>4</v>
      </c>
      <c r="FP111" s="2">
        <v>4</v>
      </c>
      <c r="FQ111" s="2">
        <v>3</v>
      </c>
      <c r="FR111" s="2">
        <v>3</v>
      </c>
      <c r="FS111" s="2">
        <v>4</v>
      </c>
      <c r="FT111" s="2">
        <v>3</v>
      </c>
      <c r="FU111" s="2">
        <v>3</v>
      </c>
      <c r="FV111" s="2">
        <v>4</v>
      </c>
      <c r="FW111" s="2">
        <v>4</v>
      </c>
      <c r="FX111" s="2">
        <v>3</v>
      </c>
      <c r="FY111" s="2">
        <v>3</v>
      </c>
      <c r="FZ111" s="2">
        <v>3</v>
      </c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</row>
    <row r="112" spans="1:200" x14ac:dyDescent="0.25">
      <c r="A112" s="2" t="s">
        <v>968</v>
      </c>
      <c r="B112" s="2" t="s">
        <v>209</v>
      </c>
      <c r="C112" s="2" t="s">
        <v>968</v>
      </c>
      <c r="D112" s="2">
        <v>12</v>
      </c>
      <c r="E112" s="2">
        <v>0</v>
      </c>
      <c r="F112" s="2">
        <v>13</v>
      </c>
      <c r="G112" s="2">
        <v>8</v>
      </c>
      <c r="H112" s="2">
        <v>12</v>
      </c>
      <c r="I112" s="2">
        <v>21</v>
      </c>
      <c r="J112" s="2">
        <v>66</v>
      </c>
      <c r="K112" s="2">
        <v>63</v>
      </c>
      <c r="L112" s="2">
        <v>61</v>
      </c>
      <c r="M112" s="2">
        <v>45</v>
      </c>
      <c r="N112" s="2">
        <v>0</v>
      </c>
      <c r="O112" s="2">
        <v>129</v>
      </c>
      <c r="P112" s="2">
        <v>190</v>
      </c>
      <c r="Q112" s="2">
        <v>235</v>
      </c>
      <c r="R112" s="2">
        <v>235</v>
      </c>
      <c r="S112" s="2">
        <v>66</v>
      </c>
      <c r="T112" s="2">
        <v>0.16666666666666652</v>
      </c>
      <c r="U112" s="2">
        <v>63</v>
      </c>
      <c r="V112" s="2">
        <v>0.11111111111111116</v>
      </c>
      <c r="W112" s="2">
        <v>32</v>
      </c>
      <c r="X112" s="2">
        <v>-1.4444444444444446</v>
      </c>
      <c r="Y112" s="2">
        <v>4</v>
      </c>
      <c r="Z112" s="2">
        <v>7</v>
      </c>
      <c r="AA112" s="2">
        <v>4</v>
      </c>
      <c r="AB112" s="2">
        <v>5</v>
      </c>
      <c r="AC112" s="2">
        <v>4</v>
      </c>
      <c r="AD112" s="2">
        <v>3</v>
      </c>
      <c r="AE112" s="2">
        <v>0</v>
      </c>
      <c r="AF112" s="2">
        <v>6</v>
      </c>
      <c r="AG112" s="2">
        <v>30</v>
      </c>
      <c r="AH112" s="2">
        <v>25</v>
      </c>
      <c r="AI112" s="2">
        <v>20</v>
      </c>
      <c r="AJ112" s="2">
        <v>28</v>
      </c>
      <c r="AK112" s="2">
        <v>28</v>
      </c>
      <c r="AL112" s="2">
        <v>29</v>
      </c>
      <c r="AM112" s="2">
        <v>871.57100000000003</v>
      </c>
      <c r="AN112" s="2">
        <v>823.12900000000002</v>
      </c>
      <c r="AO112" s="2">
        <v>48.442000000000007</v>
      </c>
      <c r="AP112" s="2">
        <v>235.00111999999999</v>
      </c>
      <c r="AQ112" s="65">
        <v>4</v>
      </c>
      <c r="AR112" s="65">
        <v>4</v>
      </c>
      <c r="AS112" s="65">
        <v>4</v>
      </c>
      <c r="AT112" s="65">
        <v>4</v>
      </c>
      <c r="AU112" s="65">
        <v>3</v>
      </c>
      <c r="AV112" s="65">
        <v>4</v>
      </c>
      <c r="AW112" s="65">
        <v>4</v>
      </c>
      <c r="AX112" s="65">
        <v>4</v>
      </c>
      <c r="AY112" s="65">
        <v>3</v>
      </c>
      <c r="AZ112" s="65">
        <v>3</v>
      </c>
      <c r="BA112" s="65">
        <v>4</v>
      </c>
      <c r="BB112" s="65">
        <v>4</v>
      </c>
      <c r="BC112" s="65">
        <v>3</v>
      </c>
      <c r="BD112" s="65">
        <v>3</v>
      </c>
      <c r="BE112" s="65">
        <v>3</v>
      </c>
      <c r="BF112" s="65">
        <v>3</v>
      </c>
      <c r="BG112" s="65">
        <v>3</v>
      </c>
      <c r="BH112" s="65">
        <v>3</v>
      </c>
      <c r="BI112" s="65">
        <v>0</v>
      </c>
      <c r="BJ112" s="65">
        <v>0</v>
      </c>
      <c r="BK112" s="65">
        <v>0</v>
      </c>
      <c r="BL112" s="65">
        <v>0</v>
      </c>
      <c r="BM112" s="65">
        <v>0</v>
      </c>
      <c r="BN112" s="65">
        <v>0</v>
      </c>
      <c r="BO112" s="65">
        <v>0</v>
      </c>
      <c r="BP112" s="65">
        <v>0</v>
      </c>
      <c r="BQ112" s="65">
        <v>0</v>
      </c>
      <c r="BR112" s="65">
        <v>0</v>
      </c>
      <c r="BS112" s="65">
        <v>1</v>
      </c>
      <c r="BT112" s="65">
        <v>0</v>
      </c>
      <c r="BU112" s="65">
        <v>0</v>
      </c>
      <c r="BV112" s="65">
        <v>0</v>
      </c>
      <c r="BW112" s="65">
        <v>2</v>
      </c>
      <c r="BX112" s="65">
        <v>1</v>
      </c>
      <c r="BY112" s="65">
        <v>0</v>
      </c>
      <c r="BZ112" s="65">
        <v>2</v>
      </c>
      <c r="CA112" s="65">
        <v>1</v>
      </c>
      <c r="CB112" s="65">
        <v>0</v>
      </c>
      <c r="CC112" s="65">
        <v>2</v>
      </c>
      <c r="CD112" s="65">
        <v>0</v>
      </c>
      <c r="CE112" s="65">
        <v>0</v>
      </c>
      <c r="CF112" s="65">
        <v>0</v>
      </c>
      <c r="CG112" s="65">
        <v>0</v>
      </c>
      <c r="CH112" s="65">
        <v>1</v>
      </c>
      <c r="CI112" s="65">
        <v>2</v>
      </c>
      <c r="CJ112" s="65">
        <v>0</v>
      </c>
      <c r="CK112" s="65">
        <v>0</v>
      </c>
      <c r="CL112" s="65">
        <v>0</v>
      </c>
      <c r="CM112" s="65">
        <v>0</v>
      </c>
      <c r="CN112" s="65">
        <v>0</v>
      </c>
      <c r="CO112" s="65">
        <v>0</v>
      </c>
      <c r="CP112" s="65">
        <v>0</v>
      </c>
      <c r="CQ112" s="65">
        <v>0</v>
      </c>
      <c r="CR112" s="65">
        <v>0</v>
      </c>
      <c r="CS112" s="65">
        <v>16</v>
      </c>
      <c r="CT112" s="65">
        <v>15</v>
      </c>
      <c r="CU112" s="65">
        <v>13</v>
      </c>
      <c r="CV112" s="65">
        <v>17</v>
      </c>
      <c r="CW112" s="65">
        <v>11</v>
      </c>
      <c r="CX112" s="65">
        <v>20</v>
      </c>
      <c r="CY112" s="65">
        <v>18</v>
      </c>
      <c r="CZ112" s="65">
        <v>13</v>
      </c>
      <c r="DA112" s="65">
        <v>8</v>
      </c>
      <c r="DB112" s="65">
        <v>9</v>
      </c>
      <c r="DC112" s="65">
        <v>19</v>
      </c>
      <c r="DD112" s="65">
        <v>10</v>
      </c>
      <c r="DE112" s="65">
        <v>12</v>
      </c>
      <c r="DF112" s="65">
        <v>12</v>
      </c>
      <c r="DG112" s="65">
        <v>16</v>
      </c>
      <c r="DH112" s="65">
        <v>11</v>
      </c>
      <c r="DI112" s="65">
        <v>8</v>
      </c>
      <c r="DJ112" s="65">
        <v>7</v>
      </c>
      <c r="DK112" s="65">
        <v>0</v>
      </c>
      <c r="DL112" s="65">
        <v>0</v>
      </c>
      <c r="DM112" s="65">
        <v>0</v>
      </c>
      <c r="DN112" s="65">
        <v>0</v>
      </c>
      <c r="DO112" s="65">
        <v>0</v>
      </c>
      <c r="DP112" s="65">
        <v>0</v>
      </c>
      <c r="DQ112" s="65">
        <v>0</v>
      </c>
      <c r="DR112" s="65">
        <v>0</v>
      </c>
      <c r="DS112" s="65">
        <v>0</v>
      </c>
      <c r="DT112" s="2" t="s">
        <v>209</v>
      </c>
      <c r="DU112" s="2" t="s">
        <v>489</v>
      </c>
      <c r="DW112" s="2" t="s">
        <v>1</v>
      </c>
      <c r="DX112" s="2">
        <v>28</v>
      </c>
      <c r="DY112" s="2">
        <v>4</v>
      </c>
      <c r="DZ112" s="2">
        <v>4</v>
      </c>
      <c r="EA112" s="2">
        <v>3</v>
      </c>
      <c r="EB112" s="2">
        <v>5</v>
      </c>
      <c r="EC112" s="2">
        <v>4</v>
      </c>
      <c r="ED112" s="2">
        <v>2</v>
      </c>
      <c r="EE112" s="2">
        <v>5</v>
      </c>
      <c r="EF112" s="2">
        <v>3</v>
      </c>
      <c r="EG112" s="2">
        <v>2</v>
      </c>
      <c r="EH112" s="2">
        <v>4</v>
      </c>
      <c r="EI112" s="2">
        <v>4</v>
      </c>
      <c r="EJ112" s="2">
        <v>3</v>
      </c>
      <c r="EK112" s="2">
        <v>4</v>
      </c>
      <c r="EL112" s="2">
        <v>4</v>
      </c>
      <c r="EM112" s="2">
        <v>7</v>
      </c>
      <c r="EN112" s="2">
        <v>4</v>
      </c>
      <c r="EO112" s="2">
        <v>2</v>
      </c>
      <c r="EP112" s="2">
        <v>2</v>
      </c>
      <c r="EQ112" s="2">
        <v>4</v>
      </c>
      <c r="ER112" s="2">
        <v>3</v>
      </c>
      <c r="ES112" s="2">
        <v>3</v>
      </c>
      <c r="ET112" s="2">
        <v>4</v>
      </c>
      <c r="EU112" s="2">
        <v>4</v>
      </c>
      <c r="EV112" s="2">
        <v>2</v>
      </c>
      <c r="EW112" s="2">
        <v>4</v>
      </c>
      <c r="EX112" s="2">
        <v>3</v>
      </c>
      <c r="EY112" s="2">
        <v>4</v>
      </c>
      <c r="EZ112" s="2">
        <v>2</v>
      </c>
      <c r="FA112" s="2">
        <v>6</v>
      </c>
      <c r="FB112" s="2">
        <v>2</v>
      </c>
      <c r="FC112" s="2">
        <v>4</v>
      </c>
      <c r="FD112" s="2">
        <v>4</v>
      </c>
      <c r="FE112" s="2">
        <v>5</v>
      </c>
      <c r="FF112" s="2">
        <v>3</v>
      </c>
      <c r="FG112" s="2">
        <v>3</v>
      </c>
      <c r="FH112" s="2">
        <v>3</v>
      </c>
      <c r="FI112" s="2">
        <v>4</v>
      </c>
      <c r="FJ112" s="2">
        <v>4</v>
      </c>
      <c r="FK112" s="2">
        <v>3</v>
      </c>
      <c r="FL112" s="2">
        <v>3</v>
      </c>
      <c r="FM112" s="2">
        <v>3</v>
      </c>
      <c r="FN112" s="2">
        <v>5</v>
      </c>
      <c r="FO112" s="2">
        <v>3</v>
      </c>
      <c r="FP112" s="2">
        <v>3</v>
      </c>
      <c r="FQ112" s="2">
        <v>2</v>
      </c>
      <c r="FR112" s="2">
        <v>3</v>
      </c>
      <c r="FS112" s="2">
        <v>5</v>
      </c>
      <c r="FT112" s="2">
        <v>2</v>
      </c>
      <c r="FU112" s="2">
        <v>4</v>
      </c>
      <c r="FV112" s="2">
        <v>4</v>
      </c>
      <c r="FW112" s="2">
        <v>4</v>
      </c>
      <c r="FX112" s="2">
        <v>4</v>
      </c>
      <c r="FY112" s="2">
        <v>3</v>
      </c>
      <c r="FZ112" s="2">
        <v>2</v>
      </c>
      <c r="GA112" s="2">
        <v>4</v>
      </c>
      <c r="GB112" s="2">
        <v>4</v>
      </c>
      <c r="GC112" s="2">
        <v>4</v>
      </c>
      <c r="GD112" s="2">
        <v>5</v>
      </c>
      <c r="GE112" s="2">
        <v>11</v>
      </c>
      <c r="GF112" s="2">
        <v>6</v>
      </c>
      <c r="GG112" s="2">
        <v>4</v>
      </c>
      <c r="GH112" s="2">
        <v>4</v>
      </c>
      <c r="GI112" s="2">
        <v>3</v>
      </c>
      <c r="GJ112" s="2"/>
      <c r="GK112" s="2"/>
      <c r="GL112" s="2"/>
      <c r="GM112" s="2"/>
      <c r="GN112" s="2"/>
      <c r="GO112" s="2"/>
      <c r="GP112" s="2"/>
      <c r="GQ112" s="2"/>
      <c r="GR112" s="2"/>
    </row>
    <row r="113" spans="1:200" x14ac:dyDescent="0.25">
      <c r="A113" s="2" t="s">
        <v>969</v>
      </c>
      <c r="B113" s="2" t="s">
        <v>211</v>
      </c>
      <c r="C113" s="2" t="s">
        <v>969</v>
      </c>
      <c r="D113" s="2">
        <v>5</v>
      </c>
      <c r="E113" s="2">
        <v>0</v>
      </c>
      <c r="F113" s="2">
        <v>15</v>
      </c>
      <c r="G113" s="2">
        <v>11</v>
      </c>
      <c r="H113" s="2">
        <v>5</v>
      </c>
      <c r="I113" s="2">
        <v>26</v>
      </c>
      <c r="J113" s="2">
        <v>70</v>
      </c>
      <c r="K113" s="2">
        <v>70</v>
      </c>
      <c r="L113" s="2">
        <v>66</v>
      </c>
      <c r="M113" s="2">
        <v>38</v>
      </c>
      <c r="N113" s="2">
        <v>0</v>
      </c>
      <c r="O113" s="2">
        <v>140</v>
      </c>
      <c r="P113" s="2">
        <v>206</v>
      </c>
      <c r="Q113" s="2">
        <v>244</v>
      </c>
      <c r="R113" s="2">
        <v>244</v>
      </c>
      <c r="S113" s="2">
        <v>70</v>
      </c>
      <c r="T113" s="2">
        <v>0</v>
      </c>
      <c r="U113" s="2">
        <v>70</v>
      </c>
      <c r="V113" s="2">
        <v>0.22222222222222232</v>
      </c>
      <c r="W113" s="2">
        <v>33</v>
      </c>
      <c r="X113" s="2">
        <v>-0.5555555555555558</v>
      </c>
      <c r="Y113" s="2">
        <v>1</v>
      </c>
      <c r="Z113" s="2">
        <v>8</v>
      </c>
      <c r="AA113" s="2">
        <v>1</v>
      </c>
      <c r="AB113" s="2">
        <v>8</v>
      </c>
      <c r="AC113" s="2">
        <v>2</v>
      </c>
      <c r="AD113" s="2">
        <v>5</v>
      </c>
      <c r="AE113" s="2">
        <v>1</v>
      </c>
      <c r="AF113" s="2">
        <v>5</v>
      </c>
      <c r="AG113" s="2">
        <v>4</v>
      </c>
      <c r="AH113" s="2">
        <v>4</v>
      </c>
      <c r="AI113" s="2">
        <v>3</v>
      </c>
      <c r="AJ113" s="2">
        <v>3</v>
      </c>
      <c r="AK113" s="2">
        <v>3</v>
      </c>
      <c r="AL113" s="2">
        <v>31</v>
      </c>
      <c r="AM113" s="2">
        <v>776.577</v>
      </c>
      <c r="AN113" s="2">
        <v>818.149</v>
      </c>
      <c r="AO113" s="2">
        <v>-41.572000000000003</v>
      </c>
      <c r="AP113" s="2">
        <v>244.00112999999999</v>
      </c>
      <c r="AQ113" s="65">
        <v>4</v>
      </c>
      <c r="AR113" s="65">
        <v>4</v>
      </c>
      <c r="AS113" s="65">
        <v>4</v>
      </c>
      <c r="AT113" s="65">
        <v>4</v>
      </c>
      <c r="AU113" s="65">
        <v>3</v>
      </c>
      <c r="AV113" s="65">
        <v>4</v>
      </c>
      <c r="AW113" s="65">
        <v>4</v>
      </c>
      <c r="AX113" s="65">
        <v>4</v>
      </c>
      <c r="AY113" s="65">
        <v>3</v>
      </c>
      <c r="AZ113" s="65">
        <v>3</v>
      </c>
      <c r="BA113" s="65">
        <v>4</v>
      </c>
      <c r="BB113" s="65">
        <v>4</v>
      </c>
      <c r="BC113" s="65">
        <v>3</v>
      </c>
      <c r="BD113" s="65">
        <v>3</v>
      </c>
      <c r="BE113" s="65">
        <v>3</v>
      </c>
      <c r="BF113" s="65">
        <v>3</v>
      </c>
      <c r="BG113" s="65">
        <v>3</v>
      </c>
      <c r="BH113" s="65">
        <v>3</v>
      </c>
      <c r="BI113" s="65">
        <v>0</v>
      </c>
      <c r="BJ113" s="65">
        <v>0</v>
      </c>
      <c r="BK113" s="65">
        <v>0</v>
      </c>
      <c r="BL113" s="65">
        <v>0</v>
      </c>
      <c r="BM113" s="65">
        <v>0</v>
      </c>
      <c r="BN113" s="65">
        <v>0</v>
      </c>
      <c r="BO113" s="65">
        <v>0</v>
      </c>
      <c r="BP113" s="65">
        <v>0</v>
      </c>
      <c r="BQ113" s="65">
        <v>0</v>
      </c>
      <c r="BR113" s="65">
        <v>0</v>
      </c>
      <c r="BS113" s="65">
        <v>0</v>
      </c>
      <c r="BT113" s="65">
        <v>0</v>
      </c>
      <c r="BU113" s="65">
        <v>0</v>
      </c>
      <c r="BV113" s="65">
        <v>0</v>
      </c>
      <c r="BW113" s="65">
        <v>1</v>
      </c>
      <c r="BX113" s="65">
        <v>0</v>
      </c>
      <c r="BY113" s="65">
        <v>0</v>
      </c>
      <c r="BZ113" s="65">
        <v>0</v>
      </c>
      <c r="CA113" s="65">
        <v>0</v>
      </c>
      <c r="CB113" s="65">
        <v>1</v>
      </c>
      <c r="CC113" s="65">
        <v>0</v>
      </c>
      <c r="CD113" s="65">
        <v>1</v>
      </c>
      <c r="CE113" s="65">
        <v>0</v>
      </c>
      <c r="CF113" s="65">
        <v>0</v>
      </c>
      <c r="CG113" s="65">
        <v>0</v>
      </c>
      <c r="CH113" s="65">
        <v>0</v>
      </c>
      <c r="CI113" s="65">
        <v>2</v>
      </c>
      <c r="CJ113" s="65">
        <v>0</v>
      </c>
      <c r="CK113" s="65">
        <v>0</v>
      </c>
      <c r="CL113" s="65">
        <v>0</v>
      </c>
      <c r="CM113" s="65">
        <v>0</v>
      </c>
      <c r="CN113" s="65">
        <v>0</v>
      </c>
      <c r="CO113" s="65">
        <v>0</v>
      </c>
      <c r="CP113" s="65">
        <v>0</v>
      </c>
      <c r="CQ113" s="65">
        <v>0</v>
      </c>
      <c r="CR113" s="65">
        <v>0</v>
      </c>
      <c r="CS113" s="65">
        <v>17</v>
      </c>
      <c r="CT113" s="65">
        <v>17</v>
      </c>
      <c r="CU113" s="65">
        <v>13</v>
      </c>
      <c r="CV113" s="65">
        <v>20</v>
      </c>
      <c r="CW113" s="65">
        <v>9</v>
      </c>
      <c r="CX113" s="65">
        <v>15</v>
      </c>
      <c r="CY113" s="65">
        <v>20</v>
      </c>
      <c r="CZ113" s="65">
        <v>14</v>
      </c>
      <c r="DA113" s="65">
        <v>10</v>
      </c>
      <c r="DB113" s="65">
        <v>12</v>
      </c>
      <c r="DC113" s="65">
        <v>12</v>
      </c>
      <c r="DD113" s="65">
        <v>14</v>
      </c>
      <c r="DE113" s="65">
        <v>11</v>
      </c>
      <c r="DF113" s="65">
        <v>13</v>
      </c>
      <c r="DG113" s="65">
        <v>16</v>
      </c>
      <c r="DH113" s="65">
        <v>12</v>
      </c>
      <c r="DI113" s="65">
        <v>11</v>
      </c>
      <c r="DJ113" s="65">
        <v>8</v>
      </c>
      <c r="DK113" s="65">
        <v>0</v>
      </c>
      <c r="DL113" s="65">
        <v>0</v>
      </c>
      <c r="DM113" s="65">
        <v>0</v>
      </c>
      <c r="DN113" s="65">
        <v>0</v>
      </c>
      <c r="DO113" s="65">
        <v>0</v>
      </c>
      <c r="DP113" s="65">
        <v>0</v>
      </c>
      <c r="DQ113" s="65">
        <v>0</v>
      </c>
      <c r="DR113" s="65">
        <v>0</v>
      </c>
      <c r="DS113" s="65">
        <v>0</v>
      </c>
      <c r="DT113" s="2" t="s">
        <v>211</v>
      </c>
      <c r="DU113" s="2" t="s">
        <v>491</v>
      </c>
      <c r="DW113" s="2" t="s">
        <v>16</v>
      </c>
      <c r="DX113" s="2">
        <v>3</v>
      </c>
      <c r="DY113" s="2">
        <v>5</v>
      </c>
      <c r="DZ113" s="2">
        <v>4</v>
      </c>
      <c r="EA113" s="2">
        <v>3</v>
      </c>
      <c r="EB113" s="2">
        <v>4</v>
      </c>
      <c r="EC113" s="2">
        <v>3</v>
      </c>
      <c r="ED113" s="2">
        <v>3</v>
      </c>
      <c r="EE113" s="2">
        <v>5</v>
      </c>
      <c r="EF113" s="2">
        <v>5</v>
      </c>
      <c r="EG113" s="2">
        <v>3</v>
      </c>
      <c r="EH113" s="2">
        <v>5</v>
      </c>
      <c r="EI113" s="2">
        <v>3</v>
      </c>
      <c r="EJ113" s="2">
        <v>3</v>
      </c>
      <c r="EK113" s="2">
        <v>4</v>
      </c>
      <c r="EL113" s="2">
        <v>5</v>
      </c>
      <c r="EM113" s="2">
        <v>6</v>
      </c>
      <c r="EN113" s="2">
        <v>4</v>
      </c>
      <c r="EO113" s="2">
        <v>3</v>
      </c>
      <c r="EP113" s="2">
        <v>2</v>
      </c>
      <c r="EQ113" s="2">
        <v>4</v>
      </c>
      <c r="ER113" s="2">
        <v>4</v>
      </c>
      <c r="ES113" s="2">
        <v>4</v>
      </c>
      <c r="ET113" s="2">
        <v>5</v>
      </c>
      <c r="EU113" s="2">
        <v>3</v>
      </c>
      <c r="EV113" s="2">
        <v>5</v>
      </c>
      <c r="EW113" s="2">
        <v>6</v>
      </c>
      <c r="EX113" s="2">
        <v>3</v>
      </c>
      <c r="EY113" s="2">
        <v>4</v>
      </c>
      <c r="EZ113" s="2">
        <v>4</v>
      </c>
      <c r="FA113" s="2">
        <v>2</v>
      </c>
      <c r="FB113" s="2">
        <v>3</v>
      </c>
      <c r="FC113" s="2">
        <v>4</v>
      </c>
      <c r="FD113" s="2">
        <v>4</v>
      </c>
      <c r="FE113" s="2">
        <v>4</v>
      </c>
      <c r="FF113" s="2">
        <v>4</v>
      </c>
      <c r="FG113" s="2">
        <v>3</v>
      </c>
      <c r="FH113" s="2">
        <v>4</v>
      </c>
      <c r="FI113" s="2">
        <v>4</v>
      </c>
      <c r="FJ113" s="2">
        <v>4</v>
      </c>
      <c r="FK113" s="2">
        <v>3</v>
      </c>
      <c r="FL113" s="2">
        <v>4</v>
      </c>
      <c r="FM113" s="2">
        <v>3</v>
      </c>
      <c r="FN113" s="2">
        <v>5</v>
      </c>
      <c r="FO113" s="2">
        <v>4</v>
      </c>
      <c r="FP113" s="2">
        <v>3</v>
      </c>
      <c r="FQ113" s="2">
        <v>3</v>
      </c>
      <c r="FR113" s="2">
        <v>3</v>
      </c>
      <c r="FS113" s="2">
        <v>3</v>
      </c>
      <c r="FT113" s="2">
        <v>3</v>
      </c>
      <c r="FU113" s="2">
        <v>3</v>
      </c>
      <c r="FV113" s="2">
        <v>4</v>
      </c>
      <c r="FW113" s="2">
        <v>6</v>
      </c>
      <c r="FX113" s="2">
        <v>4</v>
      </c>
      <c r="FY113" s="2">
        <v>5</v>
      </c>
      <c r="FZ113" s="2">
        <v>2</v>
      </c>
      <c r="GA113" s="2">
        <v>4</v>
      </c>
      <c r="GB113" s="2">
        <v>5</v>
      </c>
      <c r="GC113" s="2">
        <v>3</v>
      </c>
      <c r="GD113" s="2">
        <v>7</v>
      </c>
      <c r="GE113" s="2">
        <v>2</v>
      </c>
      <c r="GF113" s="2">
        <v>5</v>
      </c>
      <c r="GG113" s="2">
        <v>3</v>
      </c>
      <c r="GH113" s="2">
        <v>4</v>
      </c>
      <c r="GI113" s="2">
        <v>5</v>
      </c>
      <c r="GJ113" s="2"/>
      <c r="GK113" s="2"/>
      <c r="GL113" s="2"/>
      <c r="GM113" s="2"/>
      <c r="GN113" s="2"/>
      <c r="GO113" s="2"/>
      <c r="GP113" s="2"/>
      <c r="GQ113" s="2"/>
      <c r="GR113" s="2"/>
    </row>
    <row r="114" spans="1:200" x14ac:dyDescent="0.25">
      <c r="A114" s="2" t="s">
        <v>970</v>
      </c>
      <c r="B114" s="2" t="s">
        <v>352</v>
      </c>
      <c r="C114" s="2" t="s">
        <v>970</v>
      </c>
      <c r="D114" s="2">
        <v>31</v>
      </c>
      <c r="E114" s="2">
        <v>0</v>
      </c>
      <c r="F114" s="2">
        <v>8</v>
      </c>
      <c r="G114" s="2">
        <v>3</v>
      </c>
      <c r="H114" s="2">
        <v>31</v>
      </c>
      <c r="I114" s="2">
        <v>11</v>
      </c>
      <c r="J114" s="2">
        <v>50</v>
      </c>
      <c r="K114" s="2">
        <v>51</v>
      </c>
      <c r="L114" s="2">
        <v>58</v>
      </c>
      <c r="M114" s="2">
        <v>35</v>
      </c>
      <c r="N114" s="2">
        <v>0</v>
      </c>
      <c r="O114" s="2">
        <v>101</v>
      </c>
      <c r="P114" s="2">
        <v>159</v>
      </c>
      <c r="Q114" s="2">
        <v>194</v>
      </c>
      <c r="R114" s="2">
        <v>194</v>
      </c>
      <c r="S114" s="2">
        <v>50</v>
      </c>
      <c r="T114" s="2">
        <v>-5.5555555555555802E-2</v>
      </c>
      <c r="U114" s="2">
        <v>51</v>
      </c>
      <c r="V114" s="2">
        <v>-0.38888888888888884</v>
      </c>
      <c r="W114" s="2">
        <v>29</v>
      </c>
      <c r="X114" s="2">
        <v>-0.66666666666666652</v>
      </c>
      <c r="Y114" s="2">
        <v>11</v>
      </c>
      <c r="Z114" s="2">
        <v>1</v>
      </c>
      <c r="AA114" s="2">
        <v>11</v>
      </c>
      <c r="AB114" s="2">
        <v>2</v>
      </c>
      <c r="AC114" s="2">
        <v>7</v>
      </c>
      <c r="AD114" s="2">
        <v>4</v>
      </c>
      <c r="AE114" s="2">
        <v>2</v>
      </c>
      <c r="AF114" s="2">
        <v>4</v>
      </c>
      <c r="AG114" s="2">
        <v>1</v>
      </c>
      <c r="AH114" s="2">
        <v>1</v>
      </c>
      <c r="AI114" s="2">
        <v>1</v>
      </c>
      <c r="AJ114" s="2">
        <v>1</v>
      </c>
      <c r="AK114" s="2">
        <v>1</v>
      </c>
      <c r="AL114" s="2">
        <v>1</v>
      </c>
      <c r="AM114" s="2">
        <v>1055.6220000000001</v>
      </c>
      <c r="AN114" s="2">
        <v>970.36</v>
      </c>
      <c r="AO114" s="2">
        <v>85.262000000000057</v>
      </c>
      <c r="AP114" s="2">
        <v>194.00113999999999</v>
      </c>
      <c r="AQ114" s="65">
        <v>4</v>
      </c>
      <c r="AR114" s="65">
        <v>4</v>
      </c>
      <c r="AS114" s="65">
        <v>4</v>
      </c>
      <c r="AT114" s="65">
        <v>4</v>
      </c>
      <c r="AU114" s="65">
        <v>3</v>
      </c>
      <c r="AV114" s="65">
        <v>4</v>
      </c>
      <c r="AW114" s="65">
        <v>4</v>
      </c>
      <c r="AX114" s="65">
        <v>4</v>
      </c>
      <c r="AY114" s="65">
        <v>3</v>
      </c>
      <c r="AZ114" s="65">
        <v>3</v>
      </c>
      <c r="BA114" s="65">
        <v>4</v>
      </c>
      <c r="BB114" s="65">
        <v>4</v>
      </c>
      <c r="BC114" s="65">
        <v>3</v>
      </c>
      <c r="BD114" s="65">
        <v>3</v>
      </c>
      <c r="BE114" s="65">
        <v>3</v>
      </c>
      <c r="BF114" s="65">
        <v>3</v>
      </c>
      <c r="BG114" s="65">
        <v>3</v>
      </c>
      <c r="BH114" s="65">
        <v>3</v>
      </c>
      <c r="BI114" s="65">
        <v>0</v>
      </c>
      <c r="BJ114" s="65">
        <v>0</v>
      </c>
      <c r="BK114" s="65">
        <v>0</v>
      </c>
      <c r="BL114" s="65">
        <v>0</v>
      </c>
      <c r="BM114" s="65">
        <v>0</v>
      </c>
      <c r="BN114" s="65">
        <v>0</v>
      </c>
      <c r="BO114" s="65">
        <v>0</v>
      </c>
      <c r="BP114" s="65">
        <v>0</v>
      </c>
      <c r="BQ114" s="65">
        <v>0</v>
      </c>
      <c r="BR114" s="65">
        <v>3</v>
      </c>
      <c r="BS114" s="65">
        <v>2</v>
      </c>
      <c r="BT114" s="65">
        <v>1</v>
      </c>
      <c r="BU114" s="65">
        <v>1</v>
      </c>
      <c r="BV114" s="65">
        <v>1</v>
      </c>
      <c r="BW114" s="65">
        <v>3</v>
      </c>
      <c r="BX114" s="65">
        <v>3</v>
      </c>
      <c r="BY114" s="65">
        <v>3</v>
      </c>
      <c r="BZ114" s="65">
        <v>1</v>
      </c>
      <c r="CA114" s="65">
        <v>0</v>
      </c>
      <c r="CB114" s="65">
        <v>1</v>
      </c>
      <c r="CC114" s="65">
        <v>0</v>
      </c>
      <c r="CD114" s="65">
        <v>2</v>
      </c>
      <c r="CE114" s="65">
        <v>3</v>
      </c>
      <c r="CF114" s="65">
        <v>1</v>
      </c>
      <c r="CG114" s="65">
        <v>1</v>
      </c>
      <c r="CH114" s="65">
        <v>2</v>
      </c>
      <c r="CI114" s="65">
        <v>3</v>
      </c>
      <c r="CJ114" s="65">
        <v>0</v>
      </c>
      <c r="CK114" s="65">
        <v>0</v>
      </c>
      <c r="CL114" s="65">
        <v>0</v>
      </c>
      <c r="CM114" s="65">
        <v>0</v>
      </c>
      <c r="CN114" s="65">
        <v>0</v>
      </c>
      <c r="CO114" s="65">
        <v>0</v>
      </c>
      <c r="CP114" s="65">
        <v>0</v>
      </c>
      <c r="CQ114" s="65">
        <v>0</v>
      </c>
      <c r="CR114" s="65">
        <v>0</v>
      </c>
      <c r="CS114" s="65">
        <v>13</v>
      </c>
      <c r="CT114" s="65">
        <v>14</v>
      </c>
      <c r="CU114" s="65">
        <v>11</v>
      </c>
      <c r="CV114" s="65">
        <v>15</v>
      </c>
      <c r="CW114" s="65">
        <v>9</v>
      </c>
      <c r="CX114" s="65">
        <v>12</v>
      </c>
      <c r="CY114" s="65">
        <v>13</v>
      </c>
      <c r="CZ114" s="65">
        <v>9</v>
      </c>
      <c r="DA114" s="65">
        <v>10</v>
      </c>
      <c r="DB114" s="65">
        <v>9</v>
      </c>
      <c r="DC114" s="65">
        <v>14</v>
      </c>
      <c r="DD114" s="65">
        <v>13</v>
      </c>
      <c r="DE114" s="65">
        <v>10</v>
      </c>
      <c r="DF114" s="65">
        <v>9</v>
      </c>
      <c r="DG114" s="65">
        <v>12</v>
      </c>
      <c r="DH114" s="65">
        <v>8</v>
      </c>
      <c r="DI114" s="65">
        <v>7</v>
      </c>
      <c r="DJ114" s="65">
        <v>6</v>
      </c>
      <c r="DK114" s="65">
        <v>0</v>
      </c>
      <c r="DL114" s="65">
        <v>0</v>
      </c>
      <c r="DM114" s="65">
        <v>0</v>
      </c>
      <c r="DN114" s="65">
        <v>0</v>
      </c>
      <c r="DO114" s="65">
        <v>0</v>
      </c>
      <c r="DP114" s="65">
        <v>0</v>
      </c>
      <c r="DQ114" s="65">
        <v>0</v>
      </c>
      <c r="DR114" s="65">
        <v>0</v>
      </c>
      <c r="DS114" s="65">
        <v>0</v>
      </c>
      <c r="DT114" s="2" t="s">
        <v>352</v>
      </c>
      <c r="DU114" s="2" t="s">
        <v>489</v>
      </c>
      <c r="DW114" s="2" t="s">
        <v>1</v>
      </c>
      <c r="DX114" s="2">
        <v>1</v>
      </c>
      <c r="DY114" s="2">
        <v>3</v>
      </c>
      <c r="DZ114" s="2">
        <v>4</v>
      </c>
      <c r="EA114" s="2">
        <v>2</v>
      </c>
      <c r="EB114" s="2">
        <v>2</v>
      </c>
      <c r="EC114" s="2">
        <v>3</v>
      </c>
      <c r="ED114" s="2">
        <v>2</v>
      </c>
      <c r="EE114" s="2">
        <v>3</v>
      </c>
      <c r="EF114" s="2">
        <v>2</v>
      </c>
      <c r="EG114" s="2">
        <v>4</v>
      </c>
      <c r="EH114" s="2">
        <v>3</v>
      </c>
      <c r="EI114" s="2">
        <v>3</v>
      </c>
      <c r="EJ114" s="2">
        <v>3</v>
      </c>
      <c r="EK114" s="2">
        <v>3</v>
      </c>
      <c r="EL114" s="2">
        <v>3</v>
      </c>
      <c r="EM114" s="2">
        <v>3</v>
      </c>
      <c r="EN114" s="2">
        <v>3</v>
      </c>
      <c r="EO114" s="2">
        <v>2</v>
      </c>
      <c r="EP114" s="2">
        <v>2</v>
      </c>
      <c r="EQ114" s="2">
        <v>3</v>
      </c>
      <c r="ER114" s="2">
        <v>4</v>
      </c>
      <c r="ES114" s="2">
        <v>3</v>
      </c>
      <c r="ET114" s="2">
        <v>4</v>
      </c>
      <c r="EU114" s="2">
        <v>4</v>
      </c>
      <c r="EV114" s="2">
        <v>2</v>
      </c>
      <c r="EW114" s="2">
        <v>3</v>
      </c>
      <c r="EX114" s="2">
        <v>2</v>
      </c>
      <c r="EY114" s="2">
        <v>2</v>
      </c>
      <c r="EZ114" s="2">
        <v>3</v>
      </c>
      <c r="FA114" s="2">
        <v>2</v>
      </c>
      <c r="FB114" s="2">
        <v>3</v>
      </c>
      <c r="FC114" s="2">
        <v>3</v>
      </c>
      <c r="FD114" s="2">
        <v>3</v>
      </c>
      <c r="FE114" s="2">
        <v>4</v>
      </c>
      <c r="FF114" s="2">
        <v>2</v>
      </c>
      <c r="FG114" s="2">
        <v>2</v>
      </c>
      <c r="FH114" s="2">
        <v>2</v>
      </c>
      <c r="FI114" s="2">
        <v>4</v>
      </c>
      <c r="FJ114" s="2">
        <v>3</v>
      </c>
      <c r="FK114" s="2">
        <v>3</v>
      </c>
      <c r="FL114" s="2">
        <v>5</v>
      </c>
      <c r="FM114" s="2">
        <v>2</v>
      </c>
      <c r="FN114" s="2">
        <v>2</v>
      </c>
      <c r="FO114" s="2">
        <v>3</v>
      </c>
      <c r="FP114" s="2">
        <v>2</v>
      </c>
      <c r="FQ114" s="2">
        <v>4</v>
      </c>
      <c r="FR114" s="2">
        <v>3</v>
      </c>
      <c r="FS114" s="2">
        <v>4</v>
      </c>
      <c r="FT114" s="2">
        <v>3</v>
      </c>
      <c r="FU114" s="2">
        <v>4</v>
      </c>
      <c r="FV114" s="2">
        <v>3</v>
      </c>
      <c r="FW114" s="2">
        <v>5</v>
      </c>
      <c r="FX114" s="2">
        <v>3</v>
      </c>
      <c r="FY114" s="2">
        <v>3</v>
      </c>
      <c r="FZ114" s="2">
        <v>2</v>
      </c>
      <c r="GA114" s="2">
        <v>3</v>
      </c>
      <c r="GB114" s="2">
        <v>3</v>
      </c>
      <c r="GC114" s="2">
        <v>3</v>
      </c>
      <c r="GD114" s="2">
        <v>4</v>
      </c>
      <c r="GE114" s="2">
        <v>6</v>
      </c>
      <c r="GF114" s="2">
        <v>4</v>
      </c>
      <c r="GG114" s="2">
        <v>3</v>
      </c>
      <c r="GH114" s="2">
        <v>5</v>
      </c>
      <c r="GI114" s="2">
        <v>4</v>
      </c>
      <c r="GJ114" s="2"/>
      <c r="GK114" s="2"/>
      <c r="GL114" s="2"/>
      <c r="GM114" s="2"/>
      <c r="GN114" s="2"/>
      <c r="GO114" s="2"/>
      <c r="GP114" s="2"/>
      <c r="GQ114" s="2"/>
      <c r="GR114" s="2"/>
    </row>
    <row r="115" spans="1:200" x14ac:dyDescent="0.25">
      <c r="A115" s="2" t="s">
        <v>971</v>
      </c>
      <c r="B115" s="2" t="s">
        <v>199</v>
      </c>
      <c r="C115" s="2" t="s">
        <v>971</v>
      </c>
      <c r="D115" s="2">
        <v>22</v>
      </c>
      <c r="E115" s="2">
        <v>0</v>
      </c>
      <c r="F115" s="2">
        <v>7</v>
      </c>
      <c r="G115" s="2">
        <v>3</v>
      </c>
      <c r="H115" s="2">
        <v>22</v>
      </c>
      <c r="I115" s="2">
        <v>10</v>
      </c>
      <c r="J115" s="2">
        <v>61</v>
      </c>
      <c r="K115" s="2">
        <v>59</v>
      </c>
      <c r="L115" s="2">
        <v>54</v>
      </c>
      <c r="M115" s="2">
        <v>32</v>
      </c>
      <c r="N115" s="2">
        <v>0</v>
      </c>
      <c r="O115" s="2">
        <v>120</v>
      </c>
      <c r="P115" s="2">
        <v>174</v>
      </c>
      <c r="Q115" s="2">
        <v>206</v>
      </c>
      <c r="R115" s="2">
        <v>206</v>
      </c>
      <c r="S115" s="2">
        <v>61</v>
      </c>
      <c r="T115" s="2">
        <v>0.11111111111111116</v>
      </c>
      <c r="U115" s="2">
        <v>59</v>
      </c>
      <c r="V115" s="2">
        <v>0.27777777777777768</v>
      </c>
      <c r="W115" s="2">
        <v>28</v>
      </c>
      <c r="X115" s="2">
        <v>-0.4444444444444442</v>
      </c>
      <c r="Y115" s="2">
        <v>5</v>
      </c>
      <c r="Z115" s="2">
        <v>2</v>
      </c>
      <c r="AA115" s="2">
        <v>5</v>
      </c>
      <c r="AB115" s="2">
        <v>4</v>
      </c>
      <c r="AC115" s="2">
        <v>8</v>
      </c>
      <c r="AD115" s="2">
        <v>2</v>
      </c>
      <c r="AE115" s="2">
        <v>4</v>
      </c>
      <c r="AF115" s="2">
        <v>2</v>
      </c>
      <c r="AG115" s="2">
        <v>8</v>
      </c>
      <c r="AH115" s="2">
        <v>11</v>
      </c>
      <c r="AI115" s="2">
        <v>6</v>
      </c>
      <c r="AJ115" s="2">
        <v>8</v>
      </c>
      <c r="AK115" s="2">
        <v>8</v>
      </c>
      <c r="AL115" s="2">
        <v>8</v>
      </c>
      <c r="AM115" s="2">
        <v>966.56500000000005</v>
      </c>
      <c r="AN115" s="2">
        <v>974.63900000000001</v>
      </c>
      <c r="AO115" s="2">
        <v>-8.0739999999999554</v>
      </c>
      <c r="AP115" s="2">
        <v>206.00115</v>
      </c>
      <c r="AQ115" s="65">
        <v>4</v>
      </c>
      <c r="AR115" s="65">
        <v>4</v>
      </c>
      <c r="AS115" s="65">
        <v>4</v>
      </c>
      <c r="AT115" s="65">
        <v>4</v>
      </c>
      <c r="AU115" s="65">
        <v>3</v>
      </c>
      <c r="AV115" s="65">
        <v>4</v>
      </c>
      <c r="AW115" s="65">
        <v>4</v>
      </c>
      <c r="AX115" s="65">
        <v>4</v>
      </c>
      <c r="AY115" s="65">
        <v>3</v>
      </c>
      <c r="AZ115" s="65">
        <v>3</v>
      </c>
      <c r="BA115" s="65">
        <v>4</v>
      </c>
      <c r="BB115" s="65">
        <v>4</v>
      </c>
      <c r="BC115" s="65">
        <v>3</v>
      </c>
      <c r="BD115" s="65">
        <v>3</v>
      </c>
      <c r="BE115" s="65">
        <v>3</v>
      </c>
      <c r="BF115" s="65">
        <v>3</v>
      </c>
      <c r="BG115" s="65">
        <v>3</v>
      </c>
      <c r="BH115" s="65">
        <v>3</v>
      </c>
      <c r="BI115" s="65">
        <v>0</v>
      </c>
      <c r="BJ115" s="65">
        <v>0</v>
      </c>
      <c r="BK115" s="65">
        <v>0</v>
      </c>
      <c r="BL115" s="65">
        <v>0</v>
      </c>
      <c r="BM115" s="65">
        <v>0</v>
      </c>
      <c r="BN115" s="65">
        <v>0</v>
      </c>
      <c r="BO115" s="65">
        <v>0</v>
      </c>
      <c r="BP115" s="65">
        <v>0</v>
      </c>
      <c r="BQ115" s="65">
        <v>0</v>
      </c>
      <c r="BR115" s="65">
        <v>1</v>
      </c>
      <c r="BS115" s="65">
        <v>1</v>
      </c>
      <c r="BT115" s="65">
        <v>2</v>
      </c>
      <c r="BU115" s="65">
        <v>0</v>
      </c>
      <c r="BV115" s="65">
        <v>1</v>
      </c>
      <c r="BW115" s="65">
        <v>2</v>
      </c>
      <c r="BX115" s="65">
        <v>2</v>
      </c>
      <c r="BY115" s="65">
        <v>2</v>
      </c>
      <c r="BZ115" s="65">
        <v>0</v>
      </c>
      <c r="CA115" s="65">
        <v>0</v>
      </c>
      <c r="CB115" s="65">
        <v>2</v>
      </c>
      <c r="CC115" s="65">
        <v>1</v>
      </c>
      <c r="CD115" s="65">
        <v>1</v>
      </c>
      <c r="CE115" s="65">
        <v>3</v>
      </c>
      <c r="CF115" s="65">
        <v>0</v>
      </c>
      <c r="CG115" s="65">
        <v>2</v>
      </c>
      <c r="CH115" s="65">
        <v>1</v>
      </c>
      <c r="CI115" s="65">
        <v>1</v>
      </c>
      <c r="CJ115" s="65">
        <v>0</v>
      </c>
      <c r="CK115" s="65">
        <v>0</v>
      </c>
      <c r="CL115" s="65">
        <v>0</v>
      </c>
      <c r="CM115" s="65">
        <v>0</v>
      </c>
      <c r="CN115" s="65">
        <v>0</v>
      </c>
      <c r="CO115" s="65">
        <v>0</v>
      </c>
      <c r="CP115" s="65">
        <v>0</v>
      </c>
      <c r="CQ115" s="65">
        <v>0</v>
      </c>
      <c r="CR115" s="65">
        <v>0</v>
      </c>
      <c r="CS115" s="65">
        <v>16</v>
      </c>
      <c r="CT115" s="65">
        <v>15</v>
      </c>
      <c r="CU115" s="65">
        <v>11</v>
      </c>
      <c r="CV115" s="65">
        <v>17</v>
      </c>
      <c r="CW115" s="65">
        <v>8</v>
      </c>
      <c r="CX115" s="65">
        <v>14</v>
      </c>
      <c r="CY115" s="65">
        <v>14</v>
      </c>
      <c r="CZ115" s="65">
        <v>10</v>
      </c>
      <c r="DA115" s="65">
        <v>9</v>
      </c>
      <c r="DB115" s="65">
        <v>10</v>
      </c>
      <c r="DC115" s="65">
        <v>12</v>
      </c>
      <c r="DD115" s="65">
        <v>13</v>
      </c>
      <c r="DE115" s="65">
        <v>11</v>
      </c>
      <c r="DF115" s="65">
        <v>9</v>
      </c>
      <c r="DG115" s="65">
        <v>14</v>
      </c>
      <c r="DH115" s="65">
        <v>7</v>
      </c>
      <c r="DI115" s="65">
        <v>8</v>
      </c>
      <c r="DJ115" s="65">
        <v>8</v>
      </c>
      <c r="DK115" s="65">
        <v>0</v>
      </c>
      <c r="DL115" s="65">
        <v>0</v>
      </c>
      <c r="DM115" s="65">
        <v>0</v>
      </c>
      <c r="DN115" s="65">
        <v>0</v>
      </c>
      <c r="DO115" s="65">
        <v>0</v>
      </c>
      <c r="DP115" s="65">
        <v>0</v>
      </c>
      <c r="DQ115" s="65">
        <v>0</v>
      </c>
      <c r="DR115" s="65">
        <v>0</v>
      </c>
      <c r="DS115" s="65">
        <v>0</v>
      </c>
      <c r="DT115" s="2" t="s">
        <v>199</v>
      </c>
      <c r="DU115" s="2" t="s">
        <v>489</v>
      </c>
      <c r="DW115" s="2" t="s">
        <v>1</v>
      </c>
      <c r="DX115" s="2">
        <v>8</v>
      </c>
      <c r="DY115" s="2">
        <v>3</v>
      </c>
      <c r="DZ115" s="2">
        <v>4</v>
      </c>
      <c r="EA115" s="2">
        <v>3</v>
      </c>
      <c r="EB115" s="2">
        <v>8</v>
      </c>
      <c r="EC115" s="2">
        <v>3</v>
      </c>
      <c r="ED115" s="2">
        <v>2</v>
      </c>
      <c r="EE115" s="2">
        <v>4</v>
      </c>
      <c r="EF115" s="2">
        <v>3</v>
      </c>
      <c r="EG115" s="2">
        <v>3</v>
      </c>
      <c r="EH115" s="2">
        <v>3</v>
      </c>
      <c r="EI115" s="2">
        <v>2</v>
      </c>
      <c r="EJ115" s="2">
        <v>3</v>
      </c>
      <c r="EK115" s="2">
        <v>4</v>
      </c>
      <c r="EL115" s="2">
        <v>3</v>
      </c>
      <c r="EM115" s="2">
        <v>5</v>
      </c>
      <c r="EN115" s="2">
        <v>2</v>
      </c>
      <c r="EO115" s="2">
        <v>3</v>
      </c>
      <c r="EP115" s="2">
        <v>3</v>
      </c>
      <c r="EQ115" s="2">
        <v>5</v>
      </c>
      <c r="ER115" s="2">
        <v>4</v>
      </c>
      <c r="ES115" s="2">
        <v>4</v>
      </c>
      <c r="ET115" s="2">
        <v>3</v>
      </c>
      <c r="EU115" s="2">
        <v>3</v>
      </c>
      <c r="EV115" s="2">
        <v>2</v>
      </c>
      <c r="EW115" s="2">
        <v>4</v>
      </c>
      <c r="EX115" s="2">
        <v>2</v>
      </c>
      <c r="EY115" s="2">
        <v>3</v>
      </c>
      <c r="EZ115" s="2">
        <v>4</v>
      </c>
      <c r="FA115" s="2">
        <v>2</v>
      </c>
      <c r="FB115" s="2">
        <v>4</v>
      </c>
      <c r="FC115" s="2">
        <v>4</v>
      </c>
      <c r="FD115" s="2">
        <v>3</v>
      </c>
      <c r="FE115" s="2">
        <v>4</v>
      </c>
      <c r="FF115" s="2">
        <v>3</v>
      </c>
      <c r="FG115" s="2">
        <v>3</v>
      </c>
      <c r="FH115" s="2">
        <v>2</v>
      </c>
      <c r="FI115" s="2">
        <v>4</v>
      </c>
      <c r="FJ115" s="2">
        <v>3</v>
      </c>
      <c r="FK115" s="2">
        <v>2</v>
      </c>
      <c r="FL115" s="2">
        <v>3</v>
      </c>
      <c r="FM115" s="2">
        <v>2</v>
      </c>
      <c r="FN115" s="2">
        <v>3</v>
      </c>
      <c r="FO115" s="2">
        <v>3</v>
      </c>
      <c r="FP115" s="2">
        <v>3</v>
      </c>
      <c r="FQ115" s="2">
        <v>3</v>
      </c>
      <c r="FR115" s="2">
        <v>3</v>
      </c>
      <c r="FS115" s="2">
        <v>3</v>
      </c>
      <c r="FT115" s="2">
        <v>4</v>
      </c>
      <c r="FU115" s="2">
        <v>3</v>
      </c>
      <c r="FV115" s="2">
        <v>3</v>
      </c>
      <c r="FW115" s="2">
        <v>5</v>
      </c>
      <c r="FX115" s="2">
        <v>2</v>
      </c>
      <c r="FY115" s="2">
        <v>2</v>
      </c>
      <c r="FZ115" s="2">
        <v>3</v>
      </c>
      <c r="GA115" s="2">
        <v>4</v>
      </c>
      <c r="GB115" s="2">
        <v>4</v>
      </c>
      <c r="GC115" s="2">
        <v>2</v>
      </c>
      <c r="GD115" s="2">
        <v>3</v>
      </c>
      <c r="GE115" s="2">
        <v>7</v>
      </c>
      <c r="GF115" s="2">
        <v>3</v>
      </c>
      <c r="GG115" s="2">
        <v>2</v>
      </c>
      <c r="GH115" s="2">
        <v>5</v>
      </c>
      <c r="GI115" s="2">
        <v>2</v>
      </c>
      <c r="GJ115" s="2"/>
      <c r="GK115" s="2"/>
      <c r="GL115" s="2"/>
      <c r="GM115" s="2"/>
      <c r="GN115" s="2"/>
      <c r="GO115" s="2"/>
      <c r="GP115" s="2"/>
      <c r="GQ115" s="2"/>
      <c r="GR115" s="2"/>
    </row>
    <row r="116" spans="1:200" x14ac:dyDescent="0.25">
      <c r="A116" s="2" t="s">
        <v>972</v>
      </c>
      <c r="B116" s="2" t="s">
        <v>203</v>
      </c>
      <c r="C116" s="2" t="s">
        <v>972</v>
      </c>
      <c r="D116" s="2">
        <v>11</v>
      </c>
      <c r="E116" s="2">
        <v>0</v>
      </c>
      <c r="F116" s="2">
        <v>11</v>
      </c>
      <c r="G116" s="2">
        <v>5</v>
      </c>
      <c r="H116" s="2">
        <v>11</v>
      </c>
      <c r="I116" s="2">
        <v>16</v>
      </c>
      <c r="J116" s="2">
        <v>61</v>
      </c>
      <c r="K116" s="2">
        <v>63</v>
      </c>
      <c r="L116" s="2">
        <v>64</v>
      </c>
      <c r="M116" s="2">
        <v>35</v>
      </c>
      <c r="N116" s="2">
        <v>0</v>
      </c>
      <c r="O116" s="2">
        <v>124</v>
      </c>
      <c r="P116" s="2">
        <v>188</v>
      </c>
      <c r="Q116" s="2">
        <v>223</v>
      </c>
      <c r="R116" s="2">
        <v>223</v>
      </c>
      <c r="S116" s="2">
        <v>61</v>
      </c>
      <c r="T116" s="2">
        <v>-0.11111111111111116</v>
      </c>
      <c r="U116" s="2">
        <v>63</v>
      </c>
      <c r="V116" s="2">
        <v>-5.5555555555555358E-2</v>
      </c>
      <c r="W116" s="2">
        <v>35</v>
      </c>
      <c r="X116" s="2">
        <v>0</v>
      </c>
      <c r="Y116" s="2">
        <v>5</v>
      </c>
      <c r="Z116" s="2">
        <v>4</v>
      </c>
      <c r="AA116" s="2">
        <v>2</v>
      </c>
      <c r="AB116" s="2">
        <v>4</v>
      </c>
      <c r="AC116" s="2">
        <v>2</v>
      </c>
      <c r="AD116" s="2">
        <v>5</v>
      </c>
      <c r="AE116" s="2">
        <v>2</v>
      </c>
      <c r="AF116" s="2">
        <v>3</v>
      </c>
      <c r="AG116" s="2">
        <v>8</v>
      </c>
      <c r="AH116" s="2">
        <v>17</v>
      </c>
      <c r="AI116" s="2">
        <v>17</v>
      </c>
      <c r="AJ116" s="2">
        <v>16</v>
      </c>
      <c r="AK116" s="2">
        <v>16</v>
      </c>
      <c r="AL116" s="2">
        <v>17</v>
      </c>
      <c r="AM116" s="2">
        <v>883.44500000000005</v>
      </c>
      <c r="AN116" s="2">
        <v>788.48699999999997</v>
      </c>
      <c r="AO116" s="2">
        <v>94.958000000000084</v>
      </c>
      <c r="AP116" s="2">
        <v>223.00116</v>
      </c>
      <c r="AQ116" s="65">
        <v>4</v>
      </c>
      <c r="AR116" s="65">
        <v>4</v>
      </c>
      <c r="AS116" s="65">
        <v>4</v>
      </c>
      <c r="AT116" s="65">
        <v>4</v>
      </c>
      <c r="AU116" s="65">
        <v>3</v>
      </c>
      <c r="AV116" s="65">
        <v>4</v>
      </c>
      <c r="AW116" s="65">
        <v>4</v>
      </c>
      <c r="AX116" s="65">
        <v>4</v>
      </c>
      <c r="AY116" s="65">
        <v>3</v>
      </c>
      <c r="AZ116" s="65">
        <v>3</v>
      </c>
      <c r="BA116" s="65">
        <v>4</v>
      </c>
      <c r="BB116" s="65">
        <v>4</v>
      </c>
      <c r="BC116" s="65">
        <v>3</v>
      </c>
      <c r="BD116" s="65">
        <v>3</v>
      </c>
      <c r="BE116" s="65">
        <v>3</v>
      </c>
      <c r="BF116" s="65">
        <v>3</v>
      </c>
      <c r="BG116" s="65">
        <v>3</v>
      </c>
      <c r="BH116" s="65">
        <v>3</v>
      </c>
      <c r="BI116" s="65">
        <v>0</v>
      </c>
      <c r="BJ116" s="65">
        <v>0</v>
      </c>
      <c r="BK116" s="65">
        <v>0</v>
      </c>
      <c r="BL116" s="65">
        <v>0</v>
      </c>
      <c r="BM116" s="65">
        <v>0</v>
      </c>
      <c r="BN116" s="65">
        <v>0</v>
      </c>
      <c r="BO116" s="65">
        <v>0</v>
      </c>
      <c r="BP116" s="65">
        <v>0</v>
      </c>
      <c r="BQ116" s="65">
        <v>0</v>
      </c>
      <c r="BR116" s="65">
        <v>1</v>
      </c>
      <c r="BS116" s="65">
        <v>0</v>
      </c>
      <c r="BT116" s="65">
        <v>0</v>
      </c>
      <c r="BU116" s="65">
        <v>0</v>
      </c>
      <c r="BV116" s="65">
        <v>2</v>
      </c>
      <c r="BW116" s="65">
        <v>2</v>
      </c>
      <c r="BX116" s="65">
        <v>0</v>
      </c>
      <c r="BY116" s="65">
        <v>0</v>
      </c>
      <c r="BZ116" s="65">
        <v>0</v>
      </c>
      <c r="CA116" s="65">
        <v>0</v>
      </c>
      <c r="CB116" s="65">
        <v>0</v>
      </c>
      <c r="CC116" s="65">
        <v>3</v>
      </c>
      <c r="CD116" s="65">
        <v>1</v>
      </c>
      <c r="CE116" s="65">
        <v>1</v>
      </c>
      <c r="CF116" s="65">
        <v>0</v>
      </c>
      <c r="CG116" s="65">
        <v>0</v>
      </c>
      <c r="CH116" s="65">
        <v>1</v>
      </c>
      <c r="CI116" s="65">
        <v>0</v>
      </c>
      <c r="CJ116" s="65">
        <v>0</v>
      </c>
      <c r="CK116" s="65">
        <v>0</v>
      </c>
      <c r="CL116" s="65">
        <v>0</v>
      </c>
      <c r="CM116" s="65">
        <v>0</v>
      </c>
      <c r="CN116" s="65">
        <v>0</v>
      </c>
      <c r="CO116" s="65">
        <v>0</v>
      </c>
      <c r="CP116" s="65">
        <v>0</v>
      </c>
      <c r="CQ116" s="65">
        <v>0</v>
      </c>
      <c r="CR116" s="65">
        <v>0</v>
      </c>
      <c r="CS116" s="65">
        <v>15</v>
      </c>
      <c r="CT116" s="65">
        <v>16</v>
      </c>
      <c r="CU116" s="65">
        <v>14</v>
      </c>
      <c r="CV116" s="65">
        <v>22</v>
      </c>
      <c r="CW116" s="65">
        <v>7</v>
      </c>
      <c r="CX116" s="65">
        <v>13</v>
      </c>
      <c r="CY116" s="65">
        <v>16</v>
      </c>
      <c r="CZ116" s="65">
        <v>12</v>
      </c>
      <c r="DA116" s="65">
        <v>9</v>
      </c>
      <c r="DB116" s="65">
        <v>9</v>
      </c>
      <c r="DC116" s="65">
        <v>15</v>
      </c>
      <c r="DD116" s="65">
        <v>10</v>
      </c>
      <c r="DE116" s="65">
        <v>12</v>
      </c>
      <c r="DF116" s="65">
        <v>11</v>
      </c>
      <c r="DG116" s="65">
        <v>14</v>
      </c>
      <c r="DH116" s="65">
        <v>10</v>
      </c>
      <c r="DI116" s="65">
        <v>9</v>
      </c>
      <c r="DJ116" s="65">
        <v>9</v>
      </c>
      <c r="DK116" s="65">
        <v>0</v>
      </c>
      <c r="DL116" s="65">
        <v>0</v>
      </c>
      <c r="DM116" s="65">
        <v>0</v>
      </c>
      <c r="DN116" s="65">
        <v>0</v>
      </c>
      <c r="DO116" s="65">
        <v>0</v>
      </c>
      <c r="DP116" s="65">
        <v>0</v>
      </c>
      <c r="DQ116" s="65">
        <v>0</v>
      </c>
      <c r="DR116" s="65">
        <v>0</v>
      </c>
      <c r="DS116" s="65">
        <v>0</v>
      </c>
      <c r="DT116" s="2" t="s">
        <v>203</v>
      </c>
      <c r="DU116" s="2" t="s">
        <v>489</v>
      </c>
      <c r="DW116" s="2" t="s">
        <v>1</v>
      </c>
      <c r="DX116" s="2">
        <v>16</v>
      </c>
      <c r="DY116" s="2">
        <v>3</v>
      </c>
      <c r="DZ116" s="2">
        <v>4</v>
      </c>
      <c r="EA116" s="2">
        <v>4</v>
      </c>
      <c r="EB116" s="2">
        <v>6</v>
      </c>
      <c r="EC116" s="2">
        <v>2</v>
      </c>
      <c r="ED116" s="2">
        <v>2</v>
      </c>
      <c r="EE116" s="2">
        <v>4</v>
      </c>
      <c r="EF116" s="2">
        <v>3</v>
      </c>
      <c r="EG116" s="2">
        <v>3</v>
      </c>
      <c r="EH116" s="2">
        <v>3</v>
      </c>
      <c r="EI116" s="2">
        <v>3</v>
      </c>
      <c r="EJ116" s="2">
        <v>2</v>
      </c>
      <c r="EK116" s="2">
        <v>5</v>
      </c>
      <c r="EL116" s="2">
        <v>4</v>
      </c>
      <c r="EM116" s="2">
        <v>5</v>
      </c>
      <c r="EN116" s="2">
        <v>3</v>
      </c>
      <c r="EO116" s="2">
        <v>2</v>
      </c>
      <c r="EP116" s="2">
        <v>3</v>
      </c>
      <c r="EQ116" s="2">
        <v>4</v>
      </c>
      <c r="ER116" s="2">
        <v>4</v>
      </c>
      <c r="ES116" s="2">
        <v>3</v>
      </c>
      <c r="ET116" s="2">
        <v>5</v>
      </c>
      <c r="EU116" s="2">
        <v>3</v>
      </c>
      <c r="EV116" s="2">
        <v>4</v>
      </c>
      <c r="EW116" s="2">
        <v>4</v>
      </c>
      <c r="EX116" s="2">
        <v>3</v>
      </c>
      <c r="EY116" s="2">
        <v>3</v>
      </c>
      <c r="EZ116" s="2">
        <v>3</v>
      </c>
      <c r="FA116" s="2">
        <v>3</v>
      </c>
      <c r="FB116" s="2">
        <v>2</v>
      </c>
      <c r="FC116" s="2">
        <v>3</v>
      </c>
      <c r="FD116" s="2">
        <v>4</v>
      </c>
      <c r="FE116" s="2">
        <v>4</v>
      </c>
      <c r="FF116" s="2">
        <v>4</v>
      </c>
      <c r="FG116" s="2">
        <v>4</v>
      </c>
      <c r="FH116" s="2">
        <v>3</v>
      </c>
      <c r="FI116" s="2">
        <v>4</v>
      </c>
      <c r="FJ116" s="2">
        <v>4</v>
      </c>
      <c r="FK116" s="2">
        <v>3</v>
      </c>
      <c r="FL116" s="2">
        <v>4</v>
      </c>
      <c r="FM116" s="2">
        <v>2</v>
      </c>
      <c r="FN116" s="2">
        <v>5</v>
      </c>
      <c r="FO116" s="2">
        <v>4</v>
      </c>
      <c r="FP116" s="2">
        <v>3</v>
      </c>
      <c r="FQ116" s="2">
        <v>3</v>
      </c>
      <c r="FR116" s="2">
        <v>3</v>
      </c>
      <c r="FS116" s="2">
        <v>4</v>
      </c>
      <c r="FT116" s="2">
        <v>4</v>
      </c>
      <c r="FU116" s="2">
        <v>4</v>
      </c>
      <c r="FV116" s="2">
        <v>3</v>
      </c>
      <c r="FW116" s="2">
        <v>5</v>
      </c>
      <c r="FX116" s="2">
        <v>3</v>
      </c>
      <c r="FY116" s="2">
        <v>3</v>
      </c>
      <c r="FZ116" s="2">
        <v>3</v>
      </c>
      <c r="GA116" s="2">
        <v>4</v>
      </c>
      <c r="GB116" s="2">
        <v>4</v>
      </c>
      <c r="GC116" s="2">
        <v>4</v>
      </c>
      <c r="GD116" s="2">
        <v>7</v>
      </c>
      <c r="GE116" s="2">
        <v>2</v>
      </c>
      <c r="GF116" s="2">
        <v>4</v>
      </c>
      <c r="GG116" s="2">
        <v>3</v>
      </c>
      <c r="GH116" s="2">
        <v>5</v>
      </c>
      <c r="GI116" s="2">
        <v>2</v>
      </c>
      <c r="GJ116" s="2"/>
      <c r="GK116" s="2"/>
      <c r="GL116" s="2"/>
      <c r="GM116" s="2"/>
      <c r="GN116" s="2"/>
      <c r="GO116" s="2"/>
      <c r="GP116" s="2"/>
      <c r="GQ116" s="2"/>
      <c r="GR116" s="2"/>
    </row>
    <row r="117" spans="1:200" x14ac:dyDescent="0.25">
      <c r="A117" s="2" t="s">
        <v>973</v>
      </c>
      <c r="B117" s="2" t="s">
        <v>584</v>
      </c>
      <c r="C117" s="2" t="s">
        <v>973</v>
      </c>
      <c r="D117" s="2">
        <v>3</v>
      </c>
      <c r="E117" s="2">
        <v>0</v>
      </c>
      <c r="F117" s="2">
        <v>19</v>
      </c>
      <c r="G117" s="2">
        <v>10</v>
      </c>
      <c r="H117" s="2">
        <v>3</v>
      </c>
      <c r="I117" s="2">
        <v>29</v>
      </c>
      <c r="J117" s="2">
        <v>77</v>
      </c>
      <c r="K117" s="2">
        <v>67</v>
      </c>
      <c r="L117" s="2">
        <v>80</v>
      </c>
      <c r="M117" s="2">
        <v>999</v>
      </c>
      <c r="N117" s="2">
        <v>0</v>
      </c>
      <c r="O117" s="2">
        <v>144</v>
      </c>
      <c r="P117" s="2">
        <v>224</v>
      </c>
      <c r="Q117" s="2">
        <v>1223</v>
      </c>
      <c r="R117" s="2">
        <v>1223</v>
      </c>
      <c r="S117" s="2">
        <v>77</v>
      </c>
      <c r="T117" s="2">
        <v>0.55555555555555536</v>
      </c>
      <c r="U117" s="2">
        <v>67</v>
      </c>
      <c r="V117" s="2">
        <v>-0.72222222222222232</v>
      </c>
      <c r="W117" s="2">
        <v>43</v>
      </c>
      <c r="Y117" s="2">
        <v>1</v>
      </c>
      <c r="Z117" s="2">
        <v>11</v>
      </c>
      <c r="AA117" s="2">
        <v>2</v>
      </c>
      <c r="AB117" s="2">
        <v>6</v>
      </c>
      <c r="AC117" s="2">
        <v>0</v>
      </c>
      <c r="AD117" s="2">
        <v>12</v>
      </c>
      <c r="AG117" s="2">
        <v>54</v>
      </c>
      <c r="AH117" s="2">
        <v>48</v>
      </c>
      <c r="AI117" s="2">
        <v>50</v>
      </c>
      <c r="AJ117" s="2">
        <v>50</v>
      </c>
      <c r="AK117" s="2">
        <v>50</v>
      </c>
      <c r="AL117" s="2">
        <v>54</v>
      </c>
      <c r="AM117" s="2">
        <v>669.70799999999997</v>
      </c>
      <c r="AN117" s="2">
        <v>522.04200000000003</v>
      </c>
      <c r="AO117" s="2">
        <v>147.66599999999994</v>
      </c>
      <c r="AP117" s="2">
        <v>1223.00117</v>
      </c>
      <c r="AQ117" s="65">
        <v>3</v>
      </c>
      <c r="AR117" s="65">
        <v>3</v>
      </c>
      <c r="AS117" s="65">
        <v>3</v>
      </c>
      <c r="AT117" s="65">
        <v>3</v>
      </c>
      <c r="AU117" s="65">
        <v>3</v>
      </c>
      <c r="AV117" s="65">
        <v>3</v>
      </c>
      <c r="AW117" s="65">
        <v>3</v>
      </c>
      <c r="AX117" s="65">
        <v>3</v>
      </c>
      <c r="AY117" s="65">
        <v>3</v>
      </c>
      <c r="AZ117" s="65">
        <v>3</v>
      </c>
      <c r="BA117" s="65">
        <v>3</v>
      </c>
      <c r="BB117" s="65">
        <v>3</v>
      </c>
      <c r="BC117" s="65">
        <v>3</v>
      </c>
      <c r="BD117" s="65">
        <v>3</v>
      </c>
      <c r="BE117" s="65">
        <v>3</v>
      </c>
      <c r="BF117" s="65">
        <v>3</v>
      </c>
      <c r="BG117" s="65">
        <v>3</v>
      </c>
      <c r="BH117" s="65">
        <v>3</v>
      </c>
      <c r="BI117" s="65">
        <v>0</v>
      </c>
      <c r="BJ117" s="65">
        <v>0</v>
      </c>
      <c r="BK117" s="65">
        <v>0</v>
      </c>
      <c r="BL117" s="65">
        <v>0</v>
      </c>
      <c r="BM117" s="65">
        <v>0</v>
      </c>
      <c r="BN117" s="65">
        <v>0</v>
      </c>
      <c r="BO117" s="65">
        <v>0</v>
      </c>
      <c r="BP117" s="65">
        <v>0</v>
      </c>
      <c r="BQ117" s="65">
        <v>0</v>
      </c>
      <c r="BR117" s="65">
        <v>0</v>
      </c>
      <c r="BS117" s="65">
        <v>0</v>
      </c>
      <c r="BT117" s="65">
        <v>0</v>
      </c>
      <c r="BU117" s="65">
        <v>0</v>
      </c>
      <c r="BV117" s="65">
        <v>0</v>
      </c>
      <c r="BW117" s="65">
        <v>0</v>
      </c>
      <c r="BX117" s="65">
        <v>0</v>
      </c>
      <c r="BY117" s="65">
        <v>0</v>
      </c>
      <c r="BZ117" s="65">
        <v>1</v>
      </c>
      <c r="CA117" s="65">
        <v>0</v>
      </c>
      <c r="CB117" s="65">
        <v>0</v>
      </c>
      <c r="CC117" s="65">
        <v>2</v>
      </c>
      <c r="CD117" s="65">
        <v>0</v>
      </c>
      <c r="CE117" s="65">
        <v>0</v>
      </c>
      <c r="CF117" s="65">
        <v>0</v>
      </c>
      <c r="CG117" s="65">
        <v>0</v>
      </c>
      <c r="CH117" s="65">
        <v>0</v>
      </c>
      <c r="CI117" s="65">
        <v>0</v>
      </c>
      <c r="CJ117" s="65">
        <v>0</v>
      </c>
      <c r="CK117" s="65">
        <v>0</v>
      </c>
      <c r="CL117" s="65">
        <v>0</v>
      </c>
      <c r="CM117" s="65">
        <v>0</v>
      </c>
      <c r="CN117" s="65">
        <v>0</v>
      </c>
      <c r="CO117" s="65">
        <v>0</v>
      </c>
      <c r="CP117" s="65">
        <v>0</v>
      </c>
      <c r="CQ117" s="65">
        <v>0</v>
      </c>
      <c r="CR117" s="65">
        <v>0</v>
      </c>
      <c r="CS117" s="65">
        <v>12</v>
      </c>
      <c r="CT117" s="65">
        <v>14</v>
      </c>
      <c r="CU117" s="65">
        <v>9</v>
      </c>
      <c r="CV117" s="65">
        <v>19</v>
      </c>
      <c r="CW117" s="65">
        <v>13</v>
      </c>
      <c r="CX117" s="65">
        <v>16</v>
      </c>
      <c r="CY117" s="65">
        <v>15</v>
      </c>
      <c r="CZ117" s="65">
        <v>12</v>
      </c>
      <c r="DA117" s="65">
        <v>8</v>
      </c>
      <c r="DB117" s="65">
        <v>10</v>
      </c>
      <c r="DC117" s="65">
        <v>11</v>
      </c>
      <c r="DD117" s="65">
        <v>7</v>
      </c>
      <c r="DE117" s="65">
        <v>13</v>
      </c>
      <c r="DF117" s="65">
        <v>14</v>
      </c>
      <c r="DG117" s="65">
        <v>19</v>
      </c>
      <c r="DH117" s="65">
        <v>11</v>
      </c>
      <c r="DI117" s="65">
        <v>11</v>
      </c>
      <c r="DJ117" s="65">
        <v>10</v>
      </c>
      <c r="DK117" s="65">
        <v>0</v>
      </c>
      <c r="DL117" s="65">
        <v>0</v>
      </c>
      <c r="DM117" s="65">
        <v>0</v>
      </c>
      <c r="DN117" s="65">
        <v>0</v>
      </c>
      <c r="DO117" s="65">
        <v>0</v>
      </c>
      <c r="DP117" s="65">
        <v>0</v>
      </c>
      <c r="DQ117" s="65">
        <v>0</v>
      </c>
      <c r="DR117" s="65">
        <v>0</v>
      </c>
      <c r="DS117" s="65">
        <v>0</v>
      </c>
      <c r="DT117" s="2" t="s">
        <v>584</v>
      </c>
      <c r="DU117" s="2" t="s">
        <v>687</v>
      </c>
      <c r="DW117" s="2" t="s">
        <v>1</v>
      </c>
      <c r="DX117" s="2">
        <v>50</v>
      </c>
      <c r="DY117" s="2">
        <v>4</v>
      </c>
      <c r="DZ117" s="2">
        <v>5</v>
      </c>
      <c r="EA117" s="2">
        <v>3</v>
      </c>
      <c r="EB117" s="2">
        <v>6</v>
      </c>
      <c r="EC117" s="2">
        <v>4</v>
      </c>
      <c r="ED117" s="2">
        <v>6</v>
      </c>
      <c r="EE117" s="2">
        <v>6</v>
      </c>
      <c r="EF117" s="2">
        <v>4</v>
      </c>
      <c r="EG117" s="2">
        <v>3</v>
      </c>
      <c r="EH117" s="2">
        <v>3</v>
      </c>
      <c r="EI117" s="2">
        <v>3</v>
      </c>
      <c r="EJ117" s="2">
        <v>2</v>
      </c>
      <c r="EK117" s="2">
        <v>5</v>
      </c>
      <c r="EL117" s="2">
        <v>5</v>
      </c>
      <c r="EM117" s="2">
        <v>7</v>
      </c>
      <c r="EN117" s="2">
        <v>4</v>
      </c>
      <c r="EO117" s="2">
        <v>4</v>
      </c>
      <c r="EP117" s="2">
        <v>3</v>
      </c>
      <c r="EQ117" s="2">
        <v>4</v>
      </c>
      <c r="ER117" s="2">
        <v>4</v>
      </c>
      <c r="ES117" s="2">
        <v>3</v>
      </c>
      <c r="ET117" s="2">
        <v>5</v>
      </c>
      <c r="EU117" s="2">
        <v>5</v>
      </c>
      <c r="EV117" s="2">
        <v>3</v>
      </c>
      <c r="EW117" s="2">
        <v>4</v>
      </c>
      <c r="EX117" s="2">
        <v>4</v>
      </c>
      <c r="EY117" s="2">
        <v>2</v>
      </c>
      <c r="EZ117" s="2">
        <v>3</v>
      </c>
      <c r="FA117" s="2">
        <v>4</v>
      </c>
      <c r="FB117" s="2">
        <v>2</v>
      </c>
      <c r="FC117" s="2">
        <v>4</v>
      </c>
      <c r="FD117" s="2">
        <v>4</v>
      </c>
      <c r="FE117" s="2">
        <v>6</v>
      </c>
      <c r="FF117" s="2">
        <v>3</v>
      </c>
      <c r="FG117" s="2">
        <v>4</v>
      </c>
      <c r="FH117" s="2">
        <v>3</v>
      </c>
      <c r="FI117" s="2">
        <v>4</v>
      </c>
      <c r="FJ117" s="2">
        <v>5</v>
      </c>
      <c r="FK117" s="2">
        <v>3</v>
      </c>
      <c r="FL117" s="2">
        <v>8</v>
      </c>
      <c r="FM117" s="2">
        <v>4</v>
      </c>
      <c r="FN117" s="2">
        <v>7</v>
      </c>
      <c r="FO117" s="2">
        <v>5</v>
      </c>
      <c r="FP117" s="2">
        <v>4</v>
      </c>
      <c r="FQ117" s="2">
        <v>3</v>
      </c>
      <c r="FR117" s="2">
        <v>4</v>
      </c>
      <c r="FS117" s="2">
        <v>4</v>
      </c>
      <c r="FT117" s="2">
        <v>3</v>
      </c>
      <c r="FU117" s="2">
        <v>4</v>
      </c>
      <c r="FV117" s="2">
        <v>5</v>
      </c>
      <c r="FW117" s="2">
        <v>6</v>
      </c>
      <c r="FX117" s="2">
        <v>4</v>
      </c>
      <c r="FY117" s="2">
        <v>3</v>
      </c>
      <c r="FZ117" s="2">
        <v>4</v>
      </c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</row>
    <row r="118" spans="1:200" x14ac:dyDescent="0.25">
      <c r="A118" s="2" t="s">
        <v>974</v>
      </c>
      <c r="B118" s="2" t="s">
        <v>3</v>
      </c>
      <c r="C118" s="2" t="s">
        <v>974</v>
      </c>
      <c r="D118" s="2">
        <v>13</v>
      </c>
      <c r="E118" s="2">
        <v>0</v>
      </c>
      <c r="F118" s="2">
        <v>10</v>
      </c>
      <c r="G118" s="2">
        <v>8</v>
      </c>
      <c r="H118" s="2">
        <v>13</v>
      </c>
      <c r="I118" s="2">
        <v>18</v>
      </c>
      <c r="J118" s="2">
        <v>65</v>
      </c>
      <c r="K118" s="2">
        <v>65</v>
      </c>
      <c r="L118" s="2">
        <v>58</v>
      </c>
      <c r="M118" s="2">
        <v>38</v>
      </c>
      <c r="N118" s="2">
        <v>0</v>
      </c>
      <c r="O118" s="2">
        <v>130</v>
      </c>
      <c r="P118" s="2">
        <v>188</v>
      </c>
      <c r="Q118" s="2">
        <v>226</v>
      </c>
      <c r="R118" s="2">
        <v>226</v>
      </c>
      <c r="S118" s="2">
        <v>65</v>
      </c>
      <c r="T118" s="2">
        <v>0</v>
      </c>
      <c r="U118" s="2">
        <v>65</v>
      </c>
      <c r="V118" s="2">
        <v>0.38888888888888884</v>
      </c>
      <c r="W118" s="2">
        <v>30</v>
      </c>
      <c r="X118" s="2">
        <v>-0.88888888888888884</v>
      </c>
      <c r="Y118" s="2">
        <v>2</v>
      </c>
      <c r="Z118" s="2">
        <v>5</v>
      </c>
      <c r="AA118" s="2">
        <v>3</v>
      </c>
      <c r="AB118" s="2">
        <v>6</v>
      </c>
      <c r="AC118" s="2">
        <v>6</v>
      </c>
      <c r="AD118" s="2">
        <v>3</v>
      </c>
      <c r="AE118" s="2">
        <v>2</v>
      </c>
      <c r="AF118" s="2">
        <v>4</v>
      </c>
      <c r="AG118" s="2">
        <v>26</v>
      </c>
      <c r="AH118" s="2">
        <v>27</v>
      </c>
      <c r="AI118" s="2">
        <v>17</v>
      </c>
      <c r="AJ118" s="2">
        <v>22</v>
      </c>
      <c r="AK118" s="2">
        <v>22</v>
      </c>
      <c r="AL118" s="2">
        <v>23</v>
      </c>
      <c r="AM118" s="2">
        <v>883.44500000000005</v>
      </c>
      <c r="AN118" s="2">
        <v>972.34799999999996</v>
      </c>
      <c r="AO118" s="2">
        <v>-88.902999999999906</v>
      </c>
      <c r="AP118" s="2">
        <v>226.00118000000001</v>
      </c>
      <c r="AQ118" s="65">
        <v>4</v>
      </c>
      <c r="AR118" s="65">
        <v>4</v>
      </c>
      <c r="AS118" s="65">
        <v>4</v>
      </c>
      <c r="AT118" s="65">
        <v>4</v>
      </c>
      <c r="AU118" s="65">
        <v>3</v>
      </c>
      <c r="AV118" s="65">
        <v>4</v>
      </c>
      <c r="AW118" s="65">
        <v>4</v>
      </c>
      <c r="AX118" s="65">
        <v>4</v>
      </c>
      <c r="AY118" s="65">
        <v>3</v>
      </c>
      <c r="AZ118" s="65">
        <v>3</v>
      </c>
      <c r="BA118" s="65">
        <v>4</v>
      </c>
      <c r="BB118" s="65">
        <v>4</v>
      </c>
      <c r="BC118" s="65">
        <v>3</v>
      </c>
      <c r="BD118" s="65">
        <v>3</v>
      </c>
      <c r="BE118" s="65">
        <v>3</v>
      </c>
      <c r="BF118" s="65">
        <v>3</v>
      </c>
      <c r="BG118" s="65">
        <v>3</v>
      </c>
      <c r="BH118" s="65">
        <v>3</v>
      </c>
      <c r="BI118" s="65">
        <v>0</v>
      </c>
      <c r="BJ118" s="65">
        <v>0</v>
      </c>
      <c r="BK118" s="65">
        <v>0</v>
      </c>
      <c r="BL118" s="65">
        <v>0</v>
      </c>
      <c r="BM118" s="65">
        <v>0</v>
      </c>
      <c r="BN118" s="65">
        <v>0</v>
      </c>
      <c r="BO118" s="65">
        <v>0</v>
      </c>
      <c r="BP118" s="65">
        <v>0</v>
      </c>
      <c r="BQ118" s="65">
        <v>0</v>
      </c>
      <c r="BR118" s="65">
        <v>2</v>
      </c>
      <c r="BS118" s="65">
        <v>1</v>
      </c>
      <c r="BT118" s="65">
        <v>0</v>
      </c>
      <c r="BU118" s="65">
        <v>0</v>
      </c>
      <c r="BV118" s="65">
        <v>1</v>
      </c>
      <c r="BW118" s="65">
        <v>0</v>
      </c>
      <c r="BX118" s="65">
        <v>3</v>
      </c>
      <c r="BY118" s="65">
        <v>1</v>
      </c>
      <c r="BZ118" s="65">
        <v>1</v>
      </c>
      <c r="CA118" s="65">
        <v>0</v>
      </c>
      <c r="CB118" s="65">
        <v>1</v>
      </c>
      <c r="CC118" s="65">
        <v>0</v>
      </c>
      <c r="CD118" s="65">
        <v>0</v>
      </c>
      <c r="CE118" s="65">
        <v>2</v>
      </c>
      <c r="CF118" s="65">
        <v>0</v>
      </c>
      <c r="CG118" s="65">
        <v>0</v>
      </c>
      <c r="CH118" s="65">
        <v>1</v>
      </c>
      <c r="CI118" s="65">
        <v>0</v>
      </c>
      <c r="CJ118" s="65">
        <v>0</v>
      </c>
      <c r="CK118" s="65">
        <v>0</v>
      </c>
      <c r="CL118" s="65">
        <v>0</v>
      </c>
      <c r="CM118" s="65">
        <v>0</v>
      </c>
      <c r="CN118" s="65">
        <v>0</v>
      </c>
      <c r="CO118" s="65">
        <v>0</v>
      </c>
      <c r="CP118" s="65">
        <v>0</v>
      </c>
      <c r="CQ118" s="65">
        <v>0</v>
      </c>
      <c r="CR118" s="65">
        <v>0</v>
      </c>
      <c r="CS118" s="65">
        <v>16</v>
      </c>
      <c r="CT118" s="65">
        <v>15</v>
      </c>
      <c r="CU118" s="65">
        <v>13</v>
      </c>
      <c r="CV118" s="65">
        <v>20</v>
      </c>
      <c r="CW118" s="65">
        <v>8</v>
      </c>
      <c r="CX118" s="65">
        <v>19</v>
      </c>
      <c r="CY118" s="65">
        <v>14</v>
      </c>
      <c r="CZ118" s="65">
        <v>11</v>
      </c>
      <c r="DA118" s="65">
        <v>8</v>
      </c>
      <c r="DB118" s="65">
        <v>9</v>
      </c>
      <c r="DC118" s="65">
        <v>13</v>
      </c>
      <c r="DD118" s="65">
        <v>13</v>
      </c>
      <c r="DE118" s="65">
        <v>13</v>
      </c>
      <c r="DF118" s="65">
        <v>10</v>
      </c>
      <c r="DG118" s="65">
        <v>15</v>
      </c>
      <c r="DH118" s="65">
        <v>11</v>
      </c>
      <c r="DI118" s="65">
        <v>9</v>
      </c>
      <c r="DJ118" s="65">
        <v>9</v>
      </c>
      <c r="DK118" s="65">
        <v>0</v>
      </c>
      <c r="DL118" s="65">
        <v>0</v>
      </c>
      <c r="DM118" s="65">
        <v>0</v>
      </c>
      <c r="DN118" s="65">
        <v>0</v>
      </c>
      <c r="DO118" s="65">
        <v>0</v>
      </c>
      <c r="DP118" s="65">
        <v>0</v>
      </c>
      <c r="DQ118" s="65">
        <v>0</v>
      </c>
      <c r="DR118" s="65">
        <v>0</v>
      </c>
      <c r="DS118" s="65">
        <v>0</v>
      </c>
      <c r="DT118" s="2" t="s">
        <v>3</v>
      </c>
      <c r="DU118" s="2" t="s">
        <v>489</v>
      </c>
      <c r="DW118" s="2" t="s">
        <v>1</v>
      </c>
      <c r="DX118" s="2">
        <v>22</v>
      </c>
      <c r="DY118" s="2">
        <v>3</v>
      </c>
      <c r="DZ118" s="2">
        <v>4</v>
      </c>
      <c r="EA118" s="2">
        <v>3</v>
      </c>
      <c r="EB118" s="2">
        <v>5</v>
      </c>
      <c r="EC118" s="2">
        <v>3</v>
      </c>
      <c r="ED118" s="2">
        <v>3</v>
      </c>
      <c r="EE118" s="2">
        <v>3</v>
      </c>
      <c r="EF118" s="2">
        <v>3</v>
      </c>
      <c r="EG118" s="2">
        <v>3</v>
      </c>
      <c r="EH118" s="2">
        <v>3</v>
      </c>
      <c r="EI118" s="2">
        <v>3</v>
      </c>
      <c r="EJ118" s="2">
        <v>4</v>
      </c>
      <c r="EK118" s="2">
        <v>4</v>
      </c>
      <c r="EL118" s="2">
        <v>4</v>
      </c>
      <c r="EM118" s="2">
        <v>6</v>
      </c>
      <c r="EN118" s="2">
        <v>4</v>
      </c>
      <c r="EO118" s="2">
        <v>4</v>
      </c>
      <c r="EP118" s="2">
        <v>3</v>
      </c>
      <c r="EQ118" s="2">
        <v>6</v>
      </c>
      <c r="ER118" s="2">
        <v>4</v>
      </c>
      <c r="ES118" s="2">
        <v>3</v>
      </c>
      <c r="ET118" s="2">
        <v>5</v>
      </c>
      <c r="EU118" s="2">
        <v>3</v>
      </c>
      <c r="EV118" s="2">
        <v>4</v>
      </c>
      <c r="EW118" s="2">
        <v>5</v>
      </c>
      <c r="EX118" s="2">
        <v>2</v>
      </c>
      <c r="EY118" s="2">
        <v>3</v>
      </c>
      <c r="EZ118" s="2">
        <v>3</v>
      </c>
      <c r="FA118" s="2">
        <v>3</v>
      </c>
      <c r="FB118" s="2">
        <v>3</v>
      </c>
      <c r="FC118" s="2">
        <v>5</v>
      </c>
      <c r="FD118" s="2">
        <v>3</v>
      </c>
      <c r="FE118" s="2">
        <v>5</v>
      </c>
      <c r="FF118" s="2">
        <v>3</v>
      </c>
      <c r="FG118" s="2">
        <v>2</v>
      </c>
      <c r="FH118" s="2">
        <v>3</v>
      </c>
      <c r="FI118" s="2">
        <v>3</v>
      </c>
      <c r="FJ118" s="2">
        <v>4</v>
      </c>
      <c r="FK118" s="2">
        <v>3</v>
      </c>
      <c r="FL118" s="2">
        <v>4</v>
      </c>
      <c r="FM118" s="2">
        <v>2</v>
      </c>
      <c r="FN118" s="2">
        <v>5</v>
      </c>
      <c r="FO118" s="2">
        <v>3</v>
      </c>
      <c r="FP118" s="2">
        <v>3</v>
      </c>
      <c r="FQ118" s="2">
        <v>2</v>
      </c>
      <c r="FR118" s="2">
        <v>3</v>
      </c>
      <c r="FS118" s="2">
        <v>2</v>
      </c>
      <c r="FT118" s="2">
        <v>3</v>
      </c>
      <c r="FU118" s="2">
        <v>4</v>
      </c>
      <c r="FV118" s="2">
        <v>3</v>
      </c>
      <c r="FW118" s="2">
        <v>4</v>
      </c>
      <c r="FX118" s="2">
        <v>4</v>
      </c>
      <c r="FY118" s="2">
        <v>3</v>
      </c>
      <c r="FZ118" s="2">
        <v>3</v>
      </c>
      <c r="GA118" s="2">
        <v>4</v>
      </c>
      <c r="GB118" s="2">
        <v>3</v>
      </c>
      <c r="GC118" s="2">
        <v>4</v>
      </c>
      <c r="GD118" s="2">
        <v>6</v>
      </c>
      <c r="GE118" s="2">
        <v>7</v>
      </c>
      <c r="GF118" s="2">
        <v>3</v>
      </c>
      <c r="GG118" s="2">
        <v>3</v>
      </c>
      <c r="GH118" s="2">
        <v>5</v>
      </c>
      <c r="GI118" s="2">
        <v>3</v>
      </c>
      <c r="GJ118" s="2"/>
      <c r="GK118" s="2"/>
      <c r="GL118" s="2"/>
      <c r="GM118" s="2"/>
      <c r="GN118" s="2"/>
      <c r="GO118" s="2"/>
      <c r="GP118" s="2"/>
      <c r="GQ118" s="2"/>
      <c r="GR118" s="2"/>
    </row>
    <row r="119" spans="1:200" x14ac:dyDescent="0.25">
      <c r="A119" s="2" t="s">
        <v>975</v>
      </c>
      <c r="B119" s="2" t="s">
        <v>206</v>
      </c>
      <c r="C119" s="2" t="s">
        <v>975</v>
      </c>
      <c r="D119" s="2">
        <v>14</v>
      </c>
      <c r="E119" s="2">
        <v>0</v>
      </c>
      <c r="F119" s="2">
        <v>17</v>
      </c>
      <c r="G119" s="2">
        <v>3</v>
      </c>
      <c r="H119" s="2">
        <v>14</v>
      </c>
      <c r="I119" s="2">
        <v>20</v>
      </c>
      <c r="J119" s="2">
        <v>63</v>
      </c>
      <c r="K119" s="2">
        <v>64</v>
      </c>
      <c r="L119" s="2">
        <v>60</v>
      </c>
      <c r="M119" s="2">
        <v>34</v>
      </c>
      <c r="N119" s="2">
        <v>0</v>
      </c>
      <c r="O119" s="2">
        <v>127</v>
      </c>
      <c r="P119" s="2">
        <v>187</v>
      </c>
      <c r="Q119" s="2">
        <v>221</v>
      </c>
      <c r="R119" s="2">
        <v>221</v>
      </c>
      <c r="S119" s="2">
        <v>63</v>
      </c>
      <c r="T119" s="2">
        <v>-5.5555555555555358E-2</v>
      </c>
      <c r="U119" s="2">
        <v>64</v>
      </c>
      <c r="V119" s="2">
        <v>0.22222222222222188</v>
      </c>
      <c r="W119" s="2">
        <v>33</v>
      </c>
      <c r="X119" s="2">
        <v>-0.11111111111111116</v>
      </c>
      <c r="Y119" s="2">
        <v>5</v>
      </c>
      <c r="Z119" s="2">
        <v>8</v>
      </c>
      <c r="AA119" s="2">
        <v>3</v>
      </c>
      <c r="AB119" s="2">
        <v>6</v>
      </c>
      <c r="AC119" s="2">
        <v>5</v>
      </c>
      <c r="AD119" s="2">
        <v>3</v>
      </c>
      <c r="AE119" s="2">
        <v>1</v>
      </c>
      <c r="AF119" s="2">
        <v>3</v>
      </c>
      <c r="AG119" s="2">
        <v>1</v>
      </c>
      <c r="AH119" s="2">
        <v>1</v>
      </c>
      <c r="AI119" s="2">
        <v>1</v>
      </c>
      <c r="AJ119" s="2">
        <v>1</v>
      </c>
      <c r="AK119" s="2">
        <v>1</v>
      </c>
      <c r="AL119" s="2">
        <v>15</v>
      </c>
      <c r="AM119" s="2">
        <v>889.38199999999995</v>
      </c>
      <c r="AN119" s="2">
        <v>881.82100000000003</v>
      </c>
      <c r="AO119" s="2">
        <v>7.5609999999999218</v>
      </c>
      <c r="AP119" s="2">
        <v>221.00119000000001</v>
      </c>
      <c r="AQ119" s="65">
        <v>4</v>
      </c>
      <c r="AR119" s="65">
        <v>4</v>
      </c>
      <c r="AS119" s="65">
        <v>4</v>
      </c>
      <c r="AT119" s="65">
        <v>4</v>
      </c>
      <c r="AU119" s="65">
        <v>3</v>
      </c>
      <c r="AV119" s="65">
        <v>4</v>
      </c>
      <c r="AW119" s="65">
        <v>4</v>
      </c>
      <c r="AX119" s="65">
        <v>4</v>
      </c>
      <c r="AY119" s="65">
        <v>3</v>
      </c>
      <c r="AZ119" s="65">
        <v>3</v>
      </c>
      <c r="BA119" s="65">
        <v>4</v>
      </c>
      <c r="BB119" s="65">
        <v>4</v>
      </c>
      <c r="BC119" s="65">
        <v>3</v>
      </c>
      <c r="BD119" s="65">
        <v>3</v>
      </c>
      <c r="BE119" s="65">
        <v>3</v>
      </c>
      <c r="BF119" s="65">
        <v>3</v>
      </c>
      <c r="BG119" s="65">
        <v>3</v>
      </c>
      <c r="BH119" s="65">
        <v>3</v>
      </c>
      <c r="BI119" s="65">
        <v>0</v>
      </c>
      <c r="BJ119" s="65">
        <v>0</v>
      </c>
      <c r="BK119" s="65">
        <v>0</v>
      </c>
      <c r="BL119" s="65">
        <v>0</v>
      </c>
      <c r="BM119" s="65">
        <v>0</v>
      </c>
      <c r="BN119" s="65">
        <v>0</v>
      </c>
      <c r="BO119" s="65">
        <v>0</v>
      </c>
      <c r="BP119" s="65">
        <v>0</v>
      </c>
      <c r="BQ119" s="65">
        <v>0</v>
      </c>
      <c r="BR119" s="65">
        <v>0</v>
      </c>
      <c r="BS119" s="65">
        <v>1</v>
      </c>
      <c r="BT119" s="65">
        <v>0</v>
      </c>
      <c r="BU119" s="65">
        <v>0</v>
      </c>
      <c r="BV119" s="65">
        <v>1</v>
      </c>
      <c r="BW119" s="65">
        <v>2</v>
      </c>
      <c r="BX119" s="65">
        <v>0</v>
      </c>
      <c r="BY119" s="65">
        <v>1</v>
      </c>
      <c r="BZ119" s="65">
        <v>3</v>
      </c>
      <c r="CA119" s="65">
        <v>0</v>
      </c>
      <c r="CB119" s="65">
        <v>0</v>
      </c>
      <c r="CC119" s="65">
        <v>1</v>
      </c>
      <c r="CD119" s="65">
        <v>1</v>
      </c>
      <c r="CE119" s="65">
        <v>1</v>
      </c>
      <c r="CF119" s="65">
        <v>0</v>
      </c>
      <c r="CG119" s="65">
        <v>1</v>
      </c>
      <c r="CH119" s="65">
        <v>0</v>
      </c>
      <c r="CI119" s="65">
        <v>2</v>
      </c>
      <c r="CJ119" s="65">
        <v>0</v>
      </c>
      <c r="CK119" s="65">
        <v>0</v>
      </c>
      <c r="CL119" s="65">
        <v>0</v>
      </c>
      <c r="CM119" s="65">
        <v>0</v>
      </c>
      <c r="CN119" s="65">
        <v>0</v>
      </c>
      <c r="CO119" s="65">
        <v>0</v>
      </c>
      <c r="CP119" s="65">
        <v>0</v>
      </c>
      <c r="CQ119" s="65">
        <v>0</v>
      </c>
      <c r="CR119" s="65">
        <v>0</v>
      </c>
      <c r="CS119" s="65">
        <v>18</v>
      </c>
      <c r="CT119" s="65">
        <v>15</v>
      </c>
      <c r="CU119" s="65">
        <v>12</v>
      </c>
      <c r="CV119" s="65">
        <v>19</v>
      </c>
      <c r="CW119" s="65">
        <v>9</v>
      </c>
      <c r="CX119" s="65">
        <v>12</v>
      </c>
      <c r="CY119" s="65">
        <v>20</v>
      </c>
      <c r="CZ119" s="65">
        <v>12</v>
      </c>
      <c r="DA119" s="65">
        <v>6</v>
      </c>
      <c r="DB119" s="65">
        <v>10</v>
      </c>
      <c r="DC119" s="65">
        <v>15</v>
      </c>
      <c r="DD119" s="65">
        <v>12</v>
      </c>
      <c r="DE119" s="65">
        <v>11</v>
      </c>
      <c r="DF119" s="65">
        <v>11</v>
      </c>
      <c r="DG119" s="65">
        <v>13</v>
      </c>
      <c r="DH119" s="65">
        <v>9</v>
      </c>
      <c r="DI119" s="65">
        <v>10</v>
      </c>
      <c r="DJ119" s="65">
        <v>7</v>
      </c>
      <c r="DK119" s="65">
        <v>0</v>
      </c>
      <c r="DL119" s="65">
        <v>0</v>
      </c>
      <c r="DM119" s="65">
        <v>0</v>
      </c>
      <c r="DN119" s="65">
        <v>0</v>
      </c>
      <c r="DO119" s="65">
        <v>0</v>
      </c>
      <c r="DP119" s="65">
        <v>0</v>
      </c>
      <c r="DQ119" s="65">
        <v>0</v>
      </c>
      <c r="DR119" s="65">
        <v>0</v>
      </c>
      <c r="DS119" s="65">
        <v>0</v>
      </c>
      <c r="DT119" s="2" t="s">
        <v>206</v>
      </c>
      <c r="DU119" s="2" t="s">
        <v>491</v>
      </c>
      <c r="DW119" s="2" t="s">
        <v>16</v>
      </c>
      <c r="DX119" s="2">
        <v>1</v>
      </c>
      <c r="DY119" s="2">
        <v>5</v>
      </c>
      <c r="DZ119" s="2">
        <v>3</v>
      </c>
      <c r="EA119" s="2">
        <v>3</v>
      </c>
      <c r="EB119" s="2">
        <v>4</v>
      </c>
      <c r="EC119" s="2">
        <v>4</v>
      </c>
      <c r="ED119" s="2">
        <v>4</v>
      </c>
      <c r="EE119" s="2">
        <v>5</v>
      </c>
      <c r="EF119" s="2">
        <v>2</v>
      </c>
      <c r="EG119" s="2">
        <v>2</v>
      </c>
      <c r="EH119" s="2">
        <v>4</v>
      </c>
      <c r="EI119" s="2">
        <v>3</v>
      </c>
      <c r="EJ119" s="2">
        <v>3</v>
      </c>
      <c r="EK119" s="2">
        <v>3</v>
      </c>
      <c r="EL119" s="2">
        <v>4</v>
      </c>
      <c r="EM119" s="2">
        <v>5</v>
      </c>
      <c r="EN119" s="2">
        <v>4</v>
      </c>
      <c r="EO119" s="2">
        <v>3</v>
      </c>
      <c r="EP119" s="2">
        <v>2</v>
      </c>
      <c r="EQ119" s="2">
        <v>5</v>
      </c>
      <c r="ER119" s="2">
        <v>4</v>
      </c>
      <c r="ES119" s="2">
        <v>3</v>
      </c>
      <c r="ET119" s="2">
        <v>3</v>
      </c>
      <c r="EU119" s="2">
        <v>3</v>
      </c>
      <c r="EV119" s="2">
        <v>4</v>
      </c>
      <c r="EW119" s="2">
        <v>6</v>
      </c>
      <c r="EX119" s="2">
        <v>3</v>
      </c>
      <c r="EY119" s="2">
        <v>2</v>
      </c>
      <c r="EZ119" s="2">
        <v>3</v>
      </c>
      <c r="FA119" s="2">
        <v>4</v>
      </c>
      <c r="FB119" s="2">
        <v>4</v>
      </c>
      <c r="FC119" s="2">
        <v>4</v>
      </c>
      <c r="FD119" s="2">
        <v>3</v>
      </c>
      <c r="FE119" s="2">
        <v>4</v>
      </c>
      <c r="FF119" s="2">
        <v>3</v>
      </c>
      <c r="FG119" s="2">
        <v>4</v>
      </c>
      <c r="FH119" s="2">
        <v>2</v>
      </c>
      <c r="FI119" s="2">
        <v>4</v>
      </c>
      <c r="FJ119" s="2">
        <v>4</v>
      </c>
      <c r="FK119" s="2">
        <v>3</v>
      </c>
      <c r="FL119" s="2">
        <v>6</v>
      </c>
      <c r="FM119" s="2">
        <v>2</v>
      </c>
      <c r="FN119" s="2">
        <v>2</v>
      </c>
      <c r="FO119" s="2">
        <v>4</v>
      </c>
      <c r="FP119" s="2">
        <v>4</v>
      </c>
      <c r="FQ119" s="2">
        <v>2</v>
      </c>
      <c r="FR119" s="2">
        <v>3</v>
      </c>
      <c r="FS119" s="2">
        <v>4</v>
      </c>
      <c r="FT119" s="2">
        <v>2</v>
      </c>
      <c r="FU119" s="2">
        <v>4</v>
      </c>
      <c r="FV119" s="2">
        <v>4</v>
      </c>
      <c r="FW119" s="2">
        <v>4</v>
      </c>
      <c r="FX119" s="2">
        <v>2</v>
      </c>
      <c r="FY119" s="2">
        <v>3</v>
      </c>
      <c r="FZ119" s="2">
        <v>3</v>
      </c>
      <c r="GA119" s="2">
        <v>4</v>
      </c>
      <c r="GB119" s="2">
        <v>4</v>
      </c>
      <c r="GC119" s="2">
        <v>3</v>
      </c>
      <c r="GD119" s="2">
        <v>6</v>
      </c>
      <c r="GE119" s="2">
        <v>2</v>
      </c>
      <c r="GF119" s="2">
        <v>5</v>
      </c>
      <c r="GG119" s="2">
        <v>3</v>
      </c>
      <c r="GH119" s="2">
        <v>4</v>
      </c>
      <c r="GI119" s="2">
        <v>3</v>
      </c>
      <c r="GJ119" s="2"/>
      <c r="GK119" s="2"/>
      <c r="GL119" s="2"/>
      <c r="GM119" s="2"/>
      <c r="GN119" s="2"/>
      <c r="GO119" s="2"/>
      <c r="GP119" s="2"/>
      <c r="GQ119" s="2"/>
      <c r="GR119" s="2"/>
    </row>
    <row r="120" spans="1:200" x14ac:dyDescent="0.25">
      <c r="A120" s="2" t="s">
        <v>976</v>
      </c>
      <c r="B120" s="2" t="s">
        <v>346</v>
      </c>
      <c r="C120" s="2" t="s">
        <v>967</v>
      </c>
      <c r="D120" s="2">
        <v>4</v>
      </c>
      <c r="E120" s="2">
        <v>0</v>
      </c>
      <c r="F120" s="2">
        <v>10</v>
      </c>
      <c r="G120" s="2">
        <v>6</v>
      </c>
      <c r="H120" s="2">
        <v>4</v>
      </c>
      <c r="I120" s="2">
        <v>16</v>
      </c>
      <c r="J120" s="2">
        <v>66</v>
      </c>
      <c r="K120" s="2">
        <v>67</v>
      </c>
      <c r="L120" s="2">
        <v>67</v>
      </c>
      <c r="M120" s="2">
        <v>999</v>
      </c>
      <c r="N120" s="2">
        <v>0</v>
      </c>
      <c r="O120" s="2">
        <v>133</v>
      </c>
      <c r="P120" s="2">
        <v>200</v>
      </c>
      <c r="Q120" s="2">
        <v>1199</v>
      </c>
      <c r="R120" s="2">
        <v>1199</v>
      </c>
      <c r="S120" s="2">
        <v>66</v>
      </c>
      <c r="T120" s="2">
        <v>-5.5555555555555802E-2</v>
      </c>
      <c r="U120" s="2">
        <v>67</v>
      </c>
      <c r="V120" s="2">
        <v>0</v>
      </c>
      <c r="W120" s="2">
        <v>36</v>
      </c>
      <c r="Y120" s="2">
        <v>0</v>
      </c>
      <c r="Z120" s="2">
        <v>3</v>
      </c>
      <c r="AA120" s="2">
        <v>3</v>
      </c>
      <c r="AB120" s="2">
        <v>7</v>
      </c>
      <c r="AC120" s="2">
        <v>1</v>
      </c>
      <c r="AD120" s="2">
        <v>6</v>
      </c>
      <c r="AG120" s="2">
        <v>30</v>
      </c>
      <c r="AH120" s="2">
        <v>34</v>
      </c>
      <c r="AI120" s="2">
        <v>32</v>
      </c>
      <c r="AJ120" s="2">
        <v>32</v>
      </c>
      <c r="AK120" s="2">
        <v>32</v>
      </c>
      <c r="AL120" s="2">
        <v>37</v>
      </c>
      <c r="AM120" s="2">
        <v>812.2</v>
      </c>
      <c r="AN120" s="2">
        <v>879.42100000000005</v>
      </c>
      <c r="AO120" s="2">
        <v>-67.221000000000004</v>
      </c>
      <c r="AP120" s="2">
        <v>1199.0011999999999</v>
      </c>
      <c r="AQ120" s="65">
        <v>3</v>
      </c>
      <c r="AR120" s="65">
        <v>3</v>
      </c>
      <c r="AS120" s="65">
        <v>3</v>
      </c>
      <c r="AT120" s="65">
        <v>3</v>
      </c>
      <c r="AU120" s="65">
        <v>3</v>
      </c>
      <c r="AV120" s="65">
        <v>3</v>
      </c>
      <c r="AW120" s="65">
        <v>3</v>
      </c>
      <c r="AX120" s="65">
        <v>3</v>
      </c>
      <c r="AY120" s="65">
        <v>3</v>
      </c>
      <c r="AZ120" s="65">
        <v>3</v>
      </c>
      <c r="BA120" s="65">
        <v>3</v>
      </c>
      <c r="BB120" s="65">
        <v>3</v>
      </c>
      <c r="BC120" s="65">
        <v>3</v>
      </c>
      <c r="BD120" s="65">
        <v>3</v>
      </c>
      <c r="BE120" s="65">
        <v>3</v>
      </c>
      <c r="BF120" s="65">
        <v>3</v>
      </c>
      <c r="BG120" s="65">
        <v>3</v>
      </c>
      <c r="BH120" s="65">
        <v>3</v>
      </c>
      <c r="BI120" s="65">
        <v>0</v>
      </c>
      <c r="BJ120" s="65">
        <v>0</v>
      </c>
      <c r="BK120" s="65">
        <v>0</v>
      </c>
      <c r="BL120" s="65">
        <v>0</v>
      </c>
      <c r="BM120" s="65">
        <v>0</v>
      </c>
      <c r="BN120" s="65">
        <v>0</v>
      </c>
      <c r="BO120" s="65">
        <v>0</v>
      </c>
      <c r="BP120" s="65">
        <v>0</v>
      </c>
      <c r="BQ120" s="65">
        <v>0</v>
      </c>
      <c r="BR120" s="65">
        <v>0</v>
      </c>
      <c r="BS120" s="65">
        <v>0</v>
      </c>
      <c r="BT120" s="65">
        <v>0</v>
      </c>
      <c r="BU120" s="65">
        <v>0</v>
      </c>
      <c r="BV120" s="65">
        <v>0</v>
      </c>
      <c r="BW120" s="65">
        <v>1</v>
      </c>
      <c r="BX120" s="65">
        <v>0</v>
      </c>
      <c r="BY120" s="65">
        <v>0</v>
      </c>
      <c r="BZ120" s="65">
        <v>0</v>
      </c>
      <c r="CA120" s="65">
        <v>0</v>
      </c>
      <c r="CB120" s="65">
        <v>1</v>
      </c>
      <c r="CC120" s="65">
        <v>0</v>
      </c>
      <c r="CD120" s="65">
        <v>0</v>
      </c>
      <c r="CE120" s="65">
        <v>0</v>
      </c>
      <c r="CF120" s="65">
        <v>0</v>
      </c>
      <c r="CG120" s="65">
        <v>0</v>
      </c>
      <c r="CH120" s="65">
        <v>0</v>
      </c>
      <c r="CI120" s="65">
        <v>2</v>
      </c>
      <c r="CJ120" s="65">
        <v>0</v>
      </c>
      <c r="CK120" s="65">
        <v>0</v>
      </c>
      <c r="CL120" s="65">
        <v>0</v>
      </c>
      <c r="CM120" s="65">
        <v>0</v>
      </c>
      <c r="CN120" s="65">
        <v>0</v>
      </c>
      <c r="CO120" s="65">
        <v>0</v>
      </c>
      <c r="CP120" s="65">
        <v>0</v>
      </c>
      <c r="CQ120" s="65">
        <v>0</v>
      </c>
      <c r="CR120" s="65">
        <v>0</v>
      </c>
      <c r="CS120" s="65">
        <v>14</v>
      </c>
      <c r="CT120" s="65">
        <v>12</v>
      </c>
      <c r="CU120" s="65">
        <v>10</v>
      </c>
      <c r="CV120" s="65">
        <v>17</v>
      </c>
      <c r="CW120" s="65">
        <v>10</v>
      </c>
      <c r="CX120" s="65">
        <v>11</v>
      </c>
      <c r="CY120" s="65">
        <v>12</v>
      </c>
      <c r="CZ120" s="65">
        <v>9</v>
      </c>
      <c r="DA120" s="65">
        <v>10</v>
      </c>
      <c r="DB120" s="65">
        <v>9</v>
      </c>
      <c r="DC120" s="65">
        <v>8</v>
      </c>
      <c r="DD120" s="65">
        <v>12</v>
      </c>
      <c r="DE120" s="65">
        <v>12</v>
      </c>
      <c r="DF120" s="65">
        <v>14</v>
      </c>
      <c r="DG120" s="65">
        <v>12</v>
      </c>
      <c r="DH120" s="65">
        <v>11</v>
      </c>
      <c r="DI120" s="65">
        <v>10</v>
      </c>
      <c r="DJ120" s="65">
        <v>7</v>
      </c>
      <c r="DK120" s="65">
        <v>0</v>
      </c>
      <c r="DL120" s="65">
        <v>0</v>
      </c>
      <c r="DM120" s="65">
        <v>0</v>
      </c>
      <c r="DN120" s="65">
        <v>0</v>
      </c>
      <c r="DO120" s="65">
        <v>0</v>
      </c>
      <c r="DP120" s="65">
        <v>0</v>
      </c>
      <c r="DQ120" s="65">
        <v>0</v>
      </c>
      <c r="DR120" s="65">
        <v>0</v>
      </c>
      <c r="DS120" s="65">
        <v>0</v>
      </c>
      <c r="DT120" s="2" t="s">
        <v>346</v>
      </c>
      <c r="DU120" s="2" t="s">
        <v>489</v>
      </c>
      <c r="DW120" s="2" t="s">
        <v>1</v>
      </c>
      <c r="DX120" s="2">
        <v>32</v>
      </c>
      <c r="DY120" s="2">
        <v>4</v>
      </c>
      <c r="DZ120" s="2">
        <v>4</v>
      </c>
      <c r="EA120" s="2">
        <v>3</v>
      </c>
      <c r="EB120" s="2">
        <v>5</v>
      </c>
      <c r="EC120" s="2">
        <v>3</v>
      </c>
      <c r="ED120" s="2">
        <v>5</v>
      </c>
      <c r="EE120" s="2">
        <v>4</v>
      </c>
      <c r="EF120" s="2">
        <v>3</v>
      </c>
      <c r="EG120" s="2">
        <v>3</v>
      </c>
      <c r="EH120" s="2">
        <v>3</v>
      </c>
      <c r="EI120" s="2">
        <v>3</v>
      </c>
      <c r="EJ120" s="2">
        <v>5</v>
      </c>
      <c r="EK120" s="2">
        <v>4</v>
      </c>
      <c r="EL120" s="2">
        <v>4</v>
      </c>
      <c r="EM120" s="2">
        <v>4</v>
      </c>
      <c r="EN120" s="2">
        <v>3</v>
      </c>
      <c r="EO120" s="2">
        <v>3</v>
      </c>
      <c r="EP120" s="2">
        <v>3</v>
      </c>
      <c r="EQ120" s="2">
        <v>5</v>
      </c>
      <c r="ER120" s="2">
        <v>4</v>
      </c>
      <c r="ES120" s="2">
        <v>3</v>
      </c>
      <c r="ET120" s="2">
        <v>6</v>
      </c>
      <c r="EU120" s="2">
        <v>4</v>
      </c>
      <c r="EV120" s="2">
        <v>2</v>
      </c>
      <c r="EW120" s="2">
        <v>4</v>
      </c>
      <c r="EX120" s="2">
        <v>3</v>
      </c>
      <c r="EY120" s="2">
        <v>3</v>
      </c>
      <c r="EZ120" s="2">
        <v>3</v>
      </c>
      <c r="FA120" s="2">
        <v>2</v>
      </c>
      <c r="FB120" s="2">
        <v>4</v>
      </c>
      <c r="FC120" s="2">
        <v>4</v>
      </c>
      <c r="FD120" s="2">
        <v>6</v>
      </c>
      <c r="FE120" s="2">
        <v>4</v>
      </c>
      <c r="FF120" s="2">
        <v>4</v>
      </c>
      <c r="FG120" s="2">
        <v>4</v>
      </c>
      <c r="FH120" s="2">
        <v>2</v>
      </c>
      <c r="FI120" s="2">
        <v>5</v>
      </c>
      <c r="FJ120" s="2">
        <v>4</v>
      </c>
      <c r="FK120" s="2">
        <v>4</v>
      </c>
      <c r="FL120" s="2">
        <v>6</v>
      </c>
      <c r="FM120" s="2">
        <v>3</v>
      </c>
      <c r="FN120" s="2">
        <v>4</v>
      </c>
      <c r="FO120" s="2">
        <v>4</v>
      </c>
      <c r="FP120" s="2">
        <v>3</v>
      </c>
      <c r="FQ120" s="2">
        <v>4</v>
      </c>
      <c r="FR120" s="2">
        <v>3</v>
      </c>
      <c r="FS120" s="2">
        <v>3</v>
      </c>
      <c r="FT120" s="2">
        <v>3</v>
      </c>
      <c r="FU120" s="2">
        <v>4</v>
      </c>
      <c r="FV120" s="2">
        <v>4</v>
      </c>
      <c r="FW120" s="2">
        <v>4</v>
      </c>
      <c r="FX120" s="2">
        <v>4</v>
      </c>
      <c r="FY120" s="2">
        <v>3</v>
      </c>
      <c r="FZ120" s="2">
        <v>2</v>
      </c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</row>
    <row r="121" spans="1:200" x14ac:dyDescent="0.25">
      <c r="A121" s="2" t="s">
        <v>977</v>
      </c>
      <c r="B121" s="2" t="s">
        <v>696</v>
      </c>
      <c r="C121" s="2" t="s">
        <v>977</v>
      </c>
      <c r="D121" s="2">
        <v>3</v>
      </c>
      <c r="E121" s="2">
        <v>0</v>
      </c>
      <c r="F121" s="2">
        <v>15</v>
      </c>
      <c r="G121" s="2">
        <v>20</v>
      </c>
      <c r="H121" s="2">
        <v>3</v>
      </c>
      <c r="I121" s="2">
        <v>35</v>
      </c>
      <c r="J121" s="2">
        <v>74</v>
      </c>
      <c r="K121" s="2">
        <v>83</v>
      </c>
      <c r="L121" s="2">
        <v>84</v>
      </c>
      <c r="M121" s="2">
        <v>999</v>
      </c>
      <c r="N121" s="2">
        <v>0</v>
      </c>
      <c r="O121" s="2">
        <v>157</v>
      </c>
      <c r="P121" s="2">
        <v>241</v>
      </c>
      <c r="Q121" s="2">
        <v>1240</v>
      </c>
      <c r="R121" s="2">
        <v>1240</v>
      </c>
      <c r="S121" s="2">
        <v>74</v>
      </c>
      <c r="T121" s="2">
        <v>-0.5</v>
      </c>
      <c r="U121" s="2">
        <v>83</v>
      </c>
      <c r="V121" s="2">
        <v>-5.5555555555556246E-2</v>
      </c>
      <c r="W121" s="2">
        <v>46</v>
      </c>
      <c r="Y121" s="2">
        <v>2</v>
      </c>
      <c r="Z121" s="2">
        <v>10</v>
      </c>
      <c r="AA121" s="2">
        <v>0</v>
      </c>
      <c r="AB121" s="2">
        <v>13</v>
      </c>
      <c r="AC121" s="2">
        <v>1</v>
      </c>
      <c r="AD121" s="2">
        <v>12</v>
      </c>
      <c r="AG121" s="2">
        <v>51</v>
      </c>
      <c r="AH121" s="2">
        <v>55</v>
      </c>
      <c r="AI121" s="2">
        <v>53</v>
      </c>
      <c r="AJ121" s="2">
        <v>53</v>
      </c>
      <c r="AK121" s="2">
        <v>53</v>
      </c>
      <c r="AL121" s="2">
        <v>57</v>
      </c>
      <c r="AM121" s="2">
        <v>568.77700000000004</v>
      </c>
      <c r="AN121" s="2">
        <v>0</v>
      </c>
      <c r="AP121" s="2">
        <v>1240.0012099999999</v>
      </c>
      <c r="AQ121" s="65">
        <v>3</v>
      </c>
      <c r="AR121" s="65">
        <v>3</v>
      </c>
      <c r="AS121" s="65">
        <v>3</v>
      </c>
      <c r="AT121" s="65">
        <v>3</v>
      </c>
      <c r="AU121" s="65">
        <v>3</v>
      </c>
      <c r="AV121" s="65">
        <v>3</v>
      </c>
      <c r="AW121" s="65">
        <v>3</v>
      </c>
      <c r="AX121" s="65">
        <v>3</v>
      </c>
      <c r="AY121" s="65">
        <v>3</v>
      </c>
      <c r="AZ121" s="65">
        <v>3</v>
      </c>
      <c r="BA121" s="65">
        <v>3</v>
      </c>
      <c r="BB121" s="65">
        <v>3</v>
      </c>
      <c r="BC121" s="65">
        <v>3</v>
      </c>
      <c r="BD121" s="65">
        <v>3</v>
      </c>
      <c r="BE121" s="65">
        <v>3</v>
      </c>
      <c r="BF121" s="65">
        <v>3</v>
      </c>
      <c r="BG121" s="65">
        <v>3</v>
      </c>
      <c r="BH121" s="65">
        <v>3</v>
      </c>
      <c r="BI121" s="65">
        <v>0</v>
      </c>
      <c r="BJ121" s="65">
        <v>0</v>
      </c>
      <c r="BK121" s="65">
        <v>0</v>
      </c>
      <c r="BL121" s="65">
        <v>0</v>
      </c>
      <c r="BM121" s="65">
        <v>0</v>
      </c>
      <c r="BN121" s="65">
        <v>0</v>
      </c>
      <c r="BO121" s="65">
        <v>0</v>
      </c>
      <c r="BP121" s="65">
        <v>0</v>
      </c>
      <c r="BQ121" s="65">
        <v>0</v>
      </c>
      <c r="BR121" s="65">
        <v>0</v>
      </c>
      <c r="BS121" s="65">
        <v>0</v>
      </c>
      <c r="BT121" s="65">
        <v>0</v>
      </c>
      <c r="BU121" s="65">
        <v>0</v>
      </c>
      <c r="BV121" s="65">
        <v>1</v>
      </c>
      <c r="BW121" s="65">
        <v>1</v>
      </c>
      <c r="BX121" s="65">
        <v>0</v>
      </c>
      <c r="BY121" s="65">
        <v>0</v>
      </c>
      <c r="BZ121" s="65">
        <v>0</v>
      </c>
      <c r="CA121" s="65">
        <v>0</v>
      </c>
      <c r="CB121" s="65">
        <v>0</v>
      </c>
      <c r="CC121" s="65">
        <v>0</v>
      </c>
      <c r="CD121" s="65">
        <v>0</v>
      </c>
      <c r="CE121" s="65">
        <v>0</v>
      </c>
      <c r="CF121" s="65">
        <v>0</v>
      </c>
      <c r="CG121" s="65">
        <v>0</v>
      </c>
      <c r="CH121" s="65">
        <v>0</v>
      </c>
      <c r="CI121" s="65">
        <v>1</v>
      </c>
      <c r="CJ121" s="65">
        <v>0</v>
      </c>
      <c r="CK121" s="65">
        <v>0</v>
      </c>
      <c r="CL121" s="65">
        <v>0</v>
      </c>
      <c r="CM121" s="65">
        <v>0</v>
      </c>
      <c r="CN121" s="65">
        <v>0</v>
      </c>
      <c r="CO121" s="65">
        <v>0</v>
      </c>
      <c r="CP121" s="65">
        <v>0</v>
      </c>
      <c r="CQ121" s="65">
        <v>0</v>
      </c>
      <c r="CR121" s="65">
        <v>0</v>
      </c>
      <c r="CS121" s="65">
        <v>13</v>
      </c>
      <c r="CT121" s="65">
        <v>16</v>
      </c>
      <c r="CU121" s="65">
        <v>13</v>
      </c>
      <c r="CV121" s="65">
        <v>21</v>
      </c>
      <c r="CW121" s="65">
        <v>9</v>
      </c>
      <c r="CX121" s="65">
        <v>10</v>
      </c>
      <c r="CY121" s="65">
        <v>15</v>
      </c>
      <c r="CZ121" s="65">
        <v>12</v>
      </c>
      <c r="DA121" s="65">
        <v>11</v>
      </c>
      <c r="DB121" s="65">
        <v>11</v>
      </c>
      <c r="DC121" s="65">
        <v>13</v>
      </c>
      <c r="DD121" s="65">
        <v>12</v>
      </c>
      <c r="DE121" s="65">
        <v>14</v>
      </c>
      <c r="DF121" s="65">
        <v>17</v>
      </c>
      <c r="DG121" s="65">
        <v>20</v>
      </c>
      <c r="DH121" s="65">
        <v>11</v>
      </c>
      <c r="DI121" s="65">
        <v>14</v>
      </c>
      <c r="DJ121" s="65">
        <v>9</v>
      </c>
      <c r="DK121" s="65">
        <v>0</v>
      </c>
      <c r="DL121" s="65">
        <v>0</v>
      </c>
      <c r="DM121" s="65">
        <v>0</v>
      </c>
      <c r="DN121" s="65">
        <v>0</v>
      </c>
      <c r="DO121" s="65">
        <v>0</v>
      </c>
      <c r="DP121" s="65">
        <v>0</v>
      </c>
      <c r="DQ121" s="65">
        <v>0</v>
      </c>
      <c r="DR121" s="65">
        <v>0</v>
      </c>
      <c r="DS121" s="65">
        <v>0</v>
      </c>
      <c r="DT121" s="2" t="s">
        <v>696</v>
      </c>
      <c r="DU121" s="2" t="s">
        <v>687</v>
      </c>
      <c r="DW121" s="2" t="s">
        <v>1</v>
      </c>
      <c r="DX121" s="2">
        <v>53</v>
      </c>
      <c r="DY121" s="2">
        <v>4</v>
      </c>
      <c r="DZ121" s="2">
        <v>4</v>
      </c>
      <c r="EA121" s="2">
        <v>3</v>
      </c>
      <c r="EB121" s="2">
        <v>7</v>
      </c>
      <c r="EC121" s="2">
        <v>2</v>
      </c>
      <c r="ED121" s="2">
        <v>3</v>
      </c>
      <c r="EE121" s="2">
        <v>4</v>
      </c>
      <c r="EF121" s="2">
        <v>3</v>
      </c>
      <c r="EG121" s="2">
        <v>5</v>
      </c>
      <c r="EH121" s="2">
        <v>4</v>
      </c>
      <c r="EI121" s="2">
        <v>4</v>
      </c>
      <c r="EJ121" s="2">
        <v>4</v>
      </c>
      <c r="EK121" s="2">
        <v>5</v>
      </c>
      <c r="EL121" s="2">
        <v>6</v>
      </c>
      <c r="EM121" s="2">
        <v>6</v>
      </c>
      <c r="EN121" s="2">
        <v>4</v>
      </c>
      <c r="EO121" s="2">
        <v>4</v>
      </c>
      <c r="EP121" s="2">
        <v>2</v>
      </c>
      <c r="EQ121" s="2">
        <v>5</v>
      </c>
      <c r="ER121" s="2">
        <v>6</v>
      </c>
      <c r="ES121" s="2">
        <v>5</v>
      </c>
      <c r="ET121" s="2">
        <v>7</v>
      </c>
      <c r="EU121" s="2">
        <v>4</v>
      </c>
      <c r="EV121" s="2">
        <v>5</v>
      </c>
      <c r="EW121" s="2">
        <v>4</v>
      </c>
      <c r="EX121" s="2">
        <v>4</v>
      </c>
      <c r="EY121" s="2">
        <v>3</v>
      </c>
      <c r="EZ121" s="2">
        <v>3</v>
      </c>
      <c r="FA121" s="2">
        <v>4</v>
      </c>
      <c r="FB121" s="2">
        <v>3</v>
      </c>
      <c r="FC121" s="2">
        <v>4</v>
      </c>
      <c r="FD121" s="2">
        <v>6</v>
      </c>
      <c r="FE121" s="2">
        <v>7</v>
      </c>
      <c r="FF121" s="2">
        <v>4</v>
      </c>
      <c r="FG121" s="2">
        <v>5</v>
      </c>
      <c r="FH121" s="2">
        <v>4</v>
      </c>
      <c r="FI121" s="2">
        <v>4</v>
      </c>
      <c r="FJ121" s="2">
        <v>6</v>
      </c>
      <c r="FK121" s="2">
        <v>5</v>
      </c>
      <c r="FL121" s="2">
        <v>7</v>
      </c>
      <c r="FM121" s="2">
        <v>3</v>
      </c>
      <c r="FN121" s="2">
        <v>2</v>
      </c>
      <c r="FO121" s="2">
        <v>7</v>
      </c>
      <c r="FP121" s="2">
        <v>5</v>
      </c>
      <c r="FQ121" s="2">
        <v>3</v>
      </c>
      <c r="FR121" s="2">
        <v>4</v>
      </c>
      <c r="FS121" s="2">
        <v>5</v>
      </c>
      <c r="FT121" s="2">
        <v>5</v>
      </c>
      <c r="FU121" s="2">
        <v>5</v>
      </c>
      <c r="FV121" s="2">
        <v>5</v>
      </c>
      <c r="FW121" s="2">
        <v>7</v>
      </c>
      <c r="FX121" s="2">
        <v>3</v>
      </c>
      <c r="FY121" s="2">
        <v>5</v>
      </c>
      <c r="FZ121" s="2">
        <v>3</v>
      </c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</row>
    <row r="122" spans="1:200" x14ac:dyDescent="0.25">
      <c r="A122" s="2" t="s">
        <v>978</v>
      </c>
      <c r="B122" s="2" t="s">
        <v>423</v>
      </c>
      <c r="C122" s="2" t="s">
        <v>978</v>
      </c>
      <c r="D122" s="2">
        <v>15</v>
      </c>
      <c r="E122" s="2">
        <v>0</v>
      </c>
      <c r="F122" s="2">
        <v>13</v>
      </c>
      <c r="G122" s="2">
        <v>4</v>
      </c>
      <c r="H122" s="2">
        <v>15</v>
      </c>
      <c r="I122" s="2">
        <v>17</v>
      </c>
      <c r="J122" s="2">
        <v>61</v>
      </c>
      <c r="K122" s="2">
        <v>58</v>
      </c>
      <c r="L122" s="2">
        <v>62</v>
      </c>
      <c r="M122" s="2">
        <v>35</v>
      </c>
      <c r="N122" s="2">
        <v>0</v>
      </c>
      <c r="O122" s="2">
        <v>119</v>
      </c>
      <c r="P122" s="2">
        <v>181</v>
      </c>
      <c r="Q122" s="2">
        <v>216</v>
      </c>
      <c r="R122" s="2">
        <v>216</v>
      </c>
      <c r="S122" s="2">
        <v>61</v>
      </c>
      <c r="T122" s="2">
        <v>0.16666666666666652</v>
      </c>
      <c r="U122" s="2">
        <v>58</v>
      </c>
      <c r="V122" s="2">
        <v>-0.22222222222222232</v>
      </c>
      <c r="W122" s="2">
        <v>32</v>
      </c>
      <c r="X122" s="2">
        <v>-0.33333333333333348</v>
      </c>
      <c r="Y122" s="2">
        <v>5</v>
      </c>
      <c r="Z122" s="2">
        <v>5</v>
      </c>
      <c r="AA122" s="2">
        <v>5</v>
      </c>
      <c r="AB122" s="2">
        <v>2</v>
      </c>
      <c r="AC122" s="2">
        <v>4</v>
      </c>
      <c r="AD122" s="2">
        <v>6</v>
      </c>
      <c r="AE122" s="2">
        <v>1</v>
      </c>
      <c r="AF122" s="2">
        <v>4</v>
      </c>
      <c r="AG122" s="2">
        <v>8</v>
      </c>
      <c r="AH122" s="2">
        <v>8</v>
      </c>
      <c r="AI122" s="2">
        <v>12</v>
      </c>
      <c r="AJ122" s="2">
        <v>11</v>
      </c>
      <c r="AK122" s="2">
        <v>11</v>
      </c>
      <c r="AL122" s="2">
        <v>11</v>
      </c>
      <c r="AM122" s="2">
        <v>925.005</v>
      </c>
      <c r="AN122" s="2">
        <v>758.41800000000001</v>
      </c>
      <c r="AO122" s="2">
        <v>166.58699999999999</v>
      </c>
      <c r="AP122" s="2">
        <v>216.00121999999999</v>
      </c>
      <c r="AQ122" s="65">
        <v>4</v>
      </c>
      <c r="AR122" s="65">
        <v>4</v>
      </c>
      <c r="AS122" s="65">
        <v>4</v>
      </c>
      <c r="AT122" s="65">
        <v>4</v>
      </c>
      <c r="AU122" s="65">
        <v>3</v>
      </c>
      <c r="AV122" s="65">
        <v>4</v>
      </c>
      <c r="AW122" s="65">
        <v>4</v>
      </c>
      <c r="AX122" s="65">
        <v>4</v>
      </c>
      <c r="AY122" s="65">
        <v>3</v>
      </c>
      <c r="AZ122" s="65">
        <v>3</v>
      </c>
      <c r="BA122" s="65">
        <v>4</v>
      </c>
      <c r="BB122" s="65">
        <v>4</v>
      </c>
      <c r="BC122" s="65">
        <v>3</v>
      </c>
      <c r="BD122" s="65">
        <v>3</v>
      </c>
      <c r="BE122" s="65">
        <v>3</v>
      </c>
      <c r="BF122" s="65">
        <v>3</v>
      </c>
      <c r="BG122" s="65">
        <v>3</v>
      </c>
      <c r="BH122" s="65">
        <v>3</v>
      </c>
      <c r="BI122" s="65">
        <v>0</v>
      </c>
      <c r="BJ122" s="65">
        <v>0</v>
      </c>
      <c r="BK122" s="65">
        <v>0</v>
      </c>
      <c r="BL122" s="65">
        <v>0</v>
      </c>
      <c r="BM122" s="65">
        <v>0</v>
      </c>
      <c r="BN122" s="65">
        <v>0</v>
      </c>
      <c r="BO122" s="65">
        <v>0</v>
      </c>
      <c r="BP122" s="65">
        <v>0</v>
      </c>
      <c r="BQ122" s="65">
        <v>0</v>
      </c>
      <c r="BR122" s="65">
        <v>1</v>
      </c>
      <c r="BS122" s="65">
        <v>1</v>
      </c>
      <c r="BT122" s="65">
        <v>0</v>
      </c>
      <c r="BU122" s="65">
        <v>0</v>
      </c>
      <c r="BV122" s="65">
        <v>0</v>
      </c>
      <c r="BW122" s="65">
        <v>1</v>
      </c>
      <c r="BX122" s="65">
        <v>0</v>
      </c>
      <c r="BY122" s="65">
        <v>0</v>
      </c>
      <c r="BZ122" s="65">
        <v>3</v>
      </c>
      <c r="CA122" s="65">
        <v>2</v>
      </c>
      <c r="CB122" s="65">
        <v>1</v>
      </c>
      <c r="CC122" s="65">
        <v>2</v>
      </c>
      <c r="CD122" s="65">
        <v>1</v>
      </c>
      <c r="CE122" s="65">
        <v>2</v>
      </c>
      <c r="CF122" s="65">
        <v>0</v>
      </c>
      <c r="CG122" s="65">
        <v>0</v>
      </c>
      <c r="CH122" s="65">
        <v>0</v>
      </c>
      <c r="CI122" s="65">
        <v>1</v>
      </c>
      <c r="CJ122" s="65">
        <v>0</v>
      </c>
      <c r="CK122" s="65">
        <v>0</v>
      </c>
      <c r="CL122" s="65">
        <v>0</v>
      </c>
      <c r="CM122" s="65">
        <v>0</v>
      </c>
      <c r="CN122" s="65">
        <v>0</v>
      </c>
      <c r="CO122" s="65">
        <v>0</v>
      </c>
      <c r="CP122" s="65">
        <v>0</v>
      </c>
      <c r="CQ122" s="65">
        <v>0</v>
      </c>
      <c r="CR122" s="65">
        <v>0</v>
      </c>
      <c r="CS122" s="65">
        <v>17</v>
      </c>
      <c r="CT122" s="65">
        <v>15</v>
      </c>
      <c r="CU122" s="65">
        <v>13</v>
      </c>
      <c r="CV122" s="65">
        <v>18</v>
      </c>
      <c r="CW122" s="65">
        <v>10</v>
      </c>
      <c r="CX122" s="65">
        <v>15</v>
      </c>
      <c r="CY122" s="65">
        <v>17</v>
      </c>
      <c r="CZ122" s="65">
        <v>12</v>
      </c>
      <c r="DA122" s="65">
        <v>6</v>
      </c>
      <c r="DB122" s="65">
        <v>8</v>
      </c>
      <c r="DC122" s="65">
        <v>11</v>
      </c>
      <c r="DD122" s="65">
        <v>10</v>
      </c>
      <c r="DE122" s="65">
        <v>11</v>
      </c>
      <c r="DF122" s="65">
        <v>10</v>
      </c>
      <c r="DG122" s="65">
        <v>15</v>
      </c>
      <c r="DH122" s="65">
        <v>10</v>
      </c>
      <c r="DI122" s="65">
        <v>10</v>
      </c>
      <c r="DJ122" s="65">
        <v>8</v>
      </c>
      <c r="DK122" s="65">
        <v>0</v>
      </c>
      <c r="DL122" s="65">
        <v>0</v>
      </c>
      <c r="DM122" s="65">
        <v>0</v>
      </c>
      <c r="DN122" s="65">
        <v>0</v>
      </c>
      <c r="DO122" s="65">
        <v>0</v>
      </c>
      <c r="DP122" s="65">
        <v>0</v>
      </c>
      <c r="DQ122" s="65">
        <v>0</v>
      </c>
      <c r="DR122" s="65">
        <v>0</v>
      </c>
      <c r="DS122" s="65">
        <v>0</v>
      </c>
      <c r="DT122" s="2" t="s">
        <v>423</v>
      </c>
      <c r="DU122" s="2" t="s">
        <v>687</v>
      </c>
      <c r="DW122" s="2" t="s">
        <v>1</v>
      </c>
      <c r="DX122" s="2">
        <v>11</v>
      </c>
      <c r="DY122" s="2">
        <v>3</v>
      </c>
      <c r="DZ122" s="2">
        <v>4</v>
      </c>
      <c r="EA122" s="2">
        <v>3</v>
      </c>
      <c r="EB122" s="2">
        <v>4</v>
      </c>
      <c r="EC122" s="2">
        <v>3</v>
      </c>
      <c r="ED122" s="2">
        <v>5</v>
      </c>
      <c r="EE122" s="2">
        <v>5</v>
      </c>
      <c r="EF122" s="2">
        <v>3</v>
      </c>
      <c r="EG122" s="2">
        <v>2</v>
      </c>
      <c r="EH122" s="2">
        <v>4</v>
      </c>
      <c r="EI122" s="2">
        <v>2</v>
      </c>
      <c r="EJ122" s="2">
        <v>2</v>
      </c>
      <c r="EK122" s="2">
        <v>4</v>
      </c>
      <c r="EL122" s="2">
        <v>4</v>
      </c>
      <c r="EM122" s="2">
        <v>5</v>
      </c>
      <c r="EN122" s="2">
        <v>3</v>
      </c>
      <c r="EO122" s="2">
        <v>3</v>
      </c>
      <c r="EP122" s="2">
        <v>2</v>
      </c>
      <c r="EQ122" s="2">
        <v>4</v>
      </c>
      <c r="ER122" s="2">
        <v>3</v>
      </c>
      <c r="ES122" s="2">
        <v>3</v>
      </c>
      <c r="ET122" s="2">
        <v>5</v>
      </c>
      <c r="EU122" s="2">
        <v>3</v>
      </c>
      <c r="EV122" s="2">
        <v>2</v>
      </c>
      <c r="EW122" s="2">
        <v>4</v>
      </c>
      <c r="EX122" s="2">
        <v>3</v>
      </c>
      <c r="EY122" s="2">
        <v>2</v>
      </c>
      <c r="EZ122" s="2">
        <v>2</v>
      </c>
      <c r="FA122" s="2">
        <v>3</v>
      </c>
      <c r="FB122" s="2">
        <v>3</v>
      </c>
      <c r="FC122" s="2">
        <v>4</v>
      </c>
      <c r="FD122" s="2">
        <v>3</v>
      </c>
      <c r="FE122" s="2">
        <v>5</v>
      </c>
      <c r="FF122" s="2">
        <v>3</v>
      </c>
      <c r="FG122" s="2">
        <v>3</v>
      </c>
      <c r="FH122" s="2">
        <v>3</v>
      </c>
      <c r="FI122" s="2">
        <v>5</v>
      </c>
      <c r="FJ122" s="2">
        <v>4</v>
      </c>
      <c r="FK122" s="2">
        <v>3</v>
      </c>
      <c r="FL122" s="2">
        <v>4</v>
      </c>
      <c r="FM122" s="2">
        <v>4</v>
      </c>
      <c r="FN122" s="2">
        <v>3</v>
      </c>
      <c r="FO122" s="2">
        <v>4</v>
      </c>
      <c r="FP122" s="2">
        <v>3</v>
      </c>
      <c r="FQ122" s="2">
        <v>2</v>
      </c>
      <c r="FR122" s="2">
        <v>2</v>
      </c>
      <c r="FS122" s="2">
        <v>3</v>
      </c>
      <c r="FT122" s="2">
        <v>3</v>
      </c>
      <c r="FU122" s="2">
        <v>3</v>
      </c>
      <c r="FV122" s="2">
        <v>3</v>
      </c>
      <c r="FW122" s="2">
        <v>5</v>
      </c>
      <c r="FX122" s="2">
        <v>4</v>
      </c>
      <c r="FY122" s="2">
        <v>4</v>
      </c>
      <c r="FZ122" s="2">
        <v>3</v>
      </c>
      <c r="GA122" s="2">
        <v>5</v>
      </c>
      <c r="GB122" s="2">
        <v>4</v>
      </c>
      <c r="GC122" s="2">
        <v>4</v>
      </c>
      <c r="GD122" s="2">
        <v>5</v>
      </c>
      <c r="GE122" s="2">
        <v>5</v>
      </c>
      <c r="GF122" s="2">
        <v>4</v>
      </c>
      <c r="GG122" s="2">
        <v>3</v>
      </c>
      <c r="GH122" s="2">
        <v>3</v>
      </c>
      <c r="GI122" s="2">
        <v>2</v>
      </c>
      <c r="GJ122" s="2"/>
      <c r="GK122" s="2"/>
      <c r="GL122" s="2"/>
      <c r="GM122" s="2"/>
      <c r="GN122" s="2"/>
      <c r="GO122" s="2"/>
      <c r="GP122" s="2"/>
      <c r="GQ122" s="2"/>
      <c r="GR122" s="2"/>
    </row>
    <row r="123" spans="1:200" x14ac:dyDescent="0.25">
      <c r="A123" s="2" t="s">
        <v>979</v>
      </c>
      <c r="B123" s="2" t="s">
        <v>492</v>
      </c>
      <c r="C123" s="2" t="s">
        <v>979</v>
      </c>
      <c r="D123" s="2">
        <v>12</v>
      </c>
      <c r="E123" s="2">
        <v>0</v>
      </c>
      <c r="F123" s="2">
        <v>16</v>
      </c>
      <c r="G123" s="2">
        <v>7</v>
      </c>
      <c r="H123" s="2">
        <v>12</v>
      </c>
      <c r="I123" s="2">
        <v>23</v>
      </c>
      <c r="J123" s="2">
        <v>66</v>
      </c>
      <c r="K123" s="2">
        <v>64</v>
      </c>
      <c r="L123" s="2">
        <v>62</v>
      </c>
      <c r="M123" s="2">
        <v>39</v>
      </c>
      <c r="N123" s="2">
        <v>0</v>
      </c>
      <c r="O123" s="2">
        <v>130</v>
      </c>
      <c r="P123" s="2">
        <v>192</v>
      </c>
      <c r="Q123" s="2">
        <v>231</v>
      </c>
      <c r="R123" s="2">
        <v>231</v>
      </c>
      <c r="S123" s="2">
        <v>66</v>
      </c>
      <c r="T123" s="2">
        <v>0.11111111111111116</v>
      </c>
      <c r="U123" s="2">
        <v>64</v>
      </c>
      <c r="V123" s="2">
        <v>0.11111111111111072</v>
      </c>
      <c r="W123" s="2">
        <v>35</v>
      </c>
      <c r="X123" s="2">
        <v>-0.4444444444444442</v>
      </c>
      <c r="Y123" s="2">
        <v>3</v>
      </c>
      <c r="Z123" s="2">
        <v>7</v>
      </c>
      <c r="AA123" s="2">
        <v>2</v>
      </c>
      <c r="AB123" s="2">
        <v>4</v>
      </c>
      <c r="AC123" s="2">
        <v>5</v>
      </c>
      <c r="AD123" s="2">
        <v>6</v>
      </c>
      <c r="AE123" s="2">
        <v>2</v>
      </c>
      <c r="AF123" s="2">
        <v>6</v>
      </c>
      <c r="AG123" s="2">
        <v>30</v>
      </c>
      <c r="AH123" s="2">
        <v>27</v>
      </c>
      <c r="AI123" s="2">
        <v>23</v>
      </c>
      <c r="AJ123" s="2">
        <v>25</v>
      </c>
      <c r="AK123" s="2">
        <v>25</v>
      </c>
      <c r="AL123" s="2">
        <v>26</v>
      </c>
      <c r="AM123" s="2">
        <v>859.697</v>
      </c>
      <c r="AN123" s="2">
        <v>778.79499999999996</v>
      </c>
      <c r="AO123" s="2">
        <v>80.902000000000044</v>
      </c>
      <c r="AP123" s="2">
        <v>231.00122999999999</v>
      </c>
      <c r="AQ123" s="65">
        <v>4</v>
      </c>
      <c r="AR123" s="65">
        <v>4</v>
      </c>
      <c r="AS123" s="65">
        <v>4</v>
      </c>
      <c r="AT123" s="65">
        <v>4</v>
      </c>
      <c r="AU123" s="65">
        <v>3</v>
      </c>
      <c r="AV123" s="65">
        <v>4</v>
      </c>
      <c r="AW123" s="65">
        <v>4</v>
      </c>
      <c r="AX123" s="65">
        <v>4</v>
      </c>
      <c r="AY123" s="65">
        <v>3</v>
      </c>
      <c r="AZ123" s="65">
        <v>3</v>
      </c>
      <c r="BA123" s="65">
        <v>4</v>
      </c>
      <c r="BB123" s="65">
        <v>4</v>
      </c>
      <c r="BC123" s="65">
        <v>3</v>
      </c>
      <c r="BD123" s="65">
        <v>3</v>
      </c>
      <c r="BE123" s="65">
        <v>3</v>
      </c>
      <c r="BF123" s="65">
        <v>3</v>
      </c>
      <c r="BG123" s="65">
        <v>3</v>
      </c>
      <c r="BH123" s="65">
        <v>3</v>
      </c>
      <c r="BI123" s="65">
        <v>0</v>
      </c>
      <c r="BJ123" s="65">
        <v>0</v>
      </c>
      <c r="BK123" s="65">
        <v>0</v>
      </c>
      <c r="BL123" s="65">
        <v>0</v>
      </c>
      <c r="BM123" s="65">
        <v>0</v>
      </c>
      <c r="BN123" s="65">
        <v>0</v>
      </c>
      <c r="BO123" s="65">
        <v>0</v>
      </c>
      <c r="BP123" s="65">
        <v>0</v>
      </c>
      <c r="BQ123" s="65">
        <v>0</v>
      </c>
      <c r="BR123" s="65">
        <v>0</v>
      </c>
      <c r="BS123" s="65">
        <v>0</v>
      </c>
      <c r="BT123" s="65">
        <v>0</v>
      </c>
      <c r="BU123" s="65">
        <v>0</v>
      </c>
      <c r="BV123" s="65">
        <v>1</v>
      </c>
      <c r="BW123" s="65">
        <v>2</v>
      </c>
      <c r="BX123" s="65">
        <v>1</v>
      </c>
      <c r="BY123" s="65">
        <v>1</v>
      </c>
      <c r="BZ123" s="65">
        <v>0</v>
      </c>
      <c r="CA123" s="65">
        <v>0</v>
      </c>
      <c r="CB123" s="65">
        <v>0</v>
      </c>
      <c r="CC123" s="65">
        <v>0</v>
      </c>
      <c r="CD123" s="65">
        <v>1</v>
      </c>
      <c r="CE123" s="65">
        <v>1</v>
      </c>
      <c r="CF123" s="65">
        <v>0</v>
      </c>
      <c r="CG123" s="65">
        <v>2</v>
      </c>
      <c r="CH123" s="65">
        <v>1</v>
      </c>
      <c r="CI123" s="65">
        <v>2</v>
      </c>
      <c r="CJ123" s="65">
        <v>0</v>
      </c>
      <c r="CK123" s="65">
        <v>0</v>
      </c>
      <c r="CL123" s="65">
        <v>0</v>
      </c>
      <c r="CM123" s="65">
        <v>0</v>
      </c>
      <c r="CN123" s="65">
        <v>0</v>
      </c>
      <c r="CO123" s="65">
        <v>0</v>
      </c>
      <c r="CP123" s="65">
        <v>0</v>
      </c>
      <c r="CQ123" s="65">
        <v>0</v>
      </c>
      <c r="CR123" s="65">
        <v>0</v>
      </c>
      <c r="CS123" s="65">
        <v>17</v>
      </c>
      <c r="CT123" s="65">
        <v>17</v>
      </c>
      <c r="CU123" s="65">
        <v>16</v>
      </c>
      <c r="CV123" s="65">
        <v>17</v>
      </c>
      <c r="CW123" s="65">
        <v>8</v>
      </c>
      <c r="CX123" s="65">
        <v>16</v>
      </c>
      <c r="CY123" s="65">
        <v>19</v>
      </c>
      <c r="CZ123" s="65">
        <v>13</v>
      </c>
      <c r="DA123" s="65">
        <v>9</v>
      </c>
      <c r="DB123" s="65">
        <v>9</v>
      </c>
      <c r="DC123" s="65">
        <v>15</v>
      </c>
      <c r="DD123" s="65">
        <v>12</v>
      </c>
      <c r="DE123" s="65">
        <v>11</v>
      </c>
      <c r="DF123" s="65">
        <v>13</v>
      </c>
      <c r="DG123" s="65">
        <v>16</v>
      </c>
      <c r="DH123" s="65">
        <v>7</v>
      </c>
      <c r="DI123" s="65">
        <v>9</v>
      </c>
      <c r="DJ123" s="65">
        <v>7</v>
      </c>
      <c r="DK123" s="65">
        <v>0</v>
      </c>
      <c r="DL123" s="65">
        <v>0</v>
      </c>
      <c r="DM123" s="65">
        <v>0</v>
      </c>
      <c r="DN123" s="65">
        <v>0</v>
      </c>
      <c r="DO123" s="65">
        <v>0</v>
      </c>
      <c r="DP123" s="65">
        <v>0</v>
      </c>
      <c r="DQ123" s="65">
        <v>0</v>
      </c>
      <c r="DR123" s="65">
        <v>0</v>
      </c>
      <c r="DS123" s="65">
        <v>0</v>
      </c>
      <c r="DT123" s="2" t="s">
        <v>492</v>
      </c>
      <c r="DU123" s="2" t="s">
        <v>489</v>
      </c>
      <c r="DW123" s="78" t="s">
        <v>1</v>
      </c>
      <c r="DX123" s="2">
        <v>25</v>
      </c>
      <c r="DY123" s="2">
        <v>4</v>
      </c>
      <c r="DZ123" s="2">
        <v>4</v>
      </c>
      <c r="EA123" s="2">
        <v>4</v>
      </c>
      <c r="EB123" s="2">
        <v>3</v>
      </c>
      <c r="EC123" s="2">
        <v>2</v>
      </c>
      <c r="ED123" s="2">
        <v>2</v>
      </c>
      <c r="EE123" s="2">
        <v>5</v>
      </c>
      <c r="EF123" s="2">
        <v>4</v>
      </c>
      <c r="EG123" s="2">
        <v>3</v>
      </c>
      <c r="EH123" s="2">
        <v>3</v>
      </c>
      <c r="EI123" s="2">
        <v>4</v>
      </c>
      <c r="EJ123" s="2">
        <v>3</v>
      </c>
      <c r="EK123" s="2">
        <v>4</v>
      </c>
      <c r="EL123" s="2">
        <v>6</v>
      </c>
      <c r="EM123" s="2">
        <v>6</v>
      </c>
      <c r="EN123" s="2">
        <v>3</v>
      </c>
      <c r="EO123" s="2">
        <v>4</v>
      </c>
      <c r="EP123" s="2">
        <v>2</v>
      </c>
      <c r="EQ123" s="2">
        <v>4</v>
      </c>
      <c r="ER123" s="2">
        <v>4</v>
      </c>
      <c r="ES123" s="2">
        <v>4</v>
      </c>
      <c r="ET123" s="2">
        <v>3</v>
      </c>
      <c r="EU123" s="2">
        <v>3</v>
      </c>
      <c r="EV123" s="2">
        <v>5</v>
      </c>
      <c r="EW123" s="2">
        <v>6</v>
      </c>
      <c r="EX123" s="2">
        <v>3</v>
      </c>
      <c r="EY123" s="2">
        <v>3</v>
      </c>
      <c r="EZ123" s="2">
        <v>3</v>
      </c>
      <c r="FA123" s="2">
        <v>3</v>
      </c>
      <c r="FB123" s="2">
        <v>3</v>
      </c>
      <c r="FC123" s="2">
        <v>4</v>
      </c>
      <c r="FD123" s="2">
        <v>4</v>
      </c>
      <c r="FE123" s="2">
        <v>5</v>
      </c>
      <c r="FF123" s="2">
        <v>2</v>
      </c>
      <c r="FG123" s="2">
        <v>3</v>
      </c>
      <c r="FH123" s="2">
        <v>2</v>
      </c>
      <c r="FI123" s="2">
        <v>4</v>
      </c>
      <c r="FJ123" s="2">
        <v>4</v>
      </c>
      <c r="FK123" s="2">
        <v>4</v>
      </c>
      <c r="FL123" s="2">
        <v>5</v>
      </c>
      <c r="FM123" s="2">
        <v>3</v>
      </c>
      <c r="FN123" s="2">
        <v>2</v>
      </c>
      <c r="FO123" s="2">
        <v>5</v>
      </c>
      <c r="FP123" s="2">
        <v>4</v>
      </c>
      <c r="FQ123" s="2">
        <v>3</v>
      </c>
      <c r="FR123" s="2">
        <v>3</v>
      </c>
      <c r="FS123" s="2">
        <v>4</v>
      </c>
      <c r="FT123" s="2">
        <v>3</v>
      </c>
      <c r="FU123" s="2">
        <v>3</v>
      </c>
      <c r="FV123" s="2">
        <v>3</v>
      </c>
      <c r="FW123" s="2">
        <v>5</v>
      </c>
      <c r="FX123" s="2">
        <v>2</v>
      </c>
      <c r="FY123" s="2">
        <v>2</v>
      </c>
      <c r="FZ123" s="2">
        <v>3</v>
      </c>
      <c r="GA123" s="2">
        <v>5</v>
      </c>
      <c r="GB123" s="2">
        <v>5</v>
      </c>
      <c r="GC123" s="2">
        <v>4</v>
      </c>
      <c r="GD123" s="2">
        <v>6</v>
      </c>
      <c r="GE123" s="2">
        <v>7</v>
      </c>
      <c r="GF123" s="2">
        <v>3</v>
      </c>
      <c r="GG123" s="2">
        <v>2</v>
      </c>
      <c r="GH123" s="2">
        <v>4</v>
      </c>
      <c r="GI123" s="2">
        <v>3</v>
      </c>
      <c r="GJ123" s="2"/>
      <c r="GK123" s="2"/>
      <c r="GL123" s="2"/>
      <c r="GM123" s="2"/>
      <c r="GN123" s="2"/>
      <c r="GO123" s="2"/>
      <c r="GP123" s="2"/>
      <c r="GQ123" s="2"/>
      <c r="GR123" s="2"/>
    </row>
    <row r="124" spans="1:200" x14ac:dyDescent="0.25">
      <c r="A124" s="2" t="s">
        <v>980</v>
      </c>
      <c r="B124" s="2" t="s">
        <v>697</v>
      </c>
      <c r="C124" s="2" t="s">
        <v>980</v>
      </c>
      <c r="D124" s="2">
        <v>1</v>
      </c>
      <c r="E124" s="2">
        <v>0</v>
      </c>
      <c r="F124" s="2">
        <v>20</v>
      </c>
      <c r="G124" s="2">
        <v>20</v>
      </c>
      <c r="H124" s="2">
        <v>1</v>
      </c>
      <c r="I124" s="2">
        <v>40</v>
      </c>
      <c r="J124" s="2">
        <v>80</v>
      </c>
      <c r="K124" s="2">
        <v>77</v>
      </c>
      <c r="L124" s="2">
        <v>89</v>
      </c>
      <c r="M124" s="2">
        <v>999</v>
      </c>
      <c r="N124" s="2">
        <v>0</v>
      </c>
      <c r="O124" s="2">
        <v>157</v>
      </c>
      <c r="P124" s="2">
        <v>246</v>
      </c>
      <c r="Q124" s="2">
        <v>1245</v>
      </c>
      <c r="R124" s="2">
        <v>1245</v>
      </c>
      <c r="S124" s="2">
        <v>80</v>
      </c>
      <c r="T124" s="2">
        <v>0.16666666666666696</v>
      </c>
      <c r="U124" s="2">
        <v>77</v>
      </c>
      <c r="V124" s="2">
        <v>-0.66666666666666696</v>
      </c>
      <c r="W124" s="2">
        <v>51</v>
      </c>
      <c r="Y124" s="2">
        <v>0</v>
      </c>
      <c r="Z124" s="2">
        <v>13</v>
      </c>
      <c r="AA124" s="2">
        <v>1</v>
      </c>
      <c r="AB124" s="2">
        <v>12</v>
      </c>
      <c r="AC124" s="2">
        <v>0</v>
      </c>
      <c r="AD124" s="2">
        <v>15</v>
      </c>
      <c r="AG124" s="2">
        <v>56</v>
      </c>
      <c r="AH124" s="2">
        <v>55</v>
      </c>
      <c r="AI124" s="2">
        <v>54</v>
      </c>
      <c r="AJ124" s="2">
        <v>54</v>
      </c>
      <c r="AK124" s="2">
        <v>54</v>
      </c>
      <c r="AL124" s="2">
        <v>58</v>
      </c>
      <c r="AM124" s="2">
        <v>539.09199999999998</v>
      </c>
      <c r="AN124" s="2">
        <v>0</v>
      </c>
      <c r="AP124" s="2">
        <v>1245.0012400000001</v>
      </c>
      <c r="AQ124" s="65">
        <v>3</v>
      </c>
      <c r="AR124" s="65">
        <v>3</v>
      </c>
      <c r="AS124" s="65">
        <v>3</v>
      </c>
      <c r="AT124" s="65">
        <v>3</v>
      </c>
      <c r="AU124" s="65">
        <v>3</v>
      </c>
      <c r="AV124" s="65">
        <v>3</v>
      </c>
      <c r="AW124" s="65">
        <v>3</v>
      </c>
      <c r="AX124" s="65">
        <v>3</v>
      </c>
      <c r="AY124" s="65">
        <v>3</v>
      </c>
      <c r="AZ124" s="65">
        <v>3</v>
      </c>
      <c r="BA124" s="65">
        <v>3</v>
      </c>
      <c r="BB124" s="65">
        <v>3</v>
      </c>
      <c r="BC124" s="65">
        <v>3</v>
      </c>
      <c r="BD124" s="65">
        <v>3</v>
      </c>
      <c r="BE124" s="65">
        <v>3</v>
      </c>
      <c r="BF124" s="65">
        <v>3</v>
      </c>
      <c r="BG124" s="65">
        <v>3</v>
      </c>
      <c r="BH124" s="65">
        <v>3</v>
      </c>
      <c r="BI124" s="65">
        <v>0</v>
      </c>
      <c r="BJ124" s="65">
        <v>0</v>
      </c>
      <c r="BK124" s="65">
        <v>0</v>
      </c>
      <c r="BL124" s="65">
        <v>0</v>
      </c>
      <c r="BM124" s="65">
        <v>0</v>
      </c>
      <c r="BN124" s="65">
        <v>0</v>
      </c>
      <c r="BO124" s="65">
        <v>0</v>
      </c>
      <c r="BP124" s="65">
        <v>0</v>
      </c>
      <c r="BQ124" s="65">
        <v>0</v>
      </c>
      <c r="BR124" s="65">
        <v>0</v>
      </c>
      <c r="BS124" s="65">
        <v>0</v>
      </c>
      <c r="BT124" s="65">
        <v>0</v>
      </c>
      <c r="BU124" s="65">
        <v>0</v>
      </c>
      <c r="BV124" s="65">
        <v>0</v>
      </c>
      <c r="BW124" s="65">
        <v>0</v>
      </c>
      <c r="BX124" s="65">
        <v>0</v>
      </c>
      <c r="BY124" s="65">
        <v>0</v>
      </c>
      <c r="BZ124" s="65">
        <v>0</v>
      </c>
      <c r="CA124" s="65">
        <v>0</v>
      </c>
      <c r="CB124" s="65">
        <v>0</v>
      </c>
      <c r="CC124" s="65">
        <v>0</v>
      </c>
      <c r="CD124" s="65">
        <v>0</v>
      </c>
      <c r="CE124" s="65">
        <v>0</v>
      </c>
      <c r="CF124" s="65">
        <v>0</v>
      </c>
      <c r="CG124" s="65">
        <v>0</v>
      </c>
      <c r="CH124" s="65">
        <v>0</v>
      </c>
      <c r="CI124" s="65">
        <v>1</v>
      </c>
      <c r="CJ124" s="65">
        <v>0</v>
      </c>
      <c r="CK124" s="65">
        <v>0</v>
      </c>
      <c r="CL124" s="65">
        <v>0</v>
      </c>
      <c r="CM124" s="65">
        <v>0</v>
      </c>
      <c r="CN124" s="65">
        <v>0</v>
      </c>
      <c r="CO124" s="65">
        <v>0</v>
      </c>
      <c r="CP124" s="65">
        <v>0</v>
      </c>
      <c r="CQ124" s="65">
        <v>0</v>
      </c>
      <c r="CR124" s="65">
        <v>0</v>
      </c>
      <c r="CS124" s="65">
        <v>16</v>
      </c>
      <c r="CT124" s="65">
        <v>14</v>
      </c>
      <c r="CU124" s="65">
        <v>13</v>
      </c>
      <c r="CV124" s="65">
        <v>17</v>
      </c>
      <c r="CW124" s="65">
        <v>11</v>
      </c>
      <c r="CX124" s="65">
        <v>16</v>
      </c>
      <c r="CY124" s="65">
        <v>17</v>
      </c>
      <c r="CZ124" s="65">
        <v>13</v>
      </c>
      <c r="DA124" s="65">
        <v>9</v>
      </c>
      <c r="DB124" s="65">
        <v>13</v>
      </c>
      <c r="DC124" s="65">
        <v>13</v>
      </c>
      <c r="DD124" s="65">
        <v>13</v>
      </c>
      <c r="DE124" s="65">
        <v>15</v>
      </c>
      <c r="DF124" s="65">
        <v>15</v>
      </c>
      <c r="DG124" s="65">
        <v>20</v>
      </c>
      <c r="DH124" s="65">
        <v>11</v>
      </c>
      <c r="DI124" s="65">
        <v>12</v>
      </c>
      <c r="DJ124" s="65">
        <v>8</v>
      </c>
      <c r="DK124" s="65">
        <v>0</v>
      </c>
      <c r="DL124" s="65">
        <v>0</v>
      </c>
      <c r="DM124" s="65">
        <v>0</v>
      </c>
      <c r="DN124" s="65">
        <v>0</v>
      </c>
      <c r="DO124" s="65">
        <v>0</v>
      </c>
      <c r="DP124" s="65">
        <v>0</v>
      </c>
      <c r="DQ124" s="65">
        <v>0</v>
      </c>
      <c r="DR124" s="65">
        <v>0</v>
      </c>
      <c r="DS124" s="65">
        <v>0</v>
      </c>
      <c r="DT124" s="2" t="s">
        <v>697</v>
      </c>
      <c r="DU124" s="2" t="s">
        <v>687</v>
      </c>
      <c r="DW124" s="2" t="s">
        <v>1</v>
      </c>
      <c r="DX124" s="2">
        <v>54</v>
      </c>
      <c r="DY124" s="2">
        <v>5</v>
      </c>
      <c r="DZ124" s="2">
        <v>5</v>
      </c>
      <c r="EA124" s="2">
        <v>4</v>
      </c>
      <c r="EB124" s="2">
        <v>5</v>
      </c>
      <c r="EC124" s="2">
        <v>5</v>
      </c>
      <c r="ED124" s="2">
        <v>5</v>
      </c>
      <c r="EE124" s="2">
        <v>6</v>
      </c>
      <c r="EF124" s="2">
        <v>4</v>
      </c>
      <c r="EG124" s="2">
        <v>3</v>
      </c>
      <c r="EH124" s="2">
        <v>5</v>
      </c>
      <c r="EI124" s="2">
        <v>5</v>
      </c>
      <c r="EJ124" s="2">
        <v>4</v>
      </c>
      <c r="EK124" s="2">
        <v>4</v>
      </c>
      <c r="EL124" s="2">
        <v>5</v>
      </c>
      <c r="EM124" s="2">
        <v>6</v>
      </c>
      <c r="EN124" s="2">
        <v>3</v>
      </c>
      <c r="EO124" s="2">
        <v>3</v>
      </c>
      <c r="EP124" s="2">
        <v>3</v>
      </c>
      <c r="EQ124" s="2">
        <v>5</v>
      </c>
      <c r="ER124" s="2">
        <v>4</v>
      </c>
      <c r="ES124" s="2">
        <v>4</v>
      </c>
      <c r="ET124" s="2">
        <v>6</v>
      </c>
      <c r="EU124" s="2">
        <v>3</v>
      </c>
      <c r="EV124" s="2">
        <v>4</v>
      </c>
      <c r="EW124" s="2">
        <v>5</v>
      </c>
      <c r="EX124" s="2">
        <v>4</v>
      </c>
      <c r="EY124" s="2">
        <v>3</v>
      </c>
      <c r="EZ124" s="2">
        <v>4</v>
      </c>
      <c r="FA124" s="2">
        <v>3</v>
      </c>
      <c r="FB124" s="2">
        <v>3</v>
      </c>
      <c r="FC124" s="2">
        <v>6</v>
      </c>
      <c r="FD124" s="2">
        <v>5</v>
      </c>
      <c r="FE124" s="2">
        <v>7</v>
      </c>
      <c r="FF124" s="2">
        <v>4</v>
      </c>
      <c r="FG124" s="2">
        <v>5</v>
      </c>
      <c r="FH124" s="2">
        <v>2</v>
      </c>
      <c r="FI124" s="2">
        <v>6</v>
      </c>
      <c r="FJ124" s="2">
        <v>5</v>
      </c>
      <c r="FK124" s="2">
        <v>5</v>
      </c>
      <c r="FL124" s="2">
        <v>6</v>
      </c>
      <c r="FM124" s="2">
        <v>3</v>
      </c>
      <c r="FN124" s="2">
        <v>7</v>
      </c>
      <c r="FO124" s="2">
        <v>6</v>
      </c>
      <c r="FP124" s="2">
        <v>5</v>
      </c>
      <c r="FQ124" s="2">
        <v>3</v>
      </c>
      <c r="FR124" s="2">
        <v>4</v>
      </c>
      <c r="FS124" s="2">
        <v>5</v>
      </c>
      <c r="FT124" s="2">
        <v>6</v>
      </c>
      <c r="FU124" s="2">
        <v>5</v>
      </c>
      <c r="FV124" s="2">
        <v>5</v>
      </c>
      <c r="FW124" s="2">
        <v>7</v>
      </c>
      <c r="FX124" s="2">
        <v>4</v>
      </c>
      <c r="FY124" s="2">
        <v>4</v>
      </c>
      <c r="FZ124" s="2">
        <v>3</v>
      </c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</row>
    <row r="125" spans="1:200" x14ac:dyDescent="0.25">
      <c r="A125" s="2" t="s">
        <v>981</v>
      </c>
      <c r="B125" s="2" t="s">
        <v>366</v>
      </c>
      <c r="C125" s="2" t="s">
        <v>972</v>
      </c>
      <c r="D125" s="2">
        <v>17</v>
      </c>
      <c r="E125" s="2">
        <v>0</v>
      </c>
      <c r="F125" s="2">
        <v>13</v>
      </c>
      <c r="G125" s="2">
        <v>7</v>
      </c>
      <c r="H125" s="2">
        <v>17</v>
      </c>
      <c r="I125" s="2">
        <v>20</v>
      </c>
      <c r="J125" s="2">
        <v>71</v>
      </c>
      <c r="K125" s="2">
        <v>63</v>
      </c>
      <c r="L125" s="2">
        <v>60</v>
      </c>
      <c r="M125" s="2">
        <v>29</v>
      </c>
      <c r="N125" s="2">
        <v>0</v>
      </c>
      <c r="O125" s="2">
        <v>134</v>
      </c>
      <c r="P125" s="2">
        <v>194</v>
      </c>
      <c r="Q125" s="2">
        <v>223</v>
      </c>
      <c r="R125" s="2">
        <v>223</v>
      </c>
      <c r="S125" s="2">
        <v>71</v>
      </c>
      <c r="T125" s="2">
        <v>0.44444444444444464</v>
      </c>
      <c r="U125" s="2">
        <v>63</v>
      </c>
      <c r="V125" s="2">
        <v>0.16666666666666652</v>
      </c>
      <c r="W125" s="2">
        <v>34</v>
      </c>
      <c r="X125" s="2">
        <v>0.55555555555555536</v>
      </c>
      <c r="Y125" s="2">
        <v>1</v>
      </c>
      <c r="Z125" s="2">
        <v>8</v>
      </c>
      <c r="AA125" s="2">
        <v>5</v>
      </c>
      <c r="AB125" s="2">
        <v>6</v>
      </c>
      <c r="AC125" s="2">
        <v>9</v>
      </c>
      <c r="AD125" s="2">
        <v>5</v>
      </c>
      <c r="AE125" s="2">
        <v>2</v>
      </c>
      <c r="AF125" s="2">
        <v>1</v>
      </c>
      <c r="AG125" s="2">
        <v>42</v>
      </c>
      <c r="AH125" s="2">
        <v>37</v>
      </c>
      <c r="AI125" s="2">
        <v>27</v>
      </c>
      <c r="AJ125" s="2">
        <v>16</v>
      </c>
      <c r="AK125" s="2">
        <v>16</v>
      </c>
      <c r="AL125" s="2">
        <v>18</v>
      </c>
      <c r="AM125" s="2">
        <v>847.822</v>
      </c>
      <c r="AN125" s="2">
        <v>871.21799999999996</v>
      </c>
      <c r="AO125" s="2">
        <v>-23.395999999999958</v>
      </c>
      <c r="AP125" s="2">
        <v>223.00125</v>
      </c>
      <c r="AQ125" s="65">
        <v>4</v>
      </c>
      <c r="AR125" s="65">
        <v>4</v>
      </c>
      <c r="AS125" s="65">
        <v>4</v>
      </c>
      <c r="AT125" s="65">
        <v>4</v>
      </c>
      <c r="AU125" s="65">
        <v>3</v>
      </c>
      <c r="AV125" s="65">
        <v>4</v>
      </c>
      <c r="AW125" s="65">
        <v>4</v>
      </c>
      <c r="AX125" s="65">
        <v>4</v>
      </c>
      <c r="AY125" s="65">
        <v>3</v>
      </c>
      <c r="AZ125" s="65">
        <v>3</v>
      </c>
      <c r="BA125" s="65">
        <v>4</v>
      </c>
      <c r="BB125" s="65">
        <v>4</v>
      </c>
      <c r="BC125" s="65">
        <v>3</v>
      </c>
      <c r="BD125" s="65">
        <v>3</v>
      </c>
      <c r="BE125" s="65">
        <v>3</v>
      </c>
      <c r="BF125" s="65">
        <v>3</v>
      </c>
      <c r="BG125" s="65">
        <v>3</v>
      </c>
      <c r="BH125" s="65">
        <v>3</v>
      </c>
      <c r="BI125" s="65">
        <v>0</v>
      </c>
      <c r="BJ125" s="65">
        <v>0</v>
      </c>
      <c r="BK125" s="65">
        <v>0</v>
      </c>
      <c r="BL125" s="65">
        <v>0</v>
      </c>
      <c r="BM125" s="65">
        <v>0</v>
      </c>
      <c r="BN125" s="65">
        <v>0</v>
      </c>
      <c r="BO125" s="65">
        <v>0</v>
      </c>
      <c r="BP125" s="65">
        <v>0</v>
      </c>
      <c r="BQ125" s="65">
        <v>0</v>
      </c>
      <c r="BR125" s="65">
        <v>2</v>
      </c>
      <c r="BS125" s="65">
        <v>1</v>
      </c>
      <c r="BT125" s="65">
        <v>0</v>
      </c>
      <c r="BU125" s="65">
        <v>0</v>
      </c>
      <c r="BV125" s="65">
        <v>0</v>
      </c>
      <c r="BW125" s="65">
        <v>1</v>
      </c>
      <c r="BX125" s="65">
        <v>2</v>
      </c>
      <c r="BY125" s="65">
        <v>0</v>
      </c>
      <c r="BZ125" s="65">
        <v>2</v>
      </c>
      <c r="CA125" s="65">
        <v>0</v>
      </c>
      <c r="CB125" s="65">
        <v>1</v>
      </c>
      <c r="CC125" s="65">
        <v>2</v>
      </c>
      <c r="CD125" s="65">
        <v>1</v>
      </c>
      <c r="CE125" s="65">
        <v>1</v>
      </c>
      <c r="CF125" s="65">
        <v>1</v>
      </c>
      <c r="CG125" s="65">
        <v>0</v>
      </c>
      <c r="CH125" s="65">
        <v>1</v>
      </c>
      <c r="CI125" s="65">
        <v>2</v>
      </c>
      <c r="CJ125" s="65">
        <v>0</v>
      </c>
      <c r="CK125" s="65">
        <v>0</v>
      </c>
      <c r="CL125" s="65">
        <v>0</v>
      </c>
      <c r="CM125" s="65">
        <v>0</v>
      </c>
      <c r="CN125" s="65">
        <v>0</v>
      </c>
      <c r="CO125" s="65">
        <v>0</v>
      </c>
      <c r="CP125" s="65">
        <v>0</v>
      </c>
      <c r="CQ125" s="65">
        <v>0</v>
      </c>
      <c r="CR125" s="65">
        <v>0</v>
      </c>
      <c r="CS125" s="65">
        <v>15</v>
      </c>
      <c r="CT125" s="65">
        <v>16</v>
      </c>
      <c r="CU125" s="65">
        <v>13</v>
      </c>
      <c r="CV125" s="65">
        <v>17</v>
      </c>
      <c r="CW125" s="65">
        <v>9</v>
      </c>
      <c r="CX125" s="65">
        <v>18</v>
      </c>
      <c r="CY125" s="65">
        <v>15</v>
      </c>
      <c r="CZ125" s="65">
        <v>14</v>
      </c>
      <c r="DA125" s="65">
        <v>7</v>
      </c>
      <c r="DB125" s="65">
        <v>11</v>
      </c>
      <c r="DC125" s="65">
        <v>12</v>
      </c>
      <c r="DD125" s="65">
        <v>11</v>
      </c>
      <c r="DE125" s="65">
        <v>11</v>
      </c>
      <c r="DF125" s="65">
        <v>12</v>
      </c>
      <c r="DG125" s="65">
        <v>14</v>
      </c>
      <c r="DH125" s="65">
        <v>10</v>
      </c>
      <c r="DI125" s="65">
        <v>10</v>
      </c>
      <c r="DJ125" s="65">
        <v>8</v>
      </c>
      <c r="DK125" s="65">
        <v>0</v>
      </c>
      <c r="DL125" s="65">
        <v>0</v>
      </c>
      <c r="DM125" s="65">
        <v>0</v>
      </c>
      <c r="DN125" s="65">
        <v>0</v>
      </c>
      <c r="DO125" s="65">
        <v>0</v>
      </c>
      <c r="DP125" s="65">
        <v>0</v>
      </c>
      <c r="DQ125" s="65">
        <v>0</v>
      </c>
      <c r="DR125" s="65">
        <v>0</v>
      </c>
      <c r="DS125" s="65">
        <v>0</v>
      </c>
      <c r="DT125" s="2" t="s">
        <v>366</v>
      </c>
      <c r="DU125" s="2" t="s">
        <v>489</v>
      </c>
      <c r="DW125" s="2" t="s">
        <v>1</v>
      </c>
      <c r="DX125" s="2">
        <v>16</v>
      </c>
      <c r="DY125" s="2">
        <v>5</v>
      </c>
      <c r="DZ125" s="2">
        <v>3</v>
      </c>
      <c r="EA125" s="2">
        <v>3</v>
      </c>
      <c r="EB125" s="2">
        <v>3</v>
      </c>
      <c r="EC125" s="2">
        <v>3</v>
      </c>
      <c r="ED125" s="2">
        <v>5</v>
      </c>
      <c r="EE125" s="2">
        <v>5</v>
      </c>
      <c r="EF125" s="2">
        <v>4</v>
      </c>
      <c r="EG125" s="2">
        <v>3</v>
      </c>
      <c r="EH125" s="2">
        <v>3</v>
      </c>
      <c r="EI125" s="2">
        <v>3</v>
      </c>
      <c r="EJ125" s="2">
        <v>4</v>
      </c>
      <c r="EK125" s="2">
        <v>4</v>
      </c>
      <c r="EL125" s="2">
        <v>4</v>
      </c>
      <c r="EM125" s="2">
        <v>7</v>
      </c>
      <c r="EN125" s="2">
        <v>3</v>
      </c>
      <c r="EO125" s="2">
        <v>5</v>
      </c>
      <c r="EP125" s="2">
        <v>4</v>
      </c>
      <c r="EQ125" s="2">
        <v>3</v>
      </c>
      <c r="ER125" s="2">
        <v>4</v>
      </c>
      <c r="ES125" s="2">
        <v>4</v>
      </c>
      <c r="ET125" s="2">
        <v>4</v>
      </c>
      <c r="EU125" s="2">
        <v>3</v>
      </c>
      <c r="EV125" s="2">
        <v>5</v>
      </c>
      <c r="EW125" s="2">
        <v>4</v>
      </c>
      <c r="EX125" s="2">
        <v>3</v>
      </c>
      <c r="EY125" s="2">
        <v>2</v>
      </c>
      <c r="EZ125" s="2">
        <v>5</v>
      </c>
      <c r="FA125" s="2">
        <v>4</v>
      </c>
      <c r="FB125" s="2">
        <v>2</v>
      </c>
      <c r="FC125" s="2">
        <v>4</v>
      </c>
      <c r="FD125" s="2">
        <v>5</v>
      </c>
      <c r="FE125" s="2">
        <v>3</v>
      </c>
      <c r="FF125" s="2">
        <v>3</v>
      </c>
      <c r="FG125" s="2">
        <v>3</v>
      </c>
      <c r="FH125" s="2">
        <v>2</v>
      </c>
      <c r="FI125" s="2">
        <v>3</v>
      </c>
      <c r="FJ125" s="2">
        <v>5</v>
      </c>
      <c r="FK125" s="2">
        <v>3</v>
      </c>
      <c r="FL125" s="2">
        <v>6</v>
      </c>
      <c r="FM125" s="2">
        <v>3</v>
      </c>
      <c r="FN125" s="2">
        <v>6</v>
      </c>
      <c r="FO125" s="2">
        <v>3</v>
      </c>
      <c r="FP125" s="2">
        <v>4</v>
      </c>
      <c r="FQ125" s="2">
        <v>2</v>
      </c>
      <c r="FR125" s="2">
        <v>3</v>
      </c>
      <c r="FS125" s="2">
        <v>2</v>
      </c>
      <c r="FT125" s="2">
        <v>2</v>
      </c>
      <c r="FU125" s="2">
        <v>3</v>
      </c>
      <c r="FV125" s="2">
        <v>3</v>
      </c>
      <c r="FW125" s="2">
        <v>4</v>
      </c>
      <c r="FX125" s="2">
        <v>4</v>
      </c>
      <c r="FY125" s="2">
        <v>2</v>
      </c>
      <c r="FZ125" s="2">
        <v>2</v>
      </c>
      <c r="GA125" s="2">
        <v>4</v>
      </c>
      <c r="GB125" s="2">
        <v>4</v>
      </c>
      <c r="GC125" s="2">
        <v>3</v>
      </c>
      <c r="GD125" s="2">
        <v>4</v>
      </c>
      <c r="GE125" s="2">
        <v>2</v>
      </c>
      <c r="GF125" s="2">
        <v>3</v>
      </c>
      <c r="GG125" s="2">
        <v>3</v>
      </c>
      <c r="GH125" s="2">
        <v>3</v>
      </c>
      <c r="GI125" s="2">
        <v>3</v>
      </c>
      <c r="GJ125" s="2"/>
      <c r="GK125" s="2"/>
      <c r="GL125" s="2"/>
      <c r="GM125" s="2"/>
      <c r="GN125" s="2"/>
      <c r="GO125" s="2"/>
      <c r="GP125" s="2"/>
      <c r="GQ125" s="2"/>
      <c r="GR125" s="2"/>
    </row>
    <row r="126" spans="1:200" x14ac:dyDescent="0.25">
      <c r="A126" s="2" t="s">
        <v>982</v>
      </c>
      <c r="B126" s="2" t="s">
        <v>456</v>
      </c>
      <c r="C126" s="2" t="s">
        <v>982</v>
      </c>
      <c r="D126" s="2">
        <v>13</v>
      </c>
      <c r="E126" s="2">
        <v>0</v>
      </c>
      <c r="F126" s="2">
        <v>10</v>
      </c>
      <c r="G126" s="2">
        <v>2</v>
      </c>
      <c r="H126" s="2">
        <v>13</v>
      </c>
      <c r="I126" s="2">
        <v>12</v>
      </c>
      <c r="J126" s="2">
        <v>60</v>
      </c>
      <c r="K126" s="2">
        <v>59</v>
      </c>
      <c r="L126" s="2">
        <v>60</v>
      </c>
      <c r="M126" s="2">
        <v>32</v>
      </c>
      <c r="N126" s="2">
        <v>0</v>
      </c>
      <c r="O126" s="2">
        <v>119</v>
      </c>
      <c r="P126" s="2">
        <v>179</v>
      </c>
      <c r="Q126" s="2">
        <v>211</v>
      </c>
      <c r="R126" s="2">
        <v>211</v>
      </c>
      <c r="S126" s="2">
        <v>60</v>
      </c>
      <c r="T126" s="2">
        <v>5.5555555555555802E-2</v>
      </c>
      <c r="U126" s="2">
        <v>59</v>
      </c>
      <c r="V126" s="2">
        <v>-5.5555555555555802E-2</v>
      </c>
      <c r="W126" s="2">
        <v>31</v>
      </c>
      <c r="X126" s="2">
        <v>-0.11111111111111072</v>
      </c>
      <c r="Y126" s="2">
        <v>4</v>
      </c>
      <c r="Z126" s="2">
        <v>3</v>
      </c>
      <c r="AA126" s="2">
        <v>3</v>
      </c>
      <c r="AB126" s="2">
        <v>2</v>
      </c>
      <c r="AC126" s="2">
        <v>4</v>
      </c>
      <c r="AD126" s="2">
        <v>4</v>
      </c>
      <c r="AE126" s="2">
        <v>2</v>
      </c>
      <c r="AF126" s="2">
        <v>3</v>
      </c>
      <c r="AG126" s="2">
        <v>7</v>
      </c>
      <c r="AH126" s="2">
        <v>8</v>
      </c>
      <c r="AI126" s="2">
        <v>10</v>
      </c>
      <c r="AJ126" s="2">
        <v>10</v>
      </c>
      <c r="AK126" s="2">
        <v>10</v>
      </c>
      <c r="AL126" s="2">
        <v>10</v>
      </c>
      <c r="AM126" s="2">
        <v>936.87900000000002</v>
      </c>
      <c r="AN126" s="2">
        <v>859.93399999999997</v>
      </c>
      <c r="AO126" s="2">
        <v>76.94500000000005</v>
      </c>
      <c r="AP126" s="2">
        <v>211.00126</v>
      </c>
      <c r="AQ126" s="65">
        <v>4</v>
      </c>
      <c r="AR126" s="65">
        <v>4</v>
      </c>
      <c r="AS126" s="65">
        <v>4</v>
      </c>
      <c r="AT126" s="65">
        <v>4</v>
      </c>
      <c r="AU126" s="65">
        <v>3</v>
      </c>
      <c r="AV126" s="65">
        <v>4</v>
      </c>
      <c r="AW126" s="65">
        <v>4</v>
      </c>
      <c r="AX126" s="65">
        <v>4</v>
      </c>
      <c r="AY126" s="65">
        <v>3</v>
      </c>
      <c r="AZ126" s="65">
        <v>3</v>
      </c>
      <c r="BA126" s="65">
        <v>4</v>
      </c>
      <c r="BB126" s="65">
        <v>4</v>
      </c>
      <c r="BC126" s="65">
        <v>3</v>
      </c>
      <c r="BD126" s="65">
        <v>3</v>
      </c>
      <c r="BE126" s="65">
        <v>3</v>
      </c>
      <c r="BF126" s="65">
        <v>3</v>
      </c>
      <c r="BG126" s="65">
        <v>3</v>
      </c>
      <c r="BH126" s="65">
        <v>3</v>
      </c>
      <c r="BI126" s="65">
        <v>0</v>
      </c>
      <c r="BJ126" s="65">
        <v>0</v>
      </c>
      <c r="BK126" s="65">
        <v>0</v>
      </c>
      <c r="BL126" s="65">
        <v>0</v>
      </c>
      <c r="BM126" s="65">
        <v>0</v>
      </c>
      <c r="BN126" s="65">
        <v>0</v>
      </c>
      <c r="BO126" s="65">
        <v>0</v>
      </c>
      <c r="BP126" s="65">
        <v>0</v>
      </c>
      <c r="BQ126" s="65">
        <v>0</v>
      </c>
      <c r="BR126" s="65">
        <v>1</v>
      </c>
      <c r="BS126" s="65">
        <v>3</v>
      </c>
      <c r="BT126" s="65">
        <v>0</v>
      </c>
      <c r="BU126" s="65">
        <v>0</v>
      </c>
      <c r="BV126" s="65">
        <v>1</v>
      </c>
      <c r="BW126" s="65">
        <v>4</v>
      </c>
      <c r="BX126" s="65">
        <v>0</v>
      </c>
      <c r="BY126" s="65">
        <v>0</v>
      </c>
      <c r="BZ126" s="65">
        <v>1</v>
      </c>
      <c r="CA126" s="65">
        <v>0</v>
      </c>
      <c r="CB126" s="65">
        <v>0</v>
      </c>
      <c r="CC126" s="65">
        <v>0</v>
      </c>
      <c r="CD126" s="65">
        <v>1</v>
      </c>
      <c r="CE126" s="65">
        <v>0</v>
      </c>
      <c r="CF126" s="65">
        <v>0</v>
      </c>
      <c r="CG126" s="65">
        <v>0</v>
      </c>
      <c r="CH126" s="65">
        <v>0</v>
      </c>
      <c r="CI126" s="65">
        <v>2</v>
      </c>
      <c r="CJ126" s="65">
        <v>0</v>
      </c>
      <c r="CK126" s="65">
        <v>0</v>
      </c>
      <c r="CL126" s="65">
        <v>0</v>
      </c>
      <c r="CM126" s="65">
        <v>0</v>
      </c>
      <c r="CN126" s="65">
        <v>0</v>
      </c>
      <c r="CO126" s="65">
        <v>0</v>
      </c>
      <c r="CP126" s="65">
        <v>0</v>
      </c>
      <c r="CQ126" s="65">
        <v>0</v>
      </c>
      <c r="CR126" s="65">
        <v>0</v>
      </c>
      <c r="CS126" s="65">
        <v>16</v>
      </c>
      <c r="CT126" s="65">
        <v>13</v>
      </c>
      <c r="CU126" s="65">
        <v>12</v>
      </c>
      <c r="CV126" s="65">
        <v>18</v>
      </c>
      <c r="CW126" s="65">
        <v>8</v>
      </c>
      <c r="CX126" s="65">
        <v>8</v>
      </c>
      <c r="CY126" s="65">
        <v>17</v>
      </c>
      <c r="CZ126" s="65">
        <v>13</v>
      </c>
      <c r="DA126" s="65">
        <v>9</v>
      </c>
      <c r="DB126" s="65">
        <v>10</v>
      </c>
      <c r="DC126" s="65">
        <v>13</v>
      </c>
      <c r="DD126" s="65">
        <v>13</v>
      </c>
      <c r="DE126" s="65">
        <v>11</v>
      </c>
      <c r="DF126" s="65">
        <v>12</v>
      </c>
      <c r="DG126" s="65">
        <v>13</v>
      </c>
      <c r="DH126" s="65">
        <v>9</v>
      </c>
      <c r="DI126" s="65">
        <v>9</v>
      </c>
      <c r="DJ126" s="65">
        <v>7</v>
      </c>
      <c r="DK126" s="65">
        <v>0</v>
      </c>
      <c r="DL126" s="65">
        <v>0</v>
      </c>
      <c r="DM126" s="65">
        <v>0</v>
      </c>
      <c r="DN126" s="65">
        <v>0</v>
      </c>
      <c r="DO126" s="65">
        <v>0</v>
      </c>
      <c r="DP126" s="65">
        <v>0</v>
      </c>
      <c r="DQ126" s="65">
        <v>0</v>
      </c>
      <c r="DR126" s="65">
        <v>0</v>
      </c>
      <c r="DS126" s="65">
        <v>0</v>
      </c>
      <c r="DT126" s="2" t="s">
        <v>456</v>
      </c>
      <c r="DU126" s="2" t="s">
        <v>489</v>
      </c>
      <c r="DW126" s="2" t="s">
        <v>1</v>
      </c>
      <c r="DX126" s="2">
        <v>10</v>
      </c>
      <c r="DY126" s="2">
        <v>3</v>
      </c>
      <c r="DZ126" s="2">
        <v>4</v>
      </c>
      <c r="EA126" s="2">
        <v>3</v>
      </c>
      <c r="EB126" s="2">
        <v>5</v>
      </c>
      <c r="EC126" s="2">
        <v>3</v>
      </c>
      <c r="ED126" s="2">
        <v>2</v>
      </c>
      <c r="EE126" s="2">
        <v>4</v>
      </c>
      <c r="EF126" s="2">
        <v>3</v>
      </c>
      <c r="EG126" s="2">
        <v>4</v>
      </c>
      <c r="EH126" s="2">
        <v>4</v>
      </c>
      <c r="EI126" s="2">
        <v>3</v>
      </c>
      <c r="EJ126" s="2">
        <v>3</v>
      </c>
      <c r="EK126" s="2">
        <v>3</v>
      </c>
      <c r="EL126" s="2">
        <v>4</v>
      </c>
      <c r="EM126" s="2">
        <v>4</v>
      </c>
      <c r="EN126" s="2">
        <v>3</v>
      </c>
      <c r="EO126" s="2">
        <v>3</v>
      </c>
      <c r="EP126" s="2">
        <v>2</v>
      </c>
      <c r="EQ126" s="2">
        <v>4</v>
      </c>
      <c r="ER126" s="2">
        <v>3</v>
      </c>
      <c r="ES126" s="2">
        <v>3</v>
      </c>
      <c r="ET126" s="2">
        <v>4</v>
      </c>
      <c r="EU126" s="2">
        <v>3</v>
      </c>
      <c r="EV126" s="2">
        <v>2</v>
      </c>
      <c r="EW126" s="2">
        <v>4</v>
      </c>
      <c r="EX126" s="2">
        <v>3</v>
      </c>
      <c r="EY126" s="2">
        <v>2</v>
      </c>
      <c r="EZ126" s="2">
        <v>3</v>
      </c>
      <c r="FA126" s="2">
        <v>4</v>
      </c>
      <c r="FB126" s="2">
        <v>3</v>
      </c>
      <c r="FC126" s="2">
        <v>4</v>
      </c>
      <c r="FD126" s="2">
        <v>4</v>
      </c>
      <c r="FE126" s="2">
        <v>4</v>
      </c>
      <c r="FF126" s="2">
        <v>3</v>
      </c>
      <c r="FG126" s="2">
        <v>3</v>
      </c>
      <c r="FH126" s="2">
        <v>3</v>
      </c>
      <c r="FI126" s="2">
        <v>4</v>
      </c>
      <c r="FJ126" s="2">
        <v>3</v>
      </c>
      <c r="FK126" s="2">
        <v>3</v>
      </c>
      <c r="FL126" s="2">
        <v>4</v>
      </c>
      <c r="FM126" s="2">
        <v>2</v>
      </c>
      <c r="FN126" s="2">
        <v>2</v>
      </c>
      <c r="FO126" s="2">
        <v>5</v>
      </c>
      <c r="FP126" s="2">
        <v>3</v>
      </c>
      <c r="FQ126" s="2">
        <v>3</v>
      </c>
      <c r="FR126" s="2">
        <v>3</v>
      </c>
      <c r="FS126" s="2">
        <v>3</v>
      </c>
      <c r="FT126" s="2">
        <v>4</v>
      </c>
      <c r="FU126" s="2">
        <v>4</v>
      </c>
      <c r="FV126" s="2">
        <v>4</v>
      </c>
      <c r="FW126" s="2">
        <v>5</v>
      </c>
      <c r="FX126" s="2">
        <v>3</v>
      </c>
      <c r="FY126" s="2">
        <v>3</v>
      </c>
      <c r="FZ126" s="2">
        <v>2</v>
      </c>
      <c r="GA126" s="2">
        <v>5</v>
      </c>
      <c r="GB126" s="2">
        <v>3</v>
      </c>
      <c r="GC126" s="2">
        <v>3</v>
      </c>
      <c r="GD126" s="2">
        <v>5</v>
      </c>
      <c r="GE126" s="2">
        <v>2</v>
      </c>
      <c r="GF126" s="2">
        <v>4</v>
      </c>
      <c r="GG126" s="2">
        <v>4</v>
      </c>
      <c r="GH126" s="2">
        <v>3</v>
      </c>
      <c r="GI126" s="2">
        <v>3</v>
      </c>
      <c r="GJ126" s="2"/>
      <c r="GK126" s="2"/>
      <c r="GL126" s="2"/>
      <c r="GM126" s="2"/>
      <c r="GN126" s="2"/>
      <c r="GO126" s="2"/>
      <c r="GP126" s="2"/>
      <c r="GQ126" s="2"/>
      <c r="GR126" s="2"/>
    </row>
    <row r="127" spans="1:200" x14ac:dyDescent="0.25">
      <c r="A127" s="2" t="s">
        <v>983</v>
      </c>
      <c r="B127" s="2" t="s">
        <v>333</v>
      </c>
      <c r="C127" s="2" t="s">
        <v>945</v>
      </c>
      <c r="D127" s="2">
        <v>10</v>
      </c>
      <c r="E127" s="2">
        <v>0</v>
      </c>
      <c r="F127" s="2">
        <v>12</v>
      </c>
      <c r="G127" s="2">
        <v>7</v>
      </c>
      <c r="H127" s="2">
        <v>10</v>
      </c>
      <c r="I127" s="2">
        <v>19</v>
      </c>
      <c r="J127" s="2">
        <v>62</v>
      </c>
      <c r="K127" s="2">
        <v>68</v>
      </c>
      <c r="L127" s="2">
        <v>67</v>
      </c>
      <c r="M127" s="2">
        <v>999</v>
      </c>
      <c r="N127" s="2">
        <v>0</v>
      </c>
      <c r="O127" s="2">
        <v>130</v>
      </c>
      <c r="P127" s="2">
        <v>197</v>
      </c>
      <c r="Q127" s="2">
        <v>1196</v>
      </c>
      <c r="R127" s="2">
        <v>1196</v>
      </c>
      <c r="S127" s="2">
        <v>62</v>
      </c>
      <c r="T127" s="2">
        <v>-0.33333333333333304</v>
      </c>
      <c r="U127" s="2">
        <v>68</v>
      </c>
      <c r="V127" s="2">
        <v>5.5555555555555358E-2</v>
      </c>
      <c r="W127" s="2">
        <v>31</v>
      </c>
      <c r="Y127" s="2">
        <v>5</v>
      </c>
      <c r="Z127" s="2">
        <v>5</v>
      </c>
      <c r="AA127" s="2">
        <v>3</v>
      </c>
      <c r="AB127" s="2">
        <v>7</v>
      </c>
      <c r="AC127" s="2">
        <v>2</v>
      </c>
      <c r="AD127" s="2">
        <v>7</v>
      </c>
      <c r="AG127" s="2">
        <v>13</v>
      </c>
      <c r="AH127" s="2">
        <v>27</v>
      </c>
      <c r="AI127" s="2">
        <v>30</v>
      </c>
      <c r="AJ127" s="2">
        <v>30</v>
      </c>
      <c r="AK127" s="2">
        <v>30</v>
      </c>
      <c r="AL127" s="2">
        <v>35</v>
      </c>
      <c r="AM127" s="2">
        <v>830.01099999999997</v>
      </c>
      <c r="AN127" s="2">
        <v>932.39400000000001</v>
      </c>
      <c r="AO127" s="2">
        <v>-102.38300000000004</v>
      </c>
      <c r="AP127" s="2">
        <v>1196.00127</v>
      </c>
      <c r="AQ127" s="65">
        <v>3</v>
      </c>
      <c r="AR127" s="65">
        <v>3</v>
      </c>
      <c r="AS127" s="65">
        <v>3</v>
      </c>
      <c r="AT127" s="65">
        <v>3</v>
      </c>
      <c r="AU127" s="65">
        <v>3</v>
      </c>
      <c r="AV127" s="65">
        <v>3</v>
      </c>
      <c r="AW127" s="65">
        <v>3</v>
      </c>
      <c r="AX127" s="65">
        <v>3</v>
      </c>
      <c r="AY127" s="65">
        <v>3</v>
      </c>
      <c r="AZ127" s="65">
        <v>3</v>
      </c>
      <c r="BA127" s="65">
        <v>3</v>
      </c>
      <c r="BB127" s="65">
        <v>3</v>
      </c>
      <c r="BC127" s="65">
        <v>3</v>
      </c>
      <c r="BD127" s="65">
        <v>3</v>
      </c>
      <c r="BE127" s="65">
        <v>3</v>
      </c>
      <c r="BF127" s="65">
        <v>3</v>
      </c>
      <c r="BG127" s="65">
        <v>3</v>
      </c>
      <c r="BH127" s="65">
        <v>3</v>
      </c>
      <c r="BI127" s="65">
        <v>0</v>
      </c>
      <c r="BJ127" s="65">
        <v>0</v>
      </c>
      <c r="BK127" s="65">
        <v>0</v>
      </c>
      <c r="BL127" s="65">
        <v>0</v>
      </c>
      <c r="BM127" s="65">
        <v>0</v>
      </c>
      <c r="BN127" s="65">
        <v>0</v>
      </c>
      <c r="BO127" s="65">
        <v>0</v>
      </c>
      <c r="BP127" s="65">
        <v>0</v>
      </c>
      <c r="BQ127" s="65">
        <v>0</v>
      </c>
      <c r="BR127" s="65">
        <v>1</v>
      </c>
      <c r="BS127" s="65">
        <v>1</v>
      </c>
      <c r="BT127" s="65">
        <v>0</v>
      </c>
      <c r="BU127" s="65">
        <v>0</v>
      </c>
      <c r="BV127" s="65">
        <v>0</v>
      </c>
      <c r="BW127" s="65">
        <v>1</v>
      </c>
      <c r="BX127" s="65">
        <v>0</v>
      </c>
      <c r="BY127" s="65">
        <v>1</v>
      </c>
      <c r="BZ127" s="65">
        <v>1</v>
      </c>
      <c r="CA127" s="65">
        <v>0</v>
      </c>
      <c r="CB127" s="65">
        <v>0</v>
      </c>
      <c r="CC127" s="65">
        <v>1</v>
      </c>
      <c r="CD127" s="65">
        <v>0</v>
      </c>
      <c r="CE127" s="65">
        <v>2</v>
      </c>
      <c r="CF127" s="65">
        <v>0</v>
      </c>
      <c r="CG127" s="65">
        <v>0</v>
      </c>
      <c r="CH127" s="65">
        <v>0</v>
      </c>
      <c r="CI127" s="65">
        <v>2</v>
      </c>
      <c r="CJ127" s="65">
        <v>0</v>
      </c>
      <c r="CK127" s="65">
        <v>0</v>
      </c>
      <c r="CL127" s="65">
        <v>0</v>
      </c>
      <c r="CM127" s="65">
        <v>0</v>
      </c>
      <c r="CN127" s="65">
        <v>0</v>
      </c>
      <c r="CO127" s="65">
        <v>0</v>
      </c>
      <c r="CP127" s="65">
        <v>0</v>
      </c>
      <c r="CQ127" s="65">
        <v>0</v>
      </c>
      <c r="CR127" s="65">
        <v>0</v>
      </c>
      <c r="CS127" s="65">
        <v>13</v>
      </c>
      <c r="CT127" s="65">
        <v>11</v>
      </c>
      <c r="CU127" s="65">
        <v>11</v>
      </c>
      <c r="CV127" s="65">
        <v>14</v>
      </c>
      <c r="CW127" s="65">
        <v>12</v>
      </c>
      <c r="CX127" s="65">
        <v>10</v>
      </c>
      <c r="CY127" s="65">
        <v>13</v>
      </c>
      <c r="CZ127" s="65">
        <v>8</v>
      </c>
      <c r="DA127" s="65">
        <v>10</v>
      </c>
      <c r="DB127" s="65">
        <v>10</v>
      </c>
      <c r="DC127" s="65">
        <v>9</v>
      </c>
      <c r="DD127" s="65">
        <v>8</v>
      </c>
      <c r="DE127" s="65">
        <v>13</v>
      </c>
      <c r="DF127" s="65">
        <v>10</v>
      </c>
      <c r="DG127" s="65">
        <v>14</v>
      </c>
      <c r="DH127" s="65">
        <v>12</v>
      </c>
      <c r="DI127" s="65">
        <v>12</v>
      </c>
      <c r="DJ127" s="65">
        <v>7</v>
      </c>
      <c r="DK127" s="65">
        <v>0</v>
      </c>
      <c r="DL127" s="65">
        <v>0</v>
      </c>
      <c r="DM127" s="65">
        <v>0</v>
      </c>
      <c r="DN127" s="65">
        <v>0</v>
      </c>
      <c r="DO127" s="65">
        <v>0</v>
      </c>
      <c r="DP127" s="65">
        <v>0</v>
      </c>
      <c r="DQ127" s="65">
        <v>0</v>
      </c>
      <c r="DR127" s="65">
        <v>0</v>
      </c>
      <c r="DS127" s="65">
        <v>0</v>
      </c>
      <c r="DT127" s="2" t="s">
        <v>333</v>
      </c>
      <c r="DU127" s="2" t="s">
        <v>489</v>
      </c>
      <c r="DW127" s="2" t="s">
        <v>1</v>
      </c>
      <c r="DX127" s="2">
        <v>30</v>
      </c>
      <c r="DY127" s="2">
        <v>6</v>
      </c>
      <c r="DZ127" s="2">
        <v>4</v>
      </c>
      <c r="EA127" s="2">
        <v>5</v>
      </c>
      <c r="EB127" s="2">
        <v>4</v>
      </c>
      <c r="EC127" s="2">
        <v>3</v>
      </c>
      <c r="ED127" s="2">
        <v>2</v>
      </c>
      <c r="EE127" s="2">
        <v>4</v>
      </c>
      <c r="EF127" s="2">
        <v>2</v>
      </c>
      <c r="EG127" s="2">
        <v>3</v>
      </c>
      <c r="EH127" s="2">
        <v>4</v>
      </c>
      <c r="EI127" s="2">
        <v>3</v>
      </c>
      <c r="EJ127" s="2">
        <v>2</v>
      </c>
      <c r="EK127" s="2">
        <v>4</v>
      </c>
      <c r="EL127" s="2">
        <v>3</v>
      </c>
      <c r="EM127" s="2">
        <v>4</v>
      </c>
      <c r="EN127" s="2">
        <v>3</v>
      </c>
      <c r="EO127" s="2">
        <v>4</v>
      </c>
      <c r="EP127" s="2">
        <v>2</v>
      </c>
      <c r="EQ127" s="2">
        <v>4</v>
      </c>
      <c r="ER127" s="2">
        <v>4</v>
      </c>
      <c r="ES127" s="2">
        <v>3</v>
      </c>
      <c r="ET127" s="2">
        <v>6</v>
      </c>
      <c r="EU127" s="2">
        <v>4</v>
      </c>
      <c r="EV127" s="2">
        <v>4</v>
      </c>
      <c r="EW127" s="2">
        <v>4</v>
      </c>
      <c r="EX127" s="2">
        <v>3</v>
      </c>
      <c r="EY127" s="2">
        <v>2</v>
      </c>
      <c r="EZ127" s="2">
        <v>3</v>
      </c>
      <c r="FA127" s="2">
        <v>3</v>
      </c>
      <c r="FB127" s="2">
        <v>3</v>
      </c>
      <c r="FC127" s="2">
        <v>5</v>
      </c>
      <c r="FD127" s="2">
        <v>3</v>
      </c>
      <c r="FE127" s="2">
        <v>5</v>
      </c>
      <c r="FF127" s="2">
        <v>5</v>
      </c>
      <c r="FG127" s="2">
        <v>5</v>
      </c>
      <c r="FH127" s="2">
        <v>2</v>
      </c>
      <c r="FI127" s="2">
        <v>3</v>
      </c>
      <c r="FJ127" s="2">
        <v>3</v>
      </c>
      <c r="FK127" s="2">
        <v>3</v>
      </c>
      <c r="FL127" s="2">
        <v>4</v>
      </c>
      <c r="FM127" s="2">
        <v>5</v>
      </c>
      <c r="FN127" s="2">
        <v>4</v>
      </c>
      <c r="FO127" s="2">
        <v>5</v>
      </c>
      <c r="FP127" s="2">
        <v>3</v>
      </c>
      <c r="FQ127" s="2">
        <v>5</v>
      </c>
      <c r="FR127" s="2">
        <v>3</v>
      </c>
      <c r="FS127" s="2">
        <v>3</v>
      </c>
      <c r="FT127" s="2">
        <v>3</v>
      </c>
      <c r="FU127" s="2">
        <v>4</v>
      </c>
      <c r="FV127" s="2">
        <v>4</v>
      </c>
      <c r="FW127" s="2">
        <v>5</v>
      </c>
      <c r="FX127" s="2">
        <v>4</v>
      </c>
      <c r="FY127" s="2">
        <v>3</v>
      </c>
      <c r="FZ127" s="2">
        <v>3</v>
      </c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</row>
    <row r="128" spans="1:200" x14ac:dyDescent="0.25">
      <c r="A128" s="2" t="s">
        <v>984</v>
      </c>
      <c r="B128" s="2" t="s">
        <v>437</v>
      </c>
      <c r="C128" s="2" t="s">
        <v>946</v>
      </c>
      <c r="D128" s="2">
        <v>5</v>
      </c>
      <c r="E128" s="2">
        <v>0</v>
      </c>
      <c r="F128" s="2">
        <v>15</v>
      </c>
      <c r="G128" s="2">
        <v>6</v>
      </c>
      <c r="H128" s="2">
        <v>5</v>
      </c>
      <c r="I128" s="2">
        <v>21</v>
      </c>
      <c r="J128" s="2">
        <v>63</v>
      </c>
      <c r="K128" s="2">
        <v>71</v>
      </c>
      <c r="L128" s="2">
        <v>72</v>
      </c>
      <c r="M128" s="2">
        <v>999</v>
      </c>
      <c r="N128" s="2">
        <v>0</v>
      </c>
      <c r="O128" s="2">
        <v>134</v>
      </c>
      <c r="P128" s="2">
        <v>206</v>
      </c>
      <c r="Q128" s="2">
        <v>1205</v>
      </c>
      <c r="R128" s="2">
        <v>1205</v>
      </c>
      <c r="S128" s="2">
        <v>63</v>
      </c>
      <c r="T128" s="2">
        <v>-0.44444444444444464</v>
      </c>
      <c r="U128" s="2">
        <v>71</v>
      </c>
      <c r="V128" s="2">
        <v>-5.5555555555555358E-2</v>
      </c>
      <c r="W128" s="2">
        <v>37</v>
      </c>
      <c r="Y128" s="2">
        <v>3</v>
      </c>
      <c r="Z128" s="2">
        <v>5</v>
      </c>
      <c r="AA128" s="2">
        <v>2</v>
      </c>
      <c r="AB128" s="2">
        <v>9</v>
      </c>
      <c r="AC128" s="2">
        <v>0</v>
      </c>
      <c r="AD128" s="2">
        <v>7</v>
      </c>
      <c r="AG128" s="2">
        <v>17</v>
      </c>
      <c r="AH128" s="2">
        <v>37</v>
      </c>
      <c r="AI128" s="2">
        <v>41</v>
      </c>
      <c r="AJ128" s="2">
        <v>41</v>
      </c>
      <c r="AK128" s="2">
        <v>41</v>
      </c>
      <c r="AL128" s="2">
        <v>46</v>
      </c>
      <c r="AM128" s="2">
        <v>776.577</v>
      </c>
      <c r="AN128" s="2">
        <v>811.16700000000003</v>
      </c>
      <c r="AO128" s="2">
        <v>-34.590000000000032</v>
      </c>
      <c r="AP128" s="2">
        <v>1205.00128</v>
      </c>
      <c r="AQ128" s="65">
        <v>3</v>
      </c>
      <c r="AR128" s="65">
        <v>3</v>
      </c>
      <c r="AS128" s="65">
        <v>3</v>
      </c>
      <c r="AT128" s="65">
        <v>3</v>
      </c>
      <c r="AU128" s="65">
        <v>3</v>
      </c>
      <c r="AV128" s="65">
        <v>3</v>
      </c>
      <c r="AW128" s="65">
        <v>3</v>
      </c>
      <c r="AX128" s="65">
        <v>3</v>
      </c>
      <c r="AY128" s="65">
        <v>3</v>
      </c>
      <c r="AZ128" s="65">
        <v>3</v>
      </c>
      <c r="BA128" s="65">
        <v>3</v>
      </c>
      <c r="BB128" s="65">
        <v>3</v>
      </c>
      <c r="BC128" s="65">
        <v>3</v>
      </c>
      <c r="BD128" s="65">
        <v>3</v>
      </c>
      <c r="BE128" s="65">
        <v>3</v>
      </c>
      <c r="BF128" s="65">
        <v>3</v>
      </c>
      <c r="BG128" s="65">
        <v>3</v>
      </c>
      <c r="BH128" s="65">
        <v>3</v>
      </c>
      <c r="BI128" s="65">
        <v>0</v>
      </c>
      <c r="BJ128" s="65">
        <v>0</v>
      </c>
      <c r="BK128" s="65">
        <v>0</v>
      </c>
      <c r="BL128" s="65">
        <v>0</v>
      </c>
      <c r="BM128" s="65">
        <v>0</v>
      </c>
      <c r="BN128" s="65">
        <v>0</v>
      </c>
      <c r="BO128" s="65">
        <v>0</v>
      </c>
      <c r="BP128" s="65">
        <v>0</v>
      </c>
      <c r="BQ128" s="65">
        <v>0</v>
      </c>
      <c r="BR128" s="65">
        <v>0</v>
      </c>
      <c r="BS128" s="65">
        <v>0</v>
      </c>
      <c r="BT128" s="65">
        <v>0</v>
      </c>
      <c r="BU128" s="65">
        <v>0</v>
      </c>
      <c r="BV128" s="65">
        <v>0</v>
      </c>
      <c r="BW128" s="65">
        <v>1</v>
      </c>
      <c r="BX128" s="65">
        <v>2</v>
      </c>
      <c r="BY128" s="65">
        <v>0</v>
      </c>
      <c r="BZ128" s="65">
        <v>1</v>
      </c>
      <c r="CA128" s="65">
        <v>0</v>
      </c>
      <c r="CB128" s="65">
        <v>0</v>
      </c>
      <c r="CC128" s="65">
        <v>0</v>
      </c>
      <c r="CD128" s="65">
        <v>0</v>
      </c>
      <c r="CE128" s="65">
        <v>0</v>
      </c>
      <c r="CF128" s="65">
        <v>0</v>
      </c>
      <c r="CG128" s="65">
        <v>0</v>
      </c>
      <c r="CH128" s="65">
        <v>0</v>
      </c>
      <c r="CI128" s="65">
        <v>1</v>
      </c>
      <c r="CJ128" s="65">
        <v>0</v>
      </c>
      <c r="CK128" s="65">
        <v>0</v>
      </c>
      <c r="CL128" s="65">
        <v>0</v>
      </c>
      <c r="CM128" s="65">
        <v>0</v>
      </c>
      <c r="CN128" s="65">
        <v>0</v>
      </c>
      <c r="CO128" s="65">
        <v>0</v>
      </c>
      <c r="CP128" s="65">
        <v>0</v>
      </c>
      <c r="CQ128" s="65">
        <v>0</v>
      </c>
      <c r="CR128" s="65">
        <v>0</v>
      </c>
      <c r="CS128" s="65">
        <v>13</v>
      </c>
      <c r="CT128" s="65">
        <v>12</v>
      </c>
      <c r="CU128" s="65">
        <v>10</v>
      </c>
      <c r="CV128" s="65">
        <v>16</v>
      </c>
      <c r="CW128" s="65">
        <v>10</v>
      </c>
      <c r="CX128" s="65">
        <v>12</v>
      </c>
      <c r="CY128" s="65">
        <v>10</v>
      </c>
      <c r="CZ128" s="65">
        <v>12</v>
      </c>
      <c r="DA128" s="65">
        <v>8</v>
      </c>
      <c r="DB128" s="65">
        <v>13</v>
      </c>
      <c r="DC128" s="65">
        <v>10</v>
      </c>
      <c r="DD128" s="65">
        <v>10</v>
      </c>
      <c r="DE128" s="65">
        <v>14</v>
      </c>
      <c r="DF128" s="65">
        <v>14</v>
      </c>
      <c r="DG128" s="65">
        <v>14</v>
      </c>
      <c r="DH128" s="65">
        <v>11</v>
      </c>
      <c r="DI128" s="65">
        <v>9</v>
      </c>
      <c r="DJ128" s="65">
        <v>8</v>
      </c>
      <c r="DK128" s="65">
        <v>0</v>
      </c>
      <c r="DL128" s="65">
        <v>0</v>
      </c>
      <c r="DM128" s="65">
        <v>0</v>
      </c>
      <c r="DN128" s="65">
        <v>0</v>
      </c>
      <c r="DO128" s="65">
        <v>0</v>
      </c>
      <c r="DP128" s="65">
        <v>0</v>
      </c>
      <c r="DQ128" s="65">
        <v>0</v>
      </c>
      <c r="DR128" s="65">
        <v>0</v>
      </c>
      <c r="DS128" s="65">
        <v>0</v>
      </c>
      <c r="DT128" s="2" t="s">
        <v>437</v>
      </c>
      <c r="DU128" s="2" t="s">
        <v>489</v>
      </c>
      <c r="DW128" s="2" t="s">
        <v>1</v>
      </c>
      <c r="DX128" s="2">
        <v>41</v>
      </c>
      <c r="DY128" s="2">
        <v>4</v>
      </c>
      <c r="DZ128" s="2">
        <v>4</v>
      </c>
      <c r="EA128" s="2">
        <v>3</v>
      </c>
      <c r="EB128" s="2">
        <v>4</v>
      </c>
      <c r="EC128" s="2">
        <v>4</v>
      </c>
      <c r="ED128" s="2">
        <v>2</v>
      </c>
      <c r="EE128" s="2">
        <v>3</v>
      </c>
      <c r="EF128" s="2">
        <v>5</v>
      </c>
      <c r="EG128" s="2">
        <v>2</v>
      </c>
      <c r="EH128" s="2">
        <v>4</v>
      </c>
      <c r="EI128" s="2">
        <v>3</v>
      </c>
      <c r="EJ128" s="2">
        <v>4</v>
      </c>
      <c r="EK128" s="2">
        <v>4</v>
      </c>
      <c r="EL128" s="2">
        <v>4</v>
      </c>
      <c r="EM128" s="2">
        <v>4</v>
      </c>
      <c r="EN128" s="2">
        <v>3</v>
      </c>
      <c r="EO128" s="2">
        <v>3</v>
      </c>
      <c r="EP128" s="2">
        <v>3</v>
      </c>
      <c r="EQ128" s="2">
        <v>5</v>
      </c>
      <c r="ER128" s="2">
        <v>4</v>
      </c>
      <c r="ES128" s="2">
        <v>3</v>
      </c>
      <c r="ET128" s="2">
        <v>7</v>
      </c>
      <c r="EU128" s="2">
        <v>3</v>
      </c>
      <c r="EV128" s="2">
        <v>3</v>
      </c>
      <c r="EW128" s="2">
        <v>3</v>
      </c>
      <c r="EX128" s="2">
        <v>4</v>
      </c>
      <c r="EY128" s="2">
        <v>3</v>
      </c>
      <c r="EZ128" s="2">
        <v>4</v>
      </c>
      <c r="FA128" s="2">
        <v>4</v>
      </c>
      <c r="FB128" s="2">
        <v>3</v>
      </c>
      <c r="FC128" s="2">
        <v>5</v>
      </c>
      <c r="FD128" s="2">
        <v>5</v>
      </c>
      <c r="FE128" s="2">
        <v>6</v>
      </c>
      <c r="FF128" s="2">
        <v>4</v>
      </c>
      <c r="FG128" s="2">
        <v>3</v>
      </c>
      <c r="FH128" s="2">
        <v>2</v>
      </c>
      <c r="FI128" s="2">
        <v>4</v>
      </c>
      <c r="FJ128" s="2">
        <v>4</v>
      </c>
      <c r="FK128" s="2">
        <v>4</v>
      </c>
      <c r="FL128" s="2">
        <v>5</v>
      </c>
      <c r="FM128" s="2">
        <v>3</v>
      </c>
      <c r="FN128" s="2">
        <v>7</v>
      </c>
      <c r="FO128" s="2">
        <v>4</v>
      </c>
      <c r="FP128" s="2">
        <v>3</v>
      </c>
      <c r="FQ128" s="2">
        <v>3</v>
      </c>
      <c r="FR128" s="2">
        <v>5</v>
      </c>
      <c r="FS128" s="2">
        <v>3</v>
      </c>
      <c r="FT128" s="2">
        <v>3</v>
      </c>
      <c r="FU128" s="2">
        <v>5</v>
      </c>
      <c r="FV128" s="2">
        <v>5</v>
      </c>
      <c r="FW128" s="2">
        <v>4</v>
      </c>
      <c r="FX128" s="2">
        <v>4</v>
      </c>
      <c r="FY128" s="2">
        <v>3</v>
      </c>
      <c r="FZ128" s="2">
        <v>3</v>
      </c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</row>
    <row r="129" spans="1:200" x14ac:dyDescent="0.25">
      <c r="A129" s="2" t="s">
        <v>985</v>
      </c>
      <c r="B129" s="2" t="s">
        <v>483</v>
      </c>
      <c r="C129" s="2" t="s">
        <v>985</v>
      </c>
      <c r="D129" s="2">
        <v>9</v>
      </c>
      <c r="E129" s="2">
        <v>0</v>
      </c>
      <c r="F129" s="2">
        <v>19</v>
      </c>
      <c r="G129" s="2">
        <v>4</v>
      </c>
      <c r="H129" s="2">
        <v>9</v>
      </c>
      <c r="I129" s="2">
        <v>23</v>
      </c>
      <c r="J129" s="2">
        <v>72</v>
      </c>
      <c r="K129" s="2">
        <v>63</v>
      </c>
      <c r="L129" s="2">
        <v>66</v>
      </c>
      <c r="M129" s="2">
        <v>999</v>
      </c>
      <c r="N129" s="2">
        <v>0</v>
      </c>
      <c r="O129" s="2">
        <v>135</v>
      </c>
      <c r="P129" s="2">
        <v>201</v>
      </c>
      <c r="Q129" s="2">
        <v>1200</v>
      </c>
      <c r="R129" s="2">
        <v>1200</v>
      </c>
      <c r="S129" s="2">
        <v>72</v>
      </c>
      <c r="T129" s="2">
        <v>0.5</v>
      </c>
      <c r="U129" s="2">
        <v>63</v>
      </c>
      <c r="V129" s="2">
        <v>-0.16666666666666652</v>
      </c>
      <c r="W129" s="2">
        <v>30</v>
      </c>
      <c r="Y129" s="2">
        <v>1</v>
      </c>
      <c r="Z129" s="2">
        <v>8</v>
      </c>
      <c r="AA129" s="2">
        <v>4</v>
      </c>
      <c r="AB129" s="2">
        <v>7</v>
      </c>
      <c r="AC129" s="2">
        <v>4</v>
      </c>
      <c r="AD129" s="2">
        <v>8</v>
      </c>
      <c r="AG129" s="2">
        <v>46</v>
      </c>
      <c r="AH129" s="2">
        <v>40</v>
      </c>
      <c r="AI129" s="2">
        <v>34</v>
      </c>
      <c r="AJ129" s="2">
        <v>34</v>
      </c>
      <c r="AK129" s="2">
        <v>34</v>
      </c>
      <c r="AL129" s="2">
        <v>38</v>
      </c>
      <c r="AM129" s="2">
        <v>806.26300000000003</v>
      </c>
      <c r="AN129" s="2">
        <v>870.81100000000004</v>
      </c>
      <c r="AO129" s="2">
        <v>-64.548000000000002</v>
      </c>
      <c r="AP129" s="2">
        <v>1200.0012899999999</v>
      </c>
      <c r="AQ129" s="65">
        <v>3</v>
      </c>
      <c r="AR129" s="65">
        <v>3</v>
      </c>
      <c r="AS129" s="65">
        <v>3</v>
      </c>
      <c r="AT129" s="65">
        <v>3</v>
      </c>
      <c r="AU129" s="65">
        <v>3</v>
      </c>
      <c r="AV129" s="65">
        <v>3</v>
      </c>
      <c r="AW129" s="65">
        <v>3</v>
      </c>
      <c r="AX129" s="65">
        <v>3</v>
      </c>
      <c r="AY129" s="65">
        <v>3</v>
      </c>
      <c r="AZ129" s="65">
        <v>3</v>
      </c>
      <c r="BA129" s="65">
        <v>3</v>
      </c>
      <c r="BB129" s="65">
        <v>3</v>
      </c>
      <c r="BC129" s="65">
        <v>3</v>
      </c>
      <c r="BD129" s="65">
        <v>3</v>
      </c>
      <c r="BE129" s="65">
        <v>3</v>
      </c>
      <c r="BF129" s="65">
        <v>3</v>
      </c>
      <c r="BG129" s="65">
        <v>3</v>
      </c>
      <c r="BH129" s="65">
        <v>3</v>
      </c>
      <c r="BI129" s="65">
        <v>0</v>
      </c>
      <c r="BJ129" s="65">
        <v>0</v>
      </c>
      <c r="BK129" s="65">
        <v>0</v>
      </c>
      <c r="BL129" s="65">
        <v>0</v>
      </c>
      <c r="BM129" s="65">
        <v>0</v>
      </c>
      <c r="BN129" s="65">
        <v>0</v>
      </c>
      <c r="BO129" s="65">
        <v>0</v>
      </c>
      <c r="BP129" s="65">
        <v>0</v>
      </c>
      <c r="BQ129" s="65">
        <v>0</v>
      </c>
      <c r="BR129" s="65">
        <v>0</v>
      </c>
      <c r="BS129" s="65">
        <v>0</v>
      </c>
      <c r="BT129" s="65">
        <v>0</v>
      </c>
      <c r="BU129" s="65">
        <v>0</v>
      </c>
      <c r="BV129" s="65">
        <v>0</v>
      </c>
      <c r="BW129" s="65">
        <v>2</v>
      </c>
      <c r="BX129" s="65">
        <v>1</v>
      </c>
      <c r="BY129" s="65">
        <v>0</v>
      </c>
      <c r="BZ129" s="65">
        <v>0</v>
      </c>
      <c r="CA129" s="65">
        <v>0</v>
      </c>
      <c r="CB129" s="65">
        <v>0</v>
      </c>
      <c r="CC129" s="65">
        <v>2</v>
      </c>
      <c r="CD129" s="65">
        <v>1</v>
      </c>
      <c r="CE129" s="65">
        <v>2</v>
      </c>
      <c r="CF129" s="65">
        <v>0</v>
      </c>
      <c r="CG129" s="65">
        <v>0</v>
      </c>
      <c r="CH129" s="65">
        <v>0</v>
      </c>
      <c r="CI129" s="65">
        <v>1</v>
      </c>
      <c r="CJ129" s="65">
        <v>0</v>
      </c>
      <c r="CK129" s="65">
        <v>0</v>
      </c>
      <c r="CL129" s="65">
        <v>0</v>
      </c>
      <c r="CM129" s="65">
        <v>0</v>
      </c>
      <c r="CN129" s="65">
        <v>0</v>
      </c>
      <c r="CO129" s="65">
        <v>0</v>
      </c>
      <c r="CP129" s="65">
        <v>0</v>
      </c>
      <c r="CQ129" s="65">
        <v>0</v>
      </c>
      <c r="CR129" s="65">
        <v>0</v>
      </c>
      <c r="CS129" s="65">
        <v>14</v>
      </c>
      <c r="CT129" s="65">
        <v>13</v>
      </c>
      <c r="CU129" s="65">
        <v>10</v>
      </c>
      <c r="CV129" s="65">
        <v>15</v>
      </c>
      <c r="CW129" s="65">
        <v>12</v>
      </c>
      <c r="CX129" s="65">
        <v>8</v>
      </c>
      <c r="CY129" s="65">
        <v>12</v>
      </c>
      <c r="CZ129" s="65">
        <v>11</v>
      </c>
      <c r="DA129" s="65">
        <v>9</v>
      </c>
      <c r="DB129" s="65">
        <v>10</v>
      </c>
      <c r="DC129" s="65">
        <v>11</v>
      </c>
      <c r="DD129" s="65">
        <v>7</v>
      </c>
      <c r="DE129" s="65">
        <v>12</v>
      </c>
      <c r="DF129" s="65">
        <v>10</v>
      </c>
      <c r="DG129" s="65">
        <v>16</v>
      </c>
      <c r="DH129" s="65">
        <v>12</v>
      </c>
      <c r="DI129" s="65">
        <v>10</v>
      </c>
      <c r="DJ129" s="65">
        <v>9</v>
      </c>
      <c r="DK129" s="65">
        <v>0</v>
      </c>
      <c r="DL129" s="65">
        <v>0</v>
      </c>
      <c r="DM129" s="65">
        <v>0</v>
      </c>
      <c r="DN129" s="65">
        <v>0</v>
      </c>
      <c r="DO129" s="65">
        <v>0</v>
      </c>
      <c r="DP129" s="65">
        <v>0</v>
      </c>
      <c r="DQ129" s="65">
        <v>0</v>
      </c>
      <c r="DR129" s="65">
        <v>0</v>
      </c>
      <c r="DS129" s="65">
        <v>0</v>
      </c>
      <c r="DT129" s="2" t="s">
        <v>483</v>
      </c>
      <c r="DU129" s="2" t="s">
        <v>489</v>
      </c>
      <c r="DW129" s="2" t="s">
        <v>1</v>
      </c>
      <c r="DX129" s="2">
        <v>34</v>
      </c>
      <c r="DY129" s="2">
        <v>5</v>
      </c>
      <c r="DZ129" s="2">
        <v>4</v>
      </c>
      <c r="EA129" s="2">
        <v>3</v>
      </c>
      <c r="EB129" s="2">
        <v>8</v>
      </c>
      <c r="EC129" s="2">
        <v>4</v>
      </c>
      <c r="ED129" s="2">
        <v>4</v>
      </c>
      <c r="EE129" s="2">
        <v>4</v>
      </c>
      <c r="EF129" s="2">
        <v>5</v>
      </c>
      <c r="EG129" s="2">
        <v>3</v>
      </c>
      <c r="EH129" s="2">
        <v>3</v>
      </c>
      <c r="EI129" s="2">
        <v>4</v>
      </c>
      <c r="EJ129" s="2">
        <v>3</v>
      </c>
      <c r="EK129" s="2">
        <v>4</v>
      </c>
      <c r="EL129" s="2">
        <v>4</v>
      </c>
      <c r="EM129" s="2">
        <v>5</v>
      </c>
      <c r="EN129" s="2">
        <v>4</v>
      </c>
      <c r="EO129" s="2">
        <v>3</v>
      </c>
      <c r="EP129" s="2">
        <v>2</v>
      </c>
      <c r="EQ129" s="2">
        <v>4</v>
      </c>
      <c r="ER129" s="2">
        <v>5</v>
      </c>
      <c r="ES129" s="2">
        <v>3</v>
      </c>
      <c r="ET129" s="2">
        <v>4</v>
      </c>
      <c r="EU129" s="2">
        <v>4</v>
      </c>
      <c r="EV129" s="2">
        <v>2</v>
      </c>
      <c r="EW129" s="2">
        <v>5</v>
      </c>
      <c r="EX129" s="2">
        <v>3</v>
      </c>
      <c r="EY129" s="2">
        <v>3</v>
      </c>
      <c r="EZ129" s="2">
        <v>4</v>
      </c>
      <c r="FA129" s="2">
        <v>3</v>
      </c>
      <c r="FB129" s="2">
        <v>2</v>
      </c>
      <c r="FC129" s="2">
        <v>3</v>
      </c>
      <c r="FD129" s="2">
        <v>3</v>
      </c>
      <c r="FE129" s="2">
        <v>5</v>
      </c>
      <c r="FF129" s="2">
        <v>3</v>
      </c>
      <c r="FG129" s="2">
        <v>3</v>
      </c>
      <c r="FH129" s="2">
        <v>4</v>
      </c>
      <c r="FI129" s="2">
        <v>5</v>
      </c>
      <c r="FJ129" s="2">
        <v>4</v>
      </c>
      <c r="FK129" s="2">
        <v>4</v>
      </c>
      <c r="FL129" s="2">
        <v>3</v>
      </c>
      <c r="FM129" s="2">
        <v>4</v>
      </c>
      <c r="FN129" s="2">
        <v>2</v>
      </c>
      <c r="FO129" s="2">
        <v>3</v>
      </c>
      <c r="FP129" s="2">
        <v>3</v>
      </c>
      <c r="FQ129" s="2">
        <v>3</v>
      </c>
      <c r="FR129" s="2">
        <v>3</v>
      </c>
      <c r="FS129" s="2">
        <v>4</v>
      </c>
      <c r="FT129" s="2">
        <v>2</v>
      </c>
      <c r="FU129" s="2">
        <v>5</v>
      </c>
      <c r="FV129" s="2">
        <v>3</v>
      </c>
      <c r="FW129" s="2">
        <v>6</v>
      </c>
      <c r="FX129" s="2">
        <v>5</v>
      </c>
      <c r="FY129" s="2">
        <v>4</v>
      </c>
      <c r="FZ129" s="2">
        <v>3</v>
      </c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</row>
    <row r="130" spans="1:200" x14ac:dyDescent="0.25">
      <c r="A130" s="2" t="s">
        <v>986</v>
      </c>
      <c r="B130" s="2" t="s">
        <v>412</v>
      </c>
      <c r="C130" s="2" t="s">
        <v>951</v>
      </c>
      <c r="D130" s="2">
        <v>9</v>
      </c>
      <c r="E130" s="2">
        <v>0</v>
      </c>
      <c r="F130" s="2">
        <v>12</v>
      </c>
      <c r="G130" s="2">
        <v>5</v>
      </c>
      <c r="H130" s="2">
        <v>9</v>
      </c>
      <c r="I130" s="2">
        <v>17</v>
      </c>
      <c r="J130" s="2">
        <v>63</v>
      </c>
      <c r="K130" s="2">
        <v>58</v>
      </c>
      <c r="L130" s="2">
        <v>68</v>
      </c>
      <c r="M130" s="2">
        <v>36</v>
      </c>
      <c r="N130" s="2">
        <v>0</v>
      </c>
      <c r="O130" s="2">
        <v>121</v>
      </c>
      <c r="P130" s="2">
        <v>189</v>
      </c>
      <c r="Q130" s="2">
        <v>225</v>
      </c>
      <c r="R130" s="2">
        <v>225</v>
      </c>
      <c r="S130" s="2">
        <v>63</v>
      </c>
      <c r="T130" s="2">
        <v>0.27777777777777768</v>
      </c>
      <c r="U130" s="2">
        <v>58</v>
      </c>
      <c r="V130" s="2">
        <v>-0.55555555555555536</v>
      </c>
      <c r="W130" s="2">
        <v>38</v>
      </c>
      <c r="X130" s="2">
        <v>0.22222222222222232</v>
      </c>
      <c r="Y130" s="2">
        <v>2</v>
      </c>
      <c r="Z130" s="2">
        <v>4</v>
      </c>
      <c r="AA130" s="2">
        <v>4</v>
      </c>
      <c r="AB130" s="2">
        <v>2</v>
      </c>
      <c r="AC130" s="2">
        <v>3</v>
      </c>
      <c r="AD130" s="2">
        <v>6</v>
      </c>
      <c r="AE130" s="2">
        <v>0</v>
      </c>
      <c r="AF130" s="2">
        <v>5</v>
      </c>
      <c r="AG130" s="2">
        <v>17</v>
      </c>
      <c r="AH130" s="2">
        <v>13</v>
      </c>
      <c r="AI130" s="2">
        <v>19</v>
      </c>
      <c r="AJ130" s="2">
        <v>20</v>
      </c>
      <c r="AK130" s="2">
        <v>20</v>
      </c>
      <c r="AL130" s="2">
        <v>22</v>
      </c>
      <c r="AM130" s="2">
        <v>877.50800000000004</v>
      </c>
      <c r="AN130" s="2">
        <v>771.24800000000005</v>
      </c>
      <c r="AO130" s="2">
        <v>106.25999999999999</v>
      </c>
      <c r="AP130" s="2">
        <v>225.00129999999999</v>
      </c>
      <c r="AQ130" s="65">
        <v>4</v>
      </c>
      <c r="AR130" s="65">
        <v>4</v>
      </c>
      <c r="AS130" s="65">
        <v>4</v>
      </c>
      <c r="AT130" s="65">
        <v>4</v>
      </c>
      <c r="AU130" s="65">
        <v>3</v>
      </c>
      <c r="AV130" s="65">
        <v>4</v>
      </c>
      <c r="AW130" s="65">
        <v>4</v>
      </c>
      <c r="AX130" s="65">
        <v>4</v>
      </c>
      <c r="AY130" s="65">
        <v>3</v>
      </c>
      <c r="AZ130" s="65">
        <v>3</v>
      </c>
      <c r="BA130" s="65">
        <v>4</v>
      </c>
      <c r="BB130" s="65">
        <v>4</v>
      </c>
      <c r="BC130" s="65">
        <v>3</v>
      </c>
      <c r="BD130" s="65">
        <v>3</v>
      </c>
      <c r="BE130" s="65">
        <v>3</v>
      </c>
      <c r="BF130" s="65">
        <v>3</v>
      </c>
      <c r="BG130" s="65">
        <v>3</v>
      </c>
      <c r="BH130" s="65">
        <v>3</v>
      </c>
      <c r="BI130" s="65">
        <v>0</v>
      </c>
      <c r="BJ130" s="65">
        <v>0</v>
      </c>
      <c r="BK130" s="65">
        <v>0</v>
      </c>
      <c r="BL130" s="65">
        <v>0</v>
      </c>
      <c r="BM130" s="65">
        <v>0</v>
      </c>
      <c r="BN130" s="65">
        <v>0</v>
      </c>
      <c r="BO130" s="65">
        <v>0</v>
      </c>
      <c r="BP130" s="65">
        <v>0</v>
      </c>
      <c r="BQ130" s="65">
        <v>0</v>
      </c>
      <c r="BR130" s="65">
        <v>0</v>
      </c>
      <c r="BS130" s="65">
        <v>0</v>
      </c>
      <c r="BT130" s="65">
        <v>0</v>
      </c>
      <c r="BU130" s="65">
        <v>0</v>
      </c>
      <c r="BV130" s="65">
        <v>1</v>
      </c>
      <c r="BW130" s="65">
        <v>2</v>
      </c>
      <c r="BX130" s="65">
        <v>2</v>
      </c>
      <c r="BY130" s="65">
        <v>0</v>
      </c>
      <c r="BZ130" s="65">
        <v>1</v>
      </c>
      <c r="CA130" s="65">
        <v>0</v>
      </c>
      <c r="CB130" s="65">
        <v>0</v>
      </c>
      <c r="CC130" s="65">
        <v>1</v>
      </c>
      <c r="CD130" s="65">
        <v>0</v>
      </c>
      <c r="CE130" s="65">
        <v>0</v>
      </c>
      <c r="CF130" s="65">
        <v>0</v>
      </c>
      <c r="CG130" s="65">
        <v>0</v>
      </c>
      <c r="CH130" s="65">
        <v>0</v>
      </c>
      <c r="CI130" s="65">
        <v>2</v>
      </c>
      <c r="CJ130" s="65">
        <v>0</v>
      </c>
      <c r="CK130" s="65">
        <v>0</v>
      </c>
      <c r="CL130" s="65">
        <v>0</v>
      </c>
      <c r="CM130" s="65">
        <v>0</v>
      </c>
      <c r="CN130" s="65">
        <v>0</v>
      </c>
      <c r="CO130" s="65">
        <v>0</v>
      </c>
      <c r="CP130" s="65">
        <v>0</v>
      </c>
      <c r="CQ130" s="65">
        <v>0</v>
      </c>
      <c r="CR130" s="65">
        <v>0</v>
      </c>
      <c r="CS130" s="65">
        <v>18</v>
      </c>
      <c r="CT130" s="65">
        <v>16</v>
      </c>
      <c r="CU130" s="65">
        <v>12</v>
      </c>
      <c r="CV130" s="65">
        <v>19</v>
      </c>
      <c r="CW130" s="65">
        <v>8</v>
      </c>
      <c r="CX130" s="65">
        <v>13</v>
      </c>
      <c r="CY130" s="65">
        <v>17</v>
      </c>
      <c r="CZ130" s="65">
        <v>13</v>
      </c>
      <c r="DA130" s="65">
        <v>8</v>
      </c>
      <c r="DB130" s="65">
        <v>9</v>
      </c>
      <c r="DC130" s="65">
        <v>16</v>
      </c>
      <c r="DD130" s="65">
        <v>11</v>
      </c>
      <c r="DE130" s="65">
        <v>13</v>
      </c>
      <c r="DF130" s="65">
        <v>12</v>
      </c>
      <c r="DG130" s="65">
        <v>15</v>
      </c>
      <c r="DH130" s="65">
        <v>9</v>
      </c>
      <c r="DI130" s="65">
        <v>9</v>
      </c>
      <c r="DJ130" s="65">
        <v>7</v>
      </c>
      <c r="DK130" s="65">
        <v>0</v>
      </c>
      <c r="DL130" s="65">
        <v>0</v>
      </c>
      <c r="DM130" s="65">
        <v>0</v>
      </c>
      <c r="DN130" s="65">
        <v>0</v>
      </c>
      <c r="DO130" s="65">
        <v>0</v>
      </c>
      <c r="DP130" s="65">
        <v>0</v>
      </c>
      <c r="DQ130" s="65">
        <v>0</v>
      </c>
      <c r="DR130" s="65">
        <v>0</v>
      </c>
      <c r="DS130" s="65">
        <v>0</v>
      </c>
      <c r="DT130" s="2" t="s">
        <v>412</v>
      </c>
      <c r="DU130" s="2" t="s">
        <v>489</v>
      </c>
      <c r="DW130" s="2" t="s">
        <v>1</v>
      </c>
      <c r="DX130" s="2">
        <v>20</v>
      </c>
      <c r="DY130" s="2">
        <v>5</v>
      </c>
      <c r="DZ130" s="2">
        <v>4</v>
      </c>
      <c r="EA130" s="2">
        <v>3</v>
      </c>
      <c r="EB130" s="2">
        <v>5</v>
      </c>
      <c r="EC130" s="2">
        <v>3</v>
      </c>
      <c r="ED130" s="2">
        <v>4</v>
      </c>
      <c r="EE130" s="2">
        <v>3</v>
      </c>
      <c r="EF130" s="2">
        <v>3</v>
      </c>
      <c r="EG130" s="2">
        <v>2</v>
      </c>
      <c r="EH130" s="2">
        <v>3</v>
      </c>
      <c r="EI130" s="2">
        <v>3</v>
      </c>
      <c r="EJ130" s="2">
        <v>3</v>
      </c>
      <c r="EK130" s="2">
        <v>4</v>
      </c>
      <c r="EL130" s="2">
        <v>4</v>
      </c>
      <c r="EM130" s="2">
        <v>5</v>
      </c>
      <c r="EN130" s="2">
        <v>3</v>
      </c>
      <c r="EO130" s="2">
        <v>3</v>
      </c>
      <c r="EP130" s="2">
        <v>3</v>
      </c>
      <c r="EQ130" s="2">
        <v>4</v>
      </c>
      <c r="ER130" s="2">
        <v>4</v>
      </c>
      <c r="ES130" s="2">
        <v>3</v>
      </c>
      <c r="ET130" s="2">
        <v>4</v>
      </c>
      <c r="EU130" s="2">
        <v>3</v>
      </c>
      <c r="EV130" s="2">
        <v>2</v>
      </c>
      <c r="EW130" s="2">
        <v>3</v>
      </c>
      <c r="EX130" s="2">
        <v>3</v>
      </c>
      <c r="EY130" s="2">
        <v>3</v>
      </c>
      <c r="EZ130" s="2">
        <v>3</v>
      </c>
      <c r="FA130" s="2">
        <v>3</v>
      </c>
      <c r="FB130" s="2">
        <v>2</v>
      </c>
      <c r="FC130" s="2">
        <v>4</v>
      </c>
      <c r="FD130" s="2">
        <v>4</v>
      </c>
      <c r="FE130" s="2">
        <v>5</v>
      </c>
      <c r="FF130" s="2">
        <v>3</v>
      </c>
      <c r="FG130" s="2">
        <v>3</v>
      </c>
      <c r="FH130" s="2">
        <v>2</v>
      </c>
      <c r="FI130" s="2">
        <v>5</v>
      </c>
      <c r="FJ130" s="2">
        <v>4</v>
      </c>
      <c r="FK130" s="2">
        <v>3</v>
      </c>
      <c r="FL130" s="2">
        <v>6</v>
      </c>
      <c r="FM130" s="2">
        <v>2</v>
      </c>
      <c r="FN130" s="2">
        <v>2</v>
      </c>
      <c r="FO130" s="2">
        <v>6</v>
      </c>
      <c r="FP130" s="2">
        <v>3</v>
      </c>
      <c r="FQ130" s="2">
        <v>3</v>
      </c>
      <c r="FR130" s="2">
        <v>3</v>
      </c>
      <c r="FS130" s="2">
        <v>6</v>
      </c>
      <c r="FT130" s="2">
        <v>3</v>
      </c>
      <c r="FU130" s="2">
        <v>5</v>
      </c>
      <c r="FV130" s="2">
        <v>4</v>
      </c>
      <c r="FW130" s="2">
        <v>5</v>
      </c>
      <c r="FX130" s="2">
        <v>3</v>
      </c>
      <c r="FY130" s="2">
        <v>3</v>
      </c>
      <c r="FZ130" s="2">
        <v>2</v>
      </c>
      <c r="GA130" s="2">
        <v>4</v>
      </c>
      <c r="GB130" s="2">
        <v>4</v>
      </c>
      <c r="GC130" s="2">
        <v>3</v>
      </c>
      <c r="GD130" s="2">
        <v>4</v>
      </c>
      <c r="GE130" s="2">
        <v>5</v>
      </c>
      <c r="GF130" s="2">
        <v>5</v>
      </c>
      <c r="GG130" s="2">
        <v>4</v>
      </c>
      <c r="GH130" s="2">
        <v>4</v>
      </c>
      <c r="GI130" s="2">
        <v>3</v>
      </c>
      <c r="GJ130" s="2"/>
      <c r="GK130" s="2"/>
      <c r="GL130" s="2"/>
      <c r="GM130" s="2"/>
      <c r="GN130" s="2"/>
      <c r="GO130" s="2"/>
      <c r="GP130" s="2"/>
      <c r="GQ130" s="2"/>
      <c r="GR130" s="2"/>
    </row>
    <row r="131" spans="1:200" x14ac:dyDescent="0.25">
      <c r="A131" s="2" t="s">
        <v>987</v>
      </c>
      <c r="B131" s="2" t="s">
        <v>17</v>
      </c>
      <c r="C131" s="2" t="s">
        <v>987</v>
      </c>
      <c r="D131" s="2">
        <v>11</v>
      </c>
      <c r="E131" s="2">
        <v>0</v>
      </c>
      <c r="F131" s="2">
        <v>18</v>
      </c>
      <c r="G131" s="2">
        <v>5</v>
      </c>
      <c r="H131" s="2">
        <v>11</v>
      </c>
      <c r="I131" s="2">
        <v>23</v>
      </c>
      <c r="J131" s="2">
        <v>65</v>
      </c>
      <c r="K131" s="2">
        <v>62</v>
      </c>
      <c r="L131" s="2">
        <v>64</v>
      </c>
      <c r="M131" s="2">
        <v>41</v>
      </c>
      <c r="N131" s="2">
        <v>0</v>
      </c>
      <c r="O131" s="2">
        <v>127</v>
      </c>
      <c r="P131" s="2">
        <v>191</v>
      </c>
      <c r="Q131" s="2">
        <v>232</v>
      </c>
      <c r="R131" s="2">
        <v>232</v>
      </c>
      <c r="S131" s="2">
        <v>65</v>
      </c>
      <c r="T131" s="2">
        <v>0.16666666666666652</v>
      </c>
      <c r="U131" s="2">
        <v>62</v>
      </c>
      <c r="V131" s="2">
        <v>-0.11111111111111072</v>
      </c>
      <c r="W131" s="2">
        <v>35</v>
      </c>
      <c r="X131" s="2">
        <v>-0.66666666666666652</v>
      </c>
      <c r="Y131" s="2">
        <v>4</v>
      </c>
      <c r="Z131" s="2">
        <v>6</v>
      </c>
      <c r="AA131" s="2">
        <v>3</v>
      </c>
      <c r="AB131" s="2">
        <v>5</v>
      </c>
      <c r="AC131" s="2">
        <v>4</v>
      </c>
      <c r="AD131" s="2">
        <v>7</v>
      </c>
      <c r="AE131" s="2">
        <v>0</v>
      </c>
      <c r="AF131" s="2">
        <v>5</v>
      </c>
      <c r="AG131" s="2">
        <v>26</v>
      </c>
      <c r="AH131" s="2">
        <v>21</v>
      </c>
      <c r="AI131" s="2">
        <v>22</v>
      </c>
      <c r="AJ131" s="2">
        <v>27</v>
      </c>
      <c r="AK131" s="2">
        <v>27</v>
      </c>
      <c r="AL131" s="2">
        <v>28</v>
      </c>
      <c r="AM131" s="2">
        <v>865.63400000000001</v>
      </c>
      <c r="AN131" s="2">
        <v>850.01099999999997</v>
      </c>
      <c r="AO131" s="2">
        <v>15.623000000000047</v>
      </c>
      <c r="AP131" s="2">
        <v>232.00130999999999</v>
      </c>
      <c r="AQ131" s="65">
        <v>4</v>
      </c>
      <c r="AR131" s="65">
        <v>4</v>
      </c>
      <c r="AS131" s="65">
        <v>4</v>
      </c>
      <c r="AT131" s="65">
        <v>4</v>
      </c>
      <c r="AU131" s="65">
        <v>3</v>
      </c>
      <c r="AV131" s="65">
        <v>4</v>
      </c>
      <c r="AW131" s="65">
        <v>4</v>
      </c>
      <c r="AX131" s="65">
        <v>4</v>
      </c>
      <c r="AY131" s="65">
        <v>3</v>
      </c>
      <c r="AZ131" s="65">
        <v>3</v>
      </c>
      <c r="BA131" s="65">
        <v>4</v>
      </c>
      <c r="BB131" s="65">
        <v>4</v>
      </c>
      <c r="BC131" s="65">
        <v>3</v>
      </c>
      <c r="BD131" s="65">
        <v>3</v>
      </c>
      <c r="BE131" s="65">
        <v>3</v>
      </c>
      <c r="BF131" s="65">
        <v>3</v>
      </c>
      <c r="BG131" s="65">
        <v>3</v>
      </c>
      <c r="BH131" s="65">
        <v>3</v>
      </c>
      <c r="BI131" s="65">
        <v>0</v>
      </c>
      <c r="BJ131" s="65">
        <v>0</v>
      </c>
      <c r="BK131" s="65">
        <v>0</v>
      </c>
      <c r="BL131" s="65">
        <v>0</v>
      </c>
      <c r="BM131" s="65">
        <v>0</v>
      </c>
      <c r="BN131" s="65">
        <v>0</v>
      </c>
      <c r="BO131" s="65">
        <v>0</v>
      </c>
      <c r="BP131" s="65">
        <v>0</v>
      </c>
      <c r="BQ131" s="65">
        <v>0</v>
      </c>
      <c r="BR131" s="65">
        <v>0</v>
      </c>
      <c r="BS131" s="65">
        <v>0</v>
      </c>
      <c r="BT131" s="65">
        <v>0</v>
      </c>
      <c r="BU131" s="65">
        <v>0</v>
      </c>
      <c r="BV131" s="65">
        <v>0</v>
      </c>
      <c r="BW131" s="65">
        <v>2</v>
      </c>
      <c r="BX131" s="65">
        <v>2</v>
      </c>
      <c r="BY131" s="65">
        <v>0</v>
      </c>
      <c r="BZ131" s="65">
        <v>3</v>
      </c>
      <c r="CA131" s="65">
        <v>1</v>
      </c>
      <c r="CB131" s="65">
        <v>1</v>
      </c>
      <c r="CC131" s="65">
        <v>0</v>
      </c>
      <c r="CD131" s="65">
        <v>0</v>
      </c>
      <c r="CE131" s="65">
        <v>1</v>
      </c>
      <c r="CF131" s="65">
        <v>0</v>
      </c>
      <c r="CG131" s="65">
        <v>0</v>
      </c>
      <c r="CH131" s="65">
        <v>0</v>
      </c>
      <c r="CI131" s="65">
        <v>1</v>
      </c>
      <c r="CJ131" s="65">
        <v>0</v>
      </c>
      <c r="CK131" s="65">
        <v>0</v>
      </c>
      <c r="CL131" s="65">
        <v>0</v>
      </c>
      <c r="CM131" s="65">
        <v>0</v>
      </c>
      <c r="CN131" s="65">
        <v>0</v>
      </c>
      <c r="CO131" s="65">
        <v>0</v>
      </c>
      <c r="CP131" s="65">
        <v>0</v>
      </c>
      <c r="CQ131" s="65">
        <v>0</v>
      </c>
      <c r="CR131" s="65">
        <v>0</v>
      </c>
      <c r="CS131" s="65">
        <v>17</v>
      </c>
      <c r="CT131" s="65">
        <v>16</v>
      </c>
      <c r="CU131" s="65">
        <v>13</v>
      </c>
      <c r="CV131" s="65">
        <v>19</v>
      </c>
      <c r="CW131" s="65">
        <v>10</v>
      </c>
      <c r="CX131" s="65">
        <v>15</v>
      </c>
      <c r="CY131" s="65">
        <v>15</v>
      </c>
      <c r="CZ131" s="65">
        <v>13</v>
      </c>
      <c r="DA131" s="65">
        <v>6</v>
      </c>
      <c r="DB131" s="65">
        <v>9</v>
      </c>
      <c r="DC131" s="65">
        <v>12</v>
      </c>
      <c r="DD131" s="65">
        <v>15</v>
      </c>
      <c r="DE131" s="65">
        <v>12</v>
      </c>
      <c r="DF131" s="65">
        <v>12</v>
      </c>
      <c r="DG131" s="65">
        <v>16</v>
      </c>
      <c r="DH131" s="65">
        <v>12</v>
      </c>
      <c r="DI131" s="65">
        <v>11</v>
      </c>
      <c r="DJ131" s="65">
        <v>9</v>
      </c>
      <c r="DK131" s="65">
        <v>0</v>
      </c>
      <c r="DL131" s="65">
        <v>0</v>
      </c>
      <c r="DM131" s="65">
        <v>0</v>
      </c>
      <c r="DN131" s="65">
        <v>0</v>
      </c>
      <c r="DO131" s="65">
        <v>0</v>
      </c>
      <c r="DP131" s="65">
        <v>0</v>
      </c>
      <c r="DQ131" s="65">
        <v>0</v>
      </c>
      <c r="DR131" s="65">
        <v>0</v>
      </c>
      <c r="DS131" s="65">
        <v>0</v>
      </c>
      <c r="DT131" s="2" t="s">
        <v>17</v>
      </c>
      <c r="DU131" s="2" t="s">
        <v>489</v>
      </c>
      <c r="DW131" s="2" t="s">
        <v>1</v>
      </c>
      <c r="DX131" s="2">
        <v>27</v>
      </c>
      <c r="DY131" s="2">
        <v>4</v>
      </c>
      <c r="DZ131" s="2">
        <v>4</v>
      </c>
      <c r="EA131" s="2">
        <v>3</v>
      </c>
      <c r="EB131" s="2">
        <v>5</v>
      </c>
      <c r="EC131" s="2">
        <v>3</v>
      </c>
      <c r="ED131" s="2">
        <v>2</v>
      </c>
      <c r="EE131" s="2">
        <v>3</v>
      </c>
      <c r="EF131" s="2">
        <v>3</v>
      </c>
      <c r="EG131" s="2">
        <v>2</v>
      </c>
      <c r="EH131" s="2">
        <v>4</v>
      </c>
      <c r="EI131" s="2">
        <v>2</v>
      </c>
      <c r="EJ131" s="2">
        <v>3</v>
      </c>
      <c r="EK131" s="2">
        <v>4</v>
      </c>
      <c r="EL131" s="2">
        <v>5</v>
      </c>
      <c r="EM131" s="2">
        <v>7</v>
      </c>
      <c r="EN131" s="2">
        <v>4</v>
      </c>
      <c r="EO131" s="2">
        <v>4</v>
      </c>
      <c r="EP131" s="2">
        <v>3</v>
      </c>
      <c r="EQ131" s="2">
        <v>4</v>
      </c>
      <c r="ER131" s="2">
        <v>4</v>
      </c>
      <c r="ES131" s="2">
        <v>3</v>
      </c>
      <c r="ET131" s="2">
        <v>4</v>
      </c>
      <c r="EU131" s="2">
        <v>3</v>
      </c>
      <c r="EV131" s="2">
        <v>2</v>
      </c>
      <c r="EW131" s="2">
        <v>3</v>
      </c>
      <c r="EX131" s="2">
        <v>3</v>
      </c>
      <c r="EY131" s="2">
        <v>2</v>
      </c>
      <c r="EZ131" s="2">
        <v>3</v>
      </c>
      <c r="FA131" s="2">
        <v>3</v>
      </c>
      <c r="FB131" s="2">
        <v>4</v>
      </c>
      <c r="FC131" s="2">
        <v>4</v>
      </c>
      <c r="FD131" s="2">
        <v>4</v>
      </c>
      <c r="FE131" s="2">
        <v>5</v>
      </c>
      <c r="FF131" s="2">
        <v>4</v>
      </c>
      <c r="FG131" s="2">
        <v>3</v>
      </c>
      <c r="FH131" s="2">
        <v>4</v>
      </c>
      <c r="FI131" s="2">
        <v>4</v>
      </c>
      <c r="FJ131" s="2">
        <v>4</v>
      </c>
      <c r="FK131" s="2">
        <v>3</v>
      </c>
      <c r="FL131" s="2">
        <v>4</v>
      </c>
      <c r="FM131" s="2">
        <v>4</v>
      </c>
      <c r="FN131" s="2">
        <v>3</v>
      </c>
      <c r="FO131" s="2">
        <v>4</v>
      </c>
      <c r="FP131" s="2">
        <v>4</v>
      </c>
      <c r="FQ131" s="2">
        <v>2</v>
      </c>
      <c r="FR131" s="2">
        <v>2</v>
      </c>
      <c r="FS131" s="2">
        <v>4</v>
      </c>
      <c r="FT131" s="2">
        <v>5</v>
      </c>
      <c r="FU131" s="2">
        <v>4</v>
      </c>
      <c r="FV131" s="2">
        <v>3</v>
      </c>
      <c r="FW131" s="2">
        <v>4</v>
      </c>
      <c r="FX131" s="2">
        <v>4</v>
      </c>
      <c r="FY131" s="2">
        <v>4</v>
      </c>
      <c r="FZ131" s="2">
        <v>2</v>
      </c>
      <c r="GA131" s="2">
        <v>5</v>
      </c>
      <c r="GB131" s="2">
        <v>4</v>
      </c>
      <c r="GC131" s="2">
        <v>4</v>
      </c>
      <c r="GD131" s="2">
        <v>6</v>
      </c>
      <c r="GE131" s="2">
        <v>8</v>
      </c>
      <c r="GF131" s="2">
        <v>5</v>
      </c>
      <c r="GG131" s="2">
        <v>3</v>
      </c>
      <c r="GH131" s="2">
        <v>3</v>
      </c>
      <c r="GI131" s="2">
        <v>3</v>
      </c>
      <c r="GJ131" s="2"/>
      <c r="GK131" s="2"/>
      <c r="GL131" s="2"/>
      <c r="GM131" s="2"/>
      <c r="GN131" s="2"/>
      <c r="GO131" s="2"/>
      <c r="GP131" s="2"/>
      <c r="GQ131" s="2"/>
      <c r="GR131" s="2"/>
    </row>
    <row r="132" spans="1:200" x14ac:dyDescent="0.25">
      <c r="A132" s="2" t="s">
        <v>988</v>
      </c>
      <c r="B132" s="2" t="s">
        <v>689</v>
      </c>
      <c r="C132" s="2" t="s">
        <v>959</v>
      </c>
      <c r="D132" s="2">
        <v>7</v>
      </c>
      <c r="E132" s="2">
        <v>0</v>
      </c>
      <c r="F132" s="2">
        <v>16</v>
      </c>
      <c r="G132" s="2">
        <v>7</v>
      </c>
      <c r="H132" s="2">
        <v>7</v>
      </c>
      <c r="I132" s="2">
        <v>23</v>
      </c>
      <c r="J132" s="2">
        <v>67</v>
      </c>
      <c r="K132" s="2">
        <v>64</v>
      </c>
      <c r="L132" s="2">
        <v>74</v>
      </c>
      <c r="M132" s="2">
        <v>999</v>
      </c>
      <c r="N132" s="2">
        <v>0</v>
      </c>
      <c r="O132" s="2">
        <v>131</v>
      </c>
      <c r="P132" s="2">
        <v>205</v>
      </c>
      <c r="Q132" s="2">
        <v>1204</v>
      </c>
      <c r="R132" s="2">
        <v>1204</v>
      </c>
      <c r="S132" s="2">
        <v>67</v>
      </c>
      <c r="T132" s="2">
        <v>0.16666666666666696</v>
      </c>
      <c r="U132" s="2">
        <v>64</v>
      </c>
      <c r="V132" s="2">
        <v>-0.55555555555555536</v>
      </c>
      <c r="W132" s="2">
        <v>38</v>
      </c>
      <c r="Y132" s="2">
        <v>4</v>
      </c>
      <c r="Z132" s="2">
        <v>8</v>
      </c>
      <c r="AA132" s="2">
        <v>1</v>
      </c>
      <c r="AB132" s="2">
        <v>4</v>
      </c>
      <c r="AC132" s="2">
        <v>2</v>
      </c>
      <c r="AD132" s="2">
        <v>11</v>
      </c>
      <c r="AG132" s="2">
        <v>34</v>
      </c>
      <c r="AH132" s="2">
        <v>31</v>
      </c>
      <c r="AI132" s="2">
        <v>38</v>
      </c>
      <c r="AJ132" s="2">
        <v>38</v>
      </c>
      <c r="AK132" s="2">
        <v>38</v>
      </c>
      <c r="AL132" s="2">
        <v>43</v>
      </c>
      <c r="AM132" s="2">
        <v>782.51400000000001</v>
      </c>
      <c r="AN132" s="2">
        <v>0</v>
      </c>
      <c r="AP132" s="2">
        <v>1204.0013200000001</v>
      </c>
      <c r="AQ132" s="65">
        <v>3</v>
      </c>
      <c r="AR132" s="65">
        <v>3</v>
      </c>
      <c r="AS132" s="65">
        <v>3</v>
      </c>
      <c r="AT132" s="65">
        <v>3</v>
      </c>
      <c r="AU132" s="65">
        <v>3</v>
      </c>
      <c r="AV132" s="65">
        <v>3</v>
      </c>
      <c r="AW132" s="65">
        <v>3</v>
      </c>
      <c r="AX132" s="65">
        <v>3</v>
      </c>
      <c r="AY132" s="65">
        <v>3</v>
      </c>
      <c r="AZ132" s="65">
        <v>3</v>
      </c>
      <c r="BA132" s="65">
        <v>3</v>
      </c>
      <c r="BB132" s="65">
        <v>3</v>
      </c>
      <c r="BC132" s="65">
        <v>3</v>
      </c>
      <c r="BD132" s="65">
        <v>3</v>
      </c>
      <c r="BE132" s="65">
        <v>3</v>
      </c>
      <c r="BF132" s="65">
        <v>3</v>
      </c>
      <c r="BG132" s="65">
        <v>3</v>
      </c>
      <c r="BH132" s="65">
        <v>3</v>
      </c>
      <c r="BI132" s="65">
        <v>0</v>
      </c>
      <c r="BJ132" s="65">
        <v>0</v>
      </c>
      <c r="BK132" s="65">
        <v>0</v>
      </c>
      <c r="BL132" s="65">
        <v>0</v>
      </c>
      <c r="BM132" s="65">
        <v>0</v>
      </c>
      <c r="BN132" s="65">
        <v>0</v>
      </c>
      <c r="BO132" s="65">
        <v>0</v>
      </c>
      <c r="BP132" s="65">
        <v>0</v>
      </c>
      <c r="BQ132" s="65">
        <v>0</v>
      </c>
      <c r="BR132" s="65">
        <v>0</v>
      </c>
      <c r="BS132" s="65">
        <v>1</v>
      </c>
      <c r="BT132" s="65">
        <v>0</v>
      </c>
      <c r="BU132" s="65">
        <v>0</v>
      </c>
      <c r="BV132" s="65">
        <v>0</v>
      </c>
      <c r="BW132" s="65">
        <v>0</v>
      </c>
      <c r="BX132" s="65">
        <v>1</v>
      </c>
      <c r="BY132" s="65">
        <v>0</v>
      </c>
      <c r="BZ132" s="65">
        <v>0</v>
      </c>
      <c r="CA132" s="65">
        <v>0</v>
      </c>
      <c r="CB132" s="65">
        <v>0</v>
      </c>
      <c r="CC132" s="65">
        <v>1</v>
      </c>
      <c r="CD132" s="65">
        <v>0</v>
      </c>
      <c r="CE132" s="65">
        <v>1</v>
      </c>
      <c r="CF132" s="65">
        <v>0</v>
      </c>
      <c r="CG132" s="65">
        <v>0</v>
      </c>
      <c r="CH132" s="65">
        <v>2</v>
      </c>
      <c r="CI132" s="65">
        <v>1</v>
      </c>
      <c r="CJ132" s="65">
        <v>0</v>
      </c>
      <c r="CK132" s="65">
        <v>0</v>
      </c>
      <c r="CL132" s="65">
        <v>0</v>
      </c>
      <c r="CM132" s="65">
        <v>0</v>
      </c>
      <c r="CN132" s="65">
        <v>0</v>
      </c>
      <c r="CO132" s="65">
        <v>0</v>
      </c>
      <c r="CP132" s="65">
        <v>0</v>
      </c>
      <c r="CQ132" s="65">
        <v>0</v>
      </c>
      <c r="CR132" s="65">
        <v>0</v>
      </c>
      <c r="CS132" s="65">
        <v>13</v>
      </c>
      <c r="CT132" s="65">
        <v>11</v>
      </c>
      <c r="CU132" s="65">
        <v>10</v>
      </c>
      <c r="CV132" s="65">
        <v>13</v>
      </c>
      <c r="CW132" s="65">
        <v>11</v>
      </c>
      <c r="CX132" s="65">
        <v>15</v>
      </c>
      <c r="CY132" s="65">
        <v>13</v>
      </c>
      <c r="CZ132" s="65">
        <v>14</v>
      </c>
      <c r="DA132" s="65">
        <v>9</v>
      </c>
      <c r="DB132" s="65">
        <v>10</v>
      </c>
      <c r="DC132" s="65">
        <v>10</v>
      </c>
      <c r="DD132" s="65">
        <v>9</v>
      </c>
      <c r="DE132" s="65">
        <v>13</v>
      </c>
      <c r="DF132" s="65">
        <v>13</v>
      </c>
      <c r="DG132" s="65">
        <v>14</v>
      </c>
      <c r="DH132" s="65">
        <v>10</v>
      </c>
      <c r="DI132" s="65">
        <v>9</v>
      </c>
      <c r="DJ132" s="65">
        <v>8</v>
      </c>
      <c r="DK132" s="65">
        <v>0</v>
      </c>
      <c r="DL132" s="65">
        <v>0</v>
      </c>
      <c r="DM132" s="65">
        <v>0</v>
      </c>
      <c r="DN132" s="65">
        <v>0</v>
      </c>
      <c r="DO132" s="65">
        <v>0</v>
      </c>
      <c r="DP132" s="65">
        <v>0</v>
      </c>
      <c r="DQ132" s="65">
        <v>0</v>
      </c>
      <c r="DR132" s="65">
        <v>0</v>
      </c>
      <c r="DS132" s="65">
        <v>0</v>
      </c>
      <c r="DT132" s="2" t="s">
        <v>689</v>
      </c>
      <c r="DU132" s="2" t="s">
        <v>489</v>
      </c>
      <c r="DW132" s="2" t="s">
        <v>1</v>
      </c>
      <c r="DX132" s="2">
        <v>38</v>
      </c>
      <c r="DY132" s="2">
        <v>4</v>
      </c>
      <c r="DZ132" s="2">
        <v>4</v>
      </c>
      <c r="EA132" s="2">
        <v>3</v>
      </c>
      <c r="EB132" s="2">
        <v>4</v>
      </c>
      <c r="EC132" s="2">
        <v>4</v>
      </c>
      <c r="ED132" s="2">
        <v>4</v>
      </c>
      <c r="EE132" s="2">
        <v>6</v>
      </c>
      <c r="EF132" s="2">
        <v>5</v>
      </c>
      <c r="EG132" s="2">
        <v>3</v>
      </c>
      <c r="EH132" s="2">
        <v>3</v>
      </c>
      <c r="EI132" s="2">
        <v>4</v>
      </c>
      <c r="EJ132" s="2">
        <v>2</v>
      </c>
      <c r="EK132" s="2">
        <v>4</v>
      </c>
      <c r="EL132" s="2">
        <v>3</v>
      </c>
      <c r="EM132" s="2">
        <v>6</v>
      </c>
      <c r="EN132" s="2">
        <v>4</v>
      </c>
      <c r="EO132" s="2">
        <v>2</v>
      </c>
      <c r="EP132" s="2">
        <v>2</v>
      </c>
      <c r="EQ132" s="2">
        <v>4</v>
      </c>
      <c r="ER132" s="2">
        <v>4</v>
      </c>
      <c r="ES132" s="2">
        <v>3</v>
      </c>
      <c r="ET132" s="2">
        <v>5</v>
      </c>
      <c r="EU132" s="2">
        <v>3</v>
      </c>
      <c r="EV132" s="2">
        <v>4</v>
      </c>
      <c r="EW132" s="2">
        <v>4</v>
      </c>
      <c r="EX132" s="2">
        <v>4</v>
      </c>
      <c r="EY132" s="2">
        <v>3</v>
      </c>
      <c r="EZ132" s="2">
        <v>3</v>
      </c>
      <c r="FA132" s="2">
        <v>3</v>
      </c>
      <c r="FB132" s="2">
        <v>3</v>
      </c>
      <c r="FC132" s="2">
        <v>4</v>
      </c>
      <c r="FD132" s="2">
        <v>5</v>
      </c>
      <c r="FE132" s="2">
        <v>4</v>
      </c>
      <c r="FF132" s="2">
        <v>3</v>
      </c>
      <c r="FG132" s="2">
        <v>2</v>
      </c>
      <c r="FH132" s="2">
        <v>3</v>
      </c>
      <c r="FI132" s="2">
        <v>5</v>
      </c>
      <c r="FJ132" s="2">
        <v>3</v>
      </c>
      <c r="FK132" s="2">
        <v>4</v>
      </c>
      <c r="FL132" s="2">
        <v>4</v>
      </c>
      <c r="FM132" s="2">
        <v>4</v>
      </c>
      <c r="FN132" s="2">
        <v>7</v>
      </c>
      <c r="FO132" s="2">
        <v>3</v>
      </c>
      <c r="FP132" s="2">
        <v>5</v>
      </c>
      <c r="FQ132" s="2">
        <v>3</v>
      </c>
      <c r="FR132" s="2">
        <v>4</v>
      </c>
      <c r="FS132" s="2">
        <v>3</v>
      </c>
      <c r="FT132" s="2">
        <v>4</v>
      </c>
      <c r="FU132" s="2">
        <v>5</v>
      </c>
      <c r="FV132" s="2">
        <v>5</v>
      </c>
      <c r="FW132" s="2">
        <v>4</v>
      </c>
      <c r="FX132" s="2">
        <v>3</v>
      </c>
      <c r="FY132" s="2">
        <v>5</v>
      </c>
      <c r="FZ132" s="2">
        <v>3</v>
      </c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</row>
    <row r="133" spans="1:200" x14ac:dyDescent="0.25">
      <c r="A133" s="2" t="s">
        <v>989</v>
      </c>
      <c r="B133" s="2" t="s">
        <v>4</v>
      </c>
      <c r="C133" s="2" t="s">
        <v>989</v>
      </c>
      <c r="D133" s="2">
        <v>20</v>
      </c>
      <c r="E133" s="2">
        <v>0</v>
      </c>
      <c r="F133" s="2">
        <v>9</v>
      </c>
      <c r="G133" s="2">
        <v>2</v>
      </c>
      <c r="H133" s="2">
        <v>20</v>
      </c>
      <c r="I133" s="2">
        <v>11</v>
      </c>
      <c r="J133" s="2">
        <v>58</v>
      </c>
      <c r="K133" s="2">
        <v>59</v>
      </c>
      <c r="L133" s="2">
        <v>56</v>
      </c>
      <c r="M133" s="2">
        <v>32</v>
      </c>
      <c r="N133" s="2">
        <v>0</v>
      </c>
      <c r="O133" s="2">
        <v>117</v>
      </c>
      <c r="P133" s="2">
        <v>173</v>
      </c>
      <c r="Q133" s="2">
        <v>205</v>
      </c>
      <c r="R133" s="2">
        <v>205</v>
      </c>
      <c r="S133" s="2">
        <v>58</v>
      </c>
      <c r="T133" s="2">
        <v>-5.5555555555555358E-2</v>
      </c>
      <c r="U133" s="2">
        <v>59</v>
      </c>
      <c r="V133" s="2">
        <v>0.16666666666666652</v>
      </c>
      <c r="W133" s="2">
        <v>29</v>
      </c>
      <c r="X133" s="2">
        <v>-0.33333333333333304</v>
      </c>
      <c r="Y133" s="2">
        <v>7</v>
      </c>
      <c r="Z133" s="2">
        <v>2</v>
      </c>
      <c r="AA133" s="2">
        <v>5</v>
      </c>
      <c r="AB133" s="2">
        <v>4</v>
      </c>
      <c r="AC133" s="2">
        <v>7</v>
      </c>
      <c r="AD133" s="2">
        <v>3</v>
      </c>
      <c r="AE133" s="2">
        <v>1</v>
      </c>
      <c r="AF133" s="2">
        <v>2</v>
      </c>
      <c r="AG133" s="2">
        <v>6</v>
      </c>
      <c r="AH133" s="2">
        <v>6</v>
      </c>
      <c r="AI133" s="2">
        <v>4</v>
      </c>
      <c r="AJ133" s="2">
        <v>6</v>
      </c>
      <c r="AK133" s="2">
        <v>6</v>
      </c>
      <c r="AL133" s="2">
        <v>6</v>
      </c>
      <c r="AM133" s="2">
        <v>972.50199999999995</v>
      </c>
      <c r="AN133" s="2">
        <v>974.15499999999997</v>
      </c>
      <c r="AO133" s="2">
        <v>-1.65300000000002</v>
      </c>
      <c r="AP133" s="2">
        <v>205.00133</v>
      </c>
      <c r="AQ133" s="65">
        <v>4</v>
      </c>
      <c r="AR133" s="65">
        <v>4</v>
      </c>
      <c r="AS133" s="65">
        <v>4</v>
      </c>
      <c r="AT133" s="65">
        <v>4</v>
      </c>
      <c r="AU133" s="65">
        <v>3</v>
      </c>
      <c r="AV133" s="65">
        <v>4</v>
      </c>
      <c r="AW133" s="65">
        <v>4</v>
      </c>
      <c r="AX133" s="65">
        <v>4</v>
      </c>
      <c r="AY133" s="65">
        <v>3</v>
      </c>
      <c r="AZ133" s="65">
        <v>3</v>
      </c>
      <c r="BA133" s="65">
        <v>4</v>
      </c>
      <c r="BB133" s="65">
        <v>4</v>
      </c>
      <c r="BC133" s="65">
        <v>3</v>
      </c>
      <c r="BD133" s="65">
        <v>3</v>
      </c>
      <c r="BE133" s="65">
        <v>3</v>
      </c>
      <c r="BF133" s="65">
        <v>3</v>
      </c>
      <c r="BG133" s="65">
        <v>3</v>
      </c>
      <c r="BH133" s="65">
        <v>3</v>
      </c>
      <c r="BI133" s="65">
        <v>0</v>
      </c>
      <c r="BJ133" s="65">
        <v>0</v>
      </c>
      <c r="BK133" s="65">
        <v>0</v>
      </c>
      <c r="BL133" s="65">
        <v>0</v>
      </c>
      <c r="BM133" s="65">
        <v>0</v>
      </c>
      <c r="BN133" s="65">
        <v>0</v>
      </c>
      <c r="BO133" s="65">
        <v>0</v>
      </c>
      <c r="BP133" s="65">
        <v>0</v>
      </c>
      <c r="BQ133" s="65">
        <v>0</v>
      </c>
      <c r="BR133" s="65">
        <v>1</v>
      </c>
      <c r="BS133" s="65">
        <v>3</v>
      </c>
      <c r="BT133" s="65">
        <v>0</v>
      </c>
      <c r="BU133" s="65">
        <v>0</v>
      </c>
      <c r="BV133" s="65">
        <v>1</v>
      </c>
      <c r="BW133" s="65">
        <v>1</v>
      </c>
      <c r="BX133" s="65">
        <v>3</v>
      </c>
      <c r="BY133" s="65">
        <v>1</v>
      </c>
      <c r="BZ133" s="65">
        <v>0</v>
      </c>
      <c r="CA133" s="65">
        <v>0</v>
      </c>
      <c r="CB133" s="65">
        <v>1</v>
      </c>
      <c r="CC133" s="65">
        <v>0</v>
      </c>
      <c r="CD133" s="65">
        <v>2</v>
      </c>
      <c r="CE133" s="65">
        <v>1</v>
      </c>
      <c r="CF133" s="65">
        <v>1</v>
      </c>
      <c r="CG133" s="65">
        <v>2</v>
      </c>
      <c r="CH133" s="65">
        <v>0</v>
      </c>
      <c r="CI133" s="65">
        <v>3</v>
      </c>
      <c r="CJ133" s="65">
        <v>0</v>
      </c>
      <c r="CK133" s="65">
        <v>0</v>
      </c>
      <c r="CL133" s="65">
        <v>0</v>
      </c>
      <c r="CM133" s="65">
        <v>0</v>
      </c>
      <c r="CN133" s="65">
        <v>0</v>
      </c>
      <c r="CO133" s="65">
        <v>0</v>
      </c>
      <c r="CP133" s="65">
        <v>0</v>
      </c>
      <c r="CQ133" s="65">
        <v>0</v>
      </c>
      <c r="CR133" s="65">
        <v>0</v>
      </c>
      <c r="CS133" s="65">
        <v>17</v>
      </c>
      <c r="CT133" s="65">
        <v>13</v>
      </c>
      <c r="CU133" s="65">
        <v>12</v>
      </c>
      <c r="CV133" s="65">
        <v>17</v>
      </c>
      <c r="CW133" s="65">
        <v>8</v>
      </c>
      <c r="CX133" s="65">
        <v>15</v>
      </c>
      <c r="CY133" s="65">
        <v>13</v>
      </c>
      <c r="CZ133" s="65">
        <v>11</v>
      </c>
      <c r="DA133" s="65">
        <v>9</v>
      </c>
      <c r="DB133" s="65">
        <v>10</v>
      </c>
      <c r="DC133" s="65">
        <v>12</v>
      </c>
      <c r="DD133" s="65">
        <v>12</v>
      </c>
      <c r="DE133" s="65">
        <v>10</v>
      </c>
      <c r="DF133" s="65">
        <v>11</v>
      </c>
      <c r="DG133" s="65">
        <v>11</v>
      </c>
      <c r="DH133" s="65">
        <v>8</v>
      </c>
      <c r="DI133" s="65">
        <v>10</v>
      </c>
      <c r="DJ133" s="65">
        <v>6</v>
      </c>
      <c r="DK133" s="65">
        <v>0</v>
      </c>
      <c r="DL133" s="65">
        <v>0</v>
      </c>
      <c r="DM133" s="65">
        <v>0</v>
      </c>
      <c r="DN133" s="65">
        <v>0</v>
      </c>
      <c r="DO133" s="65">
        <v>0</v>
      </c>
      <c r="DP133" s="65">
        <v>0</v>
      </c>
      <c r="DQ133" s="65">
        <v>0</v>
      </c>
      <c r="DR133" s="65">
        <v>0</v>
      </c>
      <c r="DS133" s="65">
        <v>0</v>
      </c>
      <c r="DT133" s="2" t="s">
        <v>4</v>
      </c>
      <c r="DU133" s="2" t="s">
        <v>489</v>
      </c>
      <c r="DW133" s="2" t="s">
        <v>1</v>
      </c>
      <c r="DX133" s="2">
        <v>6</v>
      </c>
      <c r="DY133" s="2">
        <v>4</v>
      </c>
      <c r="DZ133" s="2">
        <v>3</v>
      </c>
      <c r="EA133" s="2">
        <v>3</v>
      </c>
      <c r="EB133" s="2">
        <v>4</v>
      </c>
      <c r="EC133" s="2">
        <v>3</v>
      </c>
      <c r="ED133" s="2">
        <v>7</v>
      </c>
      <c r="EE133" s="2">
        <v>4</v>
      </c>
      <c r="EF133" s="2">
        <v>2</v>
      </c>
      <c r="EG133" s="2">
        <v>3</v>
      </c>
      <c r="EH133" s="2">
        <v>3</v>
      </c>
      <c r="EI133" s="2">
        <v>2</v>
      </c>
      <c r="EJ133" s="2">
        <v>3</v>
      </c>
      <c r="EK133" s="2">
        <v>3</v>
      </c>
      <c r="EL133" s="2">
        <v>4</v>
      </c>
      <c r="EM133" s="2">
        <v>3</v>
      </c>
      <c r="EN133" s="2">
        <v>2</v>
      </c>
      <c r="EO133" s="2">
        <v>3</v>
      </c>
      <c r="EP133" s="2">
        <v>2</v>
      </c>
      <c r="EQ133" s="2">
        <v>3</v>
      </c>
      <c r="ER133" s="2">
        <v>3</v>
      </c>
      <c r="ES133" s="2">
        <v>3</v>
      </c>
      <c r="ET133" s="2">
        <v>4</v>
      </c>
      <c r="EU133" s="2">
        <v>3</v>
      </c>
      <c r="EV133" s="2">
        <v>3</v>
      </c>
      <c r="EW133" s="2">
        <v>3</v>
      </c>
      <c r="EX133" s="2">
        <v>3</v>
      </c>
      <c r="EY133" s="2">
        <v>3</v>
      </c>
      <c r="EZ133" s="2">
        <v>4</v>
      </c>
      <c r="FA133" s="2">
        <v>4</v>
      </c>
      <c r="FB133" s="2">
        <v>3</v>
      </c>
      <c r="FC133" s="2">
        <v>3</v>
      </c>
      <c r="FD133" s="2">
        <v>4</v>
      </c>
      <c r="FE133" s="2">
        <v>4</v>
      </c>
      <c r="FF133" s="2">
        <v>4</v>
      </c>
      <c r="FG133" s="2">
        <v>3</v>
      </c>
      <c r="FH133" s="2">
        <v>2</v>
      </c>
      <c r="FI133" s="2">
        <v>5</v>
      </c>
      <c r="FJ133" s="2">
        <v>3</v>
      </c>
      <c r="FK133" s="2">
        <v>3</v>
      </c>
      <c r="FL133" s="2">
        <v>4</v>
      </c>
      <c r="FM133" s="2">
        <v>2</v>
      </c>
      <c r="FN133" s="2">
        <v>2</v>
      </c>
      <c r="FO133" s="2">
        <v>3</v>
      </c>
      <c r="FP133" s="2">
        <v>3</v>
      </c>
      <c r="FQ133" s="2">
        <v>3</v>
      </c>
      <c r="FR133" s="2">
        <v>3</v>
      </c>
      <c r="FS133" s="2">
        <v>3</v>
      </c>
      <c r="FT133" s="2">
        <v>3</v>
      </c>
      <c r="FU133" s="2">
        <v>4</v>
      </c>
      <c r="FV133" s="2">
        <v>3</v>
      </c>
      <c r="FW133" s="2">
        <v>4</v>
      </c>
      <c r="FX133" s="2">
        <v>2</v>
      </c>
      <c r="FY133" s="2">
        <v>4</v>
      </c>
      <c r="FZ133" s="2">
        <v>2</v>
      </c>
      <c r="GA133" s="2">
        <v>5</v>
      </c>
      <c r="GB133" s="2">
        <v>4</v>
      </c>
      <c r="GC133" s="2">
        <v>3</v>
      </c>
      <c r="GD133" s="2">
        <v>5</v>
      </c>
      <c r="GE133" s="2">
        <v>3</v>
      </c>
      <c r="GF133" s="2">
        <v>3</v>
      </c>
      <c r="GG133" s="2">
        <v>3</v>
      </c>
      <c r="GH133" s="2">
        <v>3</v>
      </c>
      <c r="GI133" s="2">
        <v>3</v>
      </c>
      <c r="GJ133" s="2"/>
      <c r="GK133" s="2"/>
      <c r="GL133" s="2"/>
      <c r="GM133" s="2"/>
      <c r="GN133" s="2"/>
      <c r="GO133" s="2"/>
      <c r="GP133" s="2"/>
      <c r="GQ133" s="2"/>
      <c r="GR133" s="2"/>
    </row>
    <row r="134" spans="1:200" x14ac:dyDescent="0.25">
      <c r="A134" s="2" t="s">
        <v>990</v>
      </c>
      <c r="B134" s="2" t="s">
        <v>338</v>
      </c>
      <c r="C134" s="2" t="s">
        <v>953</v>
      </c>
      <c r="D134" s="2">
        <v>7</v>
      </c>
      <c r="E134" s="2">
        <v>0</v>
      </c>
      <c r="F134" s="2">
        <v>7</v>
      </c>
      <c r="G134" s="2">
        <v>0</v>
      </c>
      <c r="H134" s="2">
        <v>7</v>
      </c>
      <c r="I134" s="2">
        <v>7</v>
      </c>
      <c r="J134" s="2">
        <v>61</v>
      </c>
      <c r="K134" s="2">
        <v>59</v>
      </c>
      <c r="L134" s="2">
        <v>999</v>
      </c>
      <c r="M134" s="2">
        <v>999</v>
      </c>
      <c r="N134" s="2">
        <v>0</v>
      </c>
      <c r="O134" s="2">
        <v>120</v>
      </c>
      <c r="P134" s="2">
        <v>1119</v>
      </c>
      <c r="Q134" s="2">
        <v>2118</v>
      </c>
      <c r="R134" s="2">
        <v>2118</v>
      </c>
      <c r="S134" s="2">
        <v>0</v>
      </c>
      <c r="T134" s="2">
        <v>-3.2777777777777777</v>
      </c>
      <c r="U134" s="2">
        <v>0</v>
      </c>
      <c r="W134" s="2">
        <v>0</v>
      </c>
      <c r="Y134" s="2">
        <v>2</v>
      </c>
      <c r="Z134" s="2">
        <v>3</v>
      </c>
      <c r="AA134" s="2">
        <v>5</v>
      </c>
      <c r="AB134" s="2">
        <v>4</v>
      </c>
      <c r="AG134" s="2">
        <v>8</v>
      </c>
      <c r="AH134" s="2">
        <v>11</v>
      </c>
      <c r="AI134" s="2" t="s">
        <v>797</v>
      </c>
      <c r="AJ134" s="2" t="s">
        <v>797</v>
      </c>
      <c r="AK134" s="2" t="s">
        <v>797</v>
      </c>
      <c r="AL134" s="2">
        <v>60</v>
      </c>
      <c r="AM134" s="2">
        <v>0</v>
      </c>
      <c r="AP134" s="2">
        <v>2118.0013399999998</v>
      </c>
      <c r="AQ134" s="65">
        <v>2</v>
      </c>
      <c r="AR134" s="65">
        <v>2</v>
      </c>
      <c r="AS134" s="65">
        <v>2</v>
      </c>
      <c r="AT134" s="65">
        <v>2</v>
      </c>
      <c r="AU134" s="65">
        <v>2</v>
      </c>
      <c r="AV134" s="65">
        <v>2</v>
      </c>
      <c r="AW134" s="65">
        <v>2</v>
      </c>
      <c r="AX134" s="65">
        <v>2</v>
      </c>
      <c r="AY134" s="65">
        <v>2</v>
      </c>
      <c r="AZ134" s="65">
        <v>2</v>
      </c>
      <c r="BA134" s="65">
        <v>2</v>
      </c>
      <c r="BB134" s="65">
        <v>2</v>
      </c>
      <c r="BC134" s="65">
        <v>2</v>
      </c>
      <c r="BD134" s="65">
        <v>2</v>
      </c>
      <c r="BE134" s="65">
        <v>2</v>
      </c>
      <c r="BF134" s="65">
        <v>2</v>
      </c>
      <c r="BG134" s="65">
        <v>2</v>
      </c>
      <c r="BH134" s="65">
        <v>2</v>
      </c>
      <c r="BI134" s="65">
        <v>0</v>
      </c>
      <c r="BJ134" s="65">
        <v>0</v>
      </c>
      <c r="BK134" s="65">
        <v>0</v>
      </c>
      <c r="BL134" s="65">
        <v>0</v>
      </c>
      <c r="BM134" s="65">
        <v>0</v>
      </c>
      <c r="BN134" s="65">
        <v>0</v>
      </c>
      <c r="BO134" s="65">
        <v>0</v>
      </c>
      <c r="BP134" s="65">
        <v>0</v>
      </c>
      <c r="BQ134" s="65">
        <v>0</v>
      </c>
      <c r="BR134" s="65">
        <v>0</v>
      </c>
      <c r="BS134" s="65">
        <v>1</v>
      </c>
      <c r="BT134" s="65">
        <v>1</v>
      </c>
      <c r="BU134" s="65">
        <v>0</v>
      </c>
      <c r="BV134" s="65">
        <v>0</v>
      </c>
      <c r="BW134" s="65">
        <v>0</v>
      </c>
      <c r="BX134" s="65">
        <v>0</v>
      </c>
      <c r="BY134" s="65">
        <v>0</v>
      </c>
      <c r="BZ134" s="65">
        <v>2</v>
      </c>
      <c r="CA134" s="65">
        <v>1</v>
      </c>
      <c r="CB134" s="65">
        <v>1</v>
      </c>
      <c r="CC134" s="65">
        <v>0</v>
      </c>
      <c r="CD134" s="65">
        <v>0</v>
      </c>
      <c r="CE134" s="65">
        <v>0</v>
      </c>
      <c r="CF134" s="65">
        <v>0</v>
      </c>
      <c r="CG134" s="65">
        <v>0</v>
      </c>
      <c r="CH134" s="65">
        <v>0</v>
      </c>
      <c r="CI134" s="65">
        <v>1</v>
      </c>
      <c r="CJ134" s="65">
        <v>0</v>
      </c>
      <c r="CK134" s="65">
        <v>0</v>
      </c>
      <c r="CL134" s="65">
        <v>0</v>
      </c>
      <c r="CM134" s="65">
        <v>0</v>
      </c>
      <c r="CN134" s="65">
        <v>0</v>
      </c>
      <c r="CO134" s="65">
        <v>0</v>
      </c>
      <c r="CP134" s="65">
        <v>0</v>
      </c>
      <c r="CQ134" s="65">
        <v>0</v>
      </c>
      <c r="CR134" s="65">
        <v>0</v>
      </c>
      <c r="CS134" s="65">
        <v>8</v>
      </c>
      <c r="CT134" s="65">
        <v>7</v>
      </c>
      <c r="CU134" s="65">
        <v>5</v>
      </c>
      <c r="CV134" s="65">
        <v>8</v>
      </c>
      <c r="CW134" s="65">
        <v>6</v>
      </c>
      <c r="CX134" s="65">
        <v>7</v>
      </c>
      <c r="CY134" s="65">
        <v>8</v>
      </c>
      <c r="CZ134" s="65">
        <v>6</v>
      </c>
      <c r="DA134" s="65">
        <v>4</v>
      </c>
      <c r="DB134" s="65">
        <v>6</v>
      </c>
      <c r="DC134" s="65">
        <v>5</v>
      </c>
      <c r="DD134" s="65">
        <v>6</v>
      </c>
      <c r="DE134" s="65">
        <v>8</v>
      </c>
      <c r="DF134" s="65">
        <v>8</v>
      </c>
      <c r="DG134" s="65">
        <v>9</v>
      </c>
      <c r="DH134" s="65">
        <v>6</v>
      </c>
      <c r="DI134" s="65">
        <v>8</v>
      </c>
      <c r="DJ134" s="65">
        <v>5</v>
      </c>
      <c r="DK134" s="65">
        <v>0</v>
      </c>
      <c r="DL134" s="65">
        <v>0</v>
      </c>
      <c r="DM134" s="65">
        <v>0</v>
      </c>
      <c r="DN134" s="65">
        <v>0</v>
      </c>
      <c r="DO134" s="65">
        <v>0</v>
      </c>
      <c r="DP134" s="65">
        <v>0</v>
      </c>
      <c r="DQ134" s="65">
        <v>0</v>
      </c>
      <c r="DR134" s="65">
        <v>0</v>
      </c>
      <c r="DS134" s="65">
        <v>0</v>
      </c>
      <c r="DT134" s="2" t="s">
        <v>338</v>
      </c>
      <c r="DU134" s="2" t="s">
        <v>489</v>
      </c>
      <c r="DW134" s="2" t="s">
        <v>1</v>
      </c>
      <c r="DX134" s="2" t="s">
        <v>797</v>
      </c>
      <c r="DY134" s="2">
        <v>4</v>
      </c>
      <c r="DZ134" s="2">
        <v>4</v>
      </c>
      <c r="EA134" s="2">
        <v>2</v>
      </c>
      <c r="EB134" s="2">
        <v>4</v>
      </c>
      <c r="EC134" s="2">
        <v>3</v>
      </c>
      <c r="ED134" s="2">
        <v>3</v>
      </c>
      <c r="EE134" s="2">
        <v>4</v>
      </c>
      <c r="EF134" s="2">
        <v>3</v>
      </c>
      <c r="EG134" s="2">
        <v>2</v>
      </c>
      <c r="EH134" s="2">
        <v>4</v>
      </c>
      <c r="EI134" s="2">
        <v>3</v>
      </c>
      <c r="EJ134" s="2">
        <v>3</v>
      </c>
      <c r="EK134" s="2">
        <v>4</v>
      </c>
      <c r="EL134" s="2">
        <v>4</v>
      </c>
      <c r="EM134" s="2">
        <v>4</v>
      </c>
      <c r="EN134" s="2">
        <v>3</v>
      </c>
      <c r="EO134" s="2">
        <v>4</v>
      </c>
      <c r="EP134" s="2">
        <v>3</v>
      </c>
      <c r="EQ134" s="2">
        <v>4</v>
      </c>
      <c r="ER134" s="2">
        <v>3</v>
      </c>
      <c r="ES134" s="2">
        <v>3</v>
      </c>
      <c r="ET134" s="2">
        <v>4</v>
      </c>
      <c r="EU134" s="2">
        <v>3</v>
      </c>
      <c r="EV134" s="2">
        <v>4</v>
      </c>
      <c r="EW134" s="2">
        <v>4</v>
      </c>
      <c r="EX134" s="2">
        <v>3</v>
      </c>
      <c r="EY134" s="2">
        <v>2</v>
      </c>
      <c r="EZ134" s="2">
        <v>2</v>
      </c>
      <c r="FA134" s="2">
        <v>2</v>
      </c>
      <c r="FB134" s="2">
        <v>3</v>
      </c>
      <c r="FC134" s="2">
        <v>4</v>
      </c>
      <c r="FD134" s="2">
        <v>4</v>
      </c>
      <c r="FE134" s="2">
        <v>5</v>
      </c>
      <c r="FF134" s="2">
        <v>3</v>
      </c>
      <c r="FG134" s="2">
        <v>4</v>
      </c>
      <c r="FH134" s="2">
        <v>2</v>
      </c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</row>
    <row r="135" spans="1:200" x14ac:dyDescent="0.25">
      <c r="A135" s="2" t="s">
        <v>991</v>
      </c>
      <c r="B135" s="2" t="s">
        <v>0</v>
      </c>
      <c r="C135" s="2" t="s">
        <v>989</v>
      </c>
      <c r="D135" s="2">
        <v>20</v>
      </c>
      <c r="E135" s="2">
        <v>0</v>
      </c>
      <c r="F135" s="2">
        <v>7</v>
      </c>
      <c r="G135" s="2">
        <v>4</v>
      </c>
      <c r="H135" s="2">
        <v>20</v>
      </c>
      <c r="I135" s="2">
        <v>11</v>
      </c>
      <c r="J135" s="2">
        <v>61</v>
      </c>
      <c r="K135" s="2">
        <v>58</v>
      </c>
      <c r="L135" s="2">
        <v>54</v>
      </c>
      <c r="M135" s="2">
        <v>32</v>
      </c>
      <c r="N135" s="2">
        <v>0</v>
      </c>
      <c r="O135" s="2">
        <v>119</v>
      </c>
      <c r="P135" s="2">
        <v>173</v>
      </c>
      <c r="Q135" s="2">
        <v>205</v>
      </c>
      <c r="R135" s="2">
        <v>205</v>
      </c>
      <c r="S135" s="2">
        <v>61</v>
      </c>
      <c r="T135" s="2">
        <v>0.16666666666666652</v>
      </c>
      <c r="U135" s="2">
        <v>58</v>
      </c>
      <c r="V135" s="2">
        <v>0.22222222222222232</v>
      </c>
      <c r="W135" s="2">
        <v>26</v>
      </c>
      <c r="X135" s="2">
        <v>-0.66666666666666652</v>
      </c>
      <c r="Y135" s="2">
        <v>4</v>
      </c>
      <c r="Z135" s="2">
        <v>4</v>
      </c>
      <c r="AA135" s="2">
        <v>7</v>
      </c>
      <c r="AB135" s="2">
        <v>4</v>
      </c>
      <c r="AC135" s="2">
        <v>8</v>
      </c>
      <c r="AD135" s="2">
        <v>1</v>
      </c>
      <c r="AE135" s="2">
        <v>1</v>
      </c>
      <c r="AF135" s="2">
        <v>2</v>
      </c>
      <c r="AG135" s="2">
        <v>8</v>
      </c>
      <c r="AH135" s="2">
        <v>8</v>
      </c>
      <c r="AI135" s="2">
        <v>4</v>
      </c>
      <c r="AJ135" s="2">
        <v>6</v>
      </c>
      <c r="AK135" s="2">
        <v>6</v>
      </c>
      <c r="AL135" s="2">
        <v>7</v>
      </c>
      <c r="AM135" s="2">
        <v>972.50199999999995</v>
      </c>
      <c r="AN135" s="2">
        <v>1022.56</v>
      </c>
      <c r="AO135" s="2">
        <v>-50.057999999999993</v>
      </c>
      <c r="AP135" s="2">
        <v>205.00135</v>
      </c>
      <c r="AQ135" s="65">
        <v>4</v>
      </c>
      <c r="AR135" s="65">
        <v>4</v>
      </c>
      <c r="AS135" s="65">
        <v>4</v>
      </c>
      <c r="AT135" s="65">
        <v>4</v>
      </c>
      <c r="AU135" s="65">
        <v>3</v>
      </c>
      <c r="AV135" s="65">
        <v>4</v>
      </c>
      <c r="AW135" s="65">
        <v>4</v>
      </c>
      <c r="AX135" s="65">
        <v>4</v>
      </c>
      <c r="AY135" s="65">
        <v>3</v>
      </c>
      <c r="AZ135" s="65">
        <v>3</v>
      </c>
      <c r="BA135" s="65">
        <v>4</v>
      </c>
      <c r="BB135" s="65">
        <v>4</v>
      </c>
      <c r="BC135" s="65">
        <v>3</v>
      </c>
      <c r="BD135" s="65">
        <v>3</v>
      </c>
      <c r="BE135" s="65">
        <v>3</v>
      </c>
      <c r="BF135" s="65">
        <v>3</v>
      </c>
      <c r="BG135" s="65">
        <v>3</v>
      </c>
      <c r="BH135" s="65">
        <v>3</v>
      </c>
      <c r="BI135" s="65">
        <v>0</v>
      </c>
      <c r="BJ135" s="65">
        <v>0</v>
      </c>
      <c r="BK135" s="65">
        <v>0</v>
      </c>
      <c r="BL135" s="65">
        <v>0</v>
      </c>
      <c r="BM135" s="65">
        <v>0</v>
      </c>
      <c r="BN135" s="65">
        <v>0</v>
      </c>
      <c r="BO135" s="65">
        <v>0</v>
      </c>
      <c r="BP135" s="65">
        <v>0</v>
      </c>
      <c r="BQ135" s="65">
        <v>0</v>
      </c>
      <c r="BR135" s="65">
        <v>2</v>
      </c>
      <c r="BS135" s="65">
        <v>3</v>
      </c>
      <c r="BT135" s="65">
        <v>0</v>
      </c>
      <c r="BU135" s="65">
        <v>0</v>
      </c>
      <c r="BV135" s="65">
        <v>1</v>
      </c>
      <c r="BW135" s="65">
        <v>1</v>
      </c>
      <c r="BX135" s="65">
        <v>3</v>
      </c>
      <c r="BY135" s="65">
        <v>0</v>
      </c>
      <c r="BZ135" s="65">
        <v>1</v>
      </c>
      <c r="CA135" s="65">
        <v>1</v>
      </c>
      <c r="CB135" s="65">
        <v>0</v>
      </c>
      <c r="CC135" s="65">
        <v>1</v>
      </c>
      <c r="CD135" s="65">
        <v>2</v>
      </c>
      <c r="CE135" s="65">
        <v>2</v>
      </c>
      <c r="CF135" s="65">
        <v>1</v>
      </c>
      <c r="CG135" s="65">
        <v>1</v>
      </c>
      <c r="CH135" s="65">
        <v>1</v>
      </c>
      <c r="CI135" s="65">
        <v>0</v>
      </c>
      <c r="CJ135" s="65">
        <v>0</v>
      </c>
      <c r="CK135" s="65">
        <v>0</v>
      </c>
      <c r="CL135" s="65">
        <v>0</v>
      </c>
      <c r="CM135" s="65">
        <v>0</v>
      </c>
      <c r="CN135" s="65">
        <v>0</v>
      </c>
      <c r="CO135" s="65">
        <v>0</v>
      </c>
      <c r="CP135" s="65">
        <v>0</v>
      </c>
      <c r="CQ135" s="65">
        <v>0</v>
      </c>
      <c r="CR135" s="65">
        <v>0</v>
      </c>
      <c r="CS135" s="65">
        <v>14</v>
      </c>
      <c r="CT135" s="65">
        <v>13</v>
      </c>
      <c r="CU135" s="65">
        <v>13</v>
      </c>
      <c r="CV135" s="65">
        <v>15</v>
      </c>
      <c r="CW135" s="65">
        <v>8</v>
      </c>
      <c r="CX135" s="65">
        <v>14</v>
      </c>
      <c r="CY135" s="65">
        <v>13</v>
      </c>
      <c r="CZ135" s="65">
        <v>14</v>
      </c>
      <c r="DA135" s="65">
        <v>8</v>
      </c>
      <c r="DB135" s="65">
        <v>10</v>
      </c>
      <c r="DC135" s="65">
        <v>15</v>
      </c>
      <c r="DD135" s="65">
        <v>11</v>
      </c>
      <c r="DE135" s="65">
        <v>11</v>
      </c>
      <c r="DF135" s="65">
        <v>10</v>
      </c>
      <c r="DG135" s="65">
        <v>11</v>
      </c>
      <c r="DH135" s="65">
        <v>8</v>
      </c>
      <c r="DI135" s="65">
        <v>8</v>
      </c>
      <c r="DJ135" s="65">
        <v>9</v>
      </c>
      <c r="DK135" s="65">
        <v>0</v>
      </c>
      <c r="DL135" s="65">
        <v>0</v>
      </c>
      <c r="DM135" s="65">
        <v>0</v>
      </c>
      <c r="DN135" s="65">
        <v>0</v>
      </c>
      <c r="DO135" s="65">
        <v>0</v>
      </c>
      <c r="DP135" s="65">
        <v>0</v>
      </c>
      <c r="DQ135" s="65">
        <v>0</v>
      </c>
      <c r="DR135" s="65">
        <v>0</v>
      </c>
      <c r="DS135" s="65">
        <v>0</v>
      </c>
      <c r="DT135" s="2" t="s">
        <v>0</v>
      </c>
      <c r="DU135" s="2" t="s">
        <v>489</v>
      </c>
      <c r="DW135" s="2" t="s">
        <v>1</v>
      </c>
      <c r="DX135" s="2">
        <v>6</v>
      </c>
      <c r="DY135" s="2">
        <v>3</v>
      </c>
      <c r="DZ135" s="2">
        <v>3</v>
      </c>
      <c r="EA135" s="2">
        <v>3</v>
      </c>
      <c r="EB135" s="2">
        <v>5</v>
      </c>
      <c r="EC135" s="2">
        <v>3</v>
      </c>
      <c r="ED135" s="2">
        <v>4</v>
      </c>
      <c r="EE135" s="2">
        <v>3</v>
      </c>
      <c r="EF135" s="2">
        <v>3</v>
      </c>
      <c r="EG135" s="2">
        <v>3</v>
      </c>
      <c r="EH135" s="2">
        <v>3</v>
      </c>
      <c r="EI135" s="2">
        <v>4</v>
      </c>
      <c r="EJ135" s="2">
        <v>3</v>
      </c>
      <c r="EK135" s="2">
        <v>5</v>
      </c>
      <c r="EL135" s="2">
        <v>4</v>
      </c>
      <c r="EM135" s="2">
        <v>4</v>
      </c>
      <c r="EN135" s="2">
        <v>3</v>
      </c>
      <c r="EO135" s="2">
        <v>2</v>
      </c>
      <c r="EP135" s="2">
        <v>3</v>
      </c>
      <c r="EQ135" s="2">
        <v>4</v>
      </c>
      <c r="ER135" s="2">
        <v>3</v>
      </c>
      <c r="ES135" s="2">
        <v>4</v>
      </c>
      <c r="ET135" s="2">
        <v>4</v>
      </c>
      <c r="EU135" s="2">
        <v>3</v>
      </c>
      <c r="EV135" s="2">
        <v>3</v>
      </c>
      <c r="EW135" s="2">
        <v>3</v>
      </c>
      <c r="EX135" s="2">
        <v>5</v>
      </c>
      <c r="EY135" s="2">
        <v>2</v>
      </c>
      <c r="EZ135" s="2">
        <v>2</v>
      </c>
      <c r="FA135" s="2">
        <v>4</v>
      </c>
      <c r="FB135" s="2">
        <v>3</v>
      </c>
      <c r="FC135" s="2">
        <v>3</v>
      </c>
      <c r="FD135" s="2">
        <v>3</v>
      </c>
      <c r="FE135" s="2">
        <v>3</v>
      </c>
      <c r="FF135" s="2">
        <v>3</v>
      </c>
      <c r="FG135" s="2">
        <v>3</v>
      </c>
      <c r="FH135" s="2">
        <v>3</v>
      </c>
      <c r="FI135" s="2">
        <v>3</v>
      </c>
      <c r="FJ135" s="2">
        <v>3</v>
      </c>
      <c r="FK135" s="2">
        <v>3</v>
      </c>
      <c r="FL135" s="2">
        <v>3</v>
      </c>
      <c r="FM135" s="2">
        <v>2</v>
      </c>
      <c r="FN135" s="2">
        <v>2</v>
      </c>
      <c r="FO135" s="2">
        <v>4</v>
      </c>
      <c r="FP135" s="2">
        <v>3</v>
      </c>
      <c r="FQ135" s="2">
        <v>3</v>
      </c>
      <c r="FR135" s="2">
        <v>5</v>
      </c>
      <c r="FS135" s="2">
        <v>3</v>
      </c>
      <c r="FT135" s="2">
        <v>2</v>
      </c>
      <c r="FU135" s="2">
        <v>3</v>
      </c>
      <c r="FV135" s="2">
        <v>3</v>
      </c>
      <c r="FW135" s="2">
        <v>4</v>
      </c>
      <c r="FX135" s="2">
        <v>2</v>
      </c>
      <c r="FY135" s="2">
        <v>3</v>
      </c>
      <c r="FZ135" s="2">
        <v>3</v>
      </c>
      <c r="GA135" s="2">
        <v>4</v>
      </c>
      <c r="GB135" s="2">
        <v>4</v>
      </c>
      <c r="GC135" s="2">
        <v>3</v>
      </c>
      <c r="GD135" s="2">
        <v>3</v>
      </c>
      <c r="GE135" s="2">
        <v>5</v>
      </c>
      <c r="GF135" s="2">
        <v>3</v>
      </c>
      <c r="GG135" s="2">
        <v>3</v>
      </c>
      <c r="GH135" s="2">
        <v>4</v>
      </c>
      <c r="GI135" s="2">
        <v>3</v>
      </c>
      <c r="GJ135" s="2"/>
      <c r="GK135" s="2"/>
      <c r="GL135" s="2"/>
      <c r="GM135" s="2"/>
      <c r="GN135" s="2"/>
      <c r="GO135" s="2"/>
      <c r="GP135" s="2"/>
      <c r="GQ135" s="2"/>
      <c r="GR135" s="2"/>
    </row>
    <row r="136" spans="1:200" x14ac:dyDescent="0.25">
      <c r="A136" s="2" t="s">
        <v>992</v>
      </c>
      <c r="B136" s="2" t="s">
        <v>329</v>
      </c>
      <c r="C136" s="2" t="s">
        <v>992</v>
      </c>
      <c r="D136" s="2">
        <v>10</v>
      </c>
      <c r="E136" s="2">
        <v>1</v>
      </c>
      <c r="F136" s="2">
        <v>15</v>
      </c>
      <c r="G136" s="2">
        <v>6</v>
      </c>
      <c r="H136" s="2">
        <v>11</v>
      </c>
      <c r="I136" s="2">
        <v>21</v>
      </c>
      <c r="J136" s="2">
        <v>64</v>
      </c>
      <c r="K136" s="2">
        <v>64</v>
      </c>
      <c r="L136" s="2">
        <v>65</v>
      </c>
      <c r="M136" s="2">
        <v>35</v>
      </c>
      <c r="N136" s="2">
        <v>0</v>
      </c>
      <c r="O136" s="2">
        <v>128</v>
      </c>
      <c r="P136" s="2">
        <v>193</v>
      </c>
      <c r="Q136" s="2">
        <v>228</v>
      </c>
      <c r="R136" s="2">
        <v>228</v>
      </c>
      <c r="S136" s="2">
        <v>64</v>
      </c>
      <c r="T136" s="2">
        <v>0</v>
      </c>
      <c r="U136" s="2">
        <v>64</v>
      </c>
      <c r="V136" s="2">
        <v>-5.5555555555555802E-2</v>
      </c>
      <c r="W136" s="2">
        <v>35</v>
      </c>
      <c r="X136" s="2">
        <v>0</v>
      </c>
      <c r="Y136" s="2">
        <v>3</v>
      </c>
      <c r="Z136" s="2">
        <v>6</v>
      </c>
      <c r="AA136" s="2">
        <v>4</v>
      </c>
      <c r="AB136" s="2">
        <v>6</v>
      </c>
      <c r="AC136" s="2">
        <v>4</v>
      </c>
      <c r="AD136" s="2">
        <v>5</v>
      </c>
      <c r="AE136" s="2">
        <v>0</v>
      </c>
      <c r="AF136" s="2">
        <v>4</v>
      </c>
      <c r="AG136" s="2">
        <v>23</v>
      </c>
      <c r="AH136" s="2">
        <v>22</v>
      </c>
      <c r="AI136" s="2">
        <v>26</v>
      </c>
      <c r="AJ136" s="2">
        <v>23</v>
      </c>
      <c r="AK136" s="2">
        <v>23</v>
      </c>
      <c r="AL136" s="2">
        <v>24</v>
      </c>
      <c r="AM136" s="2">
        <v>853.76</v>
      </c>
      <c r="AN136" s="2">
        <v>970.38199999999995</v>
      </c>
      <c r="AO136" s="2">
        <v>-116.62199999999996</v>
      </c>
      <c r="AP136" s="2">
        <v>228.00136000000001</v>
      </c>
      <c r="AQ136" s="65">
        <v>4</v>
      </c>
      <c r="AR136" s="65">
        <v>4</v>
      </c>
      <c r="AS136" s="65">
        <v>4</v>
      </c>
      <c r="AT136" s="65">
        <v>4</v>
      </c>
      <c r="AU136" s="65">
        <v>3</v>
      </c>
      <c r="AV136" s="65">
        <v>4</v>
      </c>
      <c r="AW136" s="65">
        <v>4</v>
      </c>
      <c r="AX136" s="65">
        <v>4</v>
      </c>
      <c r="AY136" s="65">
        <v>3</v>
      </c>
      <c r="AZ136" s="65">
        <v>3</v>
      </c>
      <c r="BA136" s="65">
        <v>4</v>
      </c>
      <c r="BB136" s="65">
        <v>4</v>
      </c>
      <c r="BC136" s="65">
        <v>3</v>
      </c>
      <c r="BD136" s="65">
        <v>3</v>
      </c>
      <c r="BE136" s="65">
        <v>3</v>
      </c>
      <c r="BF136" s="65">
        <v>3</v>
      </c>
      <c r="BG136" s="65">
        <v>3</v>
      </c>
      <c r="BH136" s="65">
        <v>3</v>
      </c>
      <c r="BI136" s="65">
        <v>0</v>
      </c>
      <c r="BJ136" s="65">
        <v>0</v>
      </c>
      <c r="BK136" s="65">
        <v>0</v>
      </c>
      <c r="BL136" s="65">
        <v>0</v>
      </c>
      <c r="BM136" s="65">
        <v>0</v>
      </c>
      <c r="BN136" s="65">
        <v>0</v>
      </c>
      <c r="BO136" s="65">
        <v>0</v>
      </c>
      <c r="BP136" s="65">
        <v>0</v>
      </c>
      <c r="BQ136" s="65">
        <v>0</v>
      </c>
      <c r="BR136" s="65">
        <v>0</v>
      </c>
      <c r="BS136" s="65">
        <v>2</v>
      </c>
      <c r="BT136" s="65">
        <v>0</v>
      </c>
      <c r="BU136" s="65">
        <v>0</v>
      </c>
      <c r="BV136" s="65">
        <v>0</v>
      </c>
      <c r="BW136" s="65">
        <v>1</v>
      </c>
      <c r="BX136" s="65">
        <v>1</v>
      </c>
      <c r="BY136" s="65">
        <v>0</v>
      </c>
      <c r="BZ136" s="65">
        <v>1</v>
      </c>
      <c r="CA136" s="65">
        <v>0</v>
      </c>
      <c r="CB136" s="65">
        <v>0</v>
      </c>
      <c r="CC136" s="65">
        <v>0</v>
      </c>
      <c r="CD136" s="65">
        <v>1</v>
      </c>
      <c r="CE136" s="65">
        <v>1</v>
      </c>
      <c r="CF136" s="65">
        <v>0</v>
      </c>
      <c r="CG136" s="65">
        <v>0</v>
      </c>
      <c r="CH136" s="65">
        <v>1</v>
      </c>
      <c r="CI136" s="65">
        <v>3</v>
      </c>
      <c r="CJ136" s="65">
        <v>0</v>
      </c>
      <c r="CK136" s="65">
        <v>0</v>
      </c>
      <c r="CL136" s="65">
        <v>0</v>
      </c>
      <c r="CM136" s="65">
        <v>0</v>
      </c>
      <c r="CN136" s="65">
        <v>0</v>
      </c>
      <c r="CO136" s="65">
        <v>0</v>
      </c>
      <c r="CP136" s="65">
        <v>0</v>
      </c>
      <c r="CQ136" s="65">
        <v>0</v>
      </c>
      <c r="CR136" s="65">
        <v>0</v>
      </c>
      <c r="CS136" s="65">
        <v>16</v>
      </c>
      <c r="CT136" s="65">
        <v>14</v>
      </c>
      <c r="CU136" s="65">
        <v>12</v>
      </c>
      <c r="CV136" s="65">
        <v>18</v>
      </c>
      <c r="CW136" s="65">
        <v>10</v>
      </c>
      <c r="CX136" s="65">
        <v>15</v>
      </c>
      <c r="CY136" s="65">
        <v>16</v>
      </c>
      <c r="CZ136" s="65">
        <v>16</v>
      </c>
      <c r="DA136" s="65">
        <v>8</v>
      </c>
      <c r="DB136" s="65">
        <v>10</v>
      </c>
      <c r="DC136" s="65">
        <v>16</v>
      </c>
      <c r="DD136" s="65">
        <v>13</v>
      </c>
      <c r="DE136" s="65">
        <v>11</v>
      </c>
      <c r="DF136" s="65">
        <v>11</v>
      </c>
      <c r="DG136" s="65">
        <v>13</v>
      </c>
      <c r="DH136" s="65">
        <v>13</v>
      </c>
      <c r="DI136" s="65">
        <v>10</v>
      </c>
      <c r="DJ136" s="65">
        <v>6</v>
      </c>
      <c r="DK136" s="65">
        <v>0</v>
      </c>
      <c r="DL136" s="65">
        <v>0</v>
      </c>
      <c r="DM136" s="65">
        <v>0</v>
      </c>
      <c r="DN136" s="65">
        <v>0</v>
      </c>
      <c r="DO136" s="65">
        <v>0</v>
      </c>
      <c r="DP136" s="65">
        <v>0</v>
      </c>
      <c r="DQ136" s="65">
        <v>0</v>
      </c>
      <c r="DR136" s="65">
        <v>0</v>
      </c>
      <c r="DS136" s="65">
        <v>0</v>
      </c>
      <c r="DT136" s="2" t="s">
        <v>329</v>
      </c>
      <c r="DU136" s="2" t="s">
        <v>489</v>
      </c>
      <c r="DW136" s="2" t="s">
        <v>1</v>
      </c>
      <c r="DX136" s="2">
        <v>23</v>
      </c>
      <c r="DY136" s="2">
        <v>4</v>
      </c>
      <c r="DZ136" s="2">
        <v>3</v>
      </c>
      <c r="EA136" s="2">
        <v>3</v>
      </c>
      <c r="EB136" s="2">
        <v>5</v>
      </c>
      <c r="EC136" s="2">
        <v>3</v>
      </c>
      <c r="ED136" s="2">
        <v>4</v>
      </c>
      <c r="EE136" s="2">
        <v>4</v>
      </c>
      <c r="EF136" s="2">
        <v>4</v>
      </c>
      <c r="EG136" s="2">
        <v>2</v>
      </c>
      <c r="EH136" s="2">
        <v>4</v>
      </c>
      <c r="EI136" s="2">
        <v>3</v>
      </c>
      <c r="EJ136" s="2">
        <v>3</v>
      </c>
      <c r="EK136" s="2">
        <v>5</v>
      </c>
      <c r="EL136" s="2">
        <v>4</v>
      </c>
      <c r="EM136" s="2">
        <v>4</v>
      </c>
      <c r="EN136" s="2">
        <v>3</v>
      </c>
      <c r="EO136" s="2">
        <v>4</v>
      </c>
      <c r="EP136" s="2">
        <v>2</v>
      </c>
      <c r="EQ136" s="2">
        <v>4</v>
      </c>
      <c r="ER136" s="2">
        <v>4</v>
      </c>
      <c r="ES136" s="2">
        <v>3</v>
      </c>
      <c r="ET136" s="2">
        <v>4</v>
      </c>
      <c r="EU136" s="2">
        <v>3</v>
      </c>
      <c r="EV136" s="2">
        <v>2</v>
      </c>
      <c r="EW136" s="2">
        <v>3</v>
      </c>
      <c r="EX136" s="2">
        <v>6</v>
      </c>
      <c r="EY136" s="2">
        <v>3</v>
      </c>
      <c r="EZ136" s="2">
        <v>3</v>
      </c>
      <c r="FA136" s="2">
        <v>4</v>
      </c>
      <c r="FB136" s="2">
        <v>3</v>
      </c>
      <c r="FC136" s="2">
        <v>4</v>
      </c>
      <c r="FD136" s="2">
        <v>3</v>
      </c>
      <c r="FE136" s="2">
        <v>5</v>
      </c>
      <c r="FF136" s="2">
        <v>4</v>
      </c>
      <c r="FG136" s="2">
        <v>4</v>
      </c>
      <c r="FH136" s="2">
        <v>2</v>
      </c>
      <c r="FI136" s="2">
        <v>4</v>
      </c>
      <c r="FJ136" s="2">
        <v>3</v>
      </c>
      <c r="FK136" s="2">
        <v>3</v>
      </c>
      <c r="FL136" s="2">
        <v>4</v>
      </c>
      <c r="FM136" s="2">
        <v>4</v>
      </c>
      <c r="FN136" s="2">
        <v>6</v>
      </c>
      <c r="FO136" s="2">
        <v>4</v>
      </c>
      <c r="FP136" s="2">
        <v>3</v>
      </c>
      <c r="FQ136" s="2">
        <v>3</v>
      </c>
      <c r="FR136" s="2">
        <v>3</v>
      </c>
      <c r="FS136" s="2">
        <v>5</v>
      </c>
      <c r="FT136" s="2">
        <v>3</v>
      </c>
      <c r="FU136" s="2">
        <v>2</v>
      </c>
      <c r="FV136" s="2">
        <v>4</v>
      </c>
      <c r="FW136" s="2">
        <v>4</v>
      </c>
      <c r="FX136" s="2">
        <v>6</v>
      </c>
      <c r="FY136" s="2">
        <v>2</v>
      </c>
      <c r="FZ136" s="2">
        <v>2</v>
      </c>
      <c r="GA136" s="2">
        <v>4</v>
      </c>
      <c r="GB136" s="2">
        <v>4</v>
      </c>
      <c r="GC136" s="2">
        <v>3</v>
      </c>
      <c r="GD136" s="2">
        <v>5</v>
      </c>
      <c r="GE136" s="2">
        <v>3</v>
      </c>
      <c r="GF136" s="2">
        <v>5</v>
      </c>
      <c r="GG136" s="2">
        <v>3</v>
      </c>
      <c r="GH136" s="2">
        <v>4</v>
      </c>
      <c r="GI136" s="2">
        <v>4</v>
      </c>
      <c r="GJ136" s="2"/>
      <c r="GK136" s="2"/>
      <c r="GL136" s="2"/>
      <c r="GM136" s="2"/>
      <c r="GN136" s="2"/>
      <c r="GO136" s="2"/>
      <c r="GP136" s="2"/>
      <c r="GQ136" s="2"/>
      <c r="GR136" s="2"/>
    </row>
    <row r="137" spans="1:200" x14ac:dyDescent="0.25">
      <c r="A137" s="2" t="s">
        <v>993</v>
      </c>
      <c r="B137" s="2" t="s">
        <v>550</v>
      </c>
      <c r="C137" s="2" t="s">
        <v>993</v>
      </c>
      <c r="D137" s="2">
        <v>3</v>
      </c>
      <c r="E137" s="2">
        <v>0</v>
      </c>
      <c r="F137" s="2">
        <v>11</v>
      </c>
      <c r="G137" s="2">
        <v>6</v>
      </c>
      <c r="H137" s="2">
        <v>3</v>
      </c>
      <c r="I137" s="2">
        <v>17</v>
      </c>
      <c r="J137" s="2">
        <v>64</v>
      </c>
      <c r="K137" s="2">
        <v>69</v>
      </c>
      <c r="L137" s="2">
        <v>69</v>
      </c>
      <c r="M137" s="2">
        <v>999</v>
      </c>
      <c r="N137" s="2">
        <v>0</v>
      </c>
      <c r="O137" s="2">
        <v>133</v>
      </c>
      <c r="P137" s="2">
        <v>202</v>
      </c>
      <c r="Q137" s="2">
        <v>1201</v>
      </c>
      <c r="R137" s="2">
        <v>1201</v>
      </c>
      <c r="S137" s="2">
        <v>64</v>
      </c>
      <c r="T137" s="2">
        <v>-0.27777777777777812</v>
      </c>
      <c r="U137" s="2">
        <v>69</v>
      </c>
      <c r="V137" s="2">
        <v>0</v>
      </c>
      <c r="W137" s="2">
        <v>37</v>
      </c>
      <c r="Y137" s="2">
        <v>0</v>
      </c>
      <c r="Z137" s="2">
        <v>3</v>
      </c>
      <c r="AA137" s="2">
        <v>1</v>
      </c>
      <c r="AB137" s="2">
        <v>6</v>
      </c>
      <c r="AC137" s="2">
        <v>2</v>
      </c>
      <c r="AD137" s="2">
        <v>8</v>
      </c>
      <c r="AG137" s="2">
        <v>23</v>
      </c>
      <c r="AH137" s="2">
        <v>34</v>
      </c>
      <c r="AI137" s="2">
        <v>35</v>
      </c>
      <c r="AJ137" s="2">
        <v>35</v>
      </c>
      <c r="AK137" s="2">
        <v>35</v>
      </c>
      <c r="AL137" s="2">
        <v>39</v>
      </c>
      <c r="AM137" s="2">
        <v>800.32500000000005</v>
      </c>
      <c r="AN137" s="2">
        <v>705.31</v>
      </c>
      <c r="AO137" s="2">
        <v>95.0150000000001</v>
      </c>
      <c r="AP137" s="2">
        <v>1201.00137</v>
      </c>
      <c r="AQ137" s="65">
        <v>3</v>
      </c>
      <c r="AR137" s="65">
        <v>3</v>
      </c>
      <c r="AS137" s="65">
        <v>3</v>
      </c>
      <c r="AT137" s="65">
        <v>3</v>
      </c>
      <c r="AU137" s="65">
        <v>3</v>
      </c>
      <c r="AV137" s="65">
        <v>3</v>
      </c>
      <c r="AW137" s="65">
        <v>3</v>
      </c>
      <c r="AX137" s="65">
        <v>3</v>
      </c>
      <c r="AY137" s="65">
        <v>3</v>
      </c>
      <c r="AZ137" s="65">
        <v>3</v>
      </c>
      <c r="BA137" s="65">
        <v>3</v>
      </c>
      <c r="BB137" s="65">
        <v>3</v>
      </c>
      <c r="BC137" s="65">
        <v>3</v>
      </c>
      <c r="BD137" s="65">
        <v>3</v>
      </c>
      <c r="BE137" s="65">
        <v>3</v>
      </c>
      <c r="BF137" s="65">
        <v>3</v>
      </c>
      <c r="BG137" s="65">
        <v>3</v>
      </c>
      <c r="BH137" s="65">
        <v>3</v>
      </c>
      <c r="BI137" s="65">
        <v>0</v>
      </c>
      <c r="BJ137" s="65">
        <v>0</v>
      </c>
      <c r="BK137" s="65">
        <v>0</v>
      </c>
      <c r="BL137" s="65">
        <v>0</v>
      </c>
      <c r="BM137" s="65">
        <v>0</v>
      </c>
      <c r="BN137" s="65">
        <v>0</v>
      </c>
      <c r="BO137" s="65">
        <v>0</v>
      </c>
      <c r="BP137" s="65">
        <v>0</v>
      </c>
      <c r="BQ137" s="65">
        <v>0</v>
      </c>
      <c r="BR137" s="65">
        <v>0</v>
      </c>
      <c r="BS137" s="65">
        <v>0</v>
      </c>
      <c r="BT137" s="65">
        <v>0</v>
      </c>
      <c r="BU137" s="65">
        <v>0</v>
      </c>
      <c r="BV137" s="65">
        <v>0</v>
      </c>
      <c r="BW137" s="65">
        <v>0</v>
      </c>
      <c r="BX137" s="65">
        <v>0</v>
      </c>
      <c r="BY137" s="65">
        <v>0</v>
      </c>
      <c r="BZ137" s="65">
        <v>1</v>
      </c>
      <c r="CA137" s="65">
        <v>0</v>
      </c>
      <c r="CB137" s="65">
        <v>0</v>
      </c>
      <c r="CC137" s="65">
        <v>1</v>
      </c>
      <c r="CD137" s="65">
        <v>1</v>
      </c>
      <c r="CE137" s="65">
        <v>0</v>
      </c>
      <c r="CF137" s="65">
        <v>0</v>
      </c>
      <c r="CG137" s="65">
        <v>0</v>
      </c>
      <c r="CH137" s="65">
        <v>0</v>
      </c>
      <c r="CI137" s="65">
        <v>0</v>
      </c>
      <c r="CJ137" s="65">
        <v>0</v>
      </c>
      <c r="CK137" s="65">
        <v>0</v>
      </c>
      <c r="CL137" s="65">
        <v>0</v>
      </c>
      <c r="CM137" s="65">
        <v>0</v>
      </c>
      <c r="CN137" s="65">
        <v>0</v>
      </c>
      <c r="CO137" s="65">
        <v>0</v>
      </c>
      <c r="CP137" s="65">
        <v>0</v>
      </c>
      <c r="CQ137" s="65">
        <v>0</v>
      </c>
      <c r="CR137" s="65">
        <v>0</v>
      </c>
      <c r="CS137" s="65">
        <v>13</v>
      </c>
      <c r="CT137" s="65">
        <v>12</v>
      </c>
      <c r="CU137" s="65">
        <v>9</v>
      </c>
      <c r="CV137" s="65">
        <v>15</v>
      </c>
      <c r="CW137" s="65">
        <v>10</v>
      </c>
      <c r="CX137" s="65">
        <v>12</v>
      </c>
      <c r="CY137" s="65">
        <v>15</v>
      </c>
      <c r="CZ137" s="65">
        <v>11</v>
      </c>
      <c r="DA137" s="65">
        <v>9</v>
      </c>
      <c r="DB137" s="65">
        <v>10</v>
      </c>
      <c r="DC137" s="65">
        <v>10</v>
      </c>
      <c r="DD137" s="65">
        <v>9</v>
      </c>
      <c r="DE137" s="65">
        <v>12</v>
      </c>
      <c r="DF137" s="65">
        <v>13</v>
      </c>
      <c r="DG137" s="65">
        <v>15</v>
      </c>
      <c r="DH137" s="65">
        <v>9</v>
      </c>
      <c r="DI137" s="65">
        <v>9</v>
      </c>
      <c r="DJ137" s="65">
        <v>9</v>
      </c>
      <c r="DK137" s="65">
        <v>0</v>
      </c>
      <c r="DL137" s="65">
        <v>0</v>
      </c>
      <c r="DM137" s="65">
        <v>0</v>
      </c>
      <c r="DN137" s="65">
        <v>0</v>
      </c>
      <c r="DO137" s="65">
        <v>0</v>
      </c>
      <c r="DP137" s="65">
        <v>0</v>
      </c>
      <c r="DQ137" s="65">
        <v>0</v>
      </c>
      <c r="DR137" s="65">
        <v>0</v>
      </c>
      <c r="DS137" s="65">
        <v>0</v>
      </c>
      <c r="DT137" s="2" t="s">
        <v>550</v>
      </c>
      <c r="DU137" s="2" t="s">
        <v>489</v>
      </c>
      <c r="DW137" s="2" t="s">
        <v>1</v>
      </c>
      <c r="DX137" s="2">
        <v>35</v>
      </c>
      <c r="DY137" s="2">
        <v>4</v>
      </c>
      <c r="DZ137" s="2">
        <v>4</v>
      </c>
      <c r="EA137" s="2">
        <v>3</v>
      </c>
      <c r="EB137" s="2">
        <v>5</v>
      </c>
      <c r="EC137" s="2">
        <v>3</v>
      </c>
      <c r="ED137" s="2">
        <v>3</v>
      </c>
      <c r="EE137" s="2">
        <v>4</v>
      </c>
      <c r="EF137" s="2">
        <v>3</v>
      </c>
      <c r="EG137" s="2">
        <v>3</v>
      </c>
      <c r="EH137" s="2">
        <v>3</v>
      </c>
      <c r="EI137" s="2">
        <v>3</v>
      </c>
      <c r="EJ137" s="2">
        <v>4</v>
      </c>
      <c r="EK137" s="2">
        <v>4</v>
      </c>
      <c r="EL137" s="2">
        <v>4</v>
      </c>
      <c r="EM137" s="2">
        <v>5</v>
      </c>
      <c r="EN137" s="2">
        <v>3</v>
      </c>
      <c r="EO137" s="2">
        <v>3</v>
      </c>
      <c r="EP137" s="2">
        <v>3</v>
      </c>
      <c r="EQ137" s="2">
        <v>4</v>
      </c>
      <c r="ER137" s="2">
        <v>4</v>
      </c>
      <c r="ES137" s="2">
        <v>3</v>
      </c>
      <c r="ET137" s="2">
        <v>5</v>
      </c>
      <c r="EU137" s="2">
        <v>3</v>
      </c>
      <c r="EV137" s="2">
        <v>3</v>
      </c>
      <c r="EW137" s="2">
        <v>7</v>
      </c>
      <c r="EX137" s="2">
        <v>5</v>
      </c>
      <c r="EY137" s="2">
        <v>4</v>
      </c>
      <c r="EZ137" s="2">
        <v>3</v>
      </c>
      <c r="FA137" s="2">
        <v>3</v>
      </c>
      <c r="FB137" s="2">
        <v>2</v>
      </c>
      <c r="FC137" s="2">
        <v>5</v>
      </c>
      <c r="FD137" s="2">
        <v>4</v>
      </c>
      <c r="FE137" s="2">
        <v>5</v>
      </c>
      <c r="FF137" s="2">
        <v>3</v>
      </c>
      <c r="FG137" s="2">
        <v>3</v>
      </c>
      <c r="FH137" s="2">
        <v>3</v>
      </c>
      <c r="FI137" s="2">
        <v>5</v>
      </c>
      <c r="FJ137" s="2">
        <v>4</v>
      </c>
      <c r="FK137" s="2">
        <v>3</v>
      </c>
      <c r="FL137" s="2">
        <v>5</v>
      </c>
      <c r="FM137" s="2">
        <v>4</v>
      </c>
      <c r="FN137" s="2">
        <v>6</v>
      </c>
      <c r="FO137" s="2">
        <v>4</v>
      </c>
      <c r="FP137" s="2">
        <v>3</v>
      </c>
      <c r="FQ137" s="2">
        <v>2</v>
      </c>
      <c r="FR137" s="2">
        <v>4</v>
      </c>
      <c r="FS137" s="2">
        <v>4</v>
      </c>
      <c r="FT137" s="2">
        <v>3</v>
      </c>
      <c r="FU137" s="2">
        <v>3</v>
      </c>
      <c r="FV137" s="2">
        <v>5</v>
      </c>
      <c r="FW137" s="2">
        <v>5</v>
      </c>
      <c r="FX137" s="2">
        <v>3</v>
      </c>
      <c r="FY137" s="2">
        <v>3</v>
      </c>
      <c r="FZ137" s="2">
        <v>3</v>
      </c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</row>
    <row r="138" spans="1:200" x14ac:dyDescent="0.25">
      <c r="A138" s="2" t="s">
        <v>994</v>
      </c>
      <c r="B138" s="2" t="s">
        <v>328</v>
      </c>
      <c r="C138" s="2" t="s">
        <v>994</v>
      </c>
      <c r="D138" s="2">
        <v>19</v>
      </c>
      <c r="E138" s="2">
        <v>0</v>
      </c>
      <c r="F138" s="2">
        <v>9</v>
      </c>
      <c r="G138" s="2">
        <v>1</v>
      </c>
      <c r="H138" s="2">
        <v>19</v>
      </c>
      <c r="I138" s="2">
        <v>10</v>
      </c>
      <c r="J138" s="2">
        <v>56</v>
      </c>
      <c r="K138" s="2">
        <v>61</v>
      </c>
      <c r="L138" s="2">
        <v>58</v>
      </c>
      <c r="M138" s="2">
        <v>28</v>
      </c>
      <c r="N138" s="2">
        <v>0</v>
      </c>
      <c r="O138" s="2">
        <v>117</v>
      </c>
      <c r="P138" s="2">
        <v>175</v>
      </c>
      <c r="Q138" s="2">
        <v>203</v>
      </c>
      <c r="R138" s="2">
        <v>203</v>
      </c>
      <c r="S138" s="2">
        <v>56</v>
      </c>
      <c r="T138" s="2">
        <v>-0.27777777777777768</v>
      </c>
      <c r="U138" s="2">
        <v>61</v>
      </c>
      <c r="V138" s="2">
        <v>0.16666666666666652</v>
      </c>
      <c r="W138" s="2">
        <v>29</v>
      </c>
      <c r="X138" s="2">
        <v>0.11111111111111116</v>
      </c>
      <c r="Y138" s="2">
        <v>7</v>
      </c>
      <c r="Z138" s="2">
        <v>1</v>
      </c>
      <c r="AA138" s="2">
        <v>3</v>
      </c>
      <c r="AB138" s="2">
        <v>4</v>
      </c>
      <c r="AC138" s="2">
        <v>6</v>
      </c>
      <c r="AD138" s="2">
        <v>4</v>
      </c>
      <c r="AE138" s="2">
        <v>3</v>
      </c>
      <c r="AF138" s="2">
        <v>1</v>
      </c>
      <c r="AG138" s="2">
        <v>3</v>
      </c>
      <c r="AH138" s="2">
        <v>6</v>
      </c>
      <c r="AI138" s="2">
        <v>8</v>
      </c>
      <c r="AJ138" s="2">
        <v>3</v>
      </c>
      <c r="AK138" s="2">
        <v>3</v>
      </c>
      <c r="AL138" s="2">
        <v>3</v>
      </c>
      <c r="AM138" s="2">
        <v>960.62800000000004</v>
      </c>
      <c r="AN138" s="2">
        <v>981.43799999999999</v>
      </c>
      <c r="AO138" s="2">
        <v>-20.809999999999945</v>
      </c>
      <c r="AP138" s="2">
        <v>203.00138000000001</v>
      </c>
      <c r="AQ138" s="65">
        <v>4</v>
      </c>
      <c r="AR138" s="65">
        <v>4</v>
      </c>
      <c r="AS138" s="65">
        <v>4</v>
      </c>
      <c r="AT138" s="65">
        <v>4</v>
      </c>
      <c r="AU138" s="65">
        <v>3</v>
      </c>
      <c r="AV138" s="65">
        <v>4</v>
      </c>
      <c r="AW138" s="65">
        <v>4</v>
      </c>
      <c r="AX138" s="65">
        <v>4</v>
      </c>
      <c r="AY138" s="65">
        <v>3</v>
      </c>
      <c r="AZ138" s="65">
        <v>3</v>
      </c>
      <c r="BA138" s="65">
        <v>4</v>
      </c>
      <c r="BB138" s="65">
        <v>4</v>
      </c>
      <c r="BC138" s="65">
        <v>3</v>
      </c>
      <c r="BD138" s="65">
        <v>3</v>
      </c>
      <c r="BE138" s="65">
        <v>3</v>
      </c>
      <c r="BF138" s="65">
        <v>3</v>
      </c>
      <c r="BG138" s="65">
        <v>3</v>
      </c>
      <c r="BH138" s="65">
        <v>3</v>
      </c>
      <c r="BI138" s="65">
        <v>0</v>
      </c>
      <c r="BJ138" s="65">
        <v>0</v>
      </c>
      <c r="BK138" s="65">
        <v>0</v>
      </c>
      <c r="BL138" s="65">
        <v>0</v>
      </c>
      <c r="BM138" s="65">
        <v>0</v>
      </c>
      <c r="BN138" s="65">
        <v>0</v>
      </c>
      <c r="BO138" s="65">
        <v>0</v>
      </c>
      <c r="BP138" s="65">
        <v>0</v>
      </c>
      <c r="BQ138" s="65">
        <v>0</v>
      </c>
      <c r="BR138" s="65">
        <v>0</v>
      </c>
      <c r="BS138" s="65">
        <v>2</v>
      </c>
      <c r="BT138" s="65">
        <v>1</v>
      </c>
      <c r="BU138" s="65">
        <v>0</v>
      </c>
      <c r="BV138" s="65">
        <v>1</v>
      </c>
      <c r="BW138" s="65">
        <v>0</v>
      </c>
      <c r="BX138" s="65">
        <v>2</v>
      </c>
      <c r="BY138" s="65">
        <v>3</v>
      </c>
      <c r="BZ138" s="65">
        <v>1</v>
      </c>
      <c r="CA138" s="65">
        <v>1</v>
      </c>
      <c r="CB138" s="65">
        <v>1</v>
      </c>
      <c r="CC138" s="65">
        <v>1</v>
      </c>
      <c r="CD138" s="65">
        <v>2</v>
      </c>
      <c r="CE138" s="65">
        <v>0</v>
      </c>
      <c r="CF138" s="65">
        <v>0</v>
      </c>
      <c r="CG138" s="65">
        <v>1</v>
      </c>
      <c r="CH138" s="65">
        <v>1</v>
      </c>
      <c r="CI138" s="65">
        <v>2</v>
      </c>
      <c r="CJ138" s="65">
        <v>0</v>
      </c>
      <c r="CK138" s="65">
        <v>0</v>
      </c>
      <c r="CL138" s="65">
        <v>0</v>
      </c>
      <c r="CM138" s="65">
        <v>0</v>
      </c>
      <c r="CN138" s="65">
        <v>0</v>
      </c>
      <c r="CO138" s="65">
        <v>0</v>
      </c>
      <c r="CP138" s="65">
        <v>0</v>
      </c>
      <c r="CQ138" s="65">
        <v>0</v>
      </c>
      <c r="CR138" s="65">
        <v>0</v>
      </c>
      <c r="CS138" s="65">
        <v>17</v>
      </c>
      <c r="CT138" s="65">
        <v>14</v>
      </c>
      <c r="CU138" s="65">
        <v>11</v>
      </c>
      <c r="CV138" s="65">
        <v>17</v>
      </c>
      <c r="CW138" s="65">
        <v>8</v>
      </c>
      <c r="CX138" s="65">
        <v>14</v>
      </c>
      <c r="CY138" s="65">
        <v>14</v>
      </c>
      <c r="CZ138" s="65">
        <v>9</v>
      </c>
      <c r="DA138" s="65">
        <v>8</v>
      </c>
      <c r="DB138" s="65">
        <v>8</v>
      </c>
      <c r="DC138" s="65">
        <v>12</v>
      </c>
      <c r="DD138" s="65">
        <v>11</v>
      </c>
      <c r="DE138" s="65">
        <v>10</v>
      </c>
      <c r="DF138" s="65">
        <v>12</v>
      </c>
      <c r="DG138" s="65">
        <v>12</v>
      </c>
      <c r="DH138" s="65">
        <v>10</v>
      </c>
      <c r="DI138" s="65">
        <v>9</v>
      </c>
      <c r="DJ138" s="65">
        <v>7</v>
      </c>
      <c r="DK138" s="65">
        <v>0</v>
      </c>
      <c r="DL138" s="65">
        <v>0</v>
      </c>
      <c r="DM138" s="65">
        <v>0</v>
      </c>
      <c r="DN138" s="65">
        <v>0</v>
      </c>
      <c r="DO138" s="65">
        <v>0</v>
      </c>
      <c r="DP138" s="65">
        <v>0</v>
      </c>
      <c r="DQ138" s="65">
        <v>0</v>
      </c>
      <c r="DR138" s="65">
        <v>0</v>
      </c>
      <c r="DS138" s="65">
        <v>0</v>
      </c>
      <c r="DT138" s="2" t="s">
        <v>328</v>
      </c>
      <c r="DU138" s="2" t="s">
        <v>489</v>
      </c>
      <c r="DW138" s="2" t="s">
        <v>1</v>
      </c>
      <c r="DX138" s="2">
        <v>3</v>
      </c>
      <c r="DY138" s="2">
        <v>4</v>
      </c>
      <c r="DZ138" s="2">
        <v>3</v>
      </c>
      <c r="EA138" s="2">
        <v>3</v>
      </c>
      <c r="EB138" s="2">
        <v>6</v>
      </c>
      <c r="EC138" s="2">
        <v>3</v>
      </c>
      <c r="ED138" s="2">
        <v>3</v>
      </c>
      <c r="EE138" s="2">
        <v>3</v>
      </c>
      <c r="EF138" s="2">
        <v>2</v>
      </c>
      <c r="EG138" s="2">
        <v>3</v>
      </c>
      <c r="EH138" s="2">
        <v>3</v>
      </c>
      <c r="EI138" s="2">
        <v>3</v>
      </c>
      <c r="EJ138" s="2">
        <v>2</v>
      </c>
      <c r="EK138" s="2">
        <v>3</v>
      </c>
      <c r="EL138" s="2">
        <v>4</v>
      </c>
      <c r="EM138" s="2">
        <v>4</v>
      </c>
      <c r="EN138" s="2">
        <v>2</v>
      </c>
      <c r="EO138" s="2">
        <v>3</v>
      </c>
      <c r="EP138" s="2">
        <v>2</v>
      </c>
      <c r="EQ138" s="2">
        <v>5</v>
      </c>
      <c r="ER138" s="2">
        <v>4</v>
      </c>
      <c r="ES138" s="2">
        <v>3</v>
      </c>
      <c r="ET138" s="2">
        <v>4</v>
      </c>
      <c r="EU138" s="2">
        <v>2</v>
      </c>
      <c r="EV138" s="2">
        <v>4</v>
      </c>
      <c r="EW138" s="2">
        <v>4</v>
      </c>
      <c r="EX138" s="2">
        <v>3</v>
      </c>
      <c r="EY138" s="2">
        <v>3</v>
      </c>
      <c r="EZ138" s="2">
        <v>3</v>
      </c>
      <c r="FA138" s="2">
        <v>3</v>
      </c>
      <c r="FB138" s="2">
        <v>3</v>
      </c>
      <c r="FC138" s="2">
        <v>4</v>
      </c>
      <c r="FD138" s="2">
        <v>4</v>
      </c>
      <c r="FE138" s="2">
        <v>4</v>
      </c>
      <c r="FF138" s="2">
        <v>4</v>
      </c>
      <c r="FG138" s="2">
        <v>2</v>
      </c>
      <c r="FH138" s="2">
        <v>2</v>
      </c>
      <c r="FI138" s="2">
        <v>4</v>
      </c>
      <c r="FJ138" s="2">
        <v>4</v>
      </c>
      <c r="FK138" s="2">
        <v>3</v>
      </c>
      <c r="FL138" s="2">
        <v>4</v>
      </c>
      <c r="FM138" s="2">
        <v>3</v>
      </c>
      <c r="FN138" s="2">
        <v>4</v>
      </c>
      <c r="FO138" s="2">
        <v>3</v>
      </c>
      <c r="FP138" s="2">
        <v>2</v>
      </c>
      <c r="FQ138" s="2">
        <v>2</v>
      </c>
      <c r="FR138" s="2">
        <v>2</v>
      </c>
      <c r="FS138" s="2">
        <v>2</v>
      </c>
      <c r="FT138" s="2">
        <v>3</v>
      </c>
      <c r="FU138" s="2">
        <v>3</v>
      </c>
      <c r="FV138" s="2">
        <v>4</v>
      </c>
      <c r="FW138" s="2">
        <v>4</v>
      </c>
      <c r="FX138" s="2">
        <v>4</v>
      </c>
      <c r="FY138" s="2">
        <v>4</v>
      </c>
      <c r="FZ138" s="2">
        <v>3</v>
      </c>
      <c r="GA138" s="2">
        <v>4</v>
      </c>
      <c r="GB138" s="2">
        <v>3</v>
      </c>
      <c r="GC138" s="2">
        <v>2</v>
      </c>
      <c r="GD138" s="2">
        <v>3</v>
      </c>
      <c r="GE138" s="2">
        <v>3</v>
      </c>
      <c r="GF138" s="2">
        <v>4</v>
      </c>
      <c r="GG138" s="2">
        <v>2</v>
      </c>
      <c r="GH138" s="2">
        <v>4</v>
      </c>
      <c r="GI138" s="2">
        <v>3</v>
      </c>
      <c r="GJ138" s="2"/>
      <c r="GK138" s="2"/>
      <c r="GL138" s="2"/>
      <c r="GM138" s="2"/>
      <c r="GN138" s="2"/>
      <c r="GO138" s="2"/>
      <c r="GP138" s="2"/>
      <c r="GQ138" s="2"/>
      <c r="GR138" s="2"/>
    </row>
    <row r="139" spans="1:200" x14ac:dyDescent="0.25">
      <c r="A139" s="2" t="s">
        <v>995</v>
      </c>
      <c r="B139" s="2" t="s">
        <v>11</v>
      </c>
      <c r="C139" s="2" t="s">
        <v>971</v>
      </c>
      <c r="D139" s="2">
        <v>17</v>
      </c>
      <c r="E139" s="2">
        <v>1</v>
      </c>
      <c r="F139" s="2">
        <v>11</v>
      </c>
      <c r="G139" s="2">
        <v>2</v>
      </c>
      <c r="H139" s="2">
        <v>18</v>
      </c>
      <c r="I139" s="2">
        <v>13</v>
      </c>
      <c r="J139" s="2">
        <v>62</v>
      </c>
      <c r="K139" s="2">
        <v>51</v>
      </c>
      <c r="L139" s="2">
        <v>62</v>
      </c>
      <c r="M139" s="2">
        <v>31</v>
      </c>
      <c r="N139" s="2">
        <v>0</v>
      </c>
      <c r="O139" s="2">
        <v>113</v>
      </c>
      <c r="P139" s="2">
        <v>175</v>
      </c>
      <c r="Q139" s="2">
        <v>206</v>
      </c>
      <c r="R139" s="2">
        <v>206</v>
      </c>
      <c r="S139" s="2">
        <v>62</v>
      </c>
      <c r="T139" s="2">
        <v>0.61111111111111116</v>
      </c>
      <c r="U139" s="2">
        <v>51</v>
      </c>
      <c r="V139" s="2">
        <v>-0.61111111111111116</v>
      </c>
      <c r="W139" s="2">
        <v>30</v>
      </c>
      <c r="X139" s="2">
        <v>-0.11111111111111116</v>
      </c>
      <c r="Y139" s="2">
        <v>1</v>
      </c>
      <c r="Z139" s="2">
        <v>4</v>
      </c>
      <c r="AA139" s="2">
        <v>10</v>
      </c>
      <c r="AB139" s="2">
        <v>1</v>
      </c>
      <c r="AC139" s="2">
        <v>4</v>
      </c>
      <c r="AD139" s="2">
        <v>5</v>
      </c>
      <c r="AE139" s="2">
        <v>3</v>
      </c>
      <c r="AF139" s="2">
        <v>3</v>
      </c>
      <c r="AG139" s="2">
        <v>13</v>
      </c>
      <c r="AH139" s="2">
        <v>3</v>
      </c>
      <c r="AI139" s="2">
        <v>8</v>
      </c>
      <c r="AJ139" s="2">
        <v>8</v>
      </c>
      <c r="AK139" s="2">
        <v>8</v>
      </c>
      <c r="AL139" s="2">
        <v>9</v>
      </c>
      <c r="AM139" s="2">
        <v>960.62800000000004</v>
      </c>
      <c r="AN139" s="2">
        <v>947.26900000000001</v>
      </c>
      <c r="AO139" s="2">
        <v>13.359000000000037</v>
      </c>
      <c r="AP139" s="2">
        <v>206.00138999999999</v>
      </c>
      <c r="AQ139" s="65">
        <v>4</v>
      </c>
      <c r="AR139" s="65">
        <v>4</v>
      </c>
      <c r="AS139" s="65">
        <v>4</v>
      </c>
      <c r="AT139" s="65">
        <v>4</v>
      </c>
      <c r="AU139" s="65">
        <v>3</v>
      </c>
      <c r="AV139" s="65">
        <v>4</v>
      </c>
      <c r="AW139" s="65">
        <v>4</v>
      </c>
      <c r="AX139" s="65">
        <v>4</v>
      </c>
      <c r="AY139" s="65">
        <v>3</v>
      </c>
      <c r="AZ139" s="65">
        <v>3</v>
      </c>
      <c r="BA139" s="65">
        <v>4</v>
      </c>
      <c r="BB139" s="65">
        <v>4</v>
      </c>
      <c r="BC139" s="65">
        <v>3</v>
      </c>
      <c r="BD139" s="65">
        <v>3</v>
      </c>
      <c r="BE139" s="65">
        <v>3</v>
      </c>
      <c r="BF139" s="65">
        <v>3</v>
      </c>
      <c r="BG139" s="65">
        <v>3</v>
      </c>
      <c r="BH139" s="65">
        <v>3</v>
      </c>
      <c r="BI139" s="65">
        <v>0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3</v>
      </c>
      <c r="BT139" s="65">
        <v>0</v>
      </c>
      <c r="BU139" s="65">
        <v>0</v>
      </c>
      <c r="BV139" s="65">
        <v>0</v>
      </c>
      <c r="BW139" s="65">
        <v>2</v>
      </c>
      <c r="BX139" s="65">
        <v>0</v>
      </c>
      <c r="BY139" s="65">
        <v>2</v>
      </c>
      <c r="BZ139" s="65">
        <v>2</v>
      </c>
      <c r="CA139" s="65">
        <v>1</v>
      </c>
      <c r="CB139" s="65">
        <v>1</v>
      </c>
      <c r="CC139" s="65">
        <v>2</v>
      </c>
      <c r="CD139" s="65">
        <v>1</v>
      </c>
      <c r="CE139" s="65">
        <v>2</v>
      </c>
      <c r="CF139" s="65">
        <v>0</v>
      </c>
      <c r="CG139" s="65">
        <v>1</v>
      </c>
      <c r="CH139" s="65">
        <v>1</v>
      </c>
      <c r="CI139" s="65">
        <v>0</v>
      </c>
      <c r="CJ139" s="65">
        <v>0</v>
      </c>
      <c r="CK139" s="65">
        <v>0</v>
      </c>
      <c r="CL139" s="65">
        <v>0</v>
      </c>
      <c r="CM139" s="65">
        <v>0</v>
      </c>
      <c r="CN139" s="65">
        <v>0</v>
      </c>
      <c r="CO139" s="65">
        <v>0</v>
      </c>
      <c r="CP139" s="65">
        <v>0</v>
      </c>
      <c r="CQ139" s="65">
        <v>0</v>
      </c>
      <c r="CR139" s="65">
        <v>0</v>
      </c>
      <c r="CS139" s="65">
        <v>16</v>
      </c>
      <c r="CT139" s="65">
        <v>13</v>
      </c>
      <c r="CU139" s="65">
        <v>14</v>
      </c>
      <c r="CV139" s="65">
        <v>17</v>
      </c>
      <c r="CW139" s="65">
        <v>10</v>
      </c>
      <c r="CX139" s="65">
        <v>11</v>
      </c>
      <c r="CY139" s="65">
        <v>16</v>
      </c>
      <c r="CZ139" s="65">
        <v>10</v>
      </c>
      <c r="DA139" s="65">
        <v>8</v>
      </c>
      <c r="DB139" s="65">
        <v>9</v>
      </c>
      <c r="DC139" s="65">
        <v>10</v>
      </c>
      <c r="DD139" s="65">
        <v>10</v>
      </c>
      <c r="DE139" s="65">
        <v>11</v>
      </c>
      <c r="DF139" s="65">
        <v>10</v>
      </c>
      <c r="DG139" s="65">
        <v>13</v>
      </c>
      <c r="DH139" s="65">
        <v>10</v>
      </c>
      <c r="DI139" s="65">
        <v>9</v>
      </c>
      <c r="DJ139" s="65">
        <v>9</v>
      </c>
      <c r="DK139" s="65">
        <v>0</v>
      </c>
      <c r="DL139" s="65">
        <v>0</v>
      </c>
      <c r="DM139" s="65">
        <v>0</v>
      </c>
      <c r="DN139" s="65">
        <v>0</v>
      </c>
      <c r="DO139" s="65">
        <v>0</v>
      </c>
      <c r="DP139" s="65">
        <v>0</v>
      </c>
      <c r="DQ139" s="65">
        <v>0</v>
      </c>
      <c r="DR139" s="65">
        <v>0</v>
      </c>
      <c r="DS139" s="65">
        <v>0</v>
      </c>
      <c r="DT139" s="2" t="s">
        <v>11</v>
      </c>
      <c r="DU139" s="2" t="s">
        <v>489</v>
      </c>
      <c r="DW139" s="2" t="s">
        <v>1</v>
      </c>
      <c r="DX139" s="2">
        <v>8</v>
      </c>
      <c r="DY139" s="2">
        <v>4</v>
      </c>
      <c r="DZ139" s="2">
        <v>4</v>
      </c>
      <c r="EA139" s="2">
        <v>3</v>
      </c>
      <c r="EB139" s="2">
        <v>4</v>
      </c>
      <c r="EC139" s="2">
        <v>3</v>
      </c>
      <c r="ED139" s="2">
        <v>3</v>
      </c>
      <c r="EE139" s="2">
        <v>4</v>
      </c>
      <c r="EF139" s="2">
        <v>3</v>
      </c>
      <c r="EG139" s="2">
        <v>4</v>
      </c>
      <c r="EH139" s="2">
        <v>3</v>
      </c>
      <c r="EI139" s="2">
        <v>1</v>
      </c>
      <c r="EJ139" s="2">
        <v>3</v>
      </c>
      <c r="EK139" s="2">
        <v>4</v>
      </c>
      <c r="EL139" s="2">
        <v>4</v>
      </c>
      <c r="EM139" s="2">
        <v>4</v>
      </c>
      <c r="EN139" s="2">
        <v>4</v>
      </c>
      <c r="EO139" s="2">
        <v>4</v>
      </c>
      <c r="EP139" s="2">
        <v>3</v>
      </c>
      <c r="EQ139" s="2">
        <v>4</v>
      </c>
      <c r="ER139" s="2">
        <v>3</v>
      </c>
      <c r="ES139" s="2">
        <v>3</v>
      </c>
      <c r="ET139" s="2">
        <v>4</v>
      </c>
      <c r="EU139" s="2">
        <v>3</v>
      </c>
      <c r="EV139" s="2">
        <v>2</v>
      </c>
      <c r="EW139" s="2">
        <v>4</v>
      </c>
      <c r="EX139" s="2">
        <v>2</v>
      </c>
      <c r="EY139" s="2">
        <v>2</v>
      </c>
      <c r="EZ139" s="2">
        <v>2</v>
      </c>
      <c r="FA139" s="2">
        <v>3</v>
      </c>
      <c r="FB139" s="2">
        <v>2</v>
      </c>
      <c r="FC139" s="2">
        <v>3</v>
      </c>
      <c r="FD139" s="2">
        <v>3</v>
      </c>
      <c r="FE139" s="2">
        <v>4</v>
      </c>
      <c r="FF139" s="2">
        <v>2</v>
      </c>
      <c r="FG139" s="2">
        <v>2</v>
      </c>
      <c r="FH139" s="2">
        <v>3</v>
      </c>
      <c r="FI139" s="2">
        <v>4</v>
      </c>
      <c r="FJ139" s="2">
        <v>3</v>
      </c>
      <c r="FK139" s="2">
        <v>3</v>
      </c>
      <c r="FL139" s="2">
        <v>5</v>
      </c>
      <c r="FM139" s="2">
        <v>4</v>
      </c>
      <c r="FN139" s="2">
        <v>2</v>
      </c>
      <c r="FO139" s="2">
        <v>4</v>
      </c>
      <c r="FP139" s="2">
        <v>3</v>
      </c>
      <c r="FQ139" s="2">
        <v>2</v>
      </c>
      <c r="FR139" s="2">
        <v>4</v>
      </c>
      <c r="FS139" s="2">
        <v>3</v>
      </c>
      <c r="FT139" s="2">
        <v>3</v>
      </c>
      <c r="FU139" s="2">
        <v>4</v>
      </c>
      <c r="FV139" s="2">
        <v>3</v>
      </c>
      <c r="FW139" s="2">
        <v>5</v>
      </c>
      <c r="FX139" s="2">
        <v>4</v>
      </c>
      <c r="FY139" s="2">
        <v>3</v>
      </c>
      <c r="FZ139" s="2">
        <v>3</v>
      </c>
      <c r="GA139" s="2">
        <v>4</v>
      </c>
      <c r="GB139" s="2">
        <v>3</v>
      </c>
      <c r="GC139" s="2">
        <v>5</v>
      </c>
      <c r="GD139" s="2">
        <v>4</v>
      </c>
      <c r="GE139" s="2">
        <v>4</v>
      </c>
      <c r="GF139" s="2">
        <v>4</v>
      </c>
      <c r="GG139" s="2">
        <v>2</v>
      </c>
      <c r="GH139" s="2">
        <v>3</v>
      </c>
      <c r="GI139" s="2">
        <v>2</v>
      </c>
      <c r="GJ139" s="2"/>
      <c r="GK139" s="2"/>
      <c r="GL139" s="2"/>
      <c r="GM139" s="2"/>
      <c r="GN139" s="2"/>
      <c r="GO139" s="2"/>
      <c r="GP139" s="2"/>
      <c r="GQ139" s="2"/>
      <c r="GR139" s="2"/>
    </row>
    <row r="140" spans="1:200" x14ac:dyDescent="0.25">
      <c r="A140" s="2" t="s">
        <v>996</v>
      </c>
      <c r="B140" s="2" t="s">
        <v>535</v>
      </c>
      <c r="C140" s="2" t="s">
        <v>996</v>
      </c>
      <c r="D140" s="2">
        <v>5</v>
      </c>
      <c r="E140" s="2">
        <v>0</v>
      </c>
      <c r="F140" s="2">
        <v>11</v>
      </c>
      <c r="G140" s="2">
        <v>18</v>
      </c>
      <c r="H140" s="2">
        <v>5</v>
      </c>
      <c r="I140" s="2">
        <v>29</v>
      </c>
      <c r="J140" s="2">
        <v>76</v>
      </c>
      <c r="K140" s="2">
        <v>69</v>
      </c>
      <c r="L140" s="2">
        <v>88</v>
      </c>
      <c r="M140" s="2">
        <v>999</v>
      </c>
      <c r="N140" s="2">
        <v>0</v>
      </c>
      <c r="O140" s="2">
        <v>145</v>
      </c>
      <c r="P140" s="2">
        <v>233</v>
      </c>
      <c r="Q140" s="2">
        <v>1232</v>
      </c>
      <c r="R140" s="2">
        <v>1232</v>
      </c>
      <c r="S140" s="2">
        <v>76</v>
      </c>
      <c r="T140" s="2">
        <v>0.38888888888888884</v>
      </c>
      <c r="U140" s="2">
        <v>69</v>
      </c>
      <c r="V140" s="2">
        <v>-1.0555555555555558</v>
      </c>
      <c r="W140" s="2">
        <v>46</v>
      </c>
      <c r="Y140" s="2">
        <v>3</v>
      </c>
      <c r="Z140" s="2">
        <v>8</v>
      </c>
      <c r="AA140" s="2">
        <v>2</v>
      </c>
      <c r="AB140" s="2">
        <v>7</v>
      </c>
      <c r="AC140" s="2">
        <v>0</v>
      </c>
      <c r="AD140" s="2">
        <v>14</v>
      </c>
      <c r="AG140" s="2">
        <v>52</v>
      </c>
      <c r="AH140" s="2">
        <v>51</v>
      </c>
      <c r="AI140" s="2">
        <v>52</v>
      </c>
      <c r="AJ140" s="2">
        <v>52</v>
      </c>
      <c r="AK140" s="2">
        <v>52</v>
      </c>
      <c r="AL140" s="2">
        <v>56</v>
      </c>
      <c r="AM140" s="2">
        <v>616.274</v>
      </c>
      <c r="AN140" s="2">
        <v>662.05899999999997</v>
      </c>
      <c r="AO140" s="2">
        <v>-45.784999999999968</v>
      </c>
      <c r="AP140" s="2">
        <v>1232.0014000000001</v>
      </c>
      <c r="AQ140" s="65">
        <v>3</v>
      </c>
      <c r="AR140" s="65">
        <v>3</v>
      </c>
      <c r="AS140" s="65">
        <v>3</v>
      </c>
      <c r="AT140" s="65">
        <v>3</v>
      </c>
      <c r="AU140" s="65">
        <v>3</v>
      </c>
      <c r="AV140" s="65">
        <v>3</v>
      </c>
      <c r="AW140" s="65">
        <v>3</v>
      </c>
      <c r="AX140" s="65">
        <v>3</v>
      </c>
      <c r="AY140" s="65">
        <v>3</v>
      </c>
      <c r="AZ140" s="65">
        <v>3</v>
      </c>
      <c r="BA140" s="65">
        <v>3</v>
      </c>
      <c r="BB140" s="65">
        <v>3</v>
      </c>
      <c r="BC140" s="65">
        <v>3</v>
      </c>
      <c r="BD140" s="65">
        <v>3</v>
      </c>
      <c r="BE140" s="65">
        <v>3</v>
      </c>
      <c r="BF140" s="65">
        <v>3</v>
      </c>
      <c r="BG140" s="65">
        <v>3</v>
      </c>
      <c r="BH140" s="65">
        <v>3</v>
      </c>
      <c r="BI140" s="65">
        <v>0</v>
      </c>
      <c r="BJ140" s="65">
        <v>0</v>
      </c>
      <c r="BK140" s="65">
        <v>0</v>
      </c>
      <c r="BL140" s="65">
        <v>0</v>
      </c>
      <c r="BM140" s="65">
        <v>0</v>
      </c>
      <c r="BN140" s="65">
        <v>0</v>
      </c>
      <c r="BO140" s="65">
        <v>0</v>
      </c>
      <c r="BP140" s="65">
        <v>0</v>
      </c>
      <c r="BQ140" s="65">
        <v>0</v>
      </c>
      <c r="BR140" s="65">
        <v>1</v>
      </c>
      <c r="BS140" s="65">
        <v>1</v>
      </c>
      <c r="BT140" s="65">
        <v>0</v>
      </c>
      <c r="BU140" s="65">
        <v>0</v>
      </c>
      <c r="BV140" s="65">
        <v>0</v>
      </c>
      <c r="BW140" s="65">
        <v>1</v>
      </c>
      <c r="BX140" s="65">
        <v>0</v>
      </c>
      <c r="BY140" s="65">
        <v>0</v>
      </c>
      <c r="BZ140" s="65">
        <v>0</v>
      </c>
      <c r="CA140" s="65">
        <v>0</v>
      </c>
      <c r="CB140" s="65">
        <v>0</v>
      </c>
      <c r="CC140" s="65">
        <v>1</v>
      </c>
      <c r="CD140" s="65">
        <v>0</v>
      </c>
      <c r="CE140" s="65">
        <v>1</v>
      </c>
      <c r="CF140" s="65">
        <v>0</v>
      </c>
      <c r="CG140" s="65">
        <v>0</v>
      </c>
      <c r="CH140" s="65">
        <v>0</v>
      </c>
      <c r="CI140" s="65">
        <v>0</v>
      </c>
      <c r="CJ140" s="65">
        <v>0</v>
      </c>
      <c r="CK140" s="65">
        <v>0</v>
      </c>
      <c r="CL140" s="65">
        <v>0</v>
      </c>
      <c r="CM140" s="65">
        <v>0</v>
      </c>
      <c r="CN140" s="65">
        <v>0</v>
      </c>
      <c r="CO140" s="65">
        <v>0</v>
      </c>
      <c r="CP140" s="65">
        <v>0</v>
      </c>
      <c r="CQ140" s="65">
        <v>0</v>
      </c>
      <c r="CR140" s="65">
        <v>0</v>
      </c>
      <c r="CS140" s="65">
        <v>12</v>
      </c>
      <c r="CT140" s="65">
        <v>16</v>
      </c>
      <c r="CU140" s="65">
        <v>12</v>
      </c>
      <c r="CV140" s="65">
        <v>17</v>
      </c>
      <c r="CW140" s="65">
        <v>11</v>
      </c>
      <c r="CX140" s="65">
        <v>14</v>
      </c>
      <c r="CY140" s="65">
        <v>14</v>
      </c>
      <c r="CZ140" s="65">
        <v>10</v>
      </c>
      <c r="DA140" s="65">
        <v>14</v>
      </c>
      <c r="DB140" s="65">
        <v>12</v>
      </c>
      <c r="DC140" s="65">
        <v>11</v>
      </c>
      <c r="DD140" s="65">
        <v>12</v>
      </c>
      <c r="DE140" s="65">
        <v>16</v>
      </c>
      <c r="DF140" s="65">
        <v>14</v>
      </c>
      <c r="DG140" s="65">
        <v>14</v>
      </c>
      <c r="DH140" s="65">
        <v>12</v>
      </c>
      <c r="DI140" s="65">
        <v>12</v>
      </c>
      <c r="DJ140" s="65">
        <v>10</v>
      </c>
      <c r="DK140" s="65">
        <v>0</v>
      </c>
      <c r="DL140" s="65">
        <v>0</v>
      </c>
      <c r="DM140" s="65">
        <v>0</v>
      </c>
      <c r="DN140" s="65">
        <v>0</v>
      </c>
      <c r="DO140" s="65">
        <v>0</v>
      </c>
      <c r="DP140" s="65">
        <v>0</v>
      </c>
      <c r="DQ140" s="65">
        <v>0</v>
      </c>
      <c r="DR140" s="65">
        <v>0</v>
      </c>
      <c r="DS140" s="65">
        <v>0</v>
      </c>
      <c r="DT140" s="2" t="s">
        <v>535</v>
      </c>
      <c r="DU140" s="2" t="s">
        <v>489</v>
      </c>
      <c r="DW140" s="2" t="s">
        <v>1</v>
      </c>
      <c r="DX140" s="2">
        <v>52</v>
      </c>
      <c r="DY140" s="2">
        <v>3</v>
      </c>
      <c r="DZ140" s="2">
        <v>3</v>
      </c>
      <c r="EA140" s="2">
        <v>3</v>
      </c>
      <c r="EB140" s="2">
        <v>6</v>
      </c>
      <c r="EC140" s="2">
        <v>5</v>
      </c>
      <c r="ED140" s="2">
        <v>7</v>
      </c>
      <c r="EE140" s="2">
        <v>4</v>
      </c>
      <c r="EF140" s="2">
        <v>3</v>
      </c>
      <c r="EG140" s="2">
        <v>7</v>
      </c>
      <c r="EH140" s="2">
        <v>5</v>
      </c>
      <c r="EI140" s="2">
        <v>5</v>
      </c>
      <c r="EJ140" s="2">
        <v>2</v>
      </c>
      <c r="EK140" s="2">
        <v>5</v>
      </c>
      <c r="EL140" s="2">
        <v>4</v>
      </c>
      <c r="EM140" s="2">
        <v>4</v>
      </c>
      <c r="EN140" s="2">
        <v>4</v>
      </c>
      <c r="EO140" s="2">
        <v>3</v>
      </c>
      <c r="EP140" s="2">
        <v>3</v>
      </c>
      <c r="EQ140" s="2">
        <v>4</v>
      </c>
      <c r="ER140" s="2">
        <v>5</v>
      </c>
      <c r="ES140" s="2">
        <v>3</v>
      </c>
      <c r="ET140" s="2">
        <v>6</v>
      </c>
      <c r="EU140" s="2">
        <v>3</v>
      </c>
      <c r="EV140" s="2">
        <v>2</v>
      </c>
      <c r="EW140" s="2">
        <v>4</v>
      </c>
      <c r="EX140" s="2">
        <v>4</v>
      </c>
      <c r="EY140" s="2">
        <v>3</v>
      </c>
      <c r="EZ140" s="2">
        <v>3</v>
      </c>
      <c r="FA140" s="2">
        <v>3</v>
      </c>
      <c r="FB140" s="2">
        <v>5</v>
      </c>
      <c r="FC140" s="2">
        <v>4</v>
      </c>
      <c r="FD140" s="2">
        <v>3</v>
      </c>
      <c r="FE140" s="2">
        <v>6</v>
      </c>
      <c r="FF140" s="2">
        <v>4</v>
      </c>
      <c r="FG140" s="2">
        <v>4</v>
      </c>
      <c r="FH140" s="2">
        <v>3</v>
      </c>
      <c r="FI140" s="2">
        <v>5</v>
      </c>
      <c r="FJ140" s="2">
        <v>8</v>
      </c>
      <c r="FK140" s="2">
        <v>6</v>
      </c>
      <c r="FL140" s="2">
        <v>5</v>
      </c>
      <c r="FM140" s="2">
        <v>3</v>
      </c>
      <c r="FN140" s="2">
        <v>5</v>
      </c>
      <c r="FO140" s="2">
        <v>6</v>
      </c>
      <c r="FP140" s="2">
        <v>3</v>
      </c>
      <c r="FQ140" s="2">
        <v>4</v>
      </c>
      <c r="FR140" s="2">
        <v>4</v>
      </c>
      <c r="FS140" s="2">
        <v>3</v>
      </c>
      <c r="FT140" s="2">
        <v>5</v>
      </c>
      <c r="FU140" s="2">
        <v>7</v>
      </c>
      <c r="FV140" s="2">
        <v>7</v>
      </c>
      <c r="FW140" s="2">
        <v>4</v>
      </c>
      <c r="FX140" s="2">
        <v>4</v>
      </c>
      <c r="FY140" s="2">
        <v>5</v>
      </c>
      <c r="FZ140" s="2">
        <v>4</v>
      </c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</row>
    <row r="141" spans="1:200" x14ac:dyDescent="0.25">
      <c r="A141" s="2" t="s">
        <v>997</v>
      </c>
      <c r="B141" s="2" t="s">
        <v>21</v>
      </c>
      <c r="C141" s="2" t="s">
        <v>997</v>
      </c>
      <c r="D141" s="2">
        <v>7</v>
      </c>
      <c r="E141" s="2">
        <v>0</v>
      </c>
      <c r="F141" s="2">
        <v>13</v>
      </c>
      <c r="G141" s="2">
        <v>7</v>
      </c>
      <c r="H141" s="2">
        <v>7</v>
      </c>
      <c r="I141" s="2">
        <v>20</v>
      </c>
      <c r="J141" s="2">
        <v>71</v>
      </c>
      <c r="K141" s="2">
        <v>67</v>
      </c>
      <c r="L141" s="2">
        <v>65</v>
      </c>
      <c r="M141" s="2">
        <v>999</v>
      </c>
      <c r="N141" s="2">
        <v>0</v>
      </c>
      <c r="O141" s="2">
        <v>138</v>
      </c>
      <c r="P141" s="2">
        <v>203</v>
      </c>
      <c r="Q141" s="2">
        <v>1202</v>
      </c>
      <c r="R141" s="2">
        <v>1202</v>
      </c>
      <c r="S141" s="2">
        <v>71</v>
      </c>
      <c r="T141" s="2">
        <v>0.22222222222222232</v>
      </c>
      <c r="U141" s="2">
        <v>67</v>
      </c>
      <c r="V141" s="2">
        <v>0.11111111111111116</v>
      </c>
      <c r="W141" s="2">
        <v>35</v>
      </c>
      <c r="Y141" s="2">
        <v>1</v>
      </c>
      <c r="Z141" s="2">
        <v>6</v>
      </c>
      <c r="AA141" s="2">
        <v>3</v>
      </c>
      <c r="AB141" s="2">
        <v>8</v>
      </c>
      <c r="AC141" s="2">
        <v>3</v>
      </c>
      <c r="AD141" s="2">
        <v>6</v>
      </c>
      <c r="AG141" s="2">
        <v>42</v>
      </c>
      <c r="AH141" s="2">
        <v>44</v>
      </c>
      <c r="AI141" s="2">
        <v>37</v>
      </c>
      <c r="AJ141" s="2">
        <v>37</v>
      </c>
      <c r="AK141" s="2">
        <v>37</v>
      </c>
      <c r="AL141" s="2">
        <v>41</v>
      </c>
      <c r="AM141" s="2">
        <v>794.38800000000003</v>
      </c>
      <c r="AN141" s="2">
        <v>858.38</v>
      </c>
      <c r="AO141" s="2">
        <v>-63.991999999999962</v>
      </c>
      <c r="AP141" s="2">
        <v>1202.0014100000001</v>
      </c>
      <c r="AQ141" s="65">
        <v>3</v>
      </c>
      <c r="AR141" s="65">
        <v>3</v>
      </c>
      <c r="AS141" s="65">
        <v>3</v>
      </c>
      <c r="AT141" s="65">
        <v>3</v>
      </c>
      <c r="AU141" s="65">
        <v>3</v>
      </c>
      <c r="AV141" s="65">
        <v>3</v>
      </c>
      <c r="AW141" s="65">
        <v>3</v>
      </c>
      <c r="AX141" s="65">
        <v>3</v>
      </c>
      <c r="AY141" s="65">
        <v>3</v>
      </c>
      <c r="AZ141" s="65">
        <v>3</v>
      </c>
      <c r="BA141" s="65">
        <v>3</v>
      </c>
      <c r="BB141" s="65">
        <v>3</v>
      </c>
      <c r="BC141" s="65">
        <v>3</v>
      </c>
      <c r="BD141" s="65">
        <v>3</v>
      </c>
      <c r="BE141" s="65">
        <v>3</v>
      </c>
      <c r="BF141" s="65">
        <v>3</v>
      </c>
      <c r="BG141" s="65">
        <v>3</v>
      </c>
      <c r="BH141" s="65">
        <v>3</v>
      </c>
      <c r="BI141" s="65">
        <v>0</v>
      </c>
      <c r="BJ141" s="65">
        <v>0</v>
      </c>
      <c r="BK141" s="65">
        <v>0</v>
      </c>
      <c r="BL141" s="65">
        <v>0</v>
      </c>
      <c r="BM141" s="65">
        <v>0</v>
      </c>
      <c r="BN141" s="65">
        <v>0</v>
      </c>
      <c r="BO141" s="65">
        <v>0</v>
      </c>
      <c r="BP141" s="65">
        <v>0</v>
      </c>
      <c r="BQ141" s="65">
        <v>0</v>
      </c>
      <c r="BR141" s="65">
        <v>0</v>
      </c>
      <c r="BS141" s="65">
        <v>0</v>
      </c>
      <c r="BT141" s="65">
        <v>0</v>
      </c>
      <c r="BU141" s="65">
        <v>0</v>
      </c>
      <c r="BV141" s="65">
        <v>0</v>
      </c>
      <c r="BW141" s="65">
        <v>0</v>
      </c>
      <c r="BX141" s="65">
        <v>2</v>
      </c>
      <c r="BY141" s="65">
        <v>0</v>
      </c>
      <c r="BZ141" s="65">
        <v>0</v>
      </c>
      <c r="CA141" s="65">
        <v>0</v>
      </c>
      <c r="CB141" s="65">
        <v>0</v>
      </c>
      <c r="CC141" s="65">
        <v>0</v>
      </c>
      <c r="CD141" s="65">
        <v>2</v>
      </c>
      <c r="CE141" s="65">
        <v>1</v>
      </c>
      <c r="CF141" s="65">
        <v>0</v>
      </c>
      <c r="CG141" s="65">
        <v>0</v>
      </c>
      <c r="CH141" s="65">
        <v>0</v>
      </c>
      <c r="CI141" s="65">
        <v>2</v>
      </c>
      <c r="CJ141" s="65">
        <v>0</v>
      </c>
      <c r="CK141" s="65">
        <v>0</v>
      </c>
      <c r="CL141" s="65">
        <v>0</v>
      </c>
      <c r="CM141" s="65">
        <v>0</v>
      </c>
      <c r="CN141" s="65">
        <v>0</v>
      </c>
      <c r="CO141" s="65">
        <v>0</v>
      </c>
      <c r="CP141" s="65">
        <v>0</v>
      </c>
      <c r="CQ141" s="65">
        <v>0</v>
      </c>
      <c r="CR141" s="65">
        <v>0</v>
      </c>
      <c r="CS141" s="65">
        <v>12</v>
      </c>
      <c r="CT141" s="65">
        <v>12</v>
      </c>
      <c r="CU141" s="65">
        <v>9</v>
      </c>
      <c r="CV141" s="65">
        <v>11</v>
      </c>
      <c r="CW141" s="65">
        <v>10</v>
      </c>
      <c r="CX141" s="65">
        <v>15</v>
      </c>
      <c r="CY141" s="65">
        <v>13</v>
      </c>
      <c r="CZ141" s="65">
        <v>10</v>
      </c>
      <c r="DA141" s="65">
        <v>11</v>
      </c>
      <c r="DB141" s="65">
        <v>9</v>
      </c>
      <c r="DC141" s="65">
        <v>14</v>
      </c>
      <c r="DD141" s="65">
        <v>11</v>
      </c>
      <c r="DE141" s="65">
        <v>12</v>
      </c>
      <c r="DF141" s="65">
        <v>13</v>
      </c>
      <c r="DG141" s="65">
        <v>15</v>
      </c>
      <c r="DH141" s="65">
        <v>10</v>
      </c>
      <c r="DI141" s="65">
        <v>9</v>
      </c>
      <c r="DJ141" s="65">
        <v>7</v>
      </c>
      <c r="DK141" s="65">
        <v>0</v>
      </c>
      <c r="DL141" s="65">
        <v>0</v>
      </c>
      <c r="DM141" s="65">
        <v>0</v>
      </c>
      <c r="DN141" s="65">
        <v>0</v>
      </c>
      <c r="DO141" s="65">
        <v>0</v>
      </c>
      <c r="DP141" s="65">
        <v>0</v>
      </c>
      <c r="DQ141" s="65">
        <v>0</v>
      </c>
      <c r="DR141" s="65">
        <v>0</v>
      </c>
      <c r="DS141" s="65">
        <v>0</v>
      </c>
      <c r="DT141" s="2" t="s">
        <v>21</v>
      </c>
      <c r="DU141" s="2" t="s">
        <v>489</v>
      </c>
      <c r="DW141" s="2" t="s">
        <v>1</v>
      </c>
      <c r="DX141" s="2">
        <v>37</v>
      </c>
      <c r="DY141" s="2">
        <v>4</v>
      </c>
      <c r="DZ141" s="2">
        <v>4</v>
      </c>
      <c r="EA141" s="2">
        <v>3</v>
      </c>
      <c r="EB141" s="2">
        <v>3</v>
      </c>
      <c r="EC141" s="2">
        <v>3</v>
      </c>
      <c r="ED141" s="2">
        <v>5</v>
      </c>
      <c r="EE141" s="2">
        <v>7</v>
      </c>
      <c r="EF141" s="2">
        <v>3</v>
      </c>
      <c r="EG141" s="2">
        <v>4</v>
      </c>
      <c r="EH141" s="2">
        <v>3</v>
      </c>
      <c r="EI141" s="2">
        <v>6</v>
      </c>
      <c r="EJ141" s="2">
        <v>3</v>
      </c>
      <c r="EK141" s="2">
        <v>6</v>
      </c>
      <c r="EL141" s="2">
        <v>5</v>
      </c>
      <c r="EM141" s="2">
        <v>4</v>
      </c>
      <c r="EN141" s="2">
        <v>3</v>
      </c>
      <c r="EO141" s="2">
        <v>3</v>
      </c>
      <c r="EP141" s="2">
        <v>2</v>
      </c>
      <c r="EQ141" s="2">
        <v>4</v>
      </c>
      <c r="ER141" s="2">
        <v>4</v>
      </c>
      <c r="ES141" s="2">
        <v>3</v>
      </c>
      <c r="ET141" s="2">
        <v>5</v>
      </c>
      <c r="EU141" s="2">
        <v>3</v>
      </c>
      <c r="EV141" s="2">
        <v>4</v>
      </c>
      <c r="EW141" s="2">
        <v>3</v>
      </c>
      <c r="EX141" s="2">
        <v>3</v>
      </c>
      <c r="EY141" s="2">
        <v>4</v>
      </c>
      <c r="EZ141" s="2">
        <v>3</v>
      </c>
      <c r="FA141" s="2">
        <v>4</v>
      </c>
      <c r="FB141" s="2">
        <v>4</v>
      </c>
      <c r="FC141" s="2">
        <v>3</v>
      </c>
      <c r="FD141" s="2">
        <v>5</v>
      </c>
      <c r="FE141" s="2">
        <v>6</v>
      </c>
      <c r="FF141" s="2">
        <v>4</v>
      </c>
      <c r="FG141" s="2">
        <v>3</v>
      </c>
      <c r="FH141" s="2">
        <v>2</v>
      </c>
      <c r="FI141" s="2">
        <v>4</v>
      </c>
      <c r="FJ141" s="2">
        <v>4</v>
      </c>
      <c r="FK141" s="2">
        <v>3</v>
      </c>
      <c r="FL141" s="2">
        <v>3</v>
      </c>
      <c r="FM141" s="2">
        <v>4</v>
      </c>
      <c r="FN141" s="2">
        <v>6</v>
      </c>
      <c r="FO141" s="2">
        <v>3</v>
      </c>
      <c r="FP141" s="2">
        <v>4</v>
      </c>
      <c r="FQ141" s="2">
        <v>3</v>
      </c>
      <c r="FR141" s="2">
        <v>3</v>
      </c>
      <c r="FS141" s="2">
        <v>4</v>
      </c>
      <c r="FT141" s="2">
        <v>4</v>
      </c>
      <c r="FU141" s="2">
        <v>3</v>
      </c>
      <c r="FV141" s="2">
        <v>3</v>
      </c>
      <c r="FW141" s="2">
        <v>5</v>
      </c>
      <c r="FX141" s="2">
        <v>3</v>
      </c>
      <c r="FY141" s="2">
        <v>3</v>
      </c>
      <c r="FZ141" s="2">
        <v>3</v>
      </c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</row>
    <row r="142" spans="1:200" x14ac:dyDescent="0.25">
      <c r="A142" s="2" t="s">
        <v>998</v>
      </c>
      <c r="B142" s="2" t="s">
        <v>493</v>
      </c>
      <c r="C142" s="2" t="s">
        <v>979</v>
      </c>
      <c r="D142" s="2">
        <v>12</v>
      </c>
      <c r="E142" s="2">
        <v>0</v>
      </c>
      <c r="F142" s="2">
        <v>12</v>
      </c>
      <c r="G142" s="2">
        <v>9</v>
      </c>
      <c r="H142" s="2">
        <v>12</v>
      </c>
      <c r="I142" s="2">
        <v>21</v>
      </c>
      <c r="J142" s="2">
        <v>70</v>
      </c>
      <c r="K142" s="2">
        <v>61</v>
      </c>
      <c r="L142" s="2">
        <v>63</v>
      </c>
      <c r="M142" s="2">
        <v>37</v>
      </c>
      <c r="N142" s="2">
        <v>0</v>
      </c>
      <c r="O142" s="2">
        <v>131</v>
      </c>
      <c r="P142" s="2">
        <v>194</v>
      </c>
      <c r="Q142" s="2">
        <v>231</v>
      </c>
      <c r="R142" s="2">
        <v>231</v>
      </c>
      <c r="S142" s="2">
        <v>70</v>
      </c>
      <c r="T142" s="2">
        <v>0.5</v>
      </c>
      <c r="U142" s="2">
        <v>61</v>
      </c>
      <c r="V142" s="2">
        <v>-0.11111111111111116</v>
      </c>
      <c r="W142" s="2">
        <v>29</v>
      </c>
      <c r="X142" s="2">
        <v>-0.8888888888888884</v>
      </c>
      <c r="Y142" s="2">
        <v>1</v>
      </c>
      <c r="Z142" s="2">
        <v>6</v>
      </c>
      <c r="AA142" s="2">
        <v>6</v>
      </c>
      <c r="AB142" s="2">
        <v>6</v>
      </c>
      <c r="AC142" s="2">
        <v>3</v>
      </c>
      <c r="AD142" s="2">
        <v>4</v>
      </c>
      <c r="AE142" s="2">
        <v>2</v>
      </c>
      <c r="AF142" s="2">
        <v>5</v>
      </c>
      <c r="AG142" s="2">
        <v>41</v>
      </c>
      <c r="AH142" s="2">
        <v>31</v>
      </c>
      <c r="AI142" s="2">
        <v>27</v>
      </c>
      <c r="AJ142" s="2">
        <v>25</v>
      </c>
      <c r="AK142" s="2">
        <v>25</v>
      </c>
      <c r="AL142" s="2">
        <v>27</v>
      </c>
      <c r="AM142" s="2">
        <v>847.822</v>
      </c>
      <c r="AN142" s="2">
        <v>815.62699999999995</v>
      </c>
      <c r="AO142" s="2">
        <v>32.19500000000005</v>
      </c>
      <c r="AP142" s="2">
        <v>231.00142</v>
      </c>
      <c r="AQ142" s="65">
        <v>4</v>
      </c>
      <c r="AR142" s="65">
        <v>4</v>
      </c>
      <c r="AS142" s="65">
        <v>4</v>
      </c>
      <c r="AT142" s="65">
        <v>4</v>
      </c>
      <c r="AU142" s="65">
        <v>3</v>
      </c>
      <c r="AV142" s="65">
        <v>4</v>
      </c>
      <c r="AW142" s="65">
        <v>4</v>
      </c>
      <c r="AX142" s="65">
        <v>4</v>
      </c>
      <c r="AY142" s="65">
        <v>3</v>
      </c>
      <c r="AZ142" s="65">
        <v>3</v>
      </c>
      <c r="BA142" s="65">
        <v>4</v>
      </c>
      <c r="BB142" s="65">
        <v>4</v>
      </c>
      <c r="BC142" s="65">
        <v>3</v>
      </c>
      <c r="BD142" s="65">
        <v>3</v>
      </c>
      <c r="BE142" s="65">
        <v>3</v>
      </c>
      <c r="BF142" s="65">
        <v>3</v>
      </c>
      <c r="BG142" s="65">
        <v>3</v>
      </c>
      <c r="BH142" s="65">
        <v>3</v>
      </c>
      <c r="BI142" s="65">
        <v>0</v>
      </c>
      <c r="BJ142" s="65">
        <v>0</v>
      </c>
      <c r="BK142" s="65">
        <v>0</v>
      </c>
      <c r="BL142" s="65">
        <v>0</v>
      </c>
      <c r="BM142" s="65">
        <v>0</v>
      </c>
      <c r="BN142" s="65">
        <v>0</v>
      </c>
      <c r="BO142" s="65">
        <v>0</v>
      </c>
      <c r="BP142" s="65">
        <v>0</v>
      </c>
      <c r="BQ142" s="65">
        <v>0</v>
      </c>
      <c r="BR142" s="65">
        <v>1</v>
      </c>
      <c r="BS142" s="65">
        <v>1</v>
      </c>
      <c r="BT142" s="65">
        <v>0</v>
      </c>
      <c r="BU142" s="65">
        <v>0</v>
      </c>
      <c r="BV142" s="65">
        <v>0</v>
      </c>
      <c r="BW142" s="65">
        <v>3</v>
      </c>
      <c r="BX142" s="65">
        <v>1</v>
      </c>
      <c r="BY142" s="65">
        <v>0</v>
      </c>
      <c r="BZ142" s="65">
        <v>1</v>
      </c>
      <c r="CA142" s="65">
        <v>0</v>
      </c>
      <c r="CB142" s="65">
        <v>0</v>
      </c>
      <c r="CC142" s="65">
        <v>2</v>
      </c>
      <c r="CD142" s="65">
        <v>0</v>
      </c>
      <c r="CE142" s="65">
        <v>1</v>
      </c>
      <c r="CF142" s="65">
        <v>0</v>
      </c>
      <c r="CG142" s="65">
        <v>0</v>
      </c>
      <c r="CH142" s="65">
        <v>1</v>
      </c>
      <c r="CI142" s="65">
        <v>1</v>
      </c>
      <c r="CJ142" s="65">
        <v>0</v>
      </c>
      <c r="CK142" s="65">
        <v>0</v>
      </c>
      <c r="CL142" s="65">
        <v>0</v>
      </c>
      <c r="CM142" s="65">
        <v>0</v>
      </c>
      <c r="CN142" s="65">
        <v>0</v>
      </c>
      <c r="CO142" s="65">
        <v>0</v>
      </c>
      <c r="CP142" s="65">
        <v>0</v>
      </c>
      <c r="CQ142" s="65">
        <v>0</v>
      </c>
      <c r="CR142" s="65">
        <v>0</v>
      </c>
      <c r="CS142" s="65">
        <v>17</v>
      </c>
      <c r="CT142" s="65">
        <v>15</v>
      </c>
      <c r="CU142" s="65">
        <v>13</v>
      </c>
      <c r="CV142" s="65">
        <v>18</v>
      </c>
      <c r="CW142" s="65">
        <v>15</v>
      </c>
      <c r="CX142" s="65">
        <v>11</v>
      </c>
      <c r="CY142" s="65">
        <v>18</v>
      </c>
      <c r="CZ142" s="65">
        <v>15</v>
      </c>
      <c r="DA142" s="65">
        <v>9</v>
      </c>
      <c r="DB142" s="65">
        <v>10</v>
      </c>
      <c r="DC142" s="65">
        <v>15</v>
      </c>
      <c r="DD142" s="65">
        <v>11</v>
      </c>
      <c r="DE142" s="65">
        <v>15</v>
      </c>
      <c r="DF142" s="65">
        <v>11</v>
      </c>
      <c r="DG142" s="65">
        <v>13</v>
      </c>
      <c r="DH142" s="65">
        <v>9</v>
      </c>
      <c r="DI142" s="65">
        <v>8</v>
      </c>
      <c r="DJ142" s="65">
        <v>8</v>
      </c>
      <c r="DK142" s="65">
        <v>0</v>
      </c>
      <c r="DL142" s="65">
        <v>0</v>
      </c>
      <c r="DM142" s="65">
        <v>0</v>
      </c>
      <c r="DN142" s="65">
        <v>0</v>
      </c>
      <c r="DO142" s="65">
        <v>0</v>
      </c>
      <c r="DP142" s="65">
        <v>0</v>
      </c>
      <c r="DQ142" s="65">
        <v>0</v>
      </c>
      <c r="DR142" s="65">
        <v>0</v>
      </c>
      <c r="DS142" s="65">
        <v>0</v>
      </c>
      <c r="DT142" s="2" t="s">
        <v>493</v>
      </c>
      <c r="DU142" s="2" t="s">
        <v>489</v>
      </c>
      <c r="DW142" s="2" t="s">
        <v>1</v>
      </c>
      <c r="DX142" s="2">
        <v>25</v>
      </c>
      <c r="DY142" s="2">
        <v>6</v>
      </c>
      <c r="DZ142" s="2">
        <v>4</v>
      </c>
      <c r="EA142" s="2">
        <v>3</v>
      </c>
      <c r="EB142" s="2">
        <v>4</v>
      </c>
      <c r="EC142" s="2">
        <v>5</v>
      </c>
      <c r="ED142" s="2">
        <v>5</v>
      </c>
      <c r="EE142" s="2">
        <v>3</v>
      </c>
      <c r="EF142" s="2">
        <v>6</v>
      </c>
      <c r="EG142" s="2">
        <v>3</v>
      </c>
      <c r="EH142" s="2">
        <v>3</v>
      </c>
      <c r="EI142" s="2">
        <v>3</v>
      </c>
      <c r="EJ142" s="2">
        <v>3</v>
      </c>
      <c r="EK142" s="2">
        <v>5</v>
      </c>
      <c r="EL142" s="2">
        <v>4</v>
      </c>
      <c r="EM142" s="2">
        <v>4</v>
      </c>
      <c r="EN142" s="2">
        <v>3</v>
      </c>
      <c r="EO142" s="2">
        <v>3</v>
      </c>
      <c r="EP142" s="2">
        <v>3</v>
      </c>
      <c r="EQ142" s="2">
        <v>4</v>
      </c>
      <c r="ER142" s="2">
        <v>3</v>
      </c>
      <c r="ES142" s="2">
        <v>3</v>
      </c>
      <c r="ET142" s="2">
        <v>5</v>
      </c>
      <c r="EU142" s="2">
        <v>4</v>
      </c>
      <c r="EV142" s="2">
        <v>2</v>
      </c>
      <c r="EW142" s="2">
        <v>4</v>
      </c>
      <c r="EX142" s="2">
        <v>3</v>
      </c>
      <c r="EY142" s="2">
        <v>2</v>
      </c>
      <c r="EZ142" s="2">
        <v>4</v>
      </c>
      <c r="FA142" s="2">
        <v>4</v>
      </c>
      <c r="FB142" s="2">
        <v>2</v>
      </c>
      <c r="FC142" s="2">
        <v>5</v>
      </c>
      <c r="FD142" s="2">
        <v>3</v>
      </c>
      <c r="FE142" s="2">
        <v>5</v>
      </c>
      <c r="FF142" s="2">
        <v>3</v>
      </c>
      <c r="FG142" s="2">
        <v>3</v>
      </c>
      <c r="FH142" s="2">
        <v>2</v>
      </c>
      <c r="FI142" s="2">
        <v>4</v>
      </c>
      <c r="FJ142" s="2">
        <v>4</v>
      </c>
      <c r="FK142" s="2">
        <v>3</v>
      </c>
      <c r="FL142" s="2">
        <v>4</v>
      </c>
      <c r="FM142" s="2">
        <v>6</v>
      </c>
      <c r="FN142" s="2">
        <v>2</v>
      </c>
      <c r="FO142" s="2">
        <v>4</v>
      </c>
      <c r="FP142" s="2">
        <v>3</v>
      </c>
      <c r="FQ142" s="2">
        <v>4</v>
      </c>
      <c r="FR142" s="2">
        <v>3</v>
      </c>
      <c r="FS142" s="2">
        <v>3</v>
      </c>
      <c r="FT142" s="2">
        <v>2</v>
      </c>
      <c r="FU142" s="2">
        <v>5</v>
      </c>
      <c r="FV142" s="2">
        <v>4</v>
      </c>
      <c r="FW142" s="2">
        <v>4</v>
      </c>
      <c r="FX142" s="2">
        <v>3</v>
      </c>
      <c r="FY142" s="2">
        <v>2</v>
      </c>
      <c r="FZ142" s="2">
        <v>3</v>
      </c>
      <c r="GA142" s="2">
        <v>3</v>
      </c>
      <c r="GB142" s="2">
        <v>4</v>
      </c>
      <c r="GC142" s="2">
        <v>4</v>
      </c>
      <c r="GD142" s="2">
        <v>5</v>
      </c>
      <c r="GE142" s="2">
        <v>2</v>
      </c>
      <c r="GF142" s="2">
        <v>7</v>
      </c>
      <c r="GG142" s="2">
        <v>3</v>
      </c>
      <c r="GH142" s="2">
        <v>5</v>
      </c>
      <c r="GI142" s="2">
        <v>4</v>
      </c>
      <c r="GJ142" s="2"/>
      <c r="GK142" s="2"/>
      <c r="GL142" s="2"/>
      <c r="GM142" s="2"/>
      <c r="GN142" s="2"/>
      <c r="GO142" s="2"/>
      <c r="GP142" s="2"/>
      <c r="GQ142" s="2"/>
      <c r="GR142" s="2"/>
    </row>
    <row r="143" spans="1:200" x14ac:dyDescent="0.25">
      <c r="A143" s="2" t="s">
        <v>999</v>
      </c>
      <c r="B143" s="2" t="s">
        <v>698</v>
      </c>
      <c r="C143" s="2" t="s">
        <v>993</v>
      </c>
      <c r="D143" s="2">
        <v>7</v>
      </c>
      <c r="E143" s="2">
        <v>0</v>
      </c>
      <c r="F143" s="2">
        <v>17</v>
      </c>
      <c r="G143" s="2">
        <v>5</v>
      </c>
      <c r="H143" s="2">
        <v>7</v>
      </c>
      <c r="I143" s="2">
        <v>22</v>
      </c>
      <c r="J143" s="2">
        <v>69</v>
      </c>
      <c r="K143" s="2">
        <v>65</v>
      </c>
      <c r="L143" s="2">
        <v>68</v>
      </c>
      <c r="M143" s="2">
        <v>999</v>
      </c>
      <c r="N143" s="2">
        <v>0</v>
      </c>
      <c r="O143" s="2">
        <v>134</v>
      </c>
      <c r="P143" s="2">
        <v>202</v>
      </c>
      <c r="Q143" s="2">
        <v>1201</v>
      </c>
      <c r="R143" s="2">
        <v>1201</v>
      </c>
      <c r="S143" s="2">
        <v>69</v>
      </c>
      <c r="T143" s="2">
        <v>0.22222222222222232</v>
      </c>
      <c r="U143" s="2">
        <v>65</v>
      </c>
      <c r="V143" s="2">
        <v>-0.16666666666666652</v>
      </c>
      <c r="W143" s="2">
        <v>35</v>
      </c>
      <c r="Y143" s="2">
        <v>3</v>
      </c>
      <c r="Z143" s="2">
        <v>6</v>
      </c>
      <c r="AA143" s="2">
        <v>2</v>
      </c>
      <c r="AB143" s="2">
        <v>7</v>
      </c>
      <c r="AC143" s="2">
        <v>2</v>
      </c>
      <c r="AD143" s="2">
        <v>9</v>
      </c>
      <c r="AG143" s="2">
        <v>38</v>
      </c>
      <c r="AH143" s="2">
        <v>37</v>
      </c>
      <c r="AI143" s="2">
        <v>35</v>
      </c>
      <c r="AJ143" s="2">
        <v>35</v>
      </c>
      <c r="AK143" s="2">
        <v>35</v>
      </c>
      <c r="AL143" s="2">
        <v>40</v>
      </c>
      <c r="AM143" s="2">
        <v>800.32500000000005</v>
      </c>
      <c r="AN143" s="2">
        <v>864.12800000000004</v>
      </c>
      <c r="AO143" s="2">
        <v>-63.802999999999997</v>
      </c>
      <c r="AP143" s="2">
        <v>1201.00143</v>
      </c>
      <c r="AQ143" s="65">
        <v>3</v>
      </c>
      <c r="AR143" s="65">
        <v>3</v>
      </c>
      <c r="AS143" s="65">
        <v>3</v>
      </c>
      <c r="AT143" s="65">
        <v>3</v>
      </c>
      <c r="AU143" s="65">
        <v>3</v>
      </c>
      <c r="AV143" s="65">
        <v>3</v>
      </c>
      <c r="AW143" s="65">
        <v>3</v>
      </c>
      <c r="AX143" s="65">
        <v>3</v>
      </c>
      <c r="AY143" s="65">
        <v>3</v>
      </c>
      <c r="AZ143" s="65">
        <v>3</v>
      </c>
      <c r="BA143" s="65">
        <v>3</v>
      </c>
      <c r="BB143" s="65">
        <v>3</v>
      </c>
      <c r="BC143" s="65">
        <v>3</v>
      </c>
      <c r="BD143" s="65">
        <v>3</v>
      </c>
      <c r="BE143" s="65">
        <v>3</v>
      </c>
      <c r="BF143" s="65">
        <v>3</v>
      </c>
      <c r="BG143" s="65">
        <v>3</v>
      </c>
      <c r="BH143" s="65">
        <v>3</v>
      </c>
      <c r="BI143" s="65">
        <v>0</v>
      </c>
      <c r="BJ143" s="65">
        <v>0</v>
      </c>
      <c r="BK143" s="65">
        <v>0</v>
      </c>
      <c r="BL143" s="65">
        <v>0</v>
      </c>
      <c r="BM143" s="65">
        <v>0</v>
      </c>
      <c r="BN143" s="65">
        <v>0</v>
      </c>
      <c r="BO143" s="65">
        <v>0</v>
      </c>
      <c r="BP143" s="65">
        <v>0</v>
      </c>
      <c r="BQ143" s="65">
        <v>0</v>
      </c>
      <c r="BR143" s="65">
        <v>0</v>
      </c>
      <c r="BS143" s="65">
        <v>1</v>
      </c>
      <c r="BT143" s="65">
        <v>0</v>
      </c>
      <c r="BU143" s="65">
        <v>0</v>
      </c>
      <c r="BV143" s="65">
        <v>0</v>
      </c>
      <c r="BW143" s="65">
        <v>0</v>
      </c>
      <c r="BX143" s="65">
        <v>0</v>
      </c>
      <c r="BY143" s="65">
        <v>0</v>
      </c>
      <c r="BZ143" s="65">
        <v>2</v>
      </c>
      <c r="CA143" s="65">
        <v>0</v>
      </c>
      <c r="CB143" s="65">
        <v>0</v>
      </c>
      <c r="CC143" s="65">
        <v>1</v>
      </c>
      <c r="CD143" s="65">
        <v>0</v>
      </c>
      <c r="CE143" s="65">
        <v>0</v>
      </c>
      <c r="CF143" s="65">
        <v>0</v>
      </c>
      <c r="CG143" s="65">
        <v>1</v>
      </c>
      <c r="CH143" s="65">
        <v>1</v>
      </c>
      <c r="CI143" s="65">
        <v>1</v>
      </c>
      <c r="CJ143" s="65">
        <v>0</v>
      </c>
      <c r="CK143" s="65">
        <v>0</v>
      </c>
      <c r="CL143" s="65">
        <v>0</v>
      </c>
      <c r="CM143" s="65">
        <v>0</v>
      </c>
      <c r="CN143" s="65">
        <v>0</v>
      </c>
      <c r="CO143" s="65">
        <v>0</v>
      </c>
      <c r="CP143" s="65">
        <v>0</v>
      </c>
      <c r="CQ143" s="65">
        <v>0</v>
      </c>
      <c r="CR143" s="65">
        <v>0</v>
      </c>
      <c r="CS143" s="65">
        <v>13</v>
      </c>
      <c r="CT143" s="65">
        <v>11</v>
      </c>
      <c r="CU143" s="65">
        <v>11</v>
      </c>
      <c r="CV143" s="65">
        <v>15</v>
      </c>
      <c r="CW143" s="65">
        <v>9</v>
      </c>
      <c r="CX143" s="65">
        <v>14</v>
      </c>
      <c r="CY143" s="65">
        <v>14</v>
      </c>
      <c r="CZ143" s="65">
        <v>10</v>
      </c>
      <c r="DA143" s="65">
        <v>7</v>
      </c>
      <c r="DB143" s="65">
        <v>12</v>
      </c>
      <c r="DC143" s="65">
        <v>11</v>
      </c>
      <c r="DD143" s="65">
        <v>10</v>
      </c>
      <c r="DE143" s="65">
        <v>12</v>
      </c>
      <c r="DF143" s="65">
        <v>13</v>
      </c>
      <c r="DG143" s="65">
        <v>12</v>
      </c>
      <c r="DH143" s="65">
        <v>10</v>
      </c>
      <c r="DI143" s="65">
        <v>9</v>
      </c>
      <c r="DJ143" s="65">
        <v>9</v>
      </c>
      <c r="DK143" s="65">
        <v>0</v>
      </c>
      <c r="DL143" s="65">
        <v>0</v>
      </c>
      <c r="DM143" s="65">
        <v>0</v>
      </c>
      <c r="DN143" s="65">
        <v>0</v>
      </c>
      <c r="DO143" s="65">
        <v>0</v>
      </c>
      <c r="DP143" s="65">
        <v>0</v>
      </c>
      <c r="DQ143" s="65">
        <v>0</v>
      </c>
      <c r="DR143" s="65">
        <v>0</v>
      </c>
      <c r="DS143" s="65">
        <v>0</v>
      </c>
      <c r="DT143" s="2" t="s">
        <v>698</v>
      </c>
      <c r="DU143" s="2" t="s">
        <v>489</v>
      </c>
      <c r="DW143" s="2" t="s">
        <v>1</v>
      </c>
      <c r="DX143" s="2">
        <v>35</v>
      </c>
      <c r="DY143" s="2">
        <v>4</v>
      </c>
      <c r="DZ143" s="2">
        <v>4</v>
      </c>
      <c r="EA143" s="2">
        <v>3</v>
      </c>
      <c r="EB143" s="2">
        <v>6</v>
      </c>
      <c r="EC143" s="2">
        <v>3</v>
      </c>
      <c r="ED143" s="2">
        <v>6</v>
      </c>
      <c r="EE143" s="2">
        <v>4</v>
      </c>
      <c r="EF143" s="2">
        <v>3</v>
      </c>
      <c r="EG143" s="2">
        <v>2</v>
      </c>
      <c r="EH143" s="2">
        <v>5</v>
      </c>
      <c r="EI143" s="2">
        <v>4</v>
      </c>
      <c r="EJ143" s="2">
        <v>4</v>
      </c>
      <c r="EK143" s="2">
        <v>4</v>
      </c>
      <c r="EL143" s="2">
        <v>4</v>
      </c>
      <c r="EM143" s="2">
        <v>4</v>
      </c>
      <c r="EN143" s="2">
        <v>5</v>
      </c>
      <c r="EO143" s="2">
        <v>2</v>
      </c>
      <c r="EP143" s="2">
        <v>2</v>
      </c>
      <c r="EQ143" s="2">
        <v>5</v>
      </c>
      <c r="ER143" s="2">
        <v>4</v>
      </c>
      <c r="ES143" s="2">
        <v>4</v>
      </c>
      <c r="ET143" s="2">
        <v>4</v>
      </c>
      <c r="EU143" s="2">
        <v>3</v>
      </c>
      <c r="EV143" s="2">
        <v>4</v>
      </c>
      <c r="EW143" s="2">
        <v>5</v>
      </c>
      <c r="EX143" s="2">
        <v>3</v>
      </c>
      <c r="EY143" s="2">
        <v>2</v>
      </c>
      <c r="EZ143" s="2">
        <v>3</v>
      </c>
      <c r="FA143" s="2">
        <v>3</v>
      </c>
      <c r="FB143" s="2">
        <v>4</v>
      </c>
      <c r="FC143" s="2">
        <v>4</v>
      </c>
      <c r="FD143" s="2">
        <v>4</v>
      </c>
      <c r="FE143" s="2">
        <v>4</v>
      </c>
      <c r="FF143" s="2">
        <v>2</v>
      </c>
      <c r="FG143" s="2">
        <v>3</v>
      </c>
      <c r="FH143" s="2">
        <v>4</v>
      </c>
      <c r="FI143" s="2">
        <v>4</v>
      </c>
      <c r="FJ143" s="2">
        <v>3</v>
      </c>
      <c r="FK143" s="2">
        <v>4</v>
      </c>
      <c r="FL143" s="2">
        <v>5</v>
      </c>
      <c r="FM143" s="2">
        <v>3</v>
      </c>
      <c r="FN143" s="2">
        <v>4</v>
      </c>
      <c r="FO143" s="2">
        <v>5</v>
      </c>
      <c r="FP143" s="2">
        <v>4</v>
      </c>
      <c r="FQ143" s="2">
        <v>3</v>
      </c>
      <c r="FR143" s="2">
        <v>4</v>
      </c>
      <c r="FS143" s="2">
        <v>4</v>
      </c>
      <c r="FT143" s="2">
        <v>2</v>
      </c>
      <c r="FU143" s="2">
        <v>4</v>
      </c>
      <c r="FV143" s="2">
        <v>5</v>
      </c>
      <c r="FW143" s="2">
        <v>4</v>
      </c>
      <c r="FX143" s="2">
        <v>3</v>
      </c>
      <c r="FY143" s="2">
        <v>4</v>
      </c>
      <c r="FZ143" s="2">
        <v>3</v>
      </c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</row>
    <row r="144" spans="1:200" x14ac:dyDescent="0.25">
      <c r="A144" s="2" t="s">
        <v>1000</v>
      </c>
      <c r="B144" s="2" t="s">
        <v>699</v>
      </c>
      <c r="C144" s="2" t="s">
        <v>980</v>
      </c>
      <c r="D144" s="2">
        <v>1</v>
      </c>
      <c r="E144" s="2">
        <v>0</v>
      </c>
      <c r="F144" s="2">
        <v>28</v>
      </c>
      <c r="G144" s="2">
        <v>16</v>
      </c>
      <c r="H144" s="2">
        <v>1</v>
      </c>
      <c r="I144" s="2">
        <v>44</v>
      </c>
      <c r="J144" s="2">
        <v>82</v>
      </c>
      <c r="K144" s="2">
        <v>81</v>
      </c>
      <c r="L144" s="2">
        <v>83</v>
      </c>
      <c r="M144" s="2">
        <v>999</v>
      </c>
      <c r="N144" s="2">
        <v>0</v>
      </c>
      <c r="O144" s="2">
        <v>163</v>
      </c>
      <c r="P144" s="2">
        <v>246</v>
      </c>
      <c r="Q144" s="2">
        <v>1245</v>
      </c>
      <c r="R144" s="2">
        <v>1245</v>
      </c>
      <c r="S144" s="2">
        <v>82</v>
      </c>
      <c r="T144" s="2">
        <v>5.5555555555555358E-2</v>
      </c>
      <c r="U144" s="2">
        <v>81</v>
      </c>
      <c r="V144" s="2">
        <v>-0.11111111111111072</v>
      </c>
      <c r="W144" s="2">
        <v>45</v>
      </c>
      <c r="Y144" s="2">
        <v>0</v>
      </c>
      <c r="Z144" s="2">
        <v>14</v>
      </c>
      <c r="AA144" s="2">
        <v>0</v>
      </c>
      <c r="AB144" s="2">
        <v>14</v>
      </c>
      <c r="AC144" s="2">
        <v>1</v>
      </c>
      <c r="AD144" s="2">
        <v>16</v>
      </c>
      <c r="AG144" s="2">
        <v>58</v>
      </c>
      <c r="AH144" s="2">
        <v>57</v>
      </c>
      <c r="AI144" s="2">
        <v>54</v>
      </c>
      <c r="AJ144" s="2">
        <v>54</v>
      </c>
      <c r="AK144" s="2">
        <v>54</v>
      </c>
      <c r="AL144" s="2">
        <v>59</v>
      </c>
      <c r="AM144" s="2">
        <v>539.09199999999998</v>
      </c>
      <c r="AN144" s="2">
        <v>0</v>
      </c>
      <c r="AP144" s="2">
        <v>1245.00144</v>
      </c>
      <c r="AQ144" s="65">
        <v>3</v>
      </c>
      <c r="AR144" s="65">
        <v>3</v>
      </c>
      <c r="AS144" s="65">
        <v>3</v>
      </c>
      <c r="AT144" s="65">
        <v>3</v>
      </c>
      <c r="AU144" s="65">
        <v>3</v>
      </c>
      <c r="AV144" s="65">
        <v>3</v>
      </c>
      <c r="AW144" s="65">
        <v>3</v>
      </c>
      <c r="AX144" s="65">
        <v>3</v>
      </c>
      <c r="AY144" s="65">
        <v>3</v>
      </c>
      <c r="AZ144" s="65">
        <v>3</v>
      </c>
      <c r="BA144" s="65">
        <v>3</v>
      </c>
      <c r="BB144" s="65">
        <v>3</v>
      </c>
      <c r="BC144" s="65">
        <v>3</v>
      </c>
      <c r="BD144" s="65">
        <v>3</v>
      </c>
      <c r="BE144" s="65">
        <v>3</v>
      </c>
      <c r="BF144" s="65">
        <v>3</v>
      </c>
      <c r="BG144" s="65">
        <v>3</v>
      </c>
      <c r="BH144" s="65">
        <v>3</v>
      </c>
      <c r="BI144" s="65">
        <v>0</v>
      </c>
      <c r="BJ144" s="65">
        <v>0</v>
      </c>
      <c r="BK144" s="65">
        <v>0</v>
      </c>
      <c r="BL144" s="65">
        <v>0</v>
      </c>
      <c r="BM144" s="65">
        <v>0</v>
      </c>
      <c r="BN144" s="65">
        <v>0</v>
      </c>
      <c r="BO144" s="65">
        <v>0</v>
      </c>
      <c r="BP144" s="65">
        <v>0</v>
      </c>
      <c r="BQ144" s="65">
        <v>0</v>
      </c>
      <c r="BR144" s="65">
        <v>0</v>
      </c>
      <c r="BS144" s="65">
        <v>0</v>
      </c>
      <c r="BT144" s="65">
        <v>0</v>
      </c>
      <c r="BU144" s="65">
        <v>0</v>
      </c>
      <c r="BV144" s="65">
        <v>0</v>
      </c>
      <c r="BW144" s="65">
        <v>0</v>
      </c>
      <c r="BX144" s="65">
        <v>0</v>
      </c>
      <c r="BY144" s="65">
        <v>0</v>
      </c>
      <c r="BZ144" s="65">
        <v>1</v>
      </c>
      <c r="CA144" s="65">
        <v>0</v>
      </c>
      <c r="CB144" s="65">
        <v>0</v>
      </c>
      <c r="CC144" s="65">
        <v>0</v>
      </c>
      <c r="CD144" s="65">
        <v>0</v>
      </c>
      <c r="CE144" s="65">
        <v>0</v>
      </c>
      <c r="CF144" s="65">
        <v>0</v>
      </c>
      <c r="CG144" s="65">
        <v>0</v>
      </c>
      <c r="CH144" s="65">
        <v>0</v>
      </c>
      <c r="CI144" s="65">
        <v>0</v>
      </c>
      <c r="CJ144" s="65">
        <v>0</v>
      </c>
      <c r="CK144" s="65">
        <v>0</v>
      </c>
      <c r="CL144" s="65">
        <v>0</v>
      </c>
      <c r="CM144" s="65">
        <v>0</v>
      </c>
      <c r="CN144" s="65">
        <v>0</v>
      </c>
      <c r="CO144" s="65">
        <v>0</v>
      </c>
      <c r="CP144" s="65">
        <v>0</v>
      </c>
      <c r="CQ144" s="65">
        <v>0</v>
      </c>
      <c r="CR144" s="65">
        <v>0</v>
      </c>
      <c r="CS144" s="65">
        <v>16</v>
      </c>
      <c r="CT144" s="65">
        <v>17</v>
      </c>
      <c r="CU144" s="65">
        <v>12</v>
      </c>
      <c r="CV144" s="65">
        <v>17</v>
      </c>
      <c r="CW144" s="65">
        <v>12</v>
      </c>
      <c r="CX144" s="65">
        <v>16</v>
      </c>
      <c r="CY144" s="65">
        <v>17</v>
      </c>
      <c r="CZ144" s="65">
        <v>14</v>
      </c>
      <c r="DA144" s="65">
        <v>9</v>
      </c>
      <c r="DB144" s="65">
        <v>13</v>
      </c>
      <c r="DC144" s="65">
        <v>11</v>
      </c>
      <c r="DD144" s="65">
        <v>12</v>
      </c>
      <c r="DE144" s="65">
        <v>16</v>
      </c>
      <c r="DF144" s="65">
        <v>15</v>
      </c>
      <c r="DG144" s="65">
        <v>16</v>
      </c>
      <c r="DH144" s="65">
        <v>11</v>
      </c>
      <c r="DI144" s="65">
        <v>12</v>
      </c>
      <c r="DJ144" s="65">
        <v>10</v>
      </c>
      <c r="DK144" s="65">
        <v>0</v>
      </c>
      <c r="DL144" s="65">
        <v>0</v>
      </c>
      <c r="DM144" s="65">
        <v>0</v>
      </c>
      <c r="DN144" s="65">
        <v>0</v>
      </c>
      <c r="DO144" s="65">
        <v>0</v>
      </c>
      <c r="DP144" s="65">
        <v>0</v>
      </c>
      <c r="DQ144" s="65">
        <v>0</v>
      </c>
      <c r="DR144" s="65">
        <v>0</v>
      </c>
      <c r="DS144" s="65">
        <v>0</v>
      </c>
      <c r="DT144" s="2" t="s">
        <v>699</v>
      </c>
      <c r="DU144" s="2" t="s">
        <v>687</v>
      </c>
      <c r="DW144" s="2" t="s">
        <v>1</v>
      </c>
      <c r="DX144" s="2">
        <v>54</v>
      </c>
      <c r="DY144" s="2">
        <v>6</v>
      </c>
      <c r="DZ144" s="2">
        <v>5</v>
      </c>
      <c r="EA144" s="2">
        <v>4</v>
      </c>
      <c r="EB144" s="2">
        <v>7</v>
      </c>
      <c r="EC144" s="2">
        <v>4</v>
      </c>
      <c r="ED144" s="2">
        <v>3</v>
      </c>
      <c r="EE144" s="2">
        <v>7</v>
      </c>
      <c r="EF144" s="2">
        <v>5</v>
      </c>
      <c r="EG144" s="2">
        <v>4</v>
      </c>
      <c r="EH144" s="2">
        <v>4</v>
      </c>
      <c r="EI144" s="2">
        <v>4</v>
      </c>
      <c r="EJ144" s="2">
        <v>3</v>
      </c>
      <c r="EK144" s="2">
        <v>5</v>
      </c>
      <c r="EL144" s="2">
        <v>4</v>
      </c>
      <c r="EM144" s="2">
        <v>6</v>
      </c>
      <c r="EN144" s="2">
        <v>4</v>
      </c>
      <c r="EO144" s="2">
        <v>4</v>
      </c>
      <c r="EP144" s="2">
        <v>3</v>
      </c>
      <c r="EQ144" s="2">
        <v>5</v>
      </c>
      <c r="ER144" s="2">
        <v>6</v>
      </c>
      <c r="ES144" s="2">
        <v>4</v>
      </c>
      <c r="ET144" s="2">
        <v>4</v>
      </c>
      <c r="EU144" s="2">
        <v>4</v>
      </c>
      <c r="EV144" s="2">
        <v>7</v>
      </c>
      <c r="EW144" s="2">
        <v>5</v>
      </c>
      <c r="EX144" s="2">
        <v>5</v>
      </c>
      <c r="EY144" s="2">
        <v>3</v>
      </c>
      <c r="EZ144" s="2">
        <v>4</v>
      </c>
      <c r="FA144" s="2">
        <v>3</v>
      </c>
      <c r="FB144" s="2">
        <v>4</v>
      </c>
      <c r="FC144" s="2">
        <v>6</v>
      </c>
      <c r="FD144" s="2">
        <v>5</v>
      </c>
      <c r="FE144" s="2">
        <v>6</v>
      </c>
      <c r="FF144" s="2">
        <v>3</v>
      </c>
      <c r="FG144" s="2">
        <v>4</v>
      </c>
      <c r="FH144" s="2">
        <v>3</v>
      </c>
      <c r="FI144" s="2">
        <v>5</v>
      </c>
      <c r="FJ144" s="2">
        <v>6</v>
      </c>
      <c r="FK144" s="2">
        <v>4</v>
      </c>
      <c r="FL144" s="2">
        <v>6</v>
      </c>
      <c r="FM144" s="2">
        <v>4</v>
      </c>
      <c r="FN144" s="2">
        <v>6</v>
      </c>
      <c r="FO144" s="2">
        <v>5</v>
      </c>
      <c r="FP144" s="2">
        <v>4</v>
      </c>
      <c r="FQ144" s="2">
        <v>2</v>
      </c>
      <c r="FR144" s="2">
        <v>5</v>
      </c>
      <c r="FS144" s="2">
        <v>4</v>
      </c>
      <c r="FT144" s="2">
        <v>5</v>
      </c>
      <c r="FU144" s="2">
        <v>5</v>
      </c>
      <c r="FV144" s="2">
        <v>6</v>
      </c>
      <c r="FW144" s="2">
        <v>4</v>
      </c>
      <c r="FX144" s="2">
        <v>4</v>
      </c>
      <c r="FY144" s="2">
        <v>4</v>
      </c>
      <c r="FZ144" s="2">
        <v>4</v>
      </c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</row>
    <row r="145" spans="1:200" x14ac:dyDescent="0.25">
      <c r="A145" s="2" t="s">
        <v>1001</v>
      </c>
      <c r="B145" s="2" t="s">
        <v>443</v>
      </c>
      <c r="C145" s="2" t="s">
        <v>959</v>
      </c>
      <c r="D145" s="2">
        <v>7</v>
      </c>
      <c r="E145" s="2">
        <v>0</v>
      </c>
      <c r="F145" s="2">
        <v>16</v>
      </c>
      <c r="G145" s="2">
        <v>6</v>
      </c>
      <c r="H145" s="2">
        <v>7</v>
      </c>
      <c r="I145" s="2">
        <v>22</v>
      </c>
      <c r="J145" s="2">
        <v>66</v>
      </c>
      <c r="K145" s="2">
        <v>69</v>
      </c>
      <c r="L145" s="2">
        <v>70</v>
      </c>
      <c r="M145" s="2">
        <v>999</v>
      </c>
      <c r="N145" s="2">
        <v>0</v>
      </c>
      <c r="O145" s="2">
        <v>135</v>
      </c>
      <c r="P145" s="2">
        <v>205</v>
      </c>
      <c r="Q145" s="2">
        <v>1204</v>
      </c>
      <c r="R145" s="2">
        <v>1204</v>
      </c>
      <c r="S145" s="2">
        <v>66</v>
      </c>
      <c r="T145" s="2">
        <v>-0.16666666666666696</v>
      </c>
      <c r="U145" s="2">
        <v>69</v>
      </c>
      <c r="V145" s="2">
        <v>-5.5555555555555358E-2</v>
      </c>
      <c r="W145" s="2">
        <v>34</v>
      </c>
      <c r="Y145" s="2">
        <v>4</v>
      </c>
      <c r="Z145" s="2">
        <v>7</v>
      </c>
      <c r="AA145" s="2">
        <v>2</v>
      </c>
      <c r="AB145" s="2">
        <v>5</v>
      </c>
      <c r="AC145" s="2">
        <v>1</v>
      </c>
      <c r="AD145" s="2">
        <v>10</v>
      </c>
      <c r="AG145" s="2">
        <v>30</v>
      </c>
      <c r="AH145" s="2">
        <v>40</v>
      </c>
      <c r="AI145" s="2">
        <v>38</v>
      </c>
      <c r="AJ145" s="2">
        <v>38</v>
      </c>
      <c r="AK145" s="2">
        <v>38</v>
      </c>
      <c r="AL145" s="2">
        <v>44</v>
      </c>
      <c r="AM145" s="2">
        <v>782.51400000000001</v>
      </c>
      <c r="AN145" s="2">
        <v>797.70399999999995</v>
      </c>
      <c r="AO145" s="2">
        <v>-15.189999999999941</v>
      </c>
      <c r="AP145" s="2">
        <v>1204.00145</v>
      </c>
      <c r="AQ145" s="65">
        <v>3</v>
      </c>
      <c r="AR145" s="65">
        <v>3</v>
      </c>
      <c r="AS145" s="65">
        <v>3</v>
      </c>
      <c r="AT145" s="65">
        <v>3</v>
      </c>
      <c r="AU145" s="65">
        <v>3</v>
      </c>
      <c r="AV145" s="65">
        <v>3</v>
      </c>
      <c r="AW145" s="65">
        <v>3</v>
      </c>
      <c r="AX145" s="65">
        <v>3</v>
      </c>
      <c r="AY145" s="65">
        <v>3</v>
      </c>
      <c r="AZ145" s="65">
        <v>3</v>
      </c>
      <c r="BA145" s="65">
        <v>3</v>
      </c>
      <c r="BB145" s="65">
        <v>3</v>
      </c>
      <c r="BC145" s="65">
        <v>3</v>
      </c>
      <c r="BD145" s="65">
        <v>3</v>
      </c>
      <c r="BE145" s="65">
        <v>3</v>
      </c>
      <c r="BF145" s="65">
        <v>3</v>
      </c>
      <c r="BG145" s="65">
        <v>3</v>
      </c>
      <c r="BH145" s="65">
        <v>3</v>
      </c>
      <c r="BI145" s="65">
        <v>0</v>
      </c>
      <c r="BJ145" s="65">
        <v>0</v>
      </c>
      <c r="BK145" s="65">
        <v>0</v>
      </c>
      <c r="BL145" s="65">
        <v>0</v>
      </c>
      <c r="BM145" s="65">
        <v>0</v>
      </c>
      <c r="BN145" s="65">
        <v>0</v>
      </c>
      <c r="BO145" s="65">
        <v>0</v>
      </c>
      <c r="BP145" s="65">
        <v>0</v>
      </c>
      <c r="BQ145" s="65">
        <v>0</v>
      </c>
      <c r="BR145" s="65">
        <v>3</v>
      </c>
      <c r="BS145" s="65">
        <v>0</v>
      </c>
      <c r="BT145" s="65">
        <v>1</v>
      </c>
      <c r="BU145" s="65">
        <v>0</v>
      </c>
      <c r="BV145" s="65">
        <v>0</v>
      </c>
      <c r="BW145" s="65">
        <v>1</v>
      </c>
      <c r="BX145" s="65">
        <v>1</v>
      </c>
      <c r="BY145" s="65">
        <v>0</v>
      </c>
      <c r="BZ145" s="65">
        <v>1</v>
      </c>
      <c r="CA145" s="65">
        <v>0</v>
      </c>
      <c r="CB145" s="65">
        <v>0</v>
      </c>
      <c r="CC145" s="65">
        <v>0</v>
      </c>
      <c r="CD145" s="65">
        <v>0</v>
      </c>
      <c r="CE145" s="65">
        <v>0</v>
      </c>
      <c r="CF145" s="65">
        <v>0</v>
      </c>
      <c r="CG145" s="65">
        <v>0</v>
      </c>
      <c r="CH145" s="65">
        <v>0</v>
      </c>
      <c r="CI145" s="65">
        <v>0</v>
      </c>
      <c r="CJ145" s="65">
        <v>0</v>
      </c>
      <c r="CK145" s="65">
        <v>0</v>
      </c>
      <c r="CL145" s="65">
        <v>0</v>
      </c>
      <c r="CM145" s="65">
        <v>0</v>
      </c>
      <c r="CN145" s="65">
        <v>0</v>
      </c>
      <c r="CO145" s="65">
        <v>0</v>
      </c>
      <c r="CP145" s="65">
        <v>0</v>
      </c>
      <c r="CQ145" s="65">
        <v>0</v>
      </c>
      <c r="CR145" s="65">
        <v>0</v>
      </c>
      <c r="CS145" s="65">
        <v>9</v>
      </c>
      <c r="CT145" s="65">
        <v>13</v>
      </c>
      <c r="CU145" s="65">
        <v>10</v>
      </c>
      <c r="CV145" s="65">
        <v>16</v>
      </c>
      <c r="CW145" s="65">
        <v>9</v>
      </c>
      <c r="CX145" s="65">
        <v>11</v>
      </c>
      <c r="CY145" s="65">
        <v>13</v>
      </c>
      <c r="CZ145" s="65">
        <v>13</v>
      </c>
      <c r="DA145" s="65">
        <v>8</v>
      </c>
      <c r="DB145" s="65">
        <v>10</v>
      </c>
      <c r="DC145" s="65">
        <v>9</v>
      </c>
      <c r="DD145" s="65">
        <v>9</v>
      </c>
      <c r="DE145" s="65">
        <v>13</v>
      </c>
      <c r="DF145" s="65">
        <v>15</v>
      </c>
      <c r="DG145" s="65">
        <v>15</v>
      </c>
      <c r="DH145" s="65">
        <v>11</v>
      </c>
      <c r="DI145" s="65">
        <v>11</v>
      </c>
      <c r="DJ145" s="65">
        <v>10</v>
      </c>
      <c r="DK145" s="65">
        <v>0</v>
      </c>
      <c r="DL145" s="65">
        <v>0</v>
      </c>
      <c r="DM145" s="65">
        <v>0</v>
      </c>
      <c r="DN145" s="65">
        <v>0</v>
      </c>
      <c r="DO145" s="65">
        <v>0</v>
      </c>
      <c r="DP145" s="65">
        <v>0</v>
      </c>
      <c r="DQ145" s="65">
        <v>0</v>
      </c>
      <c r="DR145" s="65">
        <v>0</v>
      </c>
      <c r="DS145" s="65">
        <v>0</v>
      </c>
      <c r="DT145" s="2" t="s">
        <v>443</v>
      </c>
      <c r="DU145" s="2" t="s">
        <v>489</v>
      </c>
      <c r="DW145" s="2" t="s">
        <v>1</v>
      </c>
      <c r="DX145" s="2">
        <v>38</v>
      </c>
      <c r="DY145" s="2">
        <v>3</v>
      </c>
      <c r="DZ145" s="2">
        <v>4</v>
      </c>
      <c r="EA145" s="2">
        <v>2</v>
      </c>
      <c r="EB145" s="2">
        <v>6</v>
      </c>
      <c r="EC145" s="2">
        <v>3</v>
      </c>
      <c r="ED145" s="2">
        <v>2</v>
      </c>
      <c r="EE145" s="2">
        <v>4</v>
      </c>
      <c r="EF145" s="2">
        <v>4</v>
      </c>
      <c r="EG145" s="2">
        <v>2</v>
      </c>
      <c r="EH145" s="2">
        <v>3</v>
      </c>
      <c r="EI145" s="2">
        <v>3</v>
      </c>
      <c r="EJ145" s="2">
        <v>3</v>
      </c>
      <c r="EK145" s="2">
        <v>4</v>
      </c>
      <c r="EL145" s="2">
        <v>6</v>
      </c>
      <c r="EM145" s="2">
        <v>5</v>
      </c>
      <c r="EN145" s="2">
        <v>4</v>
      </c>
      <c r="EO145" s="2">
        <v>4</v>
      </c>
      <c r="EP145" s="2">
        <v>4</v>
      </c>
      <c r="EQ145" s="2">
        <v>3</v>
      </c>
      <c r="ER145" s="2">
        <v>4</v>
      </c>
      <c r="ES145" s="2">
        <v>4</v>
      </c>
      <c r="ET145" s="2">
        <v>6</v>
      </c>
      <c r="EU145" s="2">
        <v>3</v>
      </c>
      <c r="EV145" s="2">
        <v>6</v>
      </c>
      <c r="EW145" s="2">
        <v>3</v>
      </c>
      <c r="EX145" s="2">
        <v>6</v>
      </c>
      <c r="EY145" s="2">
        <v>3</v>
      </c>
      <c r="EZ145" s="2">
        <v>3</v>
      </c>
      <c r="FA145" s="2">
        <v>3</v>
      </c>
      <c r="FB145" s="2">
        <v>3</v>
      </c>
      <c r="FC145" s="2">
        <v>4</v>
      </c>
      <c r="FD145" s="2">
        <v>4</v>
      </c>
      <c r="FE145" s="2">
        <v>5</v>
      </c>
      <c r="FF145" s="2">
        <v>3</v>
      </c>
      <c r="FG145" s="2">
        <v>3</v>
      </c>
      <c r="FH145" s="2">
        <v>3</v>
      </c>
      <c r="FI145" s="2">
        <v>3</v>
      </c>
      <c r="FJ145" s="2">
        <v>5</v>
      </c>
      <c r="FK145" s="2">
        <v>4</v>
      </c>
      <c r="FL145" s="2">
        <v>4</v>
      </c>
      <c r="FM145" s="2">
        <v>3</v>
      </c>
      <c r="FN145" s="2">
        <v>3</v>
      </c>
      <c r="FO145" s="2">
        <v>6</v>
      </c>
      <c r="FP145" s="2">
        <v>3</v>
      </c>
      <c r="FQ145" s="2">
        <v>3</v>
      </c>
      <c r="FR145" s="2">
        <v>4</v>
      </c>
      <c r="FS145" s="2">
        <v>3</v>
      </c>
      <c r="FT145" s="2">
        <v>3</v>
      </c>
      <c r="FU145" s="2">
        <v>5</v>
      </c>
      <c r="FV145" s="2">
        <v>5</v>
      </c>
      <c r="FW145" s="2">
        <v>5</v>
      </c>
      <c r="FX145" s="2">
        <v>4</v>
      </c>
      <c r="FY145" s="2">
        <v>4</v>
      </c>
      <c r="FZ145" s="2">
        <v>3</v>
      </c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</row>
    <row r="146" spans="1:200" x14ac:dyDescent="0.25">
      <c r="A146" s="2" t="s">
        <v>1002</v>
      </c>
      <c r="B146" s="2" t="s">
        <v>690</v>
      </c>
      <c r="C146" s="2" t="s">
        <v>1002</v>
      </c>
      <c r="D146" s="2">
        <v>3</v>
      </c>
      <c r="E146" s="2">
        <v>0</v>
      </c>
      <c r="F146" s="2">
        <v>14</v>
      </c>
      <c r="G146" s="2">
        <v>11</v>
      </c>
      <c r="H146" s="2">
        <v>3</v>
      </c>
      <c r="I146" s="2">
        <v>25</v>
      </c>
      <c r="J146" s="2">
        <v>72</v>
      </c>
      <c r="K146" s="2">
        <v>79</v>
      </c>
      <c r="L146" s="2">
        <v>67</v>
      </c>
      <c r="M146" s="2">
        <v>999</v>
      </c>
      <c r="N146" s="2">
        <v>0</v>
      </c>
      <c r="O146" s="2">
        <v>151</v>
      </c>
      <c r="P146" s="2">
        <v>218</v>
      </c>
      <c r="Q146" s="2">
        <v>1217</v>
      </c>
      <c r="R146" s="2">
        <v>1217</v>
      </c>
      <c r="S146" s="2">
        <v>72</v>
      </c>
      <c r="T146" s="2">
        <v>-0.38888888888888928</v>
      </c>
      <c r="U146" s="2">
        <v>79</v>
      </c>
      <c r="V146" s="2">
        <v>0.66666666666666696</v>
      </c>
      <c r="W146" s="2">
        <v>34</v>
      </c>
      <c r="Y146" s="2">
        <v>0</v>
      </c>
      <c r="Z146" s="2">
        <v>7</v>
      </c>
      <c r="AA146" s="2">
        <v>1</v>
      </c>
      <c r="AB146" s="2">
        <v>11</v>
      </c>
      <c r="AC146" s="2">
        <v>2</v>
      </c>
      <c r="AD146" s="2">
        <v>7</v>
      </c>
      <c r="AG146" s="2">
        <v>46</v>
      </c>
      <c r="AH146" s="2">
        <v>54</v>
      </c>
      <c r="AI146" s="2">
        <v>48</v>
      </c>
      <c r="AJ146" s="2">
        <v>48</v>
      </c>
      <c r="AK146" s="2">
        <v>48</v>
      </c>
      <c r="AL146" s="2">
        <v>52</v>
      </c>
      <c r="AM146" s="2">
        <v>705.33100000000002</v>
      </c>
      <c r="AN146" s="2">
        <v>0</v>
      </c>
      <c r="AP146" s="2">
        <v>1217.00146</v>
      </c>
      <c r="AQ146" s="65">
        <v>3</v>
      </c>
      <c r="AR146" s="65">
        <v>3</v>
      </c>
      <c r="AS146" s="65">
        <v>3</v>
      </c>
      <c r="AT146" s="65">
        <v>3</v>
      </c>
      <c r="AU146" s="65">
        <v>3</v>
      </c>
      <c r="AV146" s="65">
        <v>3</v>
      </c>
      <c r="AW146" s="65">
        <v>3</v>
      </c>
      <c r="AX146" s="65">
        <v>3</v>
      </c>
      <c r="AY146" s="65">
        <v>3</v>
      </c>
      <c r="AZ146" s="65">
        <v>3</v>
      </c>
      <c r="BA146" s="65">
        <v>3</v>
      </c>
      <c r="BB146" s="65">
        <v>3</v>
      </c>
      <c r="BC146" s="65">
        <v>3</v>
      </c>
      <c r="BD146" s="65">
        <v>3</v>
      </c>
      <c r="BE146" s="65">
        <v>3</v>
      </c>
      <c r="BF146" s="65">
        <v>3</v>
      </c>
      <c r="BG146" s="65">
        <v>3</v>
      </c>
      <c r="BH146" s="65">
        <v>3</v>
      </c>
      <c r="BI146" s="65">
        <v>0</v>
      </c>
      <c r="BJ146" s="65">
        <v>0</v>
      </c>
      <c r="BK146" s="65">
        <v>0</v>
      </c>
      <c r="BL146" s="65">
        <v>0</v>
      </c>
      <c r="BM146" s="65">
        <v>0</v>
      </c>
      <c r="BN146" s="65">
        <v>0</v>
      </c>
      <c r="BO146" s="65">
        <v>0</v>
      </c>
      <c r="BP146" s="65">
        <v>0</v>
      </c>
      <c r="BQ146" s="65">
        <v>0</v>
      </c>
      <c r="BR146" s="65">
        <v>0</v>
      </c>
      <c r="BS146" s="65">
        <v>0</v>
      </c>
      <c r="BT146" s="65">
        <v>0</v>
      </c>
      <c r="BU146" s="65">
        <v>0</v>
      </c>
      <c r="BV146" s="65">
        <v>0</v>
      </c>
      <c r="BW146" s="65">
        <v>0</v>
      </c>
      <c r="BX146" s="65">
        <v>1</v>
      </c>
      <c r="BY146" s="65">
        <v>0</v>
      </c>
      <c r="BZ146" s="65">
        <v>0</v>
      </c>
      <c r="CA146" s="65">
        <v>0</v>
      </c>
      <c r="CB146" s="65">
        <v>0</v>
      </c>
      <c r="CC146" s="65">
        <v>0</v>
      </c>
      <c r="CD146" s="65">
        <v>0</v>
      </c>
      <c r="CE146" s="65">
        <v>1</v>
      </c>
      <c r="CF146" s="65">
        <v>0</v>
      </c>
      <c r="CG146" s="65">
        <v>0</v>
      </c>
      <c r="CH146" s="65">
        <v>0</v>
      </c>
      <c r="CI146" s="65">
        <v>1</v>
      </c>
      <c r="CJ146" s="65">
        <v>0</v>
      </c>
      <c r="CK146" s="65">
        <v>0</v>
      </c>
      <c r="CL146" s="65">
        <v>0</v>
      </c>
      <c r="CM146" s="65">
        <v>0</v>
      </c>
      <c r="CN146" s="65">
        <v>0</v>
      </c>
      <c r="CO146" s="65">
        <v>0</v>
      </c>
      <c r="CP146" s="65">
        <v>0</v>
      </c>
      <c r="CQ146" s="65">
        <v>0</v>
      </c>
      <c r="CR146" s="65">
        <v>0</v>
      </c>
      <c r="CS146" s="65">
        <v>18</v>
      </c>
      <c r="CT146" s="65">
        <v>12</v>
      </c>
      <c r="CU146" s="65">
        <v>12</v>
      </c>
      <c r="CV146" s="65">
        <v>14</v>
      </c>
      <c r="CW146" s="65">
        <v>10</v>
      </c>
      <c r="CX146" s="65">
        <v>13</v>
      </c>
      <c r="CY146" s="65">
        <v>12</v>
      </c>
      <c r="CZ146" s="65">
        <v>12</v>
      </c>
      <c r="DA146" s="65">
        <v>9</v>
      </c>
      <c r="DB146" s="65">
        <v>12</v>
      </c>
      <c r="DC146" s="65">
        <v>10</v>
      </c>
      <c r="DD146" s="65">
        <v>13</v>
      </c>
      <c r="DE146" s="65">
        <v>12</v>
      </c>
      <c r="DF146" s="65">
        <v>11</v>
      </c>
      <c r="DG146" s="65">
        <v>19</v>
      </c>
      <c r="DH146" s="65">
        <v>11</v>
      </c>
      <c r="DI146" s="65">
        <v>10</v>
      </c>
      <c r="DJ146" s="65">
        <v>8</v>
      </c>
      <c r="DK146" s="65">
        <v>0</v>
      </c>
      <c r="DL146" s="65">
        <v>0</v>
      </c>
      <c r="DM146" s="65">
        <v>0</v>
      </c>
      <c r="DN146" s="65">
        <v>0</v>
      </c>
      <c r="DO146" s="65">
        <v>0</v>
      </c>
      <c r="DP146" s="65">
        <v>0</v>
      </c>
      <c r="DQ146" s="65">
        <v>0</v>
      </c>
      <c r="DR146" s="65">
        <v>0</v>
      </c>
      <c r="DS146" s="65">
        <v>0</v>
      </c>
      <c r="DT146" s="2" t="s">
        <v>690</v>
      </c>
      <c r="DU146" s="2" t="s">
        <v>687</v>
      </c>
      <c r="DW146" s="2" t="s">
        <v>1</v>
      </c>
      <c r="DX146" s="2">
        <v>48</v>
      </c>
      <c r="DY146" s="2">
        <v>7</v>
      </c>
      <c r="DZ146" s="2">
        <v>4</v>
      </c>
      <c r="EA146" s="2">
        <v>5</v>
      </c>
      <c r="EB146" s="2">
        <v>4</v>
      </c>
      <c r="EC146" s="2">
        <v>3</v>
      </c>
      <c r="ED146" s="2">
        <v>3</v>
      </c>
      <c r="EE146" s="2">
        <v>4</v>
      </c>
      <c r="EF146" s="2">
        <v>5</v>
      </c>
      <c r="EG146" s="2">
        <v>3</v>
      </c>
      <c r="EH146" s="2">
        <v>3</v>
      </c>
      <c r="EI146" s="2">
        <v>4</v>
      </c>
      <c r="EJ146" s="2">
        <v>3</v>
      </c>
      <c r="EK146" s="2">
        <v>4</v>
      </c>
      <c r="EL146" s="2">
        <v>4</v>
      </c>
      <c r="EM146" s="2">
        <v>6</v>
      </c>
      <c r="EN146" s="2">
        <v>4</v>
      </c>
      <c r="EO146" s="2">
        <v>3</v>
      </c>
      <c r="EP146" s="2">
        <v>3</v>
      </c>
      <c r="EQ146" s="2">
        <v>6</v>
      </c>
      <c r="ER146" s="2">
        <v>4</v>
      </c>
      <c r="ES146" s="2">
        <v>4</v>
      </c>
      <c r="ET146" s="2">
        <v>6</v>
      </c>
      <c r="EU146" s="2">
        <v>4</v>
      </c>
      <c r="EV146" s="2">
        <v>6</v>
      </c>
      <c r="EW146" s="2">
        <v>5</v>
      </c>
      <c r="EX146" s="2">
        <v>3</v>
      </c>
      <c r="EY146" s="2">
        <v>3</v>
      </c>
      <c r="EZ146" s="2">
        <v>4</v>
      </c>
      <c r="FA146" s="2">
        <v>3</v>
      </c>
      <c r="FB146" s="2">
        <v>6</v>
      </c>
      <c r="FC146" s="2">
        <v>4</v>
      </c>
      <c r="FD146" s="2">
        <v>3</v>
      </c>
      <c r="FE146" s="2">
        <v>7</v>
      </c>
      <c r="FF146" s="2">
        <v>4</v>
      </c>
      <c r="FG146" s="2">
        <v>4</v>
      </c>
      <c r="FH146" s="2">
        <v>3</v>
      </c>
      <c r="FI146" s="2">
        <v>5</v>
      </c>
      <c r="FJ146" s="2">
        <v>4</v>
      </c>
      <c r="FK146" s="2">
        <v>3</v>
      </c>
      <c r="FL146" s="2">
        <v>4</v>
      </c>
      <c r="FM146" s="2">
        <v>3</v>
      </c>
      <c r="FN146" s="2">
        <v>4</v>
      </c>
      <c r="FO146" s="2">
        <v>3</v>
      </c>
      <c r="FP146" s="2">
        <v>4</v>
      </c>
      <c r="FQ146" s="2">
        <v>3</v>
      </c>
      <c r="FR146" s="2">
        <v>5</v>
      </c>
      <c r="FS146" s="2">
        <v>3</v>
      </c>
      <c r="FT146" s="2">
        <v>4</v>
      </c>
      <c r="FU146" s="2">
        <v>4</v>
      </c>
      <c r="FV146" s="2">
        <v>4</v>
      </c>
      <c r="FW146" s="2">
        <v>6</v>
      </c>
      <c r="FX146" s="2">
        <v>3</v>
      </c>
      <c r="FY146" s="2">
        <v>3</v>
      </c>
      <c r="FZ146" s="2">
        <v>2</v>
      </c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</row>
    <row r="147" spans="1:200" x14ac:dyDescent="0.25">
      <c r="A147" s="2" t="s">
        <v>1003</v>
      </c>
      <c r="B147" s="2" t="s">
        <v>348</v>
      </c>
      <c r="C147" s="2" t="s">
        <v>1003</v>
      </c>
      <c r="D147" s="2">
        <v>5</v>
      </c>
      <c r="E147" s="2">
        <v>0</v>
      </c>
      <c r="F147" s="2">
        <v>22</v>
      </c>
      <c r="G147" s="2">
        <v>9</v>
      </c>
      <c r="H147" s="2">
        <v>5</v>
      </c>
      <c r="I147" s="2">
        <v>31</v>
      </c>
      <c r="J147" s="2">
        <v>65</v>
      </c>
      <c r="K147" s="2">
        <v>72</v>
      </c>
      <c r="L147" s="2">
        <v>69</v>
      </c>
      <c r="M147" s="2">
        <v>43</v>
      </c>
      <c r="N147" s="2">
        <v>0</v>
      </c>
      <c r="O147" s="2">
        <v>137</v>
      </c>
      <c r="P147" s="2">
        <v>206</v>
      </c>
      <c r="Q147" s="2">
        <v>249</v>
      </c>
      <c r="R147" s="2">
        <v>249</v>
      </c>
      <c r="S147" s="2">
        <v>65</v>
      </c>
      <c r="T147" s="2">
        <v>-0.38888888888888884</v>
      </c>
      <c r="U147" s="2">
        <v>72</v>
      </c>
      <c r="V147" s="2">
        <v>0.16666666666666652</v>
      </c>
      <c r="W147" s="2">
        <v>34</v>
      </c>
      <c r="X147" s="2">
        <v>-1</v>
      </c>
      <c r="Y147" s="2">
        <v>3</v>
      </c>
      <c r="Z147" s="2">
        <v>7</v>
      </c>
      <c r="AA147" s="2">
        <v>0</v>
      </c>
      <c r="AB147" s="2">
        <v>7</v>
      </c>
      <c r="AC147" s="2">
        <v>2</v>
      </c>
      <c r="AD147" s="2">
        <v>10</v>
      </c>
      <c r="AE147" s="2">
        <v>0</v>
      </c>
      <c r="AF147" s="2">
        <v>7</v>
      </c>
      <c r="AG147" s="2">
        <v>2</v>
      </c>
      <c r="AH147" s="2">
        <v>3</v>
      </c>
      <c r="AI147" s="2">
        <v>3</v>
      </c>
      <c r="AJ147" s="2">
        <v>4</v>
      </c>
      <c r="AK147" s="2">
        <v>4</v>
      </c>
      <c r="AL147" s="2">
        <v>32</v>
      </c>
      <c r="AM147" s="2">
        <v>776.577</v>
      </c>
      <c r="AN147" s="2">
        <v>754.38599999999997</v>
      </c>
      <c r="AO147" s="2">
        <v>22.191000000000031</v>
      </c>
      <c r="AP147" s="2">
        <v>249.00147000000001</v>
      </c>
      <c r="AQ147" s="65">
        <v>4</v>
      </c>
      <c r="AR147" s="65">
        <v>4</v>
      </c>
      <c r="AS147" s="65">
        <v>4</v>
      </c>
      <c r="AT147" s="65">
        <v>4</v>
      </c>
      <c r="AU147" s="65">
        <v>3</v>
      </c>
      <c r="AV147" s="65">
        <v>4</v>
      </c>
      <c r="AW147" s="65">
        <v>4</v>
      </c>
      <c r="AX147" s="65">
        <v>4</v>
      </c>
      <c r="AY147" s="65">
        <v>3</v>
      </c>
      <c r="AZ147" s="65">
        <v>3</v>
      </c>
      <c r="BA147" s="65">
        <v>4</v>
      </c>
      <c r="BB147" s="65">
        <v>4</v>
      </c>
      <c r="BC147" s="65">
        <v>3</v>
      </c>
      <c r="BD147" s="65">
        <v>3</v>
      </c>
      <c r="BE147" s="65">
        <v>3</v>
      </c>
      <c r="BF147" s="65">
        <v>3</v>
      </c>
      <c r="BG147" s="65">
        <v>3</v>
      </c>
      <c r="BH147" s="65">
        <v>3</v>
      </c>
      <c r="BI147" s="65">
        <v>0</v>
      </c>
      <c r="BJ147" s="65">
        <v>0</v>
      </c>
      <c r="BK147" s="65">
        <v>0</v>
      </c>
      <c r="BL147" s="65">
        <v>0</v>
      </c>
      <c r="BM147" s="65">
        <v>0</v>
      </c>
      <c r="BN147" s="65">
        <v>0</v>
      </c>
      <c r="BO147" s="65">
        <v>0</v>
      </c>
      <c r="BP147" s="65">
        <v>0</v>
      </c>
      <c r="BQ147" s="65">
        <v>0</v>
      </c>
      <c r="BR147" s="65">
        <v>0</v>
      </c>
      <c r="BS147" s="65">
        <v>0</v>
      </c>
      <c r="BT147" s="65">
        <v>0</v>
      </c>
      <c r="BU147" s="65">
        <v>0</v>
      </c>
      <c r="BV147" s="65">
        <v>0</v>
      </c>
      <c r="BW147" s="65">
        <v>0</v>
      </c>
      <c r="BX147" s="65">
        <v>0</v>
      </c>
      <c r="BY147" s="65">
        <v>0</v>
      </c>
      <c r="BZ147" s="65">
        <v>1</v>
      </c>
      <c r="CA147" s="65">
        <v>0</v>
      </c>
      <c r="CB147" s="65">
        <v>1</v>
      </c>
      <c r="CC147" s="65">
        <v>1</v>
      </c>
      <c r="CD147" s="65">
        <v>1</v>
      </c>
      <c r="CE147" s="65">
        <v>0</v>
      </c>
      <c r="CF147" s="65">
        <v>0</v>
      </c>
      <c r="CG147" s="65">
        <v>0</v>
      </c>
      <c r="CH147" s="65">
        <v>0</v>
      </c>
      <c r="CI147" s="65">
        <v>1</v>
      </c>
      <c r="CJ147" s="65">
        <v>0</v>
      </c>
      <c r="CK147" s="65">
        <v>0</v>
      </c>
      <c r="CL147" s="65">
        <v>0</v>
      </c>
      <c r="CM147" s="65">
        <v>0</v>
      </c>
      <c r="CN147" s="65">
        <v>0</v>
      </c>
      <c r="CO147" s="65">
        <v>0</v>
      </c>
      <c r="CP147" s="65">
        <v>0</v>
      </c>
      <c r="CQ147" s="65">
        <v>0</v>
      </c>
      <c r="CR147" s="65">
        <v>0</v>
      </c>
      <c r="CS147" s="65">
        <v>18</v>
      </c>
      <c r="CT147" s="65">
        <v>17</v>
      </c>
      <c r="CU147" s="65">
        <v>17</v>
      </c>
      <c r="CV147" s="65">
        <v>20</v>
      </c>
      <c r="CW147" s="65">
        <v>9</v>
      </c>
      <c r="CX147" s="65">
        <v>16</v>
      </c>
      <c r="CY147" s="65">
        <v>19</v>
      </c>
      <c r="CZ147" s="65">
        <v>14</v>
      </c>
      <c r="DA147" s="65">
        <v>8</v>
      </c>
      <c r="DB147" s="65">
        <v>13</v>
      </c>
      <c r="DC147" s="65">
        <v>12</v>
      </c>
      <c r="DD147" s="65">
        <v>12</v>
      </c>
      <c r="DE147" s="65">
        <v>12</v>
      </c>
      <c r="DF147" s="65">
        <v>14</v>
      </c>
      <c r="DG147" s="65">
        <v>17</v>
      </c>
      <c r="DH147" s="65">
        <v>12</v>
      </c>
      <c r="DI147" s="65">
        <v>11</v>
      </c>
      <c r="DJ147" s="65">
        <v>8</v>
      </c>
      <c r="DK147" s="65">
        <v>0</v>
      </c>
      <c r="DL147" s="65">
        <v>0</v>
      </c>
      <c r="DM147" s="65">
        <v>0</v>
      </c>
      <c r="DN147" s="65">
        <v>0</v>
      </c>
      <c r="DO147" s="65">
        <v>0</v>
      </c>
      <c r="DP147" s="65">
        <v>0</v>
      </c>
      <c r="DQ147" s="65">
        <v>0</v>
      </c>
      <c r="DR147" s="65">
        <v>0</v>
      </c>
      <c r="DS147" s="65">
        <v>0</v>
      </c>
      <c r="DT147" s="2" t="s">
        <v>348</v>
      </c>
      <c r="DU147" s="2" t="s">
        <v>491</v>
      </c>
      <c r="DW147" s="2" t="s">
        <v>16</v>
      </c>
      <c r="DX147" s="2">
        <v>4</v>
      </c>
      <c r="DY147" s="2">
        <v>4</v>
      </c>
      <c r="DZ147" s="2">
        <v>4</v>
      </c>
      <c r="EA147" s="2">
        <v>3</v>
      </c>
      <c r="EB147" s="2">
        <v>4</v>
      </c>
      <c r="EC147" s="2">
        <v>3</v>
      </c>
      <c r="ED147" s="2">
        <v>3</v>
      </c>
      <c r="EE147" s="2">
        <v>5</v>
      </c>
      <c r="EF147" s="2">
        <v>4</v>
      </c>
      <c r="EG147" s="2">
        <v>2</v>
      </c>
      <c r="EH147" s="2">
        <v>5</v>
      </c>
      <c r="EI147" s="2">
        <v>3</v>
      </c>
      <c r="EJ147" s="2">
        <v>3</v>
      </c>
      <c r="EK147" s="2">
        <v>3</v>
      </c>
      <c r="EL147" s="2">
        <v>5</v>
      </c>
      <c r="EM147" s="2">
        <v>5</v>
      </c>
      <c r="EN147" s="2">
        <v>4</v>
      </c>
      <c r="EO147" s="2">
        <v>3</v>
      </c>
      <c r="EP147" s="2">
        <v>2</v>
      </c>
      <c r="EQ147" s="2">
        <v>5</v>
      </c>
      <c r="ER147" s="2">
        <v>4</v>
      </c>
      <c r="ES147" s="2">
        <v>3</v>
      </c>
      <c r="ET147" s="2">
        <v>5</v>
      </c>
      <c r="EU147" s="2">
        <v>3</v>
      </c>
      <c r="EV147" s="2">
        <v>5</v>
      </c>
      <c r="EW147" s="2">
        <v>4</v>
      </c>
      <c r="EX147" s="2">
        <v>3</v>
      </c>
      <c r="EY147" s="2">
        <v>3</v>
      </c>
      <c r="EZ147" s="2">
        <v>4</v>
      </c>
      <c r="FA147" s="2">
        <v>3</v>
      </c>
      <c r="FB147" s="2">
        <v>3</v>
      </c>
      <c r="FC147" s="2">
        <v>4</v>
      </c>
      <c r="FD147" s="2">
        <v>4</v>
      </c>
      <c r="FE147" s="2">
        <v>7</v>
      </c>
      <c r="FF147" s="2">
        <v>4</v>
      </c>
      <c r="FG147" s="2">
        <v>5</v>
      </c>
      <c r="FH147" s="2">
        <v>3</v>
      </c>
      <c r="FI147" s="2">
        <v>4</v>
      </c>
      <c r="FJ147" s="2">
        <v>5</v>
      </c>
      <c r="FK147" s="2">
        <v>5</v>
      </c>
      <c r="FL147" s="2">
        <v>4</v>
      </c>
      <c r="FM147" s="2">
        <v>3</v>
      </c>
      <c r="FN147" s="2">
        <v>4</v>
      </c>
      <c r="FO147" s="2">
        <v>4</v>
      </c>
      <c r="FP147" s="2">
        <v>4</v>
      </c>
      <c r="FQ147" s="2">
        <v>3</v>
      </c>
      <c r="FR147" s="2">
        <v>4</v>
      </c>
      <c r="FS147" s="2">
        <v>2</v>
      </c>
      <c r="FT147" s="2">
        <v>2</v>
      </c>
      <c r="FU147" s="2">
        <v>5</v>
      </c>
      <c r="FV147" s="2">
        <v>5</v>
      </c>
      <c r="FW147" s="2">
        <v>5</v>
      </c>
      <c r="FX147" s="2">
        <v>4</v>
      </c>
      <c r="FY147" s="2">
        <v>3</v>
      </c>
      <c r="FZ147" s="2">
        <v>3</v>
      </c>
      <c r="GA147" s="2">
        <v>5</v>
      </c>
      <c r="GB147" s="2">
        <v>4</v>
      </c>
      <c r="GC147" s="2">
        <v>6</v>
      </c>
      <c r="GD147" s="2">
        <v>7</v>
      </c>
      <c r="GE147" s="2">
        <v>4</v>
      </c>
      <c r="GF147" s="2">
        <v>6</v>
      </c>
      <c r="GG147" s="2">
        <v>3</v>
      </c>
      <c r="GH147" s="2">
        <v>4</v>
      </c>
      <c r="GI147" s="2">
        <v>4</v>
      </c>
      <c r="GJ147" s="2"/>
      <c r="GK147" s="2"/>
      <c r="GL147" s="2"/>
      <c r="GM147" s="2"/>
      <c r="GN147" s="2"/>
      <c r="GO147" s="2"/>
      <c r="GP147" s="2"/>
      <c r="GQ147" s="2"/>
      <c r="GR147" s="2"/>
    </row>
    <row r="148" spans="1:200" x14ac:dyDescent="0.25">
      <c r="A148" s="2" t="s">
        <v>1004</v>
      </c>
      <c r="B148" s="2" t="s">
        <v>700</v>
      </c>
      <c r="C148" s="2" t="s">
        <v>973</v>
      </c>
      <c r="D148" s="2">
        <v>3</v>
      </c>
      <c r="E148" s="2">
        <v>0</v>
      </c>
      <c r="F148" s="2">
        <v>20</v>
      </c>
      <c r="G148" s="2">
        <v>12</v>
      </c>
      <c r="H148" s="2">
        <v>3</v>
      </c>
      <c r="I148" s="2">
        <v>32</v>
      </c>
      <c r="J148" s="2">
        <v>73</v>
      </c>
      <c r="K148" s="2">
        <v>75</v>
      </c>
      <c r="L148" s="2">
        <v>76</v>
      </c>
      <c r="M148" s="2">
        <v>999</v>
      </c>
      <c r="N148" s="2">
        <v>0</v>
      </c>
      <c r="O148" s="2">
        <v>148</v>
      </c>
      <c r="P148" s="2">
        <v>224</v>
      </c>
      <c r="Q148" s="2">
        <v>1223</v>
      </c>
      <c r="R148" s="2">
        <v>1223</v>
      </c>
      <c r="S148" s="2">
        <v>73</v>
      </c>
      <c r="T148" s="2">
        <v>-0.1111111111111116</v>
      </c>
      <c r="U148" s="2">
        <v>75</v>
      </c>
      <c r="V148" s="2">
        <v>-5.5555555555555358E-2</v>
      </c>
      <c r="W148" s="2">
        <v>39</v>
      </c>
      <c r="Y148" s="2">
        <v>2</v>
      </c>
      <c r="Z148" s="2">
        <v>8</v>
      </c>
      <c r="AA148" s="2">
        <v>0</v>
      </c>
      <c r="AB148" s="2">
        <v>11</v>
      </c>
      <c r="AC148" s="2">
        <v>1</v>
      </c>
      <c r="AD148" s="2">
        <v>13</v>
      </c>
      <c r="AG148" s="2">
        <v>50</v>
      </c>
      <c r="AH148" s="2">
        <v>52</v>
      </c>
      <c r="AI148" s="2">
        <v>50</v>
      </c>
      <c r="AJ148" s="2">
        <v>50</v>
      </c>
      <c r="AK148" s="2">
        <v>50</v>
      </c>
      <c r="AL148" s="2">
        <v>55</v>
      </c>
      <c r="AM148" s="2">
        <v>669.70799999999997</v>
      </c>
      <c r="AN148" s="2">
        <v>0</v>
      </c>
      <c r="AP148" s="2">
        <v>1223.0014799999999</v>
      </c>
      <c r="AQ148" s="65">
        <v>3</v>
      </c>
      <c r="AR148" s="65">
        <v>3</v>
      </c>
      <c r="AS148" s="65">
        <v>3</v>
      </c>
      <c r="AT148" s="65">
        <v>3</v>
      </c>
      <c r="AU148" s="65">
        <v>3</v>
      </c>
      <c r="AV148" s="65">
        <v>3</v>
      </c>
      <c r="AW148" s="65">
        <v>3</v>
      </c>
      <c r="AX148" s="65">
        <v>3</v>
      </c>
      <c r="AY148" s="65">
        <v>3</v>
      </c>
      <c r="AZ148" s="65">
        <v>3</v>
      </c>
      <c r="BA148" s="65">
        <v>3</v>
      </c>
      <c r="BB148" s="65">
        <v>3</v>
      </c>
      <c r="BC148" s="65">
        <v>3</v>
      </c>
      <c r="BD148" s="65">
        <v>3</v>
      </c>
      <c r="BE148" s="65">
        <v>3</v>
      </c>
      <c r="BF148" s="65">
        <v>3</v>
      </c>
      <c r="BG148" s="65">
        <v>3</v>
      </c>
      <c r="BH148" s="65">
        <v>3</v>
      </c>
      <c r="BI148" s="65">
        <v>0</v>
      </c>
      <c r="BJ148" s="65">
        <v>0</v>
      </c>
      <c r="BK148" s="65">
        <v>0</v>
      </c>
      <c r="BL148" s="65">
        <v>0</v>
      </c>
      <c r="BM148" s="65">
        <v>0</v>
      </c>
      <c r="BN148" s="65">
        <v>0</v>
      </c>
      <c r="BO148" s="65">
        <v>0</v>
      </c>
      <c r="BP148" s="65">
        <v>0</v>
      </c>
      <c r="BQ148" s="65">
        <v>0</v>
      </c>
      <c r="BR148" s="65">
        <v>0</v>
      </c>
      <c r="BS148" s="65">
        <v>1</v>
      </c>
      <c r="BT148" s="65">
        <v>0</v>
      </c>
      <c r="BU148" s="65">
        <v>0</v>
      </c>
      <c r="BV148" s="65">
        <v>0</v>
      </c>
      <c r="BW148" s="65">
        <v>0</v>
      </c>
      <c r="BX148" s="65">
        <v>0</v>
      </c>
      <c r="BY148" s="65">
        <v>0</v>
      </c>
      <c r="BZ148" s="65">
        <v>0</v>
      </c>
      <c r="CA148" s="65">
        <v>0</v>
      </c>
      <c r="CB148" s="65">
        <v>0</v>
      </c>
      <c r="CC148" s="65">
        <v>1</v>
      </c>
      <c r="CD148" s="65">
        <v>0</v>
      </c>
      <c r="CE148" s="65">
        <v>0</v>
      </c>
      <c r="CF148" s="65">
        <v>0</v>
      </c>
      <c r="CG148" s="65">
        <v>0</v>
      </c>
      <c r="CH148" s="65">
        <v>0</v>
      </c>
      <c r="CI148" s="65">
        <v>1</v>
      </c>
      <c r="CJ148" s="65">
        <v>0</v>
      </c>
      <c r="CK148" s="65">
        <v>0</v>
      </c>
      <c r="CL148" s="65">
        <v>0</v>
      </c>
      <c r="CM148" s="65">
        <v>0</v>
      </c>
      <c r="CN148" s="65">
        <v>0</v>
      </c>
      <c r="CO148" s="65">
        <v>0</v>
      </c>
      <c r="CP148" s="65">
        <v>0</v>
      </c>
      <c r="CQ148" s="65">
        <v>0</v>
      </c>
      <c r="CR148" s="65">
        <v>0</v>
      </c>
      <c r="CS148" s="65">
        <v>18</v>
      </c>
      <c r="CT148" s="65">
        <v>14</v>
      </c>
      <c r="CU148" s="65">
        <v>12</v>
      </c>
      <c r="CV148" s="65">
        <v>16</v>
      </c>
      <c r="CW148" s="65">
        <v>10</v>
      </c>
      <c r="CX148" s="65">
        <v>13</v>
      </c>
      <c r="CY148" s="65">
        <v>16</v>
      </c>
      <c r="CZ148" s="65">
        <v>13</v>
      </c>
      <c r="DA148" s="65">
        <v>9</v>
      </c>
      <c r="DB148" s="65">
        <v>11</v>
      </c>
      <c r="DC148" s="65">
        <v>9</v>
      </c>
      <c r="DD148" s="65">
        <v>9</v>
      </c>
      <c r="DE148" s="65">
        <v>13</v>
      </c>
      <c r="DF148" s="65">
        <v>15</v>
      </c>
      <c r="DG148" s="65">
        <v>17</v>
      </c>
      <c r="DH148" s="65">
        <v>12</v>
      </c>
      <c r="DI148" s="65">
        <v>9</v>
      </c>
      <c r="DJ148" s="65">
        <v>8</v>
      </c>
      <c r="DK148" s="65">
        <v>0</v>
      </c>
      <c r="DL148" s="65">
        <v>0</v>
      </c>
      <c r="DM148" s="65">
        <v>0</v>
      </c>
      <c r="DN148" s="65">
        <v>0</v>
      </c>
      <c r="DO148" s="65">
        <v>0</v>
      </c>
      <c r="DP148" s="65">
        <v>0</v>
      </c>
      <c r="DQ148" s="65">
        <v>0</v>
      </c>
      <c r="DR148" s="65">
        <v>0</v>
      </c>
      <c r="DS148" s="65">
        <v>0</v>
      </c>
      <c r="DT148" s="2" t="s">
        <v>700</v>
      </c>
      <c r="DU148" s="2" t="s">
        <v>489</v>
      </c>
      <c r="DW148" s="2" t="s">
        <v>1</v>
      </c>
      <c r="DX148" s="2">
        <v>50</v>
      </c>
      <c r="DY148" s="2">
        <v>7</v>
      </c>
      <c r="DZ148" s="2">
        <v>3</v>
      </c>
      <c r="EA148" s="2">
        <v>4</v>
      </c>
      <c r="EB148" s="2">
        <v>6</v>
      </c>
      <c r="EC148" s="2">
        <v>3</v>
      </c>
      <c r="ED148" s="2">
        <v>6</v>
      </c>
      <c r="EE148" s="2">
        <v>5</v>
      </c>
      <c r="EF148" s="2">
        <v>5</v>
      </c>
      <c r="EG148" s="2">
        <v>3</v>
      </c>
      <c r="EH148" s="2">
        <v>3</v>
      </c>
      <c r="EI148" s="2">
        <v>3</v>
      </c>
      <c r="EJ148" s="2">
        <v>2</v>
      </c>
      <c r="EK148" s="2">
        <v>4</v>
      </c>
      <c r="EL148" s="2">
        <v>5</v>
      </c>
      <c r="EM148" s="2">
        <v>5</v>
      </c>
      <c r="EN148" s="2">
        <v>3</v>
      </c>
      <c r="EO148" s="2">
        <v>3</v>
      </c>
      <c r="EP148" s="2">
        <v>3</v>
      </c>
      <c r="EQ148" s="2">
        <v>6</v>
      </c>
      <c r="ER148" s="2">
        <v>6</v>
      </c>
      <c r="ES148" s="2">
        <v>4</v>
      </c>
      <c r="ET148" s="2">
        <v>5</v>
      </c>
      <c r="EU148" s="2">
        <v>3</v>
      </c>
      <c r="EV148" s="2">
        <v>4</v>
      </c>
      <c r="EW148" s="2">
        <v>5</v>
      </c>
      <c r="EX148" s="2">
        <v>4</v>
      </c>
      <c r="EY148" s="2">
        <v>3</v>
      </c>
      <c r="EZ148" s="2">
        <v>4</v>
      </c>
      <c r="FA148" s="2">
        <v>3</v>
      </c>
      <c r="FB148" s="2">
        <v>3</v>
      </c>
      <c r="FC148" s="2">
        <v>4</v>
      </c>
      <c r="FD148" s="2">
        <v>5</v>
      </c>
      <c r="FE148" s="2">
        <v>6</v>
      </c>
      <c r="FF148" s="2">
        <v>4</v>
      </c>
      <c r="FG148" s="2">
        <v>3</v>
      </c>
      <c r="FH148" s="2">
        <v>3</v>
      </c>
      <c r="FI148" s="2">
        <v>5</v>
      </c>
      <c r="FJ148" s="2">
        <v>5</v>
      </c>
      <c r="FK148" s="2">
        <v>4</v>
      </c>
      <c r="FL148" s="2">
        <v>5</v>
      </c>
      <c r="FM148" s="2">
        <v>4</v>
      </c>
      <c r="FN148" s="2">
        <v>3</v>
      </c>
      <c r="FO148" s="2">
        <v>6</v>
      </c>
      <c r="FP148" s="2">
        <v>4</v>
      </c>
      <c r="FQ148" s="2">
        <v>3</v>
      </c>
      <c r="FR148" s="2">
        <v>4</v>
      </c>
      <c r="FS148" s="2">
        <v>3</v>
      </c>
      <c r="FT148" s="2">
        <v>4</v>
      </c>
      <c r="FU148" s="2">
        <v>5</v>
      </c>
      <c r="FV148" s="2">
        <v>5</v>
      </c>
      <c r="FW148" s="2">
        <v>6</v>
      </c>
      <c r="FX148" s="2">
        <v>5</v>
      </c>
      <c r="FY148" s="2">
        <v>3</v>
      </c>
      <c r="FZ148" s="2">
        <v>2</v>
      </c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</row>
    <row r="149" spans="1:200" x14ac:dyDescent="0.25">
      <c r="A149" s="2" t="s">
        <v>1005</v>
      </c>
      <c r="B149" s="2" t="s">
        <v>459</v>
      </c>
      <c r="C149" s="2" t="s">
        <v>1005</v>
      </c>
      <c r="D149" s="2">
        <v>9</v>
      </c>
      <c r="E149" s="2">
        <v>1</v>
      </c>
      <c r="F149" s="2">
        <v>17</v>
      </c>
      <c r="G149" s="2">
        <v>3</v>
      </c>
      <c r="H149" s="2">
        <v>10</v>
      </c>
      <c r="I149" s="2">
        <v>20</v>
      </c>
      <c r="J149" s="2">
        <v>62</v>
      </c>
      <c r="K149" s="2">
        <v>61</v>
      </c>
      <c r="L149" s="2">
        <v>63</v>
      </c>
      <c r="M149" s="2">
        <v>38</v>
      </c>
      <c r="N149" s="2">
        <v>0</v>
      </c>
      <c r="O149" s="2">
        <v>123</v>
      </c>
      <c r="P149" s="2">
        <v>186</v>
      </c>
      <c r="Q149" s="2">
        <v>224</v>
      </c>
      <c r="R149" s="2">
        <v>224</v>
      </c>
      <c r="S149" s="2">
        <v>62</v>
      </c>
      <c r="T149" s="2">
        <v>5.5555555555555802E-2</v>
      </c>
      <c r="U149" s="2">
        <v>61</v>
      </c>
      <c r="V149" s="2">
        <v>-0.11111111111111116</v>
      </c>
      <c r="W149" s="2">
        <v>31</v>
      </c>
      <c r="X149" s="2">
        <v>-0.77777777777777768</v>
      </c>
      <c r="Y149" s="2">
        <v>3</v>
      </c>
      <c r="Z149" s="2">
        <v>4</v>
      </c>
      <c r="AA149" s="2">
        <v>3</v>
      </c>
      <c r="AB149" s="2">
        <v>4</v>
      </c>
      <c r="AC149" s="2">
        <v>3</v>
      </c>
      <c r="AD149" s="2">
        <v>7</v>
      </c>
      <c r="AE149" s="2">
        <v>1</v>
      </c>
      <c r="AF149" s="2">
        <v>5</v>
      </c>
      <c r="AG149" s="2">
        <v>13</v>
      </c>
      <c r="AH149" s="2">
        <v>16</v>
      </c>
      <c r="AI149" s="2">
        <v>16</v>
      </c>
      <c r="AJ149" s="2">
        <v>19</v>
      </c>
      <c r="AK149" s="2">
        <v>19</v>
      </c>
      <c r="AL149" s="2">
        <v>20</v>
      </c>
      <c r="AM149" s="2">
        <v>895.31899999999996</v>
      </c>
      <c r="AN149" s="2">
        <v>872.96100000000001</v>
      </c>
      <c r="AO149" s="2">
        <v>22.357999999999947</v>
      </c>
      <c r="AP149" s="2">
        <v>224.00148999999999</v>
      </c>
      <c r="AQ149" s="65">
        <v>4</v>
      </c>
      <c r="AR149" s="65">
        <v>4</v>
      </c>
      <c r="AS149" s="65">
        <v>4</v>
      </c>
      <c r="AT149" s="65">
        <v>4</v>
      </c>
      <c r="AU149" s="65">
        <v>3</v>
      </c>
      <c r="AV149" s="65">
        <v>4</v>
      </c>
      <c r="AW149" s="65">
        <v>4</v>
      </c>
      <c r="AX149" s="65">
        <v>4</v>
      </c>
      <c r="AY149" s="65">
        <v>3</v>
      </c>
      <c r="AZ149" s="65">
        <v>3</v>
      </c>
      <c r="BA149" s="65">
        <v>4</v>
      </c>
      <c r="BB149" s="65">
        <v>4</v>
      </c>
      <c r="BC149" s="65">
        <v>3</v>
      </c>
      <c r="BD149" s="65">
        <v>3</v>
      </c>
      <c r="BE149" s="65">
        <v>3</v>
      </c>
      <c r="BF149" s="65">
        <v>3</v>
      </c>
      <c r="BG149" s="65">
        <v>3</v>
      </c>
      <c r="BH149" s="65">
        <v>3</v>
      </c>
      <c r="BI149" s="65">
        <v>0</v>
      </c>
      <c r="BJ149" s="65">
        <v>0</v>
      </c>
      <c r="BK149" s="65">
        <v>0</v>
      </c>
      <c r="BL149" s="65">
        <v>0</v>
      </c>
      <c r="BM149" s="65">
        <v>0</v>
      </c>
      <c r="BN149" s="65">
        <v>0</v>
      </c>
      <c r="BO149" s="65">
        <v>0</v>
      </c>
      <c r="BP149" s="65">
        <v>0</v>
      </c>
      <c r="BQ149" s="65">
        <v>0</v>
      </c>
      <c r="BR149" s="65">
        <v>1</v>
      </c>
      <c r="BS149" s="65">
        <v>1</v>
      </c>
      <c r="BT149" s="65">
        <v>0</v>
      </c>
      <c r="BU149" s="65">
        <v>0</v>
      </c>
      <c r="BV149" s="65">
        <v>0</v>
      </c>
      <c r="BW149" s="65">
        <v>1</v>
      </c>
      <c r="BX149" s="65">
        <v>1</v>
      </c>
      <c r="BY149" s="65">
        <v>1</v>
      </c>
      <c r="BZ149" s="65">
        <v>0</v>
      </c>
      <c r="CA149" s="65">
        <v>0</v>
      </c>
      <c r="CB149" s="65">
        <v>1</v>
      </c>
      <c r="CC149" s="65">
        <v>0</v>
      </c>
      <c r="CD149" s="65">
        <v>0</v>
      </c>
      <c r="CE149" s="65">
        <v>1</v>
      </c>
      <c r="CF149" s="65">
        <v>1</v>
      </c>
      <c r="CG149" s="65">
        <v>0</v>
      </c>
      <c r="CH149" s="65">
        <v>0</v>
      </c>
      <c r="CI149" s="65">
        <v>2</v>
      </c>
      <c r="CJ149" s="65">
        <v>0</v>
      </c>
      <c r="CK149" s="65">
        <v>0</v>
      </c>
      <c r="CL149" s="65">
        <v>0</v>
      </c>
      <c r="CM149" s="65">
        <v>0</v>
      </c>
      <c r="CN149" s="65">
        <v>0</v>
      </c>
      <c r="CO149" s="65">
        <v>0</v>
      </c>
      <c r="CP149" s="65">
        <v>0</v>
      </c>
      <c r="CQ149" s="65">
        <v>0</v>
      </c>
      <c r="CR149" s="65">
        <v>0</v>
      </c>
      <c r="CS149" s="65">
        <v>15</v>
      </c>
      <c r="CT149" s="65">
        <v>15</v>
      </c>
      <c r="CU149" s="65">
        <v>15</v>
      </c>
      <c r="CV149" s="65">
        <v>18</v>
      </c>
      <c r="CW149" s="65">
        <v>9</v>
      </c>
      <c r="CX149" s="65">
        <v>17</v>
      </c>
      <c r="CY149" s="65">
        <v>17</v>
      </c>
      <c r="CZ149" s="65">
        <v>12</v>
      </c>
      <c r="DA149" s="65">
        <v>9</v>
      </c>
      <c r="DB149" s="65">
        <v>10</v>
      </c>
      <c r="DC149" s="65">
        <v>11</v>
      </c>
      <c r="DD149" s="65">
        <v>13</v>
      </c>
      <c r="DE149" s="65">
        <v>12</v>
      </c>
      <c r="DF149" s="65">
        <v>11</v>
      </c>
      <c r="DG149" s="65">
        <v>13</v>
      </c>
      <c r="DH149" s="65">
        <v>9</v>
      </c>
      <c r="DI149" s="65">
        <v>11</v>
      </c>
      <c r="DJ149" s="65">
        <v>7</v>
      </c>
      <c r="DK149" s="65">
        <v>0</v>
      </c>
      <c r="DL149" s="65">
        <v>0</v>
      </c>
      <c r="DM149" s="65">
        <v>0</v>
      </c>
      <c r="DN149" s="65">
        <v>0</v>
      </c>
      <c r="DO149" s="65">
        <v>0</v>
      </c>
      <c r="DP149" s="65">
        <v>0</v>
      </c>
      <c r="DQ149" s="65">
        <v>0</v>
      </c>
      <c r="DR149" s="65">
        <v>0</v>
      </c>
      <c r="DS149" s="65">
        <v>0</v>
      </c>
      <c r="DT149" s="2" t="s">
        <v>459</v>
      </c>
      <c r="DU149" s="2" t="s">
        <v>489</v>
      </c>
      <c r="DW149" s="2" t="s">
        <v>1</v>
      </c>
      <c r="DX149" s="2">
        <v>19</v>
      </c>
      <c r="DY149" s="2">
        <v>4</v>
      </c>
      <c r="DZ149" s="2">
        <v>4</v>
      </c>
      <c r="EA149" s="2">
        <v>3</v>
      </c>
      <c r="EB149" s="2">
        <v>4</v>
      </c>
      <c r="EC149" s="2">
        <v>3</v>
      </c>
      <c r="ED149" s="2">
        <v>5</v>
      </c>
      <c r="EE149" s="2">
        <v>4</v>
      </c>
      <c r="EF149" s="2">
        <v>3</v>
      </c>
      <c r="EG149" s="2">
        <v>3</v>
      </c>
      <c r="EH149" s="2">
        <v>3</v>
      </c>
      <c r="EI149" s="2">
        <v>3</v>
      </c>
      <c r="EJ149" s="2">
        <v>4</v>
      </c>
      <c r="EK149" s="2">
        <v>4</v>
      </c>
      <c r="EL149" s="2">
        <v>3</v>
      </c>
      <c r="EM149" s="2">
        <v>3</v>
      </c>
      <c r="EN149" s="2">
        <v>3</v>
      </c>
      <c r="EO149" s="2">
        <v>4</v>
      </c>
      <c r="EP149" s="2">
        <v>2</v>
      </c>
      <c r="EQ149" s="2">
        <v>3</v>
      </c>
      <c r="ER149" s="2">
        <v>4</v>
      </c>
      <c r="ES149" s="2">
        <v>4</v>
      </c>
      <c r="ET149" s="2">
        <v>4</v>
      </c>
      <c r="EU149" s="2">
        <v>3</v>
      </c>
      <c r="EV149" s="2">
        <v>2</v>
      </c>
      <c r="EW149" s="2">
        <v>5</v>
      </c>
      <c r="EX149" s="2">
        <v>3</v>
      </c>
      <c r="EY149" s="2">
        <v>3</v>
      </c>
      <c r="EZ149" s="2">
        <v>3</v>
      </c>
      <c r="FA149" s="2">
        <v>2</v>
      </c>
      <c r="FB149" s="2">
        <v>3</v>
      </c>
      <c r="FC149" s="2">
        <v>4</v>
      </c>
      <c r="FD149" s="2">
        <v>4</v>
      </c>
      <c r="FE149" s="2">
        <v>5</v>
      </c>
      <c r="FF149" s="2">
        <v>3</v>
      </c>
      <c r="FG149" s="2">
        <v>3</v>
      </c>
      <c r="FH149" s="2">
        <v>3</v>
      </c>
      <c r="FI149" s="2">
        <v>4</v>
      </c>
      <c r="FJ149" s="2">
        <v>2</v>
      </c>
      <c r="FK149" s="2">
        <v>4</v>
      </c>
      <c r="FL149" s="2">
        <v>4</v>
      </c>
      <c r="FM149" s="2">
        <v>3</v>
      </c>
      <c r="FN149" s="2">
        <v>4</v>
      </c>
      <c r="FO149" s="2">
        <v>3</v>
      </c>
      <c r="FP149" s="2">
        <v>4</v>
      </c>
      <c r="FQ149" s="2">
        <v>3</v>
      </c>
      <c r="FR149" s="2">
        <v>4</v>
      </c>
      <c r="FS149" s="2">
        <v>3</v>
      </c>
      <c r="FT149" s="2">
        <v>3</v>
      </c>
      <c r="FU149" s="2">
        <v>4</v>
      </c>
      <c r="FV149" s="2">
        <v>4</v>
      </c>
      <c r="FW149" s="2">
        <v>5</v>
      </c>
      <c r="FX149" s="2">
        <v>3</v>
      </c>
      <c r="FY149" s="2">
        <v>4</v>
      </c>
      <c r="FZ149" s="2">
        <v>2</v>
      </c>
      <c r="GA149" s="2">
        <v>4</v>
      </c>
      <c r="GB149" s="2">
        <v>5</v>
      </c>
      <c r="GC149" s="2">
        <v>4</v>
      </c>
      <c r="GD149" s="2">
        <v>6</v>
      </c>
      <c r="GE149" s="2">
        <v>6</v>
      </c>
      <c r="GF149" s="2">
        <v>5</v>
      </c>
      <c r="GG149" s="2">
        <v>2</v>
      </c>
      <c r="GH149" s="2">
        <v>3</v>
      </c>
      <c r="GI149" s="2">
        <v>3</v>
      </c>
      <c r="GJ149" s="2"/>
      <c r="GK149" s="2"/>
      <c r="GL149" s="2"/>
      <c r="GM149" s="2"/>
      <c r="GN149" s="2"/>
      <c r="GO149" s="2"/>
      <c r="GP149" s="2"/>
      <c r="GQ149" s="2"/>
      <c r="GR149" s="2"/>
    </row>
    <row r="150" spans="1:200" x14ac:dyDescent="0.25">
      <c r="A150" s="2" t="s">
        <v>1006</v>
      </c>
      <c r="B150" s="2" t="s">
        <v>208</v>
      </c>
      <c r="C150" s="2" t="s">
        <v>1006</v>
      </c>
      <c r="D150" s="2">
        <v>6</v>
      </c>
      <c r="E150" s="2">
        <v>0</v>
      </c>
      <c r="F150" s="2">
        <v>14</v>
      </c>
      <c r="G150" s="2">
        <v>6</v>
      </c>
      <c r="H150" s="2">
        <v>6</v>
      </c>
      <c r="I150" s="2">
        <v>20</v>
      </c>
      <c r="J150" s="2">
        <v>67</v>
      </c>
      <c r="K150" s="2">
        <v>63</v>
      </c>
      <c r="L150" s="2">
        <v>62</v>
      </c>
      <c r="M150" s="2">
        <v>38</v>
      </c>
      <c r="N150" s="2">
        <v>0</v>
      </c>
      <c r="O150" s="2">
        <v>130</v>
      </c>
      <c r="P150" s="2">
        <v>192</v>
      </c>
      <c r="Q150" s="2">
        <v>230</v>
      </c>
      <c r="R150" s="2">
        <v>230</v>
      </c>
      <c r="S150" s="2">
        <v>67</v>
      </c>
      <c r="T150" s="2">
        <v>0.22222222222222232</v>
      </c>
      <c r="U150" s="2">
        <v>63</v>
      </c>
      <c r="V150" s="2">
        <v>5.5555555555555358E-2</v>
      </c>
      <c r="W150" s="2">
        <v>32</v>
      </c>
      <c r="X150" s="2">
        <v>-0.66666666666666696</v>
      </c>
      <c r="Y150" s="2">
        <v>2</v>
      </c>
      <c r="Z150" s="2">
        <v>7</v>
      </c>
      <c r="AA150" s="2">
        <v>3</v>
      </c>
      <c r="AB150" s="2">
        <v>5</v>
      </c>
      <c r="AC150" s="2">
        <v>1</v>
      </c>
      <c r="AD150" s="2">
        <v>3</v>
      </c>
      <c r="AE150" s="2">
        <v>0</v>
      </c>
      <c r="AF150" s="2">
        <v>5</v>
      </c>
      <c r="AG150" s="2">
        <v>34</v>
      </c>
      <c r="AH150" s="2">
        <v>27</v>
      </c>
      <c r="AI150" s="2">
        <v>23</v>
      </c>
      <c r="AJ150" s="2">
        <v>24</v>
      </c>
      <c r="AK150" s="2">
        <v>24</v>
      </c>
      <c r="AL150" s="2">
        <v>25</v>
      </c>
      <c r="AM150" s="2">
        <v>859.697</v>
      </c>
      <c r="AN150" s="2">
        <v>755.12699999999995</v>
      </c>
      <c r="AO150" s="2">
        <v>104.57000000000005</v>
      </c>
      <c r="AP150" s="2">
        <v>230.00149999999999</v>
      </c>
      <c r="AQ150" s="65">
        <v>4</v>
      </c>
      <c r="AR150" s="65">
        <v>4</v>
      </c>
      <c r="AS150" s="65">
        <v>4</v>
      </c>
      <c r="AT150" s="65">
        <v>4</v>
      </c>
      <c r="AU150" s="65">
        <v>3</v>
      </c>
      <c r="AV150" s="65">
        <v>4</v>
      </c>
      <c r="AW150" s="65">
        <v>4</v>
      </c>
      <c r="AX150" s="65">
        <v>4</v>
      </c>
      <c r="AY150" s="65">
        <v>3</v>
      </c>
      <c r="AZ150" s="65">
        <v>3</v>
      </c>
      <c r="BA150" s="65">
        <v>4</v>
      </c>
      <c r="BB150" s="65">
        <v>4</v>
      </c>
      <c r="BC150" s="65">
        <v>3</v>
      </c>
      <c r="BD150" s="65">
        <v>3</v>
      </c>
      <c r="BE150" s="65">
        <v>3</v>
      </c>
      <c r="BF150" s="65">
        <v>3</v>
      </c>
      <c r="BG150" s="65">
        <v>3</v>
      </c>
      <c r="BH150" s="65">
        <v>3</v>
      </c>
      <c r="BI150" s="65">
        <v>0</v>
      </c>
      <c r="BJ150" s="65">
        <v>0</v>
      </c>
      <c r="BK150" s="65">
        <v>0</v>
      </c>
      <c r="BL150" s="65">
        <v>0</v>
      </c>
      <c r="BM150" s="65">
        <v>0</v>
      </c>
      <c r="BN150" s="65">
        <v>0</v>
      </c>
      <c r="BO150" s="65">
        <v>0</v>
      </c>
      <c r="BP150" s="65">
        <v>0</v>
      </c>
      <c r="BQ150" s="65">
        <v>0</v>
      </c>
      <c r="BR150" s="65">
        <v>2</v>
      </c>
      <c r="BS150" s="65">
        <v>0</v>
      </c>
      <c r="BT150" s="65">
        <v>0</v>
      </c>
      <c r="BU150" s="65">
        <v>0</v>
      </c>
      <c r="BV150" s="65">
        <v>0</v>
      </c>
      <c r="BW150" s="65">
        <v>0</v>
      </c>
      <c r="BX150" s="65">
        <v>0</v>
      </c>
      <c r="BY150" s="65">
        <v>0</v>
      </c>
      <c r="BZ150" s="65">
        <v>1</v>
      </c>
      <c r="CA150" s="65">
        <v>0</v>
      </c>
      <c r="CB150" s="65">
        <v>0</v>
      </c>
      <c r="CC150" s="65">
        <v>0</v>
      </c>
      <c r="CD150" s="65">
        <v>0</v>
      </c>
      <c r="CE150" s="65">
        <v>3</v>
      </c>
      <c r="CF150" s="65">
        <v>0</v>
      </c>
      <c r="CG150" s="65">
        <v>0</v>
      </c>
      <c r="CH150" s="65">
        <v>0</v>
      </c>
      <c r="CI150" s="65">
        <v>0</v>
      </c>
      <c r="CJ150" s="65">
        <v>0</v>
      </c>
      <c r="CK150" s="65">
        <v>0</v>
      </c>
      <c r="CL150" s="65">
        <v>0</v>
      </c>
      <c r="CM150" s="65">
        <v>0</v>
      </c>
      <c r="CN150" s="65">
        <v>0</v>
      </c>
      <c r="CO150" s="65">
        <v>0</v>
      </c>
      <c r="CP150" s="65">
        <v>0</v>
      </c>
      <c r="CQ150" s="65">
        <v>0</v>
      </c>
      <c r="CR150" s="65">
        <v>0</v>
      </c>
      <c r="CS150" s="65">
        <v>14</v>
      </c>
      <c r="CT150" s="65">
        <v>18</v>
      </c>
      <c r="CU150" s="65">
        <v>14</v>
      </c>
      <c r="CV150" s="65">
        <v>18</v>
      </c>
      <c r="CW150" s="65">
        <v>10</v>
      </c>
      <c r="CX150" s="65">
        <v>16</v>
      </c>
      <c r="CY150" s="65">
        <v>18</v>
      </c>
      <c r="CZ150" s="65">
        <v>13</v>
      </c>
      <c r="DA150" s="65">
        <v>8</v>
      </c>
      <c r="DB150" s="65">
        <v>10</v>
      </c>
      <c r="DC150" s="65">
        <v>15</v>
      </c>
      <c r="DD150" s="65">
        <v>12</v>
      </c>
      <c r="DE150" s="65">
        <v>13</v>
      </c>
      <c r="DF150" s="65">
        <v>9</v>
      </c>
      <c r="DG150" s="65">
        <v>13</v>
      </c>
      <c r="DH150" s="65">
        <v>9</v>
      </c>
      <c r="DI150" s="65">
        <v>11</v>
      </c>
      <c r="DJ150" s="65">
        <v>9</v>
      </c>
      <c r="DK150" s="65">
        <v>0</v>
      </c>
      <c r="DL150" s="65">
        <v>0</v>
      </c>
      <c r="DM150" s="65">
        <v>0</v>
      </c>
      <c r="DN150" s="65">
        <v>0</v>
      </c>
      <c r="DO150" s="65">
        <v>0</v>
      </c>
      <c r="DP150" s="65">
        <v>0</v>
      </c>
      <c r="DQ150" s="65">
        <v>0</v>
      </c>
      <c r="DR150" s="65">
        <v>0</v>
      </c>
      <c r="DS150" s="65">
        <v>0</v>
      </c>
      <c r="DT150" s="2" t="s">
        <v>208</v>
      </c>
      <c r="DU150" s="2" t="s">
        <v>489</v>
      </c>
      <c r="DW150" s="2" t="s">
        <v>1</v>
      </c>
      <c r="DX150" s="2">
        <v>24</v>
      </c>
      <c r="DY150" s="2">
        <v>3</v>
      </c>
      <c r="DZ150" s="2">
        <v>5</v>
      </c>
      <c r="EA150" s="2">
        <v>4</v>
      </c>
      <c r="EB150" s="2">
        <v>5</v>
      </c>
      <c r="EC150" s="2">
        <v>3</v>
      </c>
      <c r="ED150" s="2">
        <v>4</v>
      </c>
      <c r="EE150" s="2">
        <v>4</v>
      </c>
      <c r="EF150" s="2">
        <v>3</v>
      </c>
      <c r="EG150" s="2">
        <v>3</v>
      </c>
      <c r="EH150" s="2">
        <v>4</v>
      </c>
      <c r="EI150" s="2">
        <v>4</v>
      </c>
      <c r="EJ150" s="2">
        <v>3</v>
      </c>
      <c r="EK150" s="2">
        <v>4</v>
      </c>
      <c r="EL150" s="2">
        <v>3</v>
      </c>
      <c r="EM150" s="2">
        <v>4</v>
      </c>
      <c r="EN150" s="2">
        <v>3</v>
      </c>
      <c r="EO150" s="2">
        <v>5</v>
      </c>
      <c r="EP150" s="2">
        <v>3</v>
      </c>
      <c r="EQ150" s="2">
        <v>3</v>
      </c>
      <c r="ER150" s="2">
        <v>5</v>
      </c>
      <c r="ES150" s="2">
        <v>3</v>
      </c>
      <c r="ET150" s="2">
        <v>5</v>
      </c>
      <c r="EU150" s="2">
        <v>4</v>
      </c>
      <c r="EV150" s="2">
        <v>3</v>
      </c>
      <c r="EW150" s="2">
        <v>4</v>
      </c>
      <c r="EX150" s="2">
        <v>3</v>
      </c>
      <c r="EY150" s="2">
        <v>2</v>
      </c>
      <c r="EZ150" s="2">
        <v>3</v>
      </c>
      <c r="FA150" s="2">
        <v>4</v>
      </c>
      <c r="FB150" s="2">
        <v>3</v>
      </c>
      <c r="FC150" s="2">
        <v>5</v>
      </c>
      <c r="FD150" s="2">
        <v>3</v>
      </c>
      <c r="FE150" s="2">
        <v>4</v>
      </c>
      <c r="FF150" s="2">
        <v>3</v>
      </c>
      <c r="FG150" s="2">
        <v>3</v>
      </c>
      <c r="FH150" s="2">
        <v>3</v>
      </c>
      <c r="FI150" s="2">
        <v>4</v>
      </c>
      <c r="FJ150" s="2">
        <v>4</v>
      </c>
      <c r="FK150" s="2">
        <v>4</v>
      </c>
      <c r="FL150" s="2">
        <v>3</v>
      </c>
      <c r="FM150" s="2">
        <v>3</v>
      </c>
      <c r="FN150" s="2">
        <v>4</v>
      </c>
      <c r="FO150" s="2">
        <v>4</v>
      </c>
      <c r="FP150" s="2">
        <v>3</v>
      </c>
      <c r="FQ150" s="2">
        <v>3</v>
      </c>
      <c r="FR150" s="2">
        <v>3</v>
      </c>
      <c r="FS150" s="2">
        <v>3</v>
      </c>
      <c r="FT150" s="2">
        <v>3</v>
      </c>
      <c r="FU150" s="2">
        <v>4</v>
      </c>
      <c r="FV150" s="2">
        <v>3</v>
      </c>
      <c r="FW150" s="2">
        <v>5</v>
      </c>
      <c r="FX150" s="2">
        <v>3</v>
      </c>
      <c r="FY150" s="2">
        <v>3</v>
      </c>
      <c r="FZ150" s="2">
        <v>3</v>
      </c>
      <c r="GA150" s="2">
        <v>4</v>
      </c>
      <c r="GB150" s="2">
        <v>4</v>
      </c>
      <c r="GC150" s="2">
        <v>3</v>
      </c>
      <c r="GD150" s="2">
        <v>5</v>
      </c>
      <c r="GE150" s="2">
        <v>5</v>
      </c>
      <c r="GF150" s="2">
        <v>6</v>
      </c>
      <c r="GG150" s="2">
        <v>4</v>
      </c>
      <c r="GH150" s="2">
        <v>4</v>
      </c>
      <c r="GI150" s="2">
        <v>3</v>
      </c>
      <c r="GJ150" s="2"/>
      <c r="GK150" s="2"/>
      <c r="GL150" s="2"/>
      <c r="GM150" s="2"/>
      <c r="GN150" s="2"/>
      <c r="GO150" s="2"/>
      <c r="GP150" s="2"/>
      <c r="GQ150" s="2"/>
      <c r="GR150" s="2"/>
    </row>
    <row r="151" spans="1:200" x14ac:dyDescent="0.25">
      <c r="A151" s="2" t="s">
        <v>1007</v>
      </c>
      <c r="B151" s="2" t="s">
        <v>593</v>
      </c>
      <c r="C151" s="2" t="s">
        <v>972</v>
      </c>
      <c r="D151" s="2">
        <v>12</v>
      </c>
      <c r="E151" s="2">
        <v>0</v>
      </c>
      <c r="F151" s="2">
        <v>12</v>
      </c>
      <c r="G151" s="2">
        <v>5</v>
      </c>
      <c r="H151" s="2">
        <v>12</v>
      </c>
      <c r="I151" s="2">
        <v>17</v>
      </c>
      <c r="J151" s="2">
        <v>63</v>
      </c>
      <c r="K151" s="2">
        <v>63</v>
      </c>
      <c r="L151" s="2">
        <v>64</v>
      </c>
      <c r="M151" s="2">
        <v>33</v>
      </c>
      <c r="N151" s="2">
        <v>0</v>
      </c>
      <c r="O151" s="2">
        <v>126</v>
      </c>
      <c r="P151" s="2">
        <v>190</v>
      </c>
      <c r="Q151" s="2">
        <v>223</v>
      </c>
      <c r="R151" s="2">
        <v>223</v>
      </c>
      <c r="S151" s="2">
        <v>63</v>
      </c>
      <c r="T151" s="2">
        <v>0</v>
      </c>
      <c r="U151" s="2">
        <v>63</v>
      </c>
      <c r="V151" s="2">
        <v>-5.5555555555555358E-2</v>
      </c>
      <c r="W151" s="2">
        <v>33</v>
      </c>
      <c r="X151" s="2">
        <v>0</v>
      </c>
      <c r="Y151" s="2">
        <v>3</v>
      </c>
      <c r="Z151" s="2">
        <v>5</v>
      </c>
      <c r="AA151" s="2">
        <v>4</v>
      </c>
      <c r="AB151" s="2">
        <v>7</v>
      </c>
      <c r="AC151" s="2">
        <v>4</v>
      </c>
      <c r="AD151" s="2">
        <v>3</v>
      </c>
      <c r="AE151" s="2">
        <v>1</v>
      </c>
      <c r="AF151" s="2">
        <v>2</v>
      </c>
      <c r="AG151" s="2">
        <v>17</v>
      </c>
      <c r="AH151" s="2">
        <v>19</v>
      </c>
      <c r="AI151" s="2">
        <v>20</v>
      </c>
      <c r="AJ151" s="2">
        <v>16</v>
      </c>
      <c r="AK151" s="2">
        <v>16</v>
      </c>
      <c r="AL151" s="2">
        <v>19</v>
      </c>
      <c r="AM151" s="2">
        <v>871.57100000000003</v>
      </c>
      <c r="AN151" s="2">
        <v>868.81</v>
      </c>
      <c r="AO151" s="2">
        <v>2.7610000000000809</v>
      </c>
      <c r="AP151" s="2">
        <v>223.00151</v>
      </c>
      <c r="AQ151" s="65">
        <v>4</v>
      </c>
      <c r="AR151" s="65">
        <v>4</v>
      </c>
      <c r="AS151" s="65">
        <v>4</v>
      </c>
      <c r="AT151" s="65">
        <v>4</v>
      </c>
      <c r="AU151" s="65">
        <v>3</v>
      </c>
      <c r="AV151" s="65">
        <v>4</v>
      </c>
      <c r="AW151" s="65">
        <v>4</v>
      </c>
      <c r="AX151" s="65">
        <v>4</v>
      </c>
      <c r="AY151" s="65">
        <v>3</v>
      </c>
      <c r="AZ151" s="65">
        <v>3</v>
      </c>
      <c r="BA151" s="65">
        <v>4</v>
      </c>
      <c r="BB151" s="65">
        <v>4</v>
      </c>
      <c r="BC151" s="65">
        <v>3</v>
      </c>
      <c r="BD151" s="65">
        <v>3</v>
      </c>
      <c r="BE151" s="65">
        <v>3</v>
      </c>
      <c r="BF151" s="65">
        <v>3</v>
      </c>
      <c r="BG151" s="65">
        <v>3</v>
      </c>
      <c r="BH151" s="65">
        <v>3</v>
      </c>
      <c r="BI151" s="65">
        <v>0</v>
      </c>
      <c r="BJ151" s="65">
        <v>0</v>
      </c>
      <c r="BK151" s="65">
        <v>0</v>
      </c>
      <c r="BL151" s="65">
        <v>0</v>
      </c>
      <c r="BM151" s="65">
        <v>0</v>
      </c>
      <c r="BN151" s="65">
        <v>0</v>
      </c>
      <c r="BO151" s="65">
        <v>0</v>
      </c>
      <c r="BP151" s="65">
        <v>0</v>
      </c>
      <c r="BQ151" s="65">
        <v>0</v>
      </c>
      <c r="BR151" s="65">
        <v>1</v>
      </c>
      <c r="BS151" s="65">
        <v>0</v>
      </c>
      <c r="BT151" s="65">
        <v>0</v>
      </c>
      <c r="BU151" s="65">
        <v>0</v>
      </c>
      <c r="BV151" s="65">
        <v>1</v>
      </c>
      <c r="BW151" s="65">
        <v>2</v>
      </c>
      <c r="BX151" s="65">
        <v>1</v>
      </c>
      <c r="BY151" s="65">
        <v>0</v>
      </c>
      <c r="BZ151" s="65">
        <v>1</v>
      </c>
      <c r="CA151" s="65">
        <v>1</v>
      </c>
      <c r="CB151" s="65">
        <v>0</v>
      </c>
      <c r="CC151" s="65">
        <v>0</v>
      </c>
      <c r="CD151" s="65">
        <v>1</v>
      </c>
      <c r="CE151" s="65">
        <v>0</v>
      </c>
      <c r="CF151" s="65">
        <v>0</v>
      </c>
      <c r="CG151" s="65">
        <v>0</v>
      </c>
      <c r="CH151" s="65">
        <v>2</v>
      </c>
      <c r="CI151" s="65">
        <v>2</v>
      </c>
      <c r="CJ151" s="65">
        <v>0</v>
      </c>
      <c r="CK151" s="65">
        <v>0</v>
      </c>
      <c r="CL151" s="65">
        <v>0</v>
      </c>
      <c r="CM151" s="65">
        <v>0</v>
      </c>
      <c r="CN151" s="65">
        <v>0</v>
      </c>
      <c r="CO151" s="65">
        <v>0</v>
      </c>
      <c r="CP151" s="65">
        <v>0</v>
      </c>
      <c r="CQ151" s="65">
        <v>0</v>
      </c>
      <c r="CR151" s="65">
        <v>0</v>
      </c>
      <c r="CS151" s="65">
        <v>16</v>
      </c>
      <c r="CT151" s="65">
        <v>16</v>
      </c>
      <c r="CU151" s="65">
        <v>12</v>
      </c>
      <c r="CV151" s="65">
        <v>22</v>
      </c>
      <c r="CW151" s="65">
        <v>9</v>
      </c>
      <c r="CX151" s="65">
        <v>10</v>
      </c>
      <c r="CY151" s="65">
        <v>16</v>
      </c>
      <c r="CZ151" s="65">
        <v>13</v>
      </c>
      <c r="DA151" s="65">
        <v>8</v>
      </c>
      <c r="DB151" s="65">
        <v>8</v>
      </c>
      <c r="DC151" s="65">
        <v>12</v>
      </c>
      <c r="DD151" s="65">
        <v>14</v>
      </c>
      <c r="DE151" s="65">
        <v>12</v>
      </c>
      <c r="DF151" s="65">
        <v>15</v>
      </c>
      <c r="DG151" s="65">
        <v>14</v>
      </c>
      <c r="DH151" s="65">
        <v>11</v>
      </c>
      <c r="DI151" s="65">
        <v>8</v>
      </c>
      <c r="DJ151" s="65">
        <v>7</v>
      </c>
      <c r="DK151" s="65">
        <v>0</v>
      </c>
      <c r="DL151" s="65">
        <v>0</v>
      </c>
      <c r="DM151" s="65">
        <v>0</v>
      </c>
      <c r="DN151" s="65">
        <v>0</v>
      </c>
      <c r="DO151" s="65">
        <v>0</v>
      </c>
      <c r="DP151" s="65">
        <v>0</v>
      </c>
      <c r="DQ151" s="65">
        <v>0</v>
      </c>
      <c r="DR151" s="65">
        <v>0</v>
      </c>
      <c r="DS151" s="65">
        <v>0</v>
      </c>
      <c r="DT151" s="2" t="s">
        <v>593</v>
      </c>
      <c r="DU151" s="2" t="s">
        <v>489</v>
      </c>
      <c r="DW151" s="2" t="s">
        <v>1</v>
      </c>
      <c r="DX151" s="2">
        <v>16</v>
      </c>
      <c r="DY151" s="2">
        <v>4</v>
      </c>
      <c r="DZ151" s="2">
        <v>4</v>
      </c>
      <c r="EA151" s="2">
        <v>3</v>
      </c>
      <c r="EB151" s="2">
        <v>5</v>
      </c>
      <c r="EC151" s="2">
        <v>3</v>
      </c>
      <c r="ED151" s="2">
        <v>3</v>
      </c>
      <c r="EE151" s="2">
        <v>3</v>
      </c>
      <c r="EF151" s="2">
        <v>3</v>
      </c>
      <c r="EG151" s="2">
        <v>3</v>
      </c>
      <c r="EH151" s="2">
        <v>3</v>
      </c>
      <c r="EI151" s="2">
        <v>3</v>
      </c>
      <c r="EJ151" s="2">
        <v>4</v>
      </c>
      <c r="EK151" s="2">
        <v>3</v>
      </c>
      <c r="EL151" s="2">
        <v>5</v>
      </c>
      <c r="EM151" s="2">
        <v>4</v>
      </c>
      <c r="EN151" s="2">
        <v>4</v>
      </c>
      <c r="EO151" s="2">
        <v>4</v>
      </c>
      <c r="EP151" s="2">
        <v>2</v>
      </c>
      <c r="EQ151" s="2">
        <v>5</v>
      </c>
      <c r="ER151" s="2">
        <v>4</v>
      </c>
      <c r="ES151" s="2">
        <v>3</v>
      </c>
      <c r="ET151" s="2">
        <v>4</v>
      </c>
      <c r="EU151" s="2">
        <v>4</v>
      </c>
      <c r="EV151" s="2">
        <v>2</v>
      </c>
      <c r="EW151" s="2">
        <v>5</v>
      </c>
      <c r="EX151" s="2">
        <v>4</v>
      </c>
      <c r="EY151" s="2">
        <v>2</v>
      </c>
      <c r="EZ151" s="2">
        <v>3</v>
      </c>
      <c r="FA151" s="2">
        <v>3</v>
      </c>
      <c r="FB151" s="2">
        <v>3</v>
      </c>
      <c r="FC151" s="2">
        <v>5</v>
      </c>
      <c r="FD151" s="2">
        <v>4</v>
      </c>
      <c r="FE151" s="2">
        <v>4</v>
      </c>
      <c r="FF151" s="2">
        <v>4</v>
      </c>
      <c r="FG151" s="2">
        <v>2</v>
      </c>
      <c r="FH151" s="2">
        <v>2</v>
      </c>
      <c r="FI151" s="2">
        <v>4</v>
      </c>
      <c r="FJ151" s="2">
        <v>4</v>
      </c>
      <c r="FK151" s="2">
        <v>3</v>
      </c>
      <c r="FL151" s="2">
        <v>7</v>
      </c>
      <c r="FM151" s="2">
        <v>2</v>
      </c>
      <c r="FN151" s="2">
        <v>2</v>
      </c>
      <c r="FO151" s="2">
        <v>4</v>
      </c>
      <c r="FP151" s="2">
        <v>3</v>
      </c>
      <c r="FQ151" s="2">
        <v>3</v>
      </c>
      <c r="FR151" s="2">
        <v>2</v>
      </c>
      <c r="FS151" s="2">
        <v>3</v>
      </c>
      <c r="FT151" s="2">
        <v>3</v>
      </c>
      <c r="FU151" s="2">
        <v>4</v>
      </c>
      <c r="FV151" s="2">
        <v>6</v>
      </c>
      <c r="FW151" s="2">
        <v>6</v>
      </c>
      <c r="FX151" s="2">
        <v>3</v>
      </c>
      <c r="FY151" s="2">
        <v>2</v>
      </c>
      <c r="FZ151" s="2">
        <v>3</v>
      </c>
      <c r="GA151" s="2">
        <v>3</v>
      </c>
      <c r="GB151" s="2">
        <v>4</v>
      </c>
      <c r="GC151" s="2">
        <v>3</v>
      </c>
      <c r="GD151" s="2">
        <v>6</v>
      </c>
      <c r="GE151" s="2">
        <v>3</v>
      </c>
      <c r="GF151" s="2">
        <v>4</v>
      </c>
      <c r="GG151" s="2">
        <v>3</v>
      </c>
      <c r="GH151" s="2">
        <v>3</v>
      </c>
      <c r="GI151" s="2">
        <v>4</v>
      </c>
      <c r="GJ151" s="2"/>
      <c r="GK151" s="2"/>
      <c r="GL151" s="2"/>
      <c r="GM151" s="2"/>
      <c r="GN151" s="2"/>
      <c r="GO151" s="2"/>
      <c r="GP151" s="2"/>
      <c r="GQ151" s="2"/>
      <c r="GR151" s="2"/>
    </row>
    <row r="152" spans="1:200" x14ac:dyDescent="0.25">
      <c r="A152" s="2" t="s">
        <v>1008</v>
      </c>
      <c r="B152" s="2" t="s">
        <v>326</v>
      </c>
      <c r="C152" s="2" t="s">
        <v>947</v>
      </c>
      <c r="D152" s="2">
        <v>13</v>
      </c>
      <c r="E152" s="2">
        <v>0</v>
      </c>
      <c r="F152" s="2">
        <v>12</v>
      </c>
      <c r="G152" s="2">
        <v>4</v>
      </c>
      <c r="H152" s="2">
        <v>13</v>
      </c>
      <c r="I152" s="2">
        <v>16</v>
      </c>
      <c r="J152" s="2">
        <v>63</v>
      </c>
      <c r="K152" s="2">
        <v>59</v>
      </c>
      <c r="L152" s="2">
        <v>58</v>
      </c>
      <c r="M152" s="2">
        <v>37</v>
      </c>
      <c r="N152" s="2">
        <v>0</v>
      </c>
      <c r="O152" s="2">
        <v>122</v>
      </c>
      <c r="P152" s="2">
        <v>180</v>
      </c>
      <c r="Q152" s="2">
        <v>217</v>
      </c>
      <c r="R152" s="2">
        <v>217</v>
      </c>
      <c r="S152" s="2">
        <v>63</v>
      </c>
      <c r="T152" s="2">
        <v>0.22222222222222232</v>
      </c>
      <c r="U152" s="2">
        <v>59</v>
      </c>
      <c r="V152" s="2">
        <v>5.5555555555555358E-2</v>
      </c>
      <c r="W152" s="2">
        <v>32</v>
      </c>
      <c r="X152" s="2">
        <v>-0.55555555555555536</v>
      </c>
      <c r="Y152" s="2">
        <v>2</v>
      </c>
      <c r="Z152" s="2">
        <v>4</v>
      </c>
      <c r="AA152" s="2">
        <v>5</v>
      </c>
      <c r="AB152" s="2">
        <v>3</v>
      </c>
      <c r="AC152" s="2">
        <v>6</v>
      </c>
      <c r="AD152" s="2">
        <v>4</v>
      </c>
      <c r="AE152" s="2">
        <v>0</v>
      </c>
      <c r="AF152" s="2">
        <v>5</v>
      </c>
      <c r="AG152" s="2">
        <v>17</v>
      </c>
      <c r="AH152" s="2">
        <v>14</v>
      </c>
      <c r="AI152" s="2">
        <v>11</v>
      </c>
      <c r="AJ152" s="2">
        <v>12</v>
      </c>
      <c r="AK152" s="2">
        <v>12</v>
      </c>
      <c r="AL152" s="2">
        <v>14</v>
      </c>
      <c r="AM152" s="2">
        <v>930.94200000000001</v>
      </c>
      <c r="AN152" s="2">
        <v>885.29499999999996</v>
      </c>
      <c r="AO152" s="2">
        <v>45.647000000000048</v>
      </c>
      <c r="AP152" s="2">
        <v>217.00152</v>
      </c>
      <c r="AQ152" s="65">
        <v>4</v>
      </c>
      <c r="AR152" s="65">
        <v>4</v>
      </c>
      <c r="AS152" s="65">
        <v>4</v>
      </c>
      <c r="AT152" s="65">
        <v>4</v>
      </c>
      <c r="AU152" s="65">
        <v>3</v>
      </c>
      <c r="AV152" s="65">
        <v>4</v>
      </c>
      <c r="AW152" s="65">
        <v>4</v>
      </c>
      <c r="AX152" s="65">
        <v>4</v>
      </c>
      <c r="AY152" s="65">
        <v>3</v>
      </c>
      <c r="AZ152" s="65">
        <v>3</v>
      </c>
      <c r="BA152" s="65">
        <v>4</v>
      </c>
      <c r="BB152" s="65">
        <v>4</v>
      </c>
      <c r="BC152" s="65">
        <v>3</v>
      </c>
      <c r="BD152" s="65">
        <v>3</v>
      </c>
      <c r="BE152" s="65">
        <v>3</v>
      </c>
      <c r="BF152" s="65">
        <v>3</v>
      </c>
      <c r="BG152" s="65">
        <v>3</v>
      </c>
      <c r="BH152" s="65">
        <v>3</v>
      </c>
      <c r="BI152" s="65">
        <v>0</v>
      </c>
      <c r="BJ152" s="65">
        <v>0</v>
      </c>
      <c r="BK152" s="65">
        <v>0</v>
      </c>
      <c r="BL152" s="65">
        <v>0</v>
      </c>
      <c r="BM152" s="65">
        <v>0</v>
      </c>
      <c r="BN152" s="65">
        <v>0</v>
      </c>
      <c r="BO152" s="65">
        <v>0</v>
      </c>
      <c r="BP152" s="65">
        <v>0</v>
      </c>
      <c r="BQ152" s="65">
        <v>0</v>
      </c>
      <c r="BR152" s="65">
        <v>1</v>
      </c>
      <c r="BS152" s="65">
        <v>0</v>
      </c>
      <c r="BT152" s="65">
        <v>0</v>
      </c>
      <c r="BU152" s="65">
        <v>0</v>
      </c>
      <c r="BV152" s="65">
        <v>2</v>
      </c>
      <c r="BW152" s="65">
        <v>0</v>
      </c>
      <c r="BX152" s="65">
        <v>0</v>
      </c>
      <c r="BY152" s="65">
        <v>0</v>
      </c>
      <c r="BZ152" s="65">
        <v>2</v>
      </c>
      <c r="CA152" s="65">
        <v>0</v>
      </c>
      <c r="CB152" s="65">
        <v>2</v>
      </c>
      <c r="CC152" s="65">
        <v>1</v>
      </c>
      <c r="CD152" s="65">
        <v>1</v>
      </c>
      <c r="CE152" s="65">
        <v>1</v>
      </c>
      <c r="CF152" s="65">
        <v>0</v>
      </c>
      <c r="CG152" s="65">
        <v>0</v>
      </c>
      <c r="CH152" s="65">
        <v>0</v>
      </c>
      <c r="CI152" s="65">
        <v>3</v>
      </c>
      <c r="CJ152" s="65">
        <v>0</v>
      </c>
      <c r="CK152" s="65">
        <v>0</v>
      </c>
      <c r="CL152" s="65">
        <v>0</v>
      </c>
      <c r="CM152" s="65">
        <v>0</v>
      </c>
      <c r="CN152" s="65">
        <v>0</v>
      </c>
      <c r="CO152" s="65">
        <v>0</v>
      </c>
      <c r="CP152" s="65">
        <v>0</v>
      </c>
      <c r="CQ152" s="65">
        <v>0</v>
      </c>
      <c r="CR152" s="65">
        <v>0</v>
      </c>
      <c r="CS152" s="65">
        <v>16</v>
      </c>
      <c r="CT152" s="65">
        <v>17</v>
      </c>
      <c r="CU152" s="65">
        <v>12</v>
      </c>
      <c r="CV152" s="65">
        <v>16</v>
      </c>
      <c r="CW152" s="65">
        <v>7</v>
      </c>
      <c r="CX152" s="65">
        <v>17</v>
      </c>
      <c r="CY152" s="65">
        <v>19</v>
      </c>
      <c r="CZ152" s="65">
        <v>14</v>
      </c>
      <c r="DA152" s="65">
        <v>7</v>
      </c>
      <c r="DB152" s="65">
        <v>9</v>
      </c>
      <c r="DC152" s="65">
        <v>12</v>
      </c>
      <c r="DD152" s="65">
        <v>11</v>
      </c>
      <c r="DE152" s="65">
        <v>12</v>
      </c>
      <c r="DF152" s="65">
        <v>12</v>
      </c>
      <c r="DG152" s="65">
        <v>12</v>
      </c>
      <c r="DH152" s="65">
        <v>9</v>
      </c>
      <c r="DI152" s="65">
        <v>9</v>
      </c>
      <c r="DJ152" s="65">
        <v>6</v>
      </c>
      <c r="DK152" s="65">
        <v>0</v>
      </c>
      <c r="DL152" s="65">
        <v>0</v>
      </c>
      <c r="DM152" s="65">
        <v>0</v>
      </c>
      <c r="DN152" s="65">
        <v>0</v>
      </c>
      <c r="DO152" s="65">
        <v>0</v>
      </c>
      <c r="DP152" s="65">
        <v>0</v>
      </c>
      <c r="DQ152" s="65">
        <v>0</v>
      </c>
      <c r="DR152" s="65">
        <v>0</v>
      </c>
      <c r="DS152" s="65">
        <v>0</v>
      </c>
      <c r="DT152" s="2" t="s">
        <v>326</v>
      </c>
      <c r="DU152" s="2" t="s">
        <v>489</v>
      </c>
      <c r="DW152" s="2" t="s">
        <v>1</v>
      </c>
      <c r="DX152" s="2">
        <v>12</v>
      </c>
      <c r="DY152" s="2">
        <v>4</v>
      </c>
      <c r="DZ152" s="2">
        <v>4</v>
      </c>
      <c r="EA152" s="2">
        <v>3</v>
      </c>
      <c r="EB152" s="2">
        <v>4</v>
      </c>
      <c r="EC152" s="2">
        <v>3</v>
      </c>
      <c r="ED152" s="2">
        <v>5</v>
      </c>
      <c r="EE152" s="2">
        <v>4</v>
      </c>
      <c r="EF152" s="2">
        <v>4</v>
      </c>
      <c r="EG152" s="2">
        <v>2</v>
      </c>
      <c r="EH152" s="2">
        <v>3</v>
      </c>
      <c r="EI152" s="2">
        <v>3</v>
      </c>
      <c r="EJ152" s="2">
        <v>3</v>
      </c>
      <c r="EK152" s="2">
        <v>5</v>
      </c>
      <c r="EL152" s="2">
        <v>4</v>
      </c>
      <c r="EM152" s="2">
        <v>4</v>
      </c>
      <c r="EN152" s="2">
        <v>3</v>
      </c>
      <c r="EO152" s="2">
        <v>3</v>
      </c>
      <c r="EP152" s="2">
        <v>2</v>
      </c>
      <c r="EQ152" s="2">
        <v>3</v>
      </c>
      <c r="ER152" s="2">
        <v>4</v>
      </c>
      <c r="ES152" s="2">
        <v>3</v>
      </c>
      <c r="ET152" s="2">
        <v>3</v>
      </c>
      <c r="EU152" s="2">
        <v>2</v>
      </c>
      <c r="EV152" s="2">
        <v>5</v>
      </c>
      <c r="EW152" s="2">
        <v>5</v>
      </c>
      <c r="EX152" s="2">
        <v>3</v>
      </c>
      <c r="EY152" s="2">
        <v>2</v>
      </c>
      <c r="EZ152" s="2">
        <v>3</v>
      </c>
      <c r="FA152" s="2">
        <v>2</v>
      </c>
      <c r="FB152" s="2">
        <v>3</v>
      </c>
      <c r="FC152" s="2">
        <v>4</v>
      </c>
      <c r="FD152" s="2">
        <v>5</v>
      </c>
      <c r="FE152" s="2">
        <v>4</v>
      </c>
      <c r="FF152" s="2">
        <v>3</v>
      </c>
      <c r="FG152" s="2">
        <v>3</v>
      </c>
      <c r="FH152" s="2">
        <v>2</v>
      </c>
      <c r="FI152" s="2">
        <v>5</v>
      </c>
      <c r="FJ152" s="2">
        <v>4</v>
      </c>
      <c r="FK152" s="2">
        <v>3</v>
      </c>
      <c r="FL152" s="2">
        <v>4</v>
      </c>
      <c r="FM152" s="2">
        <v>2</v>
      </c>
      <c r="FN152" s="2">
        <v>3</v>
      </c>
      <c r="FO152" s="2">
        <v>5</v>
      </c>
      <c r="FP152" s="2">
        <v>4</v>
      </c>
      <c r="FQ152" s="2">
        <v>3</v>
      </c>
      <c r="FR152" s="2">
        <v>3</v>
      </c>
      <c r="FS152" s="2">
        <v>2</v>
      </c>
      <c r="FT152" s="2">
        <v>2</v>
      </c>
      <c r="FU152" s="2">
        <v>3</v>
      </c>
      <c r="FV152" s="2">
        <v>3</v>
      </c>
      <c r="FW152" s="2">
        <v>4</v>
      </c>
      <c r="FX152" s="2">
        <v>3</v>
      </c>
      <c r="FY152" s="2">
        <v>3</v>
      </c>
      <c r="FZ152" s="2">
        <v>2</v>
      </c>
      <c r="GA152" s="2">
        <v>4</v>
      </c>
      <c r="GB152" s="2">
        <v>5</v>
      </c>
      <c r="GC152" s="2">
        <v>3</v>
      </c>
      <c r="GD152" s="2">
        <v>5</v>
      </c>
      <c r="GE152" s="2">
        <v>4</v>
      </c>
      <c r="GF152" s="2">
        <v>5</v>
      </c>
      <c r="GG152" s="2">
        <v>3</v>
      </c>
      <c r="GH152" s="2">
        <v>5</v>
      </c>
      <c r="GI152" s="2">
        <v>3</v>
      </c>
      <c r="GJ152" s="2"/>
      <c r="GK152" s="2"/>
      <c r="GL152" s="2"/>
      <c r="GM152" s="2"/>
      <c r="GN152" s="2"/>
      <c r="GO152" s="2"/>
      <c r="GP152" s="2"/>
      <c r="GQ152" s="2"/>
      <c r="GR152" s="2"/>
    </row>
    <row r="153" spans="1:200" x14ac:dyDescent="0.25">
      <c r="A153" s="2" t="s">
        <v>1009</v>
      </c>
      <c r="B153" s="2" t="s">
        <v>409</v>
      </c>
      <c r="C153" s="2" t="s">
        <v>1009</v>
      </c>
      <c r="D153" s="2">
        <v>5</v>
      </c>
      <c r="E153" s="2">
        <v>0</v>
      </c>
      <c r="F153" s="2">
        <v>9</v>
      </c>
      <c r="G153" s="2">
        <v>12</v>
      </c>
      <c r="H153" s="2">
        <v>5</v>
      </c>
      <c r="I153" s="2">
        <v>21</v>
      </c>
      <c r="J153" s="2">
        <v>71</v>
      </c>
      <c r="K153" s="2">
        <v>70</v>
      </c>
      <c r="L153" s="2">
        <v>70</v>
      </c>
      <c r="M153" s="2">
        <v>999</v>
      </c>
      <c r="N153" s="2">
        <v>0</v>
      </c>
      <c r="O153" s="2">
        <v>141</v>
      </c>
      <c r="P153" s="2">
        <v>211</v>
      </c>
      <c r="Q153" s="2">
        <v>1210</v>
      </c>
      <c r="R153" s="2">
        <v>1210</v>
      </c>
      <c r="S153" s="2">
        <v>71</v>
      </c>
      <c r="T153" s="2">
        <v>5.5555555555555802E-2</v>
      </c>
      <c r="U153" s="2">
        <v>70</v>
      </c>
      <c r="V153" s="2">
        <v>0</v>
      </c>
      <c r="W153" s="2">
        <v>34</v>
      </c>
      <c r="Y153" s="2">
        <v>2</v>
      </c>
      <c r="Z153" s="2">
        <v>8</v>
      </c>
      <c r="AA153" s="2">
        <v>1</v>
      </c>
      <c r="AB153" s="2">
        <v>6</v>
      </c>
      <c r="AC153" s="2">
        <v>2</v>
      </c>
      <c r="AD153" s="2">
        <v>7</v>
      </c>
      <c r="AG153" s="2">
        <v>42</v>
      </c>
      <c r="AH153" s="2">
        <v>46</v>
      </c>
      <c r="AI153" s="2">
        <v>43</v>
      </c>
      <c r="AJ153" s="2">
        <v>43</v>
      </c>
      <c r="AK153" s="2">
        <v>43</v>
      </c>
      <c r="AL153" s="2">
        <v>47</v>
      </c>
      <c r="AM153" s="2">
        <v>746.89099999999996</v>
      </c>
      <c r="AN153" s="2">
        <v>879.24400000000003</v>
      </c>
      <c r="AO153" s="2">
        <v>-132.35300000000007</v>
      </c>
      <c r="AP153" s="2">
        <v>1210.00153</v>
      </c>
      <c r="AQ153" s="65">
        <v>3</v>
      </c>
      <c r="AR153" s="65">
        <v>3</v>
      </c>
      <c r="AS153" s="65">
        <v>3</v>
      </c>
      <c r="AT153" s="65">
        <v>3</v>
      </c>
      <c r="AU153" s="65">
        <v>3</v>
      </c>
      <c r="AV153" s="65">
        <v>3</v>
      </c>
      <c r="AW153" s="65">
        <v>3</v>
      </c>
      <c r="AX153" s="65">
        <v>3</v>
      </c>
      <c r="AY153" s="65">
        <v>3</v>
      </c>
      <c r="AZ153" s="65">
        <v>3</v>
      </c>
      <c r="BA153" s="65">
        <v>3</v>
      </c>
      <c r="BB153" s="65">
        <v>3</v>
      </c>
      <c r="BC153" s="65">
        <v>3</v>
      </c>
      <c r="BD153" s="65">
        <v>3</v>
      </c>
      <c r="BE153" s="65">
        <v>3</v>
      </c>
      <c r="BF153" s="65">
        <v>3</v>
      </c>
      <c r="BG153" s="65">
        <v>3</v>
      </c>
      <c r="BH153" s="65">
        <v>3</v>
      </c>
      <c r="BI153" s="65">
        <v>0</v>
      </c>
      <c r="BJ153" s="65">
        <v>0</v>
      </c>
      <c r="BK153" s="65">
        <v>0</v>
      </c>
      <c r="BL153" s="65">
        <v>0</v>
      </c>
      <c r="BM153" s="65">
        <v>0</v>
      </c>
      <c r="BN153" s="65">
        <v>0</v>
      </c>
      <c r="BO153" s="65">
        <v>0</v>
      </c>
      <c r="BP153" s="65">
        <v>0</v>
      </c>
      <c r="BQ153" s="65">
        <v>0</v>
      </c>
      <c r="BR153" s="65">
        <v>1</v>
      </c>
      <c r="BS153" s="65">
        <v>0</v>
      </c>
      <c r="BT153" s="65">
        <v>0</v>
      </c>
      <c r="BU153" s="65">
        <v>0</v>
      </c>
      <c r="BV153" s="65">
        <v>0</v>
      </c>
      <c r="BW153" s="65">
        <v>1</v>
      </c>
      <c r="BX153" s="65">
        <v>0</v>
      </c>
      <c r="BY153" s="65">
        <v>0</v>
      </c>
      <c r="BZ153" s="65">
        <v>1</v>
      </c>
      <c r="CA153" s="65">
        <v>0</v>
      </c>
      <c r="CB153" s="65">
        <v>0</v>
      </c>
      <c r="CC153" s="65">
        <v>0</v>
      </c>
      <c r="CD153" s="65">
        <v>0</v>
      </c>
      <c r="CE153" s="65">
        <v>0</v>
      </c>
      <c r="CF153" s="65">
        <v>0</v>
      </c>
      <c r="CG153" s="65">
        <v>0</v>
      </c>
      <c r="CH153" s="65">
        <v>0</v>
      </c>
      <c r="CI153" s="65">
        <v>2</v>
      </c>
      <c r="CJ153" s="65">
        <v>0</v>
      </c>
      <c r="CK153" s="65">
        <v>0</v>
      </c>
      <c r="CL153" s="65">
        <v>0</v>
      </c>
      <c r="CM153" s="65">
        <v>0</v>
      </c>
      <c r="CN153" s="65">
        <v>0</v>
      </c>
      <c r="CO153" s="65">
        <v>0</v>
      </c>
      <c r="CP153" s="65">
        <v>0</v>
      </c>
      <c r="CQ153" s="65">
        <v>0</v>
      </c>
      <c r="CR153" s="65">
        <v>0</v>
      </c>
      <c r="CS153" s="65">
        <v>11</v>
      </c>
      <c r="CT153" s="65">
        <v>13</v>
      </c>
      <c r="CU153" s="65">
        <v>11</v>
      </c>
      <c r="CV153" s="65">
        <v>13</v>
      </c>
      <c r="CW153" s="65">
        <v>11</v>
      </c>
      <c r="CX153" s="65">
        <v>11</v>
      </c>
      <c r="CY153" s="65">
        <v>12</v>
      </c>
      <c r="CZ153" s="65">
        <v>10</v>
      </c>
      <c r="DA153" s="65">
        <v>8</v>
      </c>
      <c r="DB153" s="65">
        <v>14</v>
      </c>
      <c r="DC153" s="65">
        <v>10</v>
      </c>
      <c r="DD153" s="65">
        <v>16</v>
      </c>
      <c r="DE153" s="65">
        <v>12</v>
      </c>
      <c r="DF153" s="65">
        <v>13</v>
      </c>
      <c r="DG153" s="65">
        <v>13</v>
      </c>
      <c r="DH153" s="65">
        <v>14</v>
      </c>
      <c r="DI153" s="65">
        <v>12</v>
      </c>
      <c r="DJ153" s="65">
        <v>7</v>
      </c>
      <c r="DK153" s="65">
        <v>0</v>
      </c>
      <c r="DL153" s="65">
        <v>0</v>
      </c>
      <c r="DM153" s="65">
        <v>0</v>
      </c>
      <c r="DN153" s="65">
        <v>0</v>
      </c>
      <c r="DO153" s="65">
        <v>0</v>
      </c>
      <c r="DP153" s="65">
        <v>0</v>
      </c>
      <c r="DQ153" s="65">
        <v>0</v>
      </c>
      <c r="DR153" s="65">
        <v>0</v>
      </c>
      <c r="DS153" s="65">
        <v>0</v>
      </c>
      <c r="DT153" s="2" t="s">
        <v>409</v>
      </c>
      <c r="DU153" s="2" t="s">
        <v>489</v>
      </c>
      <c r="DW153" s="2" t="s">
        <v>1</v>
      </c>
      <c r="DX153" s="2">
        <v>43</v>
      </c>
      <c r="DY153" s="2">
        <v>3</v>
      </c>
      <c r="DZ153" s="2">
        <v>4</v>
      </c>
      <c r="EA153" s="2">
        <v>3</v>
      </c>
      <c r="EB153" s="2">
        <v>3</v>
      </c>
      <c r="EC153" s="2">
        <v>5</v>
      </c>
      <c r="ED153" s="2">
        <v>6</v>
      </c>
      <c r="EE153" s="2">
        <v>4</v>
      </c>
      <c r="EF153" s="2">
        <v>3</v>
      </c>
      <c r="EG153" s="2">
        <v>3</v>
      </c>
      <c r="EH153" s="2">
        <v>4</v>
      </c>
      <c r="EI153" s="2">
        <v>4</v>
      </c>
      <c r="EJ153" s="2">
        <v>5</v>
      </c>
      <c r="EK153" s="2">
        <v>4</v>
      </c>
      <c r="EL153" s="2">
        <v>5</v>
      </c>
      <c r="EM153" s="2">
        <v>4</v>
      </c>
      <c r="EN153" s="2">
        <v>4</v>
      </c>
      <c r="EO153" s="2">
        <v>5</v>
      </c>
      <c r="EP153" s="2">
        <v>2</v>
      </c>
      <c r="EQ153" s="2">
        <v>4</v>
      </c>
      <c r="ER153" s="2">
        <v>5</v>
      </c>
      <c r="ES153" s="2">
        <v>5</v>
      </c>
      <c r="ET153" s="2">
        <v>5</v>
      </c>
      <c r="EU153" s="2">
        <v>3</v>
      </c>
      <c r="EV153" s="2">
        <v>3</v>
      </c>
      <c r="EW153" s="2">
        <v>4</v>
      </c>
      <c r="EX153" s="2">
        <v>3</v>
      </c>
      <c r="EY153" s="2">
        <v>2</v>
      </c>
      <c r="EZ153" s="2">
        <v>5</v>
      </c>
      <c r="FA153" s="2">
        <v>3</v>
      </c>
      <c r="FB153" s="2">
        <v>6</v>
      </c>
      <c r="FC153" s="2">
        <v>4</v>
      </c>
      <c r="FD153" s="2">
        <v>4</v>
      </c>
      <c r="FE153" s="2">
        <v>4</v>
      </c>
      <c r="FF153" s="2">
        <v>4</v>
      </c>
      <c r="FG153" s="2">
        <v>3</v>
      </c>
      <c r="FH153" s="2">
        <v>3</v>
      </c>
      <c r="FI153" s="2">
        <v>4</v>
      </c>
      <c r="FJ153" s="2">
        <v>4</v>
      </c>
      <c r="FK153" s="2">
        <v>3</v>
      </c>
      <c r="FL153" s="2">
        <v>5</v>
      </c>
      <c r="FM153" s="2">
        <v>3</v>
      </c>
      <c r="FN153" s="2">
        <v>2</v>
      </c>
      <c r="FO153" s="2">
        <v>4</v>
      </c>
      <c r="FP153" s="2">
        <v>4</v>
      </c>
      <c r="FQ153" s="2">
        <v>3</v>
      </c>
      <c r="FR153" s="2">
        <v>5</v>
      </c>
      <c r="FS153" s="2">
        <v>3</v>
      </c>
      <c r="FT153" s="2">
        <v>5</v>
      </c>
      <c r="FU153" s="2">
        <v>4</v>
      </c>
      <c r="FV153" s="2">
        <v>4</v>
      </c>
      <c r="FW153" s="2">
        <v>5</v>
      </c>
      <c r="FX153" s="2">
        <v>6</v>
      </c>
      <c r="FY153" s="2">
        <v>4</v>
      </c>
      <c r="FZ153" s="2">
        <v>2</v>
      </c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</row>
    <row r="154" spans="1:200" x14ac:dyDescent="0.25">
      <c r="B154" s="2" t="e">
        <v>#NUM!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999</v>
      </c>
      <c r="K154" s="2">
        <v>999</v>
      </c>
      <c r="L154" s="2">
        <v>999</v>
      </c>
      <c r="M154" s="2">
        <v>999</v>
      </c>
      <c r="N154" s="2">
        <v>0</v>
      </c>
      <c r="O154" s="2">
        <v>1998</v>
      </c>
      <c r="P154" s="2">
        <v>2997</v>
      </c>
      <c r="Q154" s="2">
        <v>3996</v>
      </c>
      <c r="R154" s="2">
        <v>3996</v>
      </c>
      <c r="S154" s="2">
        <v>0</v>
      </c>
      <c r="U154" s="2">
        <v>0</v>
      </c>
      <c r="W154" s="2">
        <v>0</v>
      </c>
      <c r="AG154" s="2" t="s">
        <v>797</v>
      </c>
      <c r="AH154" s="2" t="s">
        <v>797</v>
      </c>
      <c r="AI154" s="2" t="s">
        <v>797</v>
      </c>
      <c r="AJ154" s="2" t="s">
        <v>797</v>
      </c>
      <c r="AK154" s="2" t="s">
        <v>797</v>
      </c>
      <c r="AL154" s="2">
        <v>64</v>
      </c>
      <c r="AM154" s="2">
        <v>0</v>
      </c>
      <c r="AP154" s="2">
        <v>3996.0015400000002</v>
      </c>
      <c r="AQ154" s="65">
        <v>0</v>
      </c>
      <c r="AR154" s="65">
        <v>0</v>
      </c>
      <c r="AS154" s="65">
        <v>0</v>
      </c>
      <c r="AT154" s="65">
        <v>0</v>
      </c>
      <c r="AU154" s="65">
        <v>0</v>
      </c>
      <c r="AV154" s="65">
        <v>0</v>
      </c>
      <c r="AW154" s="65">
        <v>0</v>
      </c>
      <c r="AX154" s="65">
        <v>0</v>
      </c>
      <c r="AY154" s="65">
        <v>0</v>
      </c>
      <c r="AZ154" s="65">
        <v>0</v>
      </c>
      <c r="BA154" s="65">
        <v>0</v>
      </c>
      <c r="BB154" s="65">
        <v>0</v>
      </c>
      <c r="BC154" s="65">
        <v>0</v>
      </c>
      <c r="BD154" s="65">
        <v>0</v>
      </c>
      <c r="BE154" s="65">
        <v>0</v>
      </c>
      <c r="BF154" s="65">
        <v>0</v>
      </c>
      <c r="BG154" s="65">
        <v>0</v>
      </c>
      <c r="BH154" s="65">
        <v>0</v>
      </c>
      <c r="BI154" s="65">
        <v>0</v>
      </c>
      <c r="BJ154" s="65">
        <v>0</v>
      </c>
      <c r="BK154" s="65">
        <v>0</v>
      </c>
      <c r="BL154" s="65">
        <v>0</v>
      </c>
      <c r="BM154" s="65">
        <v>0</v>
      </c>
      <c r="BN154" s="65">
        <v>0</v>
      </c>
      <c r="BO154" s="65">
        <v>0</v>
      </c>
      <c r="BP154" s="65">
        <v>0</v>
      </c>
      <c r="BQ154" s="65">
        <v>0</v>
      </c>
      <c r="BR154" s="65">
        <v>0</v>
      </c>
      <c r="BS154" s="65">
        <v>0</v>
      </c>
      <c r="BT154" s="65">
        <v>0</v>
      </c>
      <c r="BU154" s="65">
        <v>0</v>
      </c>
      <c r="BV154" s="65">
        <v>0</v>
      </c>
      <c r="BW154" s="65">
        <v>0</v>
      </c>
      <c r="BX154" s="65">
        <v>0</v>
      </c>
      <c r="BY154" s="65">
        <v>0</v>
      </c>
      <c r="BZ154" s="65">
        <v>0</v>
      </c>
      <c r="CA154" s="65">
        <v>0</v>
      </c>
      <c r="CB154" s="65">
        <v>0</v>
      </c>
      <c r="CC154" s="65">
        <v>0</v>
      </c>
      <c r="CD154" s="65">
        <v>0</v>
      </c>
      <c r="CE154" s="65">
        <v>0</v>
      </c>
      <c r="CF154" s="65">
        <v>0</v>
      </c>
      <c r="CG154" s="65">
        <v>0</v>
      </c>
      <c r="CH154" s="65">
        <v>0</v>
      </c>
      <c r="CI154" s="65">
        <v>0</v>
      </c>
      <c r="CJ154" s="65">
        <v>0</v>
      </c>
      <c r="CK154" s="65">
        <v>0</v>
      </c>
      <c r="CL154" s="65">
        <v>0</v>
      </c>
      <c r="CM154" s="65">
        <v>0</v>
      </c>
      <c r="CN154" s="65">
        <v>0</v>
      </c>
      <c r="CO154" s="65">
        <v>0</v>
      </c>
      <c r="CP154" s="65">
        <v>0</v>
      </c>
      <c r="CQ154" s="65">
        <v>0</v>
      </c>
      <c r="CR154" s="65">
        <v>0</v>
      </c>
      <c r="CS154" s="65">
        <v>0</v>
      </c>
      <c r="CT154" s="65">
        <v>0</v>
      </c>
      <c r="CU154" s="65">
        <v>0</v>
      </c>
      <c r="CV154" s="65">
        <v>0</v>
      </c>
      <c r="CW154" s="65">
        <v>0</v>
      </c>
      <c r="CX154" s="65">
        <v>0</v>
      </c>
      <c r="CY154" s="65">
        <v>0</v>
      </c>
      <c r="CZ154" s="65">
        <v>0</v>
      </c>
      <c r="DA154" s="65">
        <v>0</v>
      </c>
      <c r="DB154" s="65">
        <v>0</v>
      </c>
      <c r="DC154" s="65">
        <v>0</v>
      </c>
      <c r="DD154" s="65">
        <v>0</v>
      </c>
      <c r="DE154" s="65">
        <v>0</v>
      </c>
      <c r="DF154" s="65">
        <v>0</v>
      </c>
      <c r="DG154" s="65">
        <v>0</v>
      </c>
      <c r="DH154" s="65">
        <v>0</v>
      </c>
      <c r="DI154" s="65">
        <v>0</v>
      </c>
      <c r="DJ154" s="65">
        <v>0</v>
      </c>
      <c r="DK154" s="65">
        <v>0</v>
      </c>
      <c r="DL154" s="65">
        <v>0</v>
      </c>
      <c r="DM154" s="65">
        <v>0</v>
      </c>
      <c r="DN154" s="65">
        <v>0</v>
      </c>
      <c r="DO154" s="65">
        <v>0</v>
      </c>
      <c r="DP154" s="65">
        <v>0</v>
      </c>
      <c r="DQ154" s="65">
        <v>0</v>
      </c>
      <c r="DR154" s="65">
        <v>0</v>
      </c>
      <c r="DS154" s="65">
        <v>0</v>
      </c>
      <c r="DT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</row>
    <row r="155" spans="1:200" x14ac:dyDescent="0.25">
      <c r="B155" s="2" t="e">
        <v>#NUM!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999</v>
      </c>
      <c r="K155" s="2">
        <v>999</v>
      </c>
      <c r="L155" s="2">
        <v>999</v>
      </c>
      <c r="M155" s="2">
        <v>999</v>
      </c>
      <c r="N155" s="2">
        <v>0</v>
      </c>
      <c r="O155" s="2">
        <v>1998</v>
      </c>
      <c r="P155" s="2">
        <v>2997</v>
      </c>
      <c r="Q155" s="2">
        <v>3996</v>
      </c>
      <c r="R155" s="2">
        <v>3996</v>
      </c>
      <c r="S155" s="2">
        <v>0</v>
      </c>
      <c r="U155" s="2">
        <v>0</v>
      </c>
      <c r="W155" s="2">
        <v>0</v>
      </c>
      <c r="AG155" s="2" t="s">
        <v>797</v>
      </c>
      <c r="AH155" s="2" t="s">
        <v>797</v>
      </c>
      <c r="AI155" s="2" t="s">
        <v>797</v>
      </c>
      <c r="AJ155" s="2" t="s">
        <v>797</v>
      </c>
      <c r="AK155" s="2" t="s">
        <v>797</v>
      </c>
      <c r="AL155" s="2">
        <v>65</v>
      </c>
      <c r="AM155" s="2">
        <v>0</v>
      </c>
      <c r="AP155" s="2">
        <v>3996.00155</v>
      </c>
      <c r="AQ155" s="65">
        <v>0</v>
      </c>
      <c r="AR155" s="65">
        <v>0</v>
      </c>
      <c r="AS155" s="65">
        <v>0</v>
      </c>
      <c r="AT155" s="65">
        <v>0</v>
      </c>
      <c r="AU155" s="65">
        <v>0</v>
      </c>
      <c r="AV155" s="65">
        <v>0</v>
      </c>
      <c r="AW155" s="65">
        <v>0</v>
      </c>
      <c r="AX155" s="65">
        <v>0</v>
      </c>
      <c r="AY155" s="65">
        <v>0</v>
      </c>
      <c r="AZ155" s="65">
        <v>0</v>
      </c>
      <c r="BA155" s="65">
        <v>0</v>
      </c>
      <c r="BB155" s="65">
        <v>0</v>
      </c>
      <c r="BC155" s="65">
        <v>0</v>
      </c>
      <c r="BD155" s="65">
        <v>0</v>
      </c>
      <c r="BE155" s="65">
        <v>0</v>
      </c>
      <c r="BF155" s="65">
        <v>0</v>
      </c>
      <c r="BG155" s="65">
        <v>0</v>
      </c>
      <c r="BH155" s="65">
        <v>0</v>
      </c>
      <c r="BI155" s="65">
        <v>0</v>
      </c>
      <c r="BJ155" s="65">
        <v>0</v>
      </c>
      <c r="BK155" s="65">
        <v>0</v>
      </c>
      <c r="BL155" s="65">
        <v>0</v>
      </c>
      <c r="BM155" s="65">
        <v>0</v>
      </c>
      <c r="BN155" s="65">
        <v>0</v>
      </c>
      <c r="BO155" s="65">
        <v>0</v>
      </c>
      <c r="BP155" s="65">
        <v>0</v>
      </c>
      <c r="BQ155" s="65">
        <v>0</v>
      </c>
      <c r="BR155" s="65">
        <v>0</v>
      </c>
      <c r="BS155" s="65">
        <v>0</v>
      </c>
      <c r="BT155" s="65">
        <v>0</v>
      </c>
      <c r="BU155" s="65">
        <v>0</v>
      </c>
      <c r="BV155" s="65">
        <v>0</v>
      </c>
      <c r="BW155" s="65">
        <v>0</v>
      </c>
      <c r="BX155" s="65">
        <v>0</v>
      </c>
      <c r="BY155" s="65">
        <v>0</v>
      </c>
      <c r="BZ155" s="65">
        <v>0</v>
      </c>
      <c r="CA155" s="65">
        <v>0</v>
      </c>
      <c r="CB155" s="65">
        <v>0</v>
      </c>
      <c r="CC155" s="65">
        <v>0</v>
      </c>
      <c r="CD155" s="65">
        <v>0</v>
      </c>
      <c r="CE155" s="65">
        <v>0</v>
      </c>
      <c r="CF155" s="65">
        <v>0</v>
      </c>
      <c r="CG155" s="65">
        <v>0</v>
      </c>
      <c r="CH155" s="65">
        <v>0</v>
      </c>
      <c r="CI155" s="65">
        <v>0</v>
      </c>
      <c r="CJ155" s="65">
        <v>0</v>
      </c>
      <c r="CK155" s="65">
        <v>0</v>
      </c>
      <c r="CL155" s="65">
        <v>0</v>
      </c>
      <c r="CM155" s="65">
        <v>0</v>
      </c>
      <c r="CN155" s="65">
        <v>0</v>
      </c>
      <c r="CO155" s="65">
        <v>0</v>
      </c>
      <c r="CP155" s="65">
        <v>0</v>
      </c>
      <c r="CQ155" s="65">
        <v>0</v>
      </c>
      <c r="CR155" s="65">
        <v>0</v>
      </c>
      <c r="CS155" s="65">
        <v>0</v>
      </c>
      <c r="CT155" s="65">
        <v>0</v>
      </c>
      <c r="CU155" s="65">
        <v>0</v>
      </c>
      <c r="CV155" s="65">
        <v>0</v>
      </c>
      <c r="CW155" s="65">
        <v>0</v>
      </c>
      <c r="CX155" s="65">
        <v>0</v>
      </c>
      <c r="CY155" s="65">
        <v>0</v>
      </c>
      <c r="CZ155" s="65">
        <v>0</v>
      </c>
      <c r="DA155" s="65">
        <v>0</v>
      </c>
      <c r="DB155" s="65">
        <v>0</v>
      </c>
      <c r="DC155" s="65">
        <v>0</v>
      </c>
      <c r="DD155" s="65">
        <v>0</v>
      </c>
      <c r="DE155" s="65">
        <v>0</v>
      </c>
      <c r="DF155" s="65">
        <v>0</v>
      </c>
      <c r="DG155" s="65">
        <v>0</v>
      </c>
      <c r="DH155" s="65">
        <v>0</v>
      </c>
      <c r="DI155" s="65">
        <v>0</v>
      </c>
      <c r="DJ155" s="65">
        <v>0</v>
      </c>
      <c r="DK155" s="65">
        <v>0</v>
      </c>
      <c r="DL155" s="65">
        <v>0</v>
      </c>
      <c r="DM155" s="65">
        <v>0</v>
      </c>
      <c r="DN155" s="65">
        <v>0</v>
      </c>
      <c r="DO155" s="65">
        <v>0</v>
      </c>
      <c r="DP155" s="65">
        <v>0</v>
      </c>
      <c r="DQ155" s="65">
        <v>0</v>
      </c>
      <c r="DR155" s="65">
        <v>0</v>
      </c>
      <c r="DS155" s="65">
        <v>0</v>
      </c>
      <c r="DT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</row>
    <row r="156" spans="1:200" x14ac:dyDescent="0.25">
      <c r="B156" s="2" t="e">
        <v>#NUM!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999</v>
      </c>
      <c r="K156" s="2">
        <v>999</v>
      </c>
      <c r="L156" s="2">
        <v>999</v>
      </c>
      <c r="M156" s="2">
        <v>999</v>
      </c>
      <c r="N156" s="2">
        <v>0</v>
      </c>
      <c r="O156" s="2">
        <v>1998</v>
      </c>
      <c r="P156" s="2">
        <v>2997</v>
      </c>
      <c r="Q156" s="2">
        <v>3996</v>
      </c>
      <c r="R156" s="2">
        <v>3996</v>
      </c>
      <c r="S156" s="2">
        <v>0</v>
      </c>
      <c r="U156" s="2">
        <v>0</v>
      </c>
      <c r="W156" s="2">
        <v>0</v>
      </c>
      <c r="AG156" s="2" t="s">
        <v>797</v>
      </c>
      <c r="AH156" s="2" t="s">
        <v>797</v>
      </c>
      <c r="AI156" s="2" t="s">
        <v>797</v>
      </c>
      <c r="AJ156" s="2" t="s">
        <v>797</v>
      </c>
      <c r="AK156" s="2" t="s">
        <v>797</v>
      </c>
      <c r="AL156" s="2">
        <v>66</v>
      </c>
      <c r="AM156" s="2">
        <v>0</v>
      </c>
      <c r="AP156" s="2">
        <v>3996.0015600000002</v>
      </c>
      <c r="AQ156" s="65">
        <v>0</v>
      </c>
      <c r="AR156" s="65">
        <v>0</v>
      </c>
      <c r="AS156" s="65">
        <v>0</v>
      </c>
      <c r="AT156" s="65">
        <v>0</v>
      </c>
      <c r="AU156" s="65">
        <v>0</v>
      </c>
      <c r="AV156" s="65">
        <v>0</v>
      </c>
      <c r="AW156" s="65">
        <v>0</v>
      </c>
      <c r="AX156" s="65">
        <v>0</v>
      </c>
      <c r="AY156" s="65">
        <v>0</v>
      </c>
      <c r="AZ156" s="65">
        <v>0</v>
      </c>
      <c r="BA156" s="65">
        <v>0</v>
      </c>
      <c r="BB156" s="65">
        <v>0</v>
      </c>
      <c r="BC156" s="65">
        <v>0</v>
      </c>
      <c r="BD156" s="65">
        <v>0</v>
      </c>
      <c r="BE156" s="65">
        <v>0</v>
      </c>
      <c r="BF156" s="65">
        <v>0</v>
      </c>
      <c r="BG156" s="65">
        <v>0</v>
      </c>
      <c r="BH156" s="65">
        <v>0</v>
      </c>
      <c r="BI156" s="65">
        <v>0</v>
      </c>
      <c r="BJ156" s="65">
        <v>0</v>
      </c>
      <c r="BK156" s="65">
        <v>0</v>
      </c>
      <c r="BL156" s="65">
        <v>0</v>
      </c>
      <c r="BM156" s="65">
        <v>0</v>
      </c>
      <c r="BN156" s="65">
        <v>0</v>
      </c>
      <c r="BO156" s="65">
        <v>0</v>
      </c>
      <c r="BP156" s="65">
        <v>0</v>
      </c>
      <c r="BQ156" s="65">
        <v>0</v>
      </c>
      <c r="BR156" s="65">
        <v>0</v>
      </c>
      <c r="BS156" s="65">
        <v>0</v>
      </c>
      <c r="BT156" s="65">
        <v>0</v>
      </c>
      <c r="BU156" s="65">
        <v>0</v>
      </c>
      <c r="BV156" s="65">
        <v>0</v>
      </c>
      <c r="BW156" s="65">
        <v>0</v>
      </c>
      <c r="BX156" s="65">
        <v>0</v>
      </c>
      <c r="BY156" s="65">
        <v>0</v>
      </c>
      <c r="BZ156" s="65">
        <v>0</v>
      </c>
      <c r="CA156" s="65">
        <v>0</v>
      </c>
      <c r="CB156" s="65">
        <v>0</v>
      </c>
      <c r="CC156" s="65">
        <v>0</v>
      </c>
      <c r="CD156" s="65">
        <v>0</v>
      </c>
      <c r="CE156" s="65">
        <v>0</v>
      </c>
      <c r="CF156" s="65">
        <v>0</v>
      </c>
      <c r="CG156" s="65">
        <v>0</v>
      </c>
      <c r="CH156" s="65">
        <v>0</v>
      </c>
      <c r="CI156" s="65">
        <v>0</v>
      </c>
      <c r="CJ156" s="65">
        <v>0</v>
      </c>
      <c r="CK156" s="65">
        <v>0</v>
      </c>
      <c r="CL156" s="65">
        <v>0</v>
      </c>
      <c r="CM156" s="65">
        <v>0</v>
      </c>
      <c r="CN156" s="65">
        <v>0</v>
      </c>
      <c r="CO156" s="65">
        <v>0</v>
      </c>
      <c r="CP156" s="65">
        <v>0</v>
      </c>
      <c r="CQ156" s="65">
        <v>0</v>
      </c>
      <c r="CR156" s="65">
        <v>0</v>
      </c>
      <c r="CS156" s="65">
        <v>0</v>
      </c>
      <c r="CT156" s="65">
        <v>0</v>
      </c>
      <c r="CU156" s="65">
        <v>0</v>
      </c>
      <c r="CV156" s="65">
        <v>0</v>
      </c>
      <c r="CW156" s="65">
        <v>0</v>
      </c>
      <c r="CX156" s="65">
        <v>0</v>
      </c>
      <c r="CY156" s="65">
        <v>0</v>
      </c>
      <c r="CZ156" s="65">
        <v>0</v>
      </c>
      <c r="DA156" s="65">
        <v>0</v>
      </c>
      <c r="DB156" s="65">
        <v>0</v>
      </c>
      <c r="DC156" s="65">
        <v>0</v>
      </c>
      <c r="DD156" s="65">
        <v>0</v>
      </c>
      <c r="DE156" s="65">
        <v>0</v>
      </c>
      <c r="DF156" s="65">
        <v>0</v>
      </c>
      <c r="DG156" s="65">
        <v>0</v>
      </c>
      <c r="DH156" s="65">
        <v>0</v>
      </c>
      <c r="DI156" s="65">
        <v>0</v>
      </c>
      <c r="DJ156" s="65">
        <v>0</v>
      </c>
      <c r="DK156" s="65">
        <v>0</v>
      </c>
      <c r="DL156" s="65">
        <v>0</v>
      </c>
      <c r="DM156" s="65">
        <v>0</v>
      </c>
      <c r="DN156" s="65">
        <v>0</v>
      </c>
      <c r="DO156" s="65">
        <v>0</v>
      </c>
      <c r="DP156" s="65">
        <v>0</v>
      </c>
      <c r="DQ156" s="65">
        <v>0</v>
      </c>
      <c r="DR156" s="65">
        <v>0</v>
      </c>
      <c r="DS156" s="65">
        <v>0</v>
      </c>
      <c r="DT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</row>
    <row r="157" spans="1:200" x14ac:dyDescent="0.25">
      <c r="B157" s="2" t="e">
        <v>#NUM!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999</v>
      </c>
      <c r="K157" s="2">
        <v>999</v>
      </c>
      <c r="L157" s="2">
        <v>999</v>
      </c>
      <c r="M157" s="2">
        <v>999</v>
      </c>
      <c r="N157" s="2">
        <v>0</v>
      </c>
      <c r="O157" s="2">
        <v>1998</v>
      </c>
      <c r="P157" s="2">
        <v>2997</v>
      </c>
      <c r="Q157" s="2">
        <v>3996</v>
      </c>
      <c r="R157" s="2">
        <v>3996</v>
      </c>
      <c r="S157" s="2">
        <v>0</v>
      </c>
      <c r="U157" s="2">
        <v>0</v>
      </c>
      <c r="W157" s="2">
        <v>0</v>
      </c>
      <c r="AG157" s="2" t="s">
        <v>797</v>
      </c>
      <c r="AH157" s="2" t="s">
        <v>797</v>
      </c>
      <c r="AI157" s="2" t="s">
        <v>797</v>
      </c>
      <c r="AJ157" s="2" t="s">
        <v>797</v>
      </c>
      <c r="AK157" s="2" t="s">
        <v>797</v>
      </c>
      <c r="AL157" s="2">
        <v>67</v>
      </c>
      <c r="AM157" s="2">
        <v>0</v>
      </c>
      <c r="AP157" s="2">
        <v>3996.0015699999999</v>
      </c>
      <c r="AQ157" s="65">
        <v>0</v>
      </c>
      <c r="AR157" s="65">
        <v>0</v>
      </c>
      <c r="AS157" s="65">
        <v>0</v>
      </c>
      <c r="AT157" s="65">
        <v>0</v>
      </c>
      <c r="AU157" s="65">
        <v>0</v>
      </c>
      <c r="AV157" s="65">
        <v>0</v>
      </c>
      <c r="AW157" s="65">
        <v>0</v>
      </c>
      <c r="AX157" s="65">
        <v>0</v>
      </c>
      <c r="AY157" s="65">
        <v>0</v>
      </c>
      <c r="AZ157" s="65">
        <v>0</v>
      </c>
      <c r="BA157" s="65">
        <v>0</v>
      </c>
      <c r="BB157" s="65">
        <v>0</v>
      </c>
      <c r="BC157" s="65">
        <v>0</v>
      </c>
      <c r="BD157" s="65">
        <v>0</v>
      </c>
      <c r="BE157" s="65">
        <v>0</v>
      </c>
      <c r="BF157" s="65">
        <v>0</v>
      </c>
      <c r="BG157" s="65">
        <v>0</v>
      </c>
      <c r="BH157" s="65">
        <v>0</v>
      </c>
      <c r="BI157" s="65">
        <v>0</v>
      </c>
      <c r="BJ157" s="65">
        <v>0</v>
      </c>
      <c r="BK157" s="65">
        <v>0</v>
      </c>
      <c r="BL157" s="65">
        <v>0</v>
      </c>
      <c r="BM157" s="65">
        <v>0</v>
      </c>
      <c r="BN157" s="65">
        <v>0</v>
      </c>
      <c r="BO157" s="65">
        <v>0</v>
      </c>
      <c r="BP157" s="65">
        <v>0</v>
      </c>
      <c r="BQ157" s="65">
        <v>0</v>
      </c>
      <c r="BR157" s="65">
        <v>0</v>
      </c>
      <c r="BS157" s="65">
        <v>0</v>
      </c>
      <c r="BT157" s="65">
        <v>0</v>
      </c>
      <c r="BU157" s="65">
        <v>0</v>
      </c>
      <c r="BV157" s="65">
        <v>0</v>
      </c>
      <c r="BW157" s="65">
        <v>0</v>
      </c>
      <c r="BX157" s="65">
        <v>0</v>
      </c>
      <c r="BY157" s="65">
        <v>0</v>
      </c>
      <c r="BZ157" s="65">
        <v>0</v>
      </c>
      <c r="CA157" s="65">
        <v>0</v>
      </c>
      <c r="CB157" s="65">
        <v>0</v>
      </c>
      <c r="CC157" s="65">
        <v>0</v>
      </c>
      <c r="CD157" s="65">
        <v>0</v>
      </c>
      <c r="CE157" s="65">
        <v>0</v>
      </c>
      <c r="CF157" s="65">
        <v>0</v>
      </c>
      <c r="CG157" s="65">
        <v>0</v>
      </c>
      <c r="CH157" s="65">
        <v>0</v>
      </c>
      <c r="CI157" s="65">
        <v>0</v>
      </c>
      <c r="CJ157" s="65">
        <v>0</v>
      </c>
      <c r="CK157" s="65">
        <v>0</v>
      </c>
      <c r="CL157" s="65">
        <v>0</v>
      </c>
      <c r="CM157" s="65">
        <v>0</v>
      </c>
      <c r="CN157" s="65">
        <v>0</v>
      </c>
      <c r="CO157" s="65">
        <v>0</v>
      </c>
      <c r="CP157" s="65">
        <v>0</v>
      </c>
      <c r="CQ157" s="65">
        <v>0</v>
      </c>
      <c r="CR157" s="65">
        <v>0</v>
      </c>
      <c r="CS157" s="65">
        <v>0</v>
      </c>
      <c r="CT157" s="65">
        <v>0</v>
      </c>
      <c r="CU157" s="65">
        <v>0</v>
      </c>
      <c r="CV157" s="65">
        <v>0</v>
      </c>
      <c r="CW157" s="65">
        <v>0</v>
      </c>
      <c r="CX157" s="65">
        <v>0</v>
      </c>
      <c r="CY157" s="65">
        <v>0</v>
      </c>
      <c r="CZ157" s="65">
        <v>0</v>
      </c>
      <c r="DA157" s="65">
        <v>0</v>
      </c>
      <c r="DB157" s="65">
        <v>0</v>
      </c>
      <c r="DC157" s="65">
        <v>0</v>
      </c>
      <c r="DD157" s="65">
        <v>0</v>
      </c>
      <c r="DE157" s="65">
        <v>0</v>
      </c>
      <c r="DF157" s="65">
        <v>0</v>
      </c>
      <c r="DG157" s="65">
        <v>0</v>
      </c>
      <c r="DH157" s="65">
        <v>0</v>
      </c>
      <c r="DI157" s="65">
        <v>0</v>
      </c>
      <c r="DJ157" s="65">
        <v>0</v>
      </c>
      <c r="DK157" s="65">
        <v>0</v>
      </c>
      <c r="DL157" s="65">
        <v>0</v>
      </c>
      <c r="DM157" s="65">
        <v>0</v>
      </c>
      <c r="DN157" s="65">
        <v>0</v>
      </c>
      <c r="DO157" s="65">
        <v>0</v>
      </c>
      <c r="DP157" s="65">
        <v>0</v>
      </c>
      <c r="DQ157" s="65">
        <v>0</v>
      </c>
      <c r="DR157" s="65">
        <v>0</v>
      </c>
      <c r="DS157" s="65">
        <v>0</v>
      </c>
      <c r="DT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</row>
    <row r="158" spans="1:200" x14ac:dyDescent="0.25">
      <c r="B158" s="2" t="e">
        <v>#NUM!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999</v>
      </c>
      <c r="K158" s="2">
        <v>999</v>
      </c>
      <c r="L158" s="2">
        <v>999</v>
      </c>
      <c r="M158" s="2">
        <v>999</v>
      </c>
      <c r="N158" s="2">
        <v>0</v>
      </c>
      <c r="O158" s="2">
        <v>1998</v>
      </c>
      <c r="P158" s="2">
        <v>2997</v>
      </c>
      <c r="Q158" s="2">
        <v>3996</v>
      </c>
      <c r="R158" s="2">
        <v>3996</v>
      </c>
      <c r="S158" s="2">
        <v>0</v>
      </c>
      <c r="U158" s="2">
        <v>0</v>
      </c>
      <c r="W158" s="2">
        <v>0</v>
      </c>
      <c r="AG158" s="2" t="s">
        <v>797</v>
      </c>
      <c r="AH158" s="2" t="s">
        <v>797</v>
      </c>
      <c r="AI158" s="2" t="s">
        <v>797</v>
      </c>
      <c r="AJ158" s="2" t="s">
        <v>797</v>
      </c>
      <c r="AK158" s="2" t="s">
        <v>797</v>
      </c>
      <c r="AL158" s="2">
        <v>68</v>
      </c>
      <c r="AM158" s="2">
        <v>0</v>
      </c>
      <c r="AP158" s="2">
        <v>3996.0015800000001</v>
      </c>
      <c r="AQ158" s="65">
        <v>0</v>
      </c>
      <c r="AR158" s="65">
        <v>0</v>
      </c>
      <c r="AS158" s="65">
        <v>0</v>
      </c>
      <c r="AT158" s="65">
        <v>0</v>
      </c>
      <c r="AU158" s="65">
        <v>0</v>
      </c>
      <c r="AV158" s="65">
        <v>0</v>
      </c>
      <c r="AW158" s="65">
        <v>0</v>
      </c>
      <c r="AX158" s="65">
        <v>0</v>
      </c>
      <c r="AY158" s="65">
        <v>0</v>
      </c>
      <c r="AZ158" s="65">
        <v>0</v>
      </c>
      <c r="BA158" s="65">
        <v>0</v>
      </c>
      <c r="BB158" s="65">
        <v>0</v>
      </c>
      <c r="BC158" s="65">
        <v>0</v>
      </c>
      <c r="BD158" s="65">
        <v>0</v>
      </c>
      <c r="BE158" s="65">
        <v>0</v>
      </c>
      <c r="BF158" s="65">
        <v>0</v>
      </c>
      <c r="BG158" s="65">
        <v>0</v>
      </c>
      <c r="BH158" s="65">
        <v>0</v>
      </c>
      <c r="BI158" s="65">
        <v>0</v>
      </c>
      <c r="BJ158" s="65">
        <v>0</v>
      </c>
      <c r="BK158" s="65">
        <v>0</v>
      </c>
      <c r="BL158" s="65">
        <v>0</v>
      </c>
      <c r="BM158" s="65">
        <v>0</v>
      </c>
      <c r="BN158" s="65">
        <v>0</v>
      </c>
      <c r="BO158" s="65">
        <v>0</v>
      </c>
      <c r="BP158" s="65">
        <v>0</v>
      </c>
      <c r="BQ158" s="65">
        <v>0</v>
      </c>
      <c r="BR158" s="65">
        <v>0</v>
      </c>
      <c r="BS158" s="65">
        <v>0</v>
      </c>
      <c r="BT158" s="65">
        <v>0</v>
      </c>
      <c r="BU158" s="65">
        <v>0</v>
      </c>
      <c r="BV158" s="65">
        <v>0</v>
      </c>
      <c r="BW158" s="65">
        <v>0</v>
      </c>
      <c r="BX158" s="65">
        <v>0</v>
      </c>
      <c r="BY158" s="65">
        <v>0</v>
      </c>
      <c r="BZ158" s="65">
        <v>0</v>
      </c>
      <c r="CA158" s="65">
        <v>0</v>
      </c>
      <c r="CB158" s="65">
        <v>0</v>
      </c>
      <c r="CC158" s="65">
        <v>0</v>
      </c>
      <c r="CD158" s="65">
        <v>0</v>
      </c>
      <c r="CE158" s="65">
        <v>0</v>
      </c>
      <c r="CF158" s="65">
        <v>0</v>
      </c>
      <c r="CG158" s="65">
        <v>0</v>
      </c>
      <c r="CH158" s="65">
        <v>0</v>
      </c>
      <c r="CI158" s="65">
        <v>0</v>
      </c>
      <c r="CJ158" s="65">
        <v>0</v>
      </c>
      <c r="CK158" s="65">
        <v>0</v>
      </c>
      <c r="CL158" s="65">
        <v>0</v>
      </c>
      <c r="CM158" s="65">
        <v>0</v>
      </c>
      <c r="CN158" s="65">
        <v>0</v>
      </c>
      <c r="CO158" s="65">
        <v>0</v>
      </c>
      <c r="CP158" s="65">
        <v>0</v>
      </c>
      <c r="CQ158" s="65">
        <v>0</v>
      </c>
      <c r="CR158" s="65">
        <v>0</v>
      </c>
      <c r="CS158" s="65">
        <v>0</v>
      </c>
      <c r="CT158" s="65">
        <v>0</v>
      </c>
      <c r="CU158" s="65">
        <v>0</v>
      </c>
      <c r="CV158" s="65">
        <v>0</v>
      </c>
      <c r="CW158" s="65">
        <v>0</v>
      </c>
      <c r="CX158" s="65">
        <v>0</v>
      </c>
      <c r="CY158" s="65">
        <v>0</v>
      </c>
      <c r="CZ158" s="65">
        <v>0</v>
      </c>
      <c r="DA158" s="65">
        <v>0</v>
      </c>
      <c r="DB158" s="65">
        <v>0</v>
      </c>
      <c r="DC158" s="65">
        <v>0</v>
      </c>
      <c r="DD158" s="65">
        <v>0</v>
      </c>
      <c r="DE158" s="65">
        <v>0</v>
      </c>
      <c r="DF158" s="65">
        <v>0</v>
      </c>
      <c r="DG158" s="65">
        <v>0</v>
      </c>
      <c r="DH158" s="65">
        <v>0</v>
      </c>
      <c r="DI158" s="65">
        <v>0</v>
      </c>
      <c r="DJ158" s="65">
        <v>0</v>
      </c>
      <c r="DK158" s="65">
        <v>0</v>
      </c>
      <c r="DL158" s="65">
        <v>0</v>
      </c>
      <c r="DM158" s="65">
        <v>0</v>
      </c>
      <c r="DN158" s="65">
        <v>0</v>
      </c>
      <c r="DO158" s="65">
        <v>0</v>
      </c>
      <c r="DP158" s="65">
        <v>0</v>
      </c>
      <c r="DQ158" s="65">
        <v>0</v>
      </c>
      <c r="DR158" s="65">
        <v>0</v>
      </c>
      <c r="DS158" s="65">
        <v>0</v>
      </c>
      <c r="DT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</row>
    <row r="159" spans="1:200" x14ac:dyDescent="0.25">
      <c r="B159" s="2" t="e">
        <v>#NUM!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999</v>
      </c>
      <c r="K159" s="2">
        <v>999</v>
      </c>
      <c r="L159" s="2">
        <v>999</v>
      </c>
      <c r="M159" s="2">
        <v>999</v>
      </c>
      <c r="N159" s="2">
        <v>0</v>
      </c>
      <c r="O159" s="2">
        <v>1998</v>
      </c>
      <c r="P159" s="2">
        <v>2997</v>
      </c>
      <c r="Q159" s="2">
        <v>3996</v>
      </c>
      <c r="R159" s="2">
        <v>3996</v>
      </c>
      <c r="S159" s="2">
        <v>0</v>
      </c>
      <c r="U159" s="2">
        <v>0</v>
      </c>
      <c r="W159" s="2">
        <v>0</v>
      </c>
      <c r="AG159" s="2" t="s">
        <v>797</v>
      </c>
      <c r="AH159" s="2" t="s">
        <v>797</v>
      </c>
      <c r="AI159" s="2" t="s">
        <v>797</v>
      </c>
      <c r="AJ159" s="2" t="s">
        <v>797</v>
      </c>
      <c r="AK159" s="2" t="s">
        <v>797</v>
      </c>
      <c r="AL159" s="2">
        <v>69</v>
      </c>
      <c r="AM159" s="2">
        <v>0</v>
      </c>
      <c r="AP159" s="2">
        <v>3996.0015899999999</v>
      </c>
      <c r="AQ159" s="65">
        <v>0</v>
      </c>
      <c r="AR159" s="65">
        <v>0</v>
      </c>
      <c r="AS159" s="65">
        <v>0</v>
      </c>
      <c r="AT159" s="65">
        <v>0</v>
      </c>
      <c r="AU159" s="65">
        <v>0</v>
      </c>
      <c r="AV159" s="65">
        <v>0</v>
      </c>
      <c r="AW159" s="65">
        <v>0</v>
      </c>
      <c r="AX159" s="65">
        <v>0</v>
      </c>
      <c r="AY159" s="65">
        <v>0</v>
      </c>
      <c r="AZ159" s="65">
        <v>0</v>
      </c>
      <c r="BA159" s="65">
        <v>0</v>
      </c>
      <c r="BB159" s="65">
        <v>0</v>
      </c>
      <c r="BC159" s="65">
        <v>0</v>
      </c>
      <c r="BD159" s="65">
        <v>0</v>
      </c>
      <c r="BE159" s="65">
        <v>0</v>
      </c>
      <c r="BF159" s="65">
        <v>0</v>
      </c>
      <c r="BG159" s="65">
        <v>0</v>
      </c>
      <c r="BH159" s="65">
        <v>0</v>
      </c>
      <c r="BI159" s="65">
        <v>0</v>
      </c>
      <c r="BJ159" s="65">
        <v>0</v>
      </c>
      <c r="BK159" s="65">
        <v>0</v>
      </c>
      <c r="BL159" s="65">
        <v>0</v>
      </c>
      <c r="BM159" s="65">
        <v>0</v>
      </c>
      <c r="BN159" s="65">
        <v>0</v>
      </c>
      <c r="BO159" s="65">
        <v>0</v>
      </c>
      <c r="BP159" s="65">
        <v>0</v>
      </c>
      <c r="BQ159" s="65">
        <v>0</v>
      </c>
      <c r="BR159" s="65">
        <v>0</v>
      </c>
      <c r="BS159" s="65">
        <v>0</v>
      </c>
      <c r="BT159" s="65">
        <v>0</v>
      </c>
      <c r="BU159" s="65">
        <v>0</v>
      </c>
      <c r="BV159" s="65">
        <v>0</v>
      </c>
      <c r="BW159" s="65">
        <v>0</v>
      </c>
      <c r="BX159" s="65">
        <v>0</v>
      </c>
      <c r="BY159" s="65">
        <v>0</v>
      </c>
      <c r="BZ159" s="65">
        <v>0</v>
      </c>
      <c r="CA159" s="65">
        <v>0</v>
      </c>
      <c r="CB159" s="65">
        <v>0</v>
      </c>
      <c r="CC159" s="65">
        <v>0</v>
      </c>
      <c r="CD159" s="65">
        <v>0</v>
      </c>
      <c r="CE159" s="65">
        <v>0</v>
      </c>
      <c r="CF159" s="65">
        <v>0</v>
      </c>
      <c r="CG159" s="65">
        <v>0</v>
      </c>
      <c r="CH159" s="65">
        <v>0</v>
      </c>
      <c r="CI159" s="65">
        <v>0</v>
      </c>
      <c r="CJ159" s="65">
        <v>0</v>
      </c>
      <c r="CK159" s="65">
        <v>0</v>
      </c>
      <c r="CL159" s="65">
        <v>0</v>
      </c>
      <c r="CM159" s="65">
        <v>0</v>
      </c>
      <c r="CN159" s="65">
        <v>0</v>
      </c>
      <c r="CO159" s="65">
        <v>0</v>
      </c>
      <c r="CP159" s="65">
        <v>0</v>
      </c>
      <c r="CQ159" s="65">
        <v>0</v>
      </c>
      <c r="CR159" s="65">
        <v>0</v>
      </c>
      <c r="CS159" s="65">
        <v>0</v>
      </c>
      <c r="CT159" s="65">
        <v>0</v>
      </c>
      <c r="CU159" s="65">
        <v>0</v>
      </c>
      <c r="CV159" s="65">
        <v>0</v>
      </c>
      <c r="CW159" s="65">
        <v>0</v>
      </c>
      <c r="CX159" s="65">
        <v>0</v>
      </c>
      <c r="CY159" s="65">
        <v>0</v>
      </c>
      <c r="CZ159" s="65">
        <v>0</v>
      </c>
      <c r="DA159" s="65">
        <v>0</v>
      </c>
      <c r="DB159" s="65">
        <v>0</v>
      </c>
      <c r="DC159" s="65">
        <v>0</v>
      </c>
      <c r="DD159" s="65">
        <v>0</v>
      </c>
      <c r="DE159" s="65">
        <v>0</v>
      </c>
      <c r="DF159" s="65">
        <v>0</v>
      </c>
      <c r="DG159" s="65">
        <v>0</v>
      </c>
      <c r="DH159" s="65">
        <v>0</v>
      </c>
      <c r="DI159" s="65">
        <v>0</v>
      </c>
      <c r="DJ159" s="65">
        <v>0</v>
      </c>
      <c r="DK159" s="65">
        <v>0</v>
      </c>
      <c r="DL159" s="65">
        <v>0</v>
      </c>
      <c r="DM159" s="65">
        <v>0</v>
      </c>
      <c r="DN159" s="65">
        <v>0</v>
      </c>
      <c r="DO159" s="65">
        <v>0</v>
      </c>
      <c r="DP159" s="65">
        <v>0</v>
      </c>
      <c r="DQ159" s="65">
        <v>0</v>
      </c>
      <c r="DR159" s="65">
        <v>0</v>
      </c>
      <c r="DS159" s="65">
        <v>0</v>
      </c>
      <c r="DT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</row>
    <row r="160" spans="1:200" x14ac:dyDescent="0.25">
      <c r="B160" s="2" t="e">
        <v>#NUM!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999</v>
      </c>
      <c r="K160" s="2">
        <v>999</v>
      </c>
      <c r="L160" s="2">
        <v>999</v>
      </c>
      <c r="M160" s="2">
        <v>999</v>
      </c>
      <c r="N160" s="2">
        <v>0</v>
      </c>
      <c r="O160" s="2">
        <v>1998</v>
      </c>
      <c r="P160" s="2">
        <v>2997</v>
      </c>
      <c r="Q160" s="2">
        <v>3996</v>
      </c>
      <c r="R160" s="2">
        <v>3996</v>
      </c>
      <c r="S160" s="2">
        <v>0</v>
      </c>
      <c r="U160" s="2">
        <v>0</v>
      </c>
      <c r="W160" s="2">
        <v>0</v>
      </c>
      <c r="AG160" s="2" t="s">
        <v>797</v>
      </c>
      <c r="AH160" s="2" t="s">
        <v>797</v>
      </c>
      <c r="AI160" s="2" t="s">
        <v>797</v>
      </c>
      <c r="AJ160" s="2" t="s">
        <v>797</v>
      </c>
      <c r="AK160" s="2" t="s">
        <v>797</v>
      </c>
      <c r="AL160" s="2">
        <v>70</v>
      </c>
      <c r="AM160" s="2">
        <v>0</v>
      </c>
      <c r="AP160" s="2">
        <v>3996.0016000000001</v>
      </c>
      <c r="AQ160" s="65">
        <v>0</v>
      </c>
      <c r="AR160" s="65">
        <v>0</v>
      </c>
      <c r="AS160" s="65">
        <v>0</v>
      </c>
      <c r="AT160" s="65">
        <v>0</v>
      </c>
      <c r="AU160" s="65">
        <v>0</v>
      </c>
      <c r="AV160" s="65">
        <v>0</v>
      </c>
      <c r="AW160" s="65">
        <v>0</v>
      </c>
      <c r="AX160" s="65">
        <v>0</v>
      </c>
      <c r="AY160" s="65">
        <v>0</v>
      </c>
      <c r="AZ160" s="65">
        <v>0</v>
      </c>
      <c r="BA160" s="65">
        <v>0</v>
      </c>
      <c r="BB160" s="65">
        <v>0</v>
      </c>
      <c r="BC160" s="65">
        <v>0</v>
      </c>
      <c r="BD160" s="65">
        <v>0</v>
      </c>
      <c r="BE160" s="65">
        <v>0</v>
      </c>
      <c r="BF160" s="65">
        <v>0</v>
      </c>
      <c r="BG160" s="65">
        <v>0</v>
      </c>
      <c r="BH160" s="65">
        <v>0</v>
      </c>
      <c r="BI160" s="65">
        <v>0</v>
      </c>
      <c r="BJ160" s="65">
        <v>0</v>
      </c>
      <c r="BK160" s="65">
        <v>0</v>
      </c>
      <c r="BL160" s="65">
        <v>0</v>
      </c>
      <c r="BM160" s="65">
        <v>0</v>
      </c>
      <c r="BN160" s="65">
        <v>0</v>
      </c>
      <c r="BO160" s="65">
        <v>0</v>
      </c>
      <c r="BP160" s="65">
        <v>0</v>
      </c>
      <c r="BQ160" s="65">
        <v>0</v>
      </c>
      <c r="BR160" s="65">
        <v>0</v>
      </c>
      <c r="BS160" s="65">
        <v>0</v>
      </c>
      <c r="BT160" s="65">
        <v>0</v>
      </c>
      <c r="BU160" s="65">
        <v>0</v>
      </c>
      <c r="BV160" s="65">
        <v>0</v>
      </c>
      <c r="BW160" s="65">
        <v>0</v>
      </c>
      <c r="BX160" s="65">
        <v>0</v>
      </c>
      <c r="BY160" s="65">
        <v>0</v>
      </c>
      <c r="BZ160" s="65">
        <v>0</v>
      </c>
      <c r="CA160" s="65">
        <v>0</v>
      </c>
      <c r="CB160" s="65">
        <v>0</v>
      </c>
      <c r="CC160" s="65">
        <v>0</v>
      </c>
      <c r="CD160" s="65">
        <v>0</v>
      </c>
      <c r="CE160" s="65">
        <v>0</v>
      </c>
      <c r="CF160" s="65">
        <v>0</v>
      </c>
      <c r="CG160" s="65">
        <v>0</v>
      </c>
      <c r="CH160" s="65">
        <v>0</v>
      </c>
      <c r="CI160" s="65">
        <v>0</v>
      </c>
      <c r="CJ160" s="65">
        <v>0</v>
      </c>
      <c r="CK160" s="65">
        <v>0</v>
      </c>
      <c r="CL160" s="65">
        <v>0</v>
      </c>
      <c r="CM160" s="65">
        <v>0</v>
      </c>
      <c r="CN160" s="65">
        <v>0</v>
      </c>
      <c r="CO160" s="65">
        <v>0</v>
      </c>
      <c r="CP160" s="65">
        <v>0</v>
      </c>
      <c r="CQ160" s="65">
        <v>0</v>
      </c>
      <c r="CR160" s="65">
        <v>0</v>
      </c>
      <c r="CS160" s="65">
        <v>0</v>
      </c>
      <c r="CT160" s="65">
        <v>0</v>
      </c>
      <c r="CU160" s="65">
        <v>0</v>
      </c>
      <c r="CV160" s="65">
        <v>0</v>
      </c>
      <c r="CW160" s="65">
        <v>0</v>
      </c>
      <c r="CX160" s="65">
        <v>0</v>
      </c>
      <c r="CY160" s="65">
        <v>0</v>
      </c>
      <c r="CZ160" s="65">
        <v>0</v>
      </c>
      <c r="DA160" s="65">
        <v>0</v>
      </c>
      <c r="DB160" s="65">
        <v>0</v>
      </c>
      <c r="DC160" s="65">
        <v>0</v>
      </c>
      <c r="DD160" s="65">
        <v>0</v>
      </c>
      <c r="DE160" s="65">
        <v>0</v>
      </c>
      <c r="DF160" s="65">
        <v>0</v>
      </c>
      <c r="DG160" s="65">
        <v>0</v>
      </c>
      <c r="DH160" s="65">
        <v>0</v>
      </c>
      <c r="DI160" s="65">
        <v>0</v>
      </c>
      <c r="DJ160" s="65">
        <v>0</v>
      </c>
      <c r="DK160" s="65">
        <v>0</v>
      </c>
      <c r="DL160" s="65">
        <v>0</v>
      </c>
      <c r="DM160" s="65">
        <v>0</v>
      </c>
      <c r="DN160" s="65">
        <v>0</v>
      </c>
      <c r="DO160" s="65">
        <v>0</v>
      </c>
      <c r="DP160" s="65">
        <v>0</v>
      </c>
      <c r="DQ160" s="65">
        <v>0</v>
      </c>
      <c r="DR160" s="65">
        <v>0</v>
      </c>
      <c r="DS160" s="65">
        <v>0</v>
      </c>
      <c r="DT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</row>
    <row r="161" spans="2:200" x14ac:dyDescent="0.25">
      <c r="B161" s="2" t="e">
        <v>#NUM!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999</v>
      </c>
      <c r="K161" s="2">
        <v>999</v>
      </c>
      <c r="L161" s="2">
        <v>999</v>
      </c>
      <c r="M161" s="2">
        <v>999</v>
      </c>
      <c r="N161" s="2">
        <v>0</v>
      </c>
      <c r="O161" s="2">
        <v>1998</v>
      </c>
      <c r="P161" s="2">
        <v>2997</v>
      </c>
      <c r="Q161" s="2">
        <v>3996</v>
      </c>
      <c r="R161" s="2">
        <v>3996</v>
      </c>
      <c r="S161" s="2">
        <v>0</v>
      </c>
      <c r="U161" s="2">
        <v>0</v>
      </c>
      <c r="W161" s="2">
        <v>0</v>
      </c>
      <c r="AG161" s="2" t="s">
        <v>797</v>
      </c>
      <c r="AH161" s="2" t="s">
        <v>797</v>
      </c>
      <c r="AI161" s="2" t="s">
        <v>797</v>
      </c>
      <c r="AJ161" s="2" t="s">
        <v>797</v>
      </c>
      <c r="AK161" s="2" t="s">
        <v>797</v>
      </c>
      <c r="AL161" s="2">
        <v>71</v>
      </c>
      <c r="AM161" s="2">
        <v>0</v>
      </c>
      <c r="AP161" s="2">
        <v>3996.0016099999998</v>
      </c>
      <c r="AQ161" s="65">
        <v>0</v>
      </c>
      <c r="AR161" s="65">
        <v>0</v>
      </c>
      <c r="AS161" s="65">
        <v>0</v>
      </c>
      <c r="AT161" s="65">
        <v>0</v>
      </c>
      <c r="AU161" s="65">
        <v>0</v>
      </c>
      <c r="AV161" s="65">
        <v>0</v>
      </c>
      <c r="AW161" s="65">
        <v>0</v>
      </c>
      <c r="AX161" s="65">
        <v>0</v>
      </c>
      <c r="AY161" s="65">
        <v>0</v>
      </c>
      <c r="AZ161" s="65">
        <v>0</v>
      </c>
      <c r="BA161" s="65">
        <v>0</v>
      </c>
      <c r="BB161" s="65">
        <v>0</v>
      </c>
      <c r="BC161" s="65">
        <v>0</v>
      </c>
      <c r="BD161" s="65">
        <v>0</v>
      </c>
      <c r="BE161" s="65">
        <v>0</v>
      </c>
      <c r="BF161" s="65">
        <v>0</v>
      </c>
      <c r="BG161" s="65">
        <v>0</v>
      </c>
      <c r="BH161" s="65">
        <v>0</v>
      </c>
      <c r="BI161" s="65">
        <v>0</v>
      </c>
      <c r="BJ161" s="65">
        <v>0</v>
      </c>
      <c r="BK161" s="65">
        <v>0</v>
      </c>
      <c r="BL161" s="65">
        <v>0</v>
      </c>
      <c r="BM161" s="65">
        <v>0</v>
      </c>
      <c r="BN161" s="65">
        <v>0</v>
      </c>
      <c r="BO161" s="65">
        <v>0</v>
      </c>
      <c r="BP161" s="65">
        <v>0</v>
      </c>
      <c r="BQ161" s="65">
        <v>0</v>
      </c>
      <c r="BR161" s="65">
        <v>0</v>
      </c>
      <c r="BS161" s="65">
        <v>0</v>
      </c>
      <c r="BT161" s="65">
        <v>0</v>
      </c>
      <c r="BU161" s="65">
        <v>0</v>
      </c>
      <c r="BV161" s="65">
        <v>0</v>
      </c>
      <c r="BW161" s="65">
        <v>0</v>
      </c>
      <c r="BX161" s="65">
        <v>0</v>
      </c>
      <c r="BY161" s="65">
        <v>0</v>
      </c>
      <c r="BZ161" s="65">
        <v>0</v>
      </c>
      <c r="CA161" s="65">
        <v>0</v>
      </c>
      <c r="CB161" s="65">
        <v>0</v>
      </c>
      <c r="CC161" s="65">
        <v>0</v>
      </c>
      <c r="CD161" s="65">
        <v>0</v>
      </c>
      <c r="CE161" s="65">
        <v>0</v>
      </c>
      <c r="CF161" s="65">
        <v>0</v>
      </c>
      <c r="CG161" s="65">
        <v>0</v>
      </c>
      <c r="CH161" s="65">
        <v>0</v>
      </c>
      <c r="CI161" s="65">
        <v>0</v>
      </c>
      <c r="CJ161" s="65">
        <v>0</v>
      </c>
      <c r="CK161" s="65">
        <v>0</v>
      </c>
      <c r="CL161" s="65">
        <v>0</v>
      </c>
      <c r="CM161" s="65">
        <v>0</v>
      </c>
      <c r="CN161" s="65">
        <v>0</v>
      </c>
      <c r="CO161" s="65">
        <v>0</v>
      </c>
      <c r="CP161" s="65">
        <v>0</v>
      </c>
      <c r="CQ161" s="65">
        <v>0</v>
      </c>
      <c r="CR161" s="65">
        <v>0</v>
      </c>
      <c r="CS161" s="65">
        <v>0</v>
      </c>
      <c r="CT161" s="65">
        <v>0</v>
      </c>
      <c r="CU161" s="65">
        <v>0</v>
      </c>
      <c r="CV161" s="65">
        <v>0</v>
      </c>
      <c r="CW161" s="65">
        <v>0</v>
      </c>
      <c r="CX161" s="65">
        <v>0</v>
      </c>
      <c r="CY161" s="65">
        <v>0</v>
      </c>
      <c r="CZ161" s="65">
        <v>0</v>
      </c>
      <c r="DA161" s="65">
        <v>0</v>
      </c>
      <c r="DB161" s="65">
        <v>0</v>
      </c>
      <c r="DC161" s="65">
        <v>0</v>
      </c>
      <c r="DD161" s="65">
        <v>0</v>
      </c>
      <c r="DE161" s="65">
        <v>0</v>
      </c>
      <c r="DF161" s="65">
        <v>0</v>
      </c>
      <c r="DG161" s="65">
        <v>0</v>
      </c>
      <c r="DH161" s="65">
        <v>0</v>
      </c>
      <c r="DI161" s="65">
        <v>0</v>
      </c>
      <c r="DJ161" s="65">
        <v>0</v>
      </c>
      <c r="DK161" s="65">
        <v>0</v>
      </c>
      <c r="DL161" s="65">
        <v>0</v>
      </c>
      <c r="DM161" s="65">
        <v>0</v>
      </c>
      <c r="DN161" s="65">
        <v>0</v>
      </c>
      <c r="DO161" s="65">
        <v>0</v>
      </c>
      <c r="DP161" s="65">
        <v>0</v>
      </c>
      <c r="DQ161" s="65">
        <v>0</v>
      </c>
      <c r="DR161" s="65">
        <v>0</v>
      </c>
      <c r="DS161" s="65">
        <v>0</v>
      </c>
      <c r="DT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</row>
    <row r="162" spans="2:200" x14ac:dyDescent="0.25">
      <c r="B162" s="2" t="e">
        <v>#NUM!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999</v>
      </c>
      <c r="K162" s="2">
        <v>999</v>
      </c>
      <c r="L162" s="2">
        <v>999</v>
      </c>
      <c r="M162" s="2">
        <v>999</v>
      </c>
      <c r="N162" s="2">
        <v>0</v>
      </c>
      <c r="O162" s="2">
        <v>1998</v>
      </c>
      <c r="P162" s="2">
        <v>2997</v>
      </c>
      <c r="Q162" s="2">
        <v>3996</v>
      </c>
      <c r="R162" s="2">
        <v>3996</v>
      </c>
      <c r="S162" s="2">
        <v>0</v>
      </c>
      <c r="U162" s="2">
        <v>0</v>
      </c>
      <c r="W162" s="2">
        <v>0</v>
      </c>
      <c r="AG162" s="2" t="s">
        <v>797</v>
      </c>
      <c r="AH162" s="2" t="s">
        <v>797</v>
      </c>
      <c r="AI162" s="2" t="s">
        <v>797</v>
      </c>
      <c r="AJ162" s="2" t="s">
        <v>797</v>
      </c>
      <c r="AK162" s="2" t="s">
        <v>797</v>
      </c>
      <c r="AL162" s="2">
        <v>72</v>
      </c>
      <c r="AM162" s="2">
        <v>0</v>
      </c>
      <c r="AP162" s="2">
        <v>3996.00162</v>
      </c>
      <c r="AQ162" s="65">
        <v>0</v>
      </c>
      <c r="AR162" s="65">
        <v>0</v>
      </c>
      <c r="AS162" s="65">
        <v>0</v>
      </c>
      <c r="AT162" s="65">
        <v>0</v>
      </c>
      <c r="AU162" s="65">
        <v>0</v>
      </c>
      <c r="AV162" s="65">
        <v>0</v>
      </c>
      <c r="AW162" s="65">
        <v>0</v>
      </c>
      <c r="AX162" s="65">
        <v>0</v>
      </c>
      <c r="AY162" s="65">
        <v>0</v>
      </c>
      <c r="AZ162" s="65">
        <v>0</v>
      </c>
      <c r="BA162" s="65">
        <v>0</v>
      </c>
      <c r="BB162" s="65">
        <v>0</v>
      </c>
      <c r="BC162" s="65">
        <v>0</v>
      </c>
      <c r="BD162" s="65">
        <v>0</v>
      </c>
      <c r="BE162" s="65">
        <v>0</v>
      </c>
      <c r="BF162" s="65">
        <v>0</v>
      </c>
      <c r="BG162" s="65">
        <v>0</v>
      </c>
      <c r="BH162" s="65">
        <v>0</v>
      </c>
      <c r="BI162" s="65">
        <v>0</v>
      </c>
      <c r="BJ162" s="65">
        <v>0</v>
      </c>
      <c r="BK162" s="65">
        <v>0</v>
      </c>
      <c r="BL162" s="65">
        <v>0</v>
      </c>
      <c r="BM162" s="65">
        <v>0</v>
      </c>
      <c r="BN162" s="65">
        <v>0</v>
      </c>
      <c r="BO162" s="65">
        <v>0</v>
      </c>
      <c r="BP162" s="65">
        <v>0</v>
      </c>
      <c r="BQ162" s="65">
        <v>0</v>
      </c>
      <c r="BR162" s="65">
        <v>0</v>
      </c>
      <c r="BS162" s="65">
        <v>0</v>
      </c>
      <c r="BT162" s="65">
        <v>0</v>
      </c>
      <c r="BU162" s="65">
        <v>0</v>
      </c>
      <c r="BV162" s="65">
        <v>0</v>
      </c>
      <c r="BW162" s="65">
        <v>0</v>
      </c>
      <c r="BX162" s="65">
        <v>0</v>
      </c>
      <c r="BY162" s="65">
        <v>0</v>
      </c>
      <c r="BZ162" s="65">
        <v>0</v>
      </c>
      <c r="CA162" s="65">
        <v>0</v>
      </c>
      <c r="CB162" s="65">
        <v>0</v>
      </c>
      <c r="CC162" s="65">
        <v>0</v>
      </c>
      <c r="CD162" s="65">
        <v>0</v>
      </c>
      <c r="CE162" s="65">
        <v>0</v>
      </c>
      <c r="CF162" s="65">
        <v>0</v>
      </c>
      <c r="CG162" s="65">
        <v>0</v>
      </c>
      <c r="CH162" s="65">
        <v>0</v>
      </c>
      <c r="CI162" s="65">
        <v>0</v>
      </c>
      <c r="CJ162" s="65">
        <v>0</v>
      </c>
      <c r="CK162" s="65">
        <v>0</v>
      </c>
      <c r="CL162" s="65">
        <v>0</v>
      </c>
      <c r="CM162" s="65">
        <v>0</v>
      </c>
      <c r="CN162" s="65">
        <v>0</v>
      </c>
      <c r="CO162" s="65">
        <v>0</v>
      </c>
      <c r="CP162" s="65">
        <v>0</v>
      </c>
      <c r="CQ162" s="65">
        <v>0</v>
      </c>
      <c r="CR162" s="65">
        <v>0</v>
      </c>
      <c r="CS162" s="65">
        <v>0</v>
      </c>
      <c r="CT162" s="65">
        <v>0</v>
      </c>
      <c r="CU162" s="65">
        <v>0</v>
      </c>
      <c r="CV162" s="65">
        <v>0</v>
      </c>
      <c r="CW162" s="65">
        <v>0</v>
      </c>
      <c r="CX162" s="65">
        <v>0</v>
      </c>
      <c r="CY162" s="65">
        <v>0</v>
      </c>
      <c r="CZ162" s="65">
        <v>0</v>
      </c>
      <c r="DA162" s="65">
        <v>0</v>
      </c>
      <c r="DB162" s="65">
        <v>0</v>
      </c>
      <c r="DC162" s="65">
        <v>0</v>
      </c>
      <c r="DD162" s="65">
        <v>0</v>
      </c>
      <c r="DE162" s="65">
        <v>0</v>
      </c>
      <c r="DF162" s="65">
        <v>0</v>
      </c>
      <c r="DG162" s="65">
        <v>0</v>
      </c>
      <c r="DH162" s="65">
        <v>0</v>
      </c>
      <c r="DI162" s="65">
        <v>0</v>
      </c>
      <c r="DJ162" s="65">
        <v>0</v>
      </c>
      <c r="DK162" s="65">
        <v>0</v>
      </c>
      <c r="DL162" s="65">
        <v>0</v>
      </c>
      <c r="DM162" s="65">
        <v>0</v>
      </c>
      <c r="DN162" s="65">
        <v>0</v>
      </c>
      <c r="DO162" s="65">
        <v>0</v>
      </c>
      <c r="DP162" s="65">
        <v>0</v>
      </c>
      <c r="DQ162" s="65">
        <v>0</v>
      </c>
      <c r="DR162" s="65">
        <v>0</v>
      </c>
      <c r="DS162" s="65">
        <v>0</v>
      </c>
      <c r="DT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</row>
    <row r="163" spans="2:200" x14ac:dyDescent="0.25">
      <c r="B163" s="2" t="e">
        <v>#NUM!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999</v>
      </c>
      <c r="K163" s="2">
        <v>999</v>
      </c>
      <c r="L163" s="2">
        <v>999</v>
      </c>
      <c r="M163" s="2">
        <v>999</v>
      </c>
      <c r="N163" s="2">
        <v>0</v>
      </c>
      <c r="O163" s="2">
        <v>1998</v>
      </c>
      <c r="P163" s="2">
        <v>2997</v>
      </c>
      <c r="Q163" s="2">
        <v>3996</v>
      </c>
      <c r="R163" s="2">
        <v>3996</v>
      </c>
      <c r="S163" s="2">
        <v>0</v>
      </c>
      <c r="U163" s="2">
        <v>0</v>
      </c>
      <c r="W163" s="2">
        <v>0</v>
      </c>
      <c r="AG163" s="2" t="s">
        <v>797</v>
      </c>
      <c r="AH163" s="2" t="s">
        <v>797</v>
      </c>
      <c r="AI163" s="2" t="s">
        <v>797</v>
      </c>
      <c r="AJ163" s="2" t="s">
        <v>797</v>
      </c>
      <c r="AK163" s="2" t="s">
        <v>797</v>
      </c>
      <c r="AL163" s="2">
        <v>73</v>
      </c>
      <c r="AM163" s="2">
        <v>0</v>
      </c>
      <c r="AP163" s="2">
        <v>3996.0016300000002</v>
      </c>
      <c r="AQ163" s="65">
        <v>0</v>
      </c>
      <c r="AR163" s="65">
        <v>0</v>
      </c>
      <c r="AS163" s="65">
        <v>0</v>
      </c>
      <c r="AT163" s="65">
        <v>0</v>
      </c>
      <c r="AU163" s="65">
        <v>0</v>
      </c>
      <c r="AV163" s="65">
        <v>0</v>
      </c>
      <c r="AW163" s="65">
        <v>0</v>
      </c>
      <c r="AX163" s="65">
        <v>0</v>
      </c>
      <c r="AY163" s="65">
        <v>0</v>
      </c>
      <c r="AZ163" s="65">
        <v>0</v>
      </c>
      <c r="BA163" s="65">
        <v>0</v>
      </c>
      <c r="BB163" s="65">
        <v>0</v>
      </c>
      <c r="BC163" s="65">
        <v>0</v>
      </c>
      <c r="BD163" s="65">
        <v>0</v>
      </c>
      <c r="BE163" s="65">
        <v>0</v>
      </c>
      <c r="BF163" s="65">
        <v>0</v>
      </c>
      <c r="BG163" s="65">
        <v>0</v>
      </c>
      <c r="BH163" s="65">
        <v>0</v>
      </c>
      <c r="BI163" s="65">
        <v>0</v>
      </c>
      <c r="BJ163" s="65">
        <v>0</v>
      </c>
      <c r="BK163" s="65">
        <v>0</v>
      </c>
      <c r="BL163" s="65">
        <v>0</v>
      </c>
      <c r="BM163" s="65">
        <v>0</v>
      </c>
      <c r="BN163" s="65">
        <v>0</v>
      </c>
      <c r="BO163" s="65">
        <v>0</v>
      </c>
      <c r="BP163" s="65">
        <v>0</v>
      </c>
      <c r="BQ163" s="65">
        <v>0</v>
      </c>
      <c r="BR163" s="65">
        <v>0</v>
      </c>
      <c r="BS163" s="65">
        <v>0</v>
      </c>
      <c r="BT163" s="65">
        <v>0</v>
      </c>
      <c r="BU163" s="65">
        <v>0</v>
      </c>
      <c r="BV163" s="65">
        <v>0</v>
      </c>
      <c r="BW163" s="65">
        <v>0</v>
      </c>
      <c r="BX163" s="65">
        <v>0</v>
      </c>
      <c r="BY163" s="65">
        <v>0</v>
      </c>
      <c r="BZ163" s="65">
        <v>0</v>
      </c>
      <c r="CA163" s="65">
        <v>0</v>
      </c>
      <c r="CB163" s="65">
        <v>0</v>
      </c>
      <c r="CC163" s="65">
        <v>0</v>
      </c>
      <c r="CD163" s="65">
        <v>0</v>
      </c>
      <c r="CE163" s="65">
        <v>0</v>
      </c>
      <c r="CF163" s="65">
        <v>0</v>
      </c>
      <c r="CG163" s="65">
        <v>0</v>
      </c>
      <c r="CH163" s="65">
        <v>0</v>
      </c>
      <c r="CI163" s="65">
        <v>0</v>
      </c>
      <c r="CJ163" s="65">
        <v>0</v>
      </c>
      <c r="CK163" s="65">
        <v>0</v>
      </c>
      <c r="CL163" s="65">
        <v>0</v>
      </c>
      <c r="CM163" s="65">
        <v>0</v>
      </c>
      <c r="CN163" s="65">
        <v>0</v>
      </c>
      <c r="CO163" s="65">
        <v>0</v>
      </c>
      <c r="CP163" s="65">
        <v>0</v>
      </c>
      <c r="CQ163" s="65">
        <v>0</v>
      </c>
      <c r="CR163" s="65">
        <v>0</v>
      </c>
      <c r="CS163" s="65">
        <v>0</v>
      </c>
      <c r="CT163" s="65">
        <v>0</v>
      </c>
      <c r="CU163" s="65">
        <v>0</v>
      </c>
      <c r="CV163" s="65">
        <v>0</v>
      </c>
      <c r="CW163" s="65">
        <v>0</v>
      </c>
      <c r="CX163" s="65">
        <v>0</v>
      </c>
      <c r="CY163" s="65">
        <v>0</v>
      </c>
      <c r="CZ163" s="65">
        <v>0</v>
      </c>
      <c r="DA163" s="65">
        <v>0</v>
      </c>
      <c r="DB163" s="65">
        <v>0</v>
      </c>
      <c r="DC163" s="65">
        <v>0</v>
      </c>
      <c r="DD163" s="65">
        <v>0</v>
      </c>
      <c r="DE163" s="65">
        <v>0</v>
      </c>
      <c r="DF163" s="65">
        <v>0</v>
      </c>
      <c r="DG163" s="65">
        <v>0</v>
      </c>
      <c r="DH163" s="65">
        <v>0</v>
      </c>
      <c r="DI163" s="65">
        <v>0</v>
      </c>
      <c r="DJ163" s="65">
        <v>0</v>
      </c>
      <c r="DK163" s="65">
        <v>0</v>
      </c>
      <c r="DL163" s="65">
        <v>0</v>
      </c>
      <c r="DM163" s="65">
        <v>0</v>
      </c>
      <c r="DN163" s="65">
        <v>0</v>
      </c>
      <c r="DO163" s="65">
        <v>0</v>
      </c>
      <c r="DP163" s="65">
        <v>0</v>
      </c>
      <c r="DQ163" s="65">
        <v>0</v>
      </c>
      <c r="DR163" s="65">
        <v>0</v>
      </c>
      <c r="DS163" s="65">
        <v>0</v>
      </c>
      <c r="DT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</row>
    <row r="164" spans="2:200" x14ac:dyDescent="0.25">
      <c r="B164" s="2" t="e">
        <v>#NUM!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999</v>
      </c>
      <c r="K164" s="2">
        <v>999</v>
      </c>
      <c r="L164" s="2">
        <v>999</v>
      </c>
      <c r="M164" s="2">
        <v>999</v>
      </c>
      <c r="N164" s="2">
        <v>0</v>
      </c>
      <c r="O164" s="2">
        <v>1998</v>
      </c>
      <c r="P164" s="2">
        <v>2997</v>
      </c>
      <c r="Q164" s="2">
        <v>3996</v>
      </c>
      <c r="R164" s="2">
        <v>3996</v>
      </c>
      <c r="S164" s="2">
        <v>0</v>
      </c>
      <c r="U164" s="2">
        <v>0</v>
      </c>
      <c r="W164" s="2">
        <v>0</v>
      </c>
      <c r="AG164" s="2" t="s">
        <v>797</v>
      </c>
      <c r="AH164" s="2" t="s">
        <v>797</v>
      </c>
      <c r="AI164" s="2" t="s">
        <v>797</v>
      </c>
      <c r="AJ164" s="2" t="s">
        <v>797</v>
      </c>
      <c r="AK164" s="2" t="s">
        <v>797</v>
      </c>
      <c r="AL164" s="2">
        <v>74</v>
      </c>
      <c r="AM164" s="2">
        <v>0</v>
      </c>
      <c r="AP164" s="2">
        <v>3996.00164</v>
      </c>
      <c r="AQ164" s="65">
        <v>0</v>
      </c>
      <c r="AR164" s="65">
        <v>0</v>
      </c>
      <c r="AS164" s="65">
        <v>0</v>
      </c>
      <c r="AT164" s="65">
        <v>0</v>
      </c>
      <c r="AU164" s="65">
        <v>0</v>
      </c>
      <c r="AV164" s="65">
        <v>0</v>
      </c>
      <c r="AW164" s="65">
        <v>0</v>
      </c>
      <c r="AX164" s="65">
        <v>0</v>
      </c>
      <c r="AY164" s="65">
        <v>0</v>
      </c>
      <c r="AZ164" s="65">
        <v>0</v>
      </c>
      <c r="BA164" s="65">
        <v>0</v>
      </c>
      <c r="BB164" s="65">
        <v>0</v>
      </c>
      <c r="BC164" s="65">
        <v>0</v>
      </c>
      <c r="BD164" s="65">
        <v>0</v>
      </c>
      <c r="BE164" s="65">
        <v>0</v>
      </c>
      <c r="BF164" s="65">
        <v>0</v>
      </c>
      <c r="BG164" s="65">
        <v>0</v>
      </c>
      <c r="BH164" s="65">
        <v>0</v>
      </c>
      <c r="BI164" s="65">
        <v>0</v>
      </c>
      <c r="BJ164" s="65">
        <v>0</v>
      </c>
      <c r="BK164" s="65">
        <v>0</v>
      </c>
      <c r="BL164" s="65">
        <v>0</v>
      </c>
      <c r="BM164" s="65">
        <v>0</v>
      </c>
      <c r="BN164" s="65">
        <v>0</v>
      </c>
      <c r="BO164" s="65">
        <v>0</v>
      </c>
      <c r="BP164" s="65">
        <v>0</v>
      </c>
      <c r="BQ164" s="65">
        <v>0</v>
      </c>
      <c r="BR164" s="65">
        <v>0</v>
      </c>
      <c r="BS164" s="65">
        <v>0</v>
      </c>
      <c r="BT164" s="65">
        <v>0</v>
      </c>
      <c r="BU164" s="65">
        <v>0</v>
      </c>
      <c r="BV164" s="65">
        <v>0</v>
      </c>
      <c r="BW164" s="65">
        <v>0</v>
      </c>
      <c r="BX164" s="65">
        <v>0</v>
      </c>
      <c r="BY164" s="65">
        <v>0</v>
      </c>
      <c r="BZ164" s="65">
        <v>0</v>
      </c>
      <c r="CA164" s="65">
        <v>0</v>
      </c>
      <c r="CB164" s="65">
        <v>0</v>
      </c>
      <c r="CC164" s="65">
        <v>0</v>
      </c>
      <c r="CD164" s="65">
        <v>0</v>
      </c>
      <c r="CE164" s="65">
        <v>0</v>
      </c>
      <c r="CF164" s="65">
        <v>0</v>
      </c>
      <c r="CG164" s="65">
        <v>0</v>
      </c>
      <c r="CH164" s="65">
        <v>0</v>
      </c>
      <c r="CI164" s="65">
        <v>0</v>
      </c>
      <c r="CJ164" s="65">
        <v>0</v>
      </c>
      <c r="CK164" s="65">
        <v>0</v>
      </c>
      <c r="CL164" s="65">
        <v>0</v>
      </c>
      <c r="CM164" s="65">
        <v>0</v>
      </c>
      <c r="CN164" s="65">
        <v>0</v>
      </c>
      <c r="CO164" s="65">
        <v>0</v>
      </c>
      <c r="CP164" s="65">
        <v>0</v>
      </c>
      <c r="CQ164" s="65">
        <v>0</v>
      </c>
      <c r="CR164" s="65">
        <v>0</v>
      </c>
      <c r="CS164" s="65">
        <v>0</v>
      </c>
      <c r="CT164" s="65">
        <v>0</v>
      </c>
      <c r="CU164" s="65">
        <v>0</v>
      </c>
      <c r="CV164" s="65">
        <v>0</v>
      </c>
      <c r="CW164" s="65">
        <v>0</v>
      </c>
      <c r="CX164" s="65">
        <v>0</v>
      </c>
      <c r="CY164" s="65">
        <v>0</v>
      </c>
      <c r="CZ164" s="65">
        <v>0</v>
      </c>
      <c r="DA164" s="65">
        <v>0</v>
      </c>
      <c r="DB164" s="65">
        <v>0</v>
      </c>
      <c r="DC164" s="65">
        <v>0</v>
      </c>
      <c r="DD164" s="65">
        <v>0</v>
      </c>
      <c r="DE164" s="65">
        <v>0</v>
      </c>
      <c r="DF164" s="65">
        <v>0</v>
      </c>
      <c r="DG164" s="65">
        <v>0</v>
      </c>
      <c r="DH164" s="65">
        <v>0</v>
      </c>
      <c r="DI164" s="65">
        <v>0</v>
      </c>
      <c r="DJ164" s="65">
        <v>0</v>
      </c>
      <c r="DK164" s="65">
        <v>0</v>
      </c>
      <c r="DL164" s="65">
        <v>0</v>
      </c>
      <c r="DM164" s="65">
        <v>0</v>
      </c>
      <c r="DN164" s="65">
        <v>0</v>
      </c>
      <c r="DO164" s="65">
        <v>0</v>
      </c>
      <c r="DP164" s="65">
        <v>0</v>
      </c>
      <c r="DQ164" s="65">
        <v>0</v>
      </c>
      <c r="DR164" s="65">
        <v>0</v>
      </c>
      <c r="DS164" s="65">
        <v>0</v>
      </c>
      <c r="DT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</row>
    <row r="165" spans="2:200" x14ac:dyDescent="0.25">
      <c r="B165" s="2" t="e">
        <v>#NUM!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999</v>
      </c>
      <c r="K165" s="2">
        <v>999</v>
      </c>
      <c r="L165" s="2">
        <v>999</v>
      </c>
      <c r="M165" s="2">
        <v>999</v>
      </c>
      <c r="N165" s="2">
        <v>0</v>
      </c>
      <c r="O165" s="2">
        <v>1998</v>
      </c>
      <c r="P165" s="2">
        <v>2997</v>
      </c>
      <c r="Q165" s="2">
        <v>3996</v>
      </c>
      <c r="R165" s="2">
        <v>3996</v>
      </c>
      <c r="S165" s="2">
        <v>0</v>
      </c>
      <c r="U165" s="2">
        <v>0</v>
      </c>
      <c r="W165" s="2">
        <v>0</v>
      </c>
      <c r="AG165" s="2" t="s">
        <v>797</v>
      </c>
      <c r="AH165" s="2" t="s">
        <v>797</v>
      </c>
      <c r="AI165" s="2" t="s">
        <v>797</v>
      </c>
      <c r="AJ165" s="2" t="s">
        <v>797</v>
      </c>
      <c r="AK165" s="2" t="s">
        <v>797</v>
      </c>
      <c r="AL165" s="2">
        <v>75</v>
      </c>
      <c r="AM165" s="2">
        <v>0</v>
      </c>
      <c r="AP165" s="2">
        <v>3996.0016500000002</v>
      </c>
      <c r="AQ165" s="65">
        <v>0</v>
      </c>
      <c r="AR165" s="65">
        <v>0</v>
      </c>
      <c r="AS165" s="65">
        <v>0</v>
      </c>
      <c r="AT165" s="65">
        <v>0</v>
      </c>
      <c r="AU165" s="65">
        <v>0</v>
      </c>
      <c r="AV165" s="65">
        <v>0</v>
      </c>
      <c r="AW165" s="65">
        <v>0</v>
      </c>
      <c r="AX165" s="65">
        <v>0</v>
      </c>
      <c r="AY165" s="65">
        <v>0</v>
      </c>
      <c r="AZ165" s="65">
        <v>0</v>
      </c>
      <c r="BA165" s="65">
        <v>0</v>
      </c>
      <c r="BB165" s="65">
        <v>0</v>
      </c>
      <c r="BC165" s="65">
        <v>0</v>
      </c>
      <c r="BD165" s="65">
        <v>0</v>
      </c>
      <c r="BE165" s="65">
        <v>0</v>
      </c>
      <c r="BF165" s="65">
        <v>0</v>
      </c>
      <c r="BG165" s="65">
        <v>0</v>
      </c>
      <c r="BH165" s="65">
        <v>0</v>
      </c>
      <c r="BI165" s="65">
        <v>0</v>
      </c>
      <c r="BJ165" s="65">
        <v>0</v>
      </c>
      <c r="BK165" s="65">
        <v>0</v>
      </c>
      <c r="BL165" s="65">
        <v>0</v>
      </c>
      <c r="BM165" s="65">
        <v>0</v>
      </c>
      <c r="BN165" s="65">
        <v>0</v>
      </c>
      <c r="BO165" s="65">
        <v>0</v>
      </c>
      <c r="BP165" s="65">
        <v>0</v>
      </c>
      <c r="BQ165" s="65">
        <v>0</v>
      </c>
      <c r="BR165" s="65">
        <v>0</v>
      </c>
      <c r="BS165" s="65">
        <v>0</v>
      </c>
      <c r="BT165" s="65">
        <v>0</v>
      </c>
      <c r="BU165" s="65">
        <v>0</v>
      </c>
      <c r="BV165" s="65">
        <v>0</v>
      </c>
      <c r="BW165" s="65">
        <v>0</v>
      </c>
      <c r="BX165" s="65">
        <v>0</v>
      </c>
      <c r="BY165" s="65">
        <v>0</v>
      </c>
      <c r="BZ165" s="65">
        <v>0</v>
      </c>
      <c r="CA165" s="65">
        <v>0</v>
      </c>
      <c r="CB165" s="65">
        <v>0</v>
      </c>
      <c r="CC165" s="65">
        <v>0</v>
      </c>
      <c r="CD165" s="65">
        <v>0</v>
      </c>
      <c r="CE165" s="65">
        <v>0</v>
      </c>
      <c r="CF165" s="65">
        <v>0</v>
      </c>
      <c r="CG165" s="65">
        <v>0</v>
      </c>
      <c r="CH165" s="65">
        <v>0</v>
      </c>
      <c r="CI165" s="65">
        <v>0</v>
      </c>
      <c r="CJ165" s="65">
        <v>0</v>
      </c>
      <c r="CK165" s="65">
        <v>0</v>
      </c>
      <c r="CL165" s="65">
        <v>0</v>
      </c>
      <c r="CM165" s="65">
        <v>0</v>
      </c>
      <c r="CN165" s="65">
        <v>0</v>
      </c>
      <c r="CO165" s="65">
        <v>0</v>
      </c>
      <c r="CP165" s="65">
        <v>0</v>
      </c>
      <c r="CQ165" s="65">
        <v>0</v>
      </c>
      <c r="CR165" s="65">
        <v>0</v>
      </c>
      <c r="CS165" s="65">
        <v>0</v>
      </c>
      <c r="CT165" s="65">
        <v>0</v>
      </c>
      <c r="CU165" s="65">
        <v>0</v>
      </c>
      <c r="CV165" s="65">
        <v>0</v>
      </c>
      <c r="CW165" s="65">
        <v>0</v>
      </c>
      <c r="CX165" s="65">
        <v>0</v>
      </c>
      <c r="CY165" s="65">
        <v>0</v>
      </c>
      <c r="CZ165" s="65">
        <v>0</v>
      </c>
      <c r="DA165" s="65">
        <v>0</v>
      </c>
      <c r="DB165" s="65">
        <v>0</v>
      </c>
      <c r="DC165" s="65">
        <v>0</v>
      </c>
      <c r="DD165" s="65">
        <v>0</v>
      </c>
      <c r="DE165" s="65">
        <v>0</v>
      </c>
      <c r="DF165" s="65">
        <v>0</v>
      </c>
      <c r="DG165" s="65">
        <v>0</v>
      </c>
      <c r="DH165" s="65">
        <v>0</v>
      </c>
      <c r="DI165" s="65">
        <v>0</v>
      </c>
      <c r="DJ165" s="65">
        <v>0</v>
      </c>
      <c r="DK165" s="65">
        <v>0</v>
      </c>
      <c r="DL165" s="65">
        <v>0</v>
      </c>
      <c r="DM165" s="65">
        <v>0</v>
      </c>
      <c r="DN165" s="65">
        <v>0</v>
      </c>
      <c r="DO165" s="65">
        <v>0</v>
      </c>
      <c r="DP165" s="65">
        <v>0</v>
      </c>
      <c r="DQ165" s="65">
        <v>0</v>
      </c>
      <c r="DR165" s="65">
        <v>0</v>
      </c>
      <c r="DS165" s="65">
        <v>0</v>
      </c>
      <c r="DT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</row>
    <row r="166" spans="2:200" x14ac:dyDescent="0.25">
      <c r="B166" s="2" t="e">
        <v>#NUM!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999</v>
      </c>
      <c r="K166" s="2">
        <v>999</v>
      </c>
      <c r="L166" s="2">
        <v>999</v>
      </c>
      <c r="M166" s="2">
        <v>999</v>
      </c>
      <c r="N166" s="2">
        <v>0</v>
      </c>
      <c r="O166" s="2">
        <v>1998</v>
      </c>
      <c r="P166" s="2">
        <v>2997</v>
      </c>
      <c r="Q166" s="2">
        <v>3996</v>
      </c>
      <c r="R166" s="2">
        <v>3996</v>
      </c>
      <c r="S166" s="2">
        <v>0</v>
      </c>
      <c r="U166" s="2">
        <v>0</v>
      </c>
      <c r="W166" s="2">
        <v>0</v>
      </c>
      <c r="AG166" s="2" t="s">
        <v>797</v>
      </c>
      <c r="AH166" s="2" t="s">
        <v>797</v>
      </c>
      <c r="AI166" s="2" t="s">
        <v>797</v>
      </c>
      <c r="AJ166" s="2" t="s">
        <v>797</v>
      </c>
      <c r="AK166" s="2" t="s">
        <v>797</v>
      </c>
      <c r="AL166" s="2">
        <v>76</v>
      </c>
      <c r="AM166" s="2">
        <v>0</v>
      </c>
      <c r="AP166" s="2">
        <v>3996.0016599999999</v>
      </c>
      <c r="AR166" s="65">
        <v>0</v>
      </c>
      <c r="AS166" s="65">
        <v>0</v>
      </c>
      <c r="AT166" s="65">
        <v>0</v>
      </c>
      <c r="AU166" s="65">
        <v>0</v>
      </c>
      <c r="AV166" s="65">
        <v>0</v>
      </c>
      <c r="AW166" s="65">
        <v>0</v>
      </c>
      <c r="AX166" s="65">
        <v>0</v>
      </c>
      <c r="AY166" s="65">
        <v>0</v>
      </c>
      <c r="AZ166" s="65">
        <v>0</v>
      </c>
      <c r="BA166" s="65">
        <v>0</v>
      </c>
      <c r="BB166" s="65">
        <v>0</v>
      </c>
      <c r="BC166" s="65">
        <v>0</v>
      </c>
      <c r="BD166" s="65">
        <v>0</v>
      </c>
      <c r="BE166" s="65">
        <v>0</v>
      </c>
      <c r="BF166" s="65">
        <v>0</v>
      </c>
      <c r="BG166" s="65">
        <v>0</v>
      </c>
      <c r="BH166" s="65">
        <v>0</v>
      </c>
      <c r="BI166" s="65">
        <v>0</v>
      </c>
      <c r="BJ166" s="65">
        <v>0</v>
      </c>
      <c r="BK166" s="65">
        <v>0</v>
      </c>
      <c r="BL166" s="65">
        <v>0</v>
      </c>
      <c r="BM166" s="65">
        <v>0</v>
      </c>
      <c r="BN166" s="65">
        <v>0</v>
      </c>
      <c r="BO166" s="65">
        <v>0</v>
      </c>
      <c r="BP166" s="65">
        <v>0</v>
      </c>
      <c r="BQ166" s="65">
        <v>0</v>
      </c>
      <c r="BR166" s="65">
        <v>0</v>
      </c>
      <c r="BS166" s="65">
        <v>0</v>
      </c>
      <c r="BT166" s="65">
        <v>0</v>
      </c>
      <c r="BU166" s="65">
        <v>0</v>
      </c>
      <c r="BV166" s="65">
        <v>0</v>
      </c>
      <c r="BW166" s="65">
        <v>0</v>
      </c>
      <c r="BX166" s="65">
        <v>0</v>
      </c>
      <c r="BY166" s="65">
        <v>0</v>
      </c>
      <c r="BZ166" s="65">
        <v>0</v>
      </c>
      <c r="CA166" s="65">
        <v>0</v>
      </c>
      <c r="CB166" s="65">
        <v>0</v>
      </c>
      <c r="CC166" s="65">
        <v>0</v>
      </c>
      <c r="CD166" s="65">
        <v>0</v>
      </c>
      <c r="CE166" s="65">
        <v>0</v>
      </c>
      <c r="CF166" s="65">
        <v>0</v>
      </c>
      <c r="CG166" s="65">
        <v>0</v>
      </c>
      <c r="CH166" s="65">
        <v>0</v>
      </c>
      <c r="CI166" s="65">
        <v>0</v>
      </c>
      <c r="CJ166" s="65">
        <v>0</v>
      </c>
      <c r="CK166" s="65">
        <v>0</v>
      </c>
      <c r="CL166" s="65">
        <v>0</v>
      </c>
      <c r="CM166" s="65">
        <v>0</v>
      </c>
      <c r="CN166" s="65">
        <v>0</v>
      </c>
      <c r="CO166" s="65">
        <v>0</v>
      </c>
      <c r="CP166" s="65">
        <v>0</v>
      </c>
      <c r="CQ166" s="65">
        <v>0</v>
      </c>
      <c r="CR166" s="65">
        <v>0</v>
      </c>
      <c r="CS166" s="65">
        <v>0</v>
      </c>
      <c r="CT166" s="65">
        <v>0</v>
      </c>
      <c r="CU166" s="65">
        <v>0</v>
      </c>
      <c r="CV166" s="65">
        <v>0</v>
      </c>
      <c r="CW166" s="65">
        <v>0</v>
      </c>
      <c r="CX166" s="65">
        <v>0</v>
      </c>
      <c r="CY166" s="65">
        <v>0</v>
      </c>
      <c r="CZ166" s="65">
        <v>0</v>
      </c>
      <c r="DA166" s="65">
        <v>0</v>
      </c>
      <c r="DB166" s="65">
        <v>0</v>
      </c>
      <c r="DC166" s="65">
        <v>0</v>
      </c>
      <c r="DD166" s="65">
        <v>0</v>
      </c>
      <c r="DE166" s="65">
        <v>0</v>
      </c>
      <c r="DF166" s="65">
        <v>0</v>
      </c>
      <c r="DG166" s="65">
        <v>0</v>
      </c>
      <c r="DH166" s="65">
        <v>0</v>
      </c>
      <c r="DI166" s="65">
        <v>0</v>
      </c>
      <c r="DJ166" s="65">
        <v>0</v>
      </c>
      <c r="DK166" s="65">
        <v>0</v>
      </c>
      <c r="DL166" s="65">
        <v>0</v>
      </c>
      <c r="DM166" s="65">
        <v>0</v>
      </c>
      <c r="DN166" s="65">
        <v>0</v>
      </c>
      <c r="DO166" s="65">
        <v>0</v>
      </c>
      <c r="DP166" s="65">
        <v>0</v>
      </c>
      <c r="DQ166" s="65">
        <v>0</v>
      </c>
      <c r="DR166" s="65">
        <v>0</v>
      </c>
      <c r="DS166" s="65">
        <v>0</v>
      </c>
      <c r="DT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</row>
    <row r="167" spans="2:200" x14ac:dyDescent="0.25">
      <c r="B167" s="2" t="e">
        <v>#NUM!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999</v>
      </c>
      <c r="K167" s="2">
        <v>999</v>
      </c>
      <c r="L167" s="2">
        <v>999</v>
      </c>
      <c r="M167" s="2">
        <v>999</v>
      </c>
      <c r="N167" s="2">
        <v>0</v>
      </c>
      <c r="O167" s="2">
        <v>1998</v>
      </c>
      <c r="P167" s="2">
        <v>2997</v>
      </c>
      <c r="Q167" s="2">
        <v>3996</v>
      </c>
      <c r="R167" s="2">
        <v>3996</v>
      </c>
      <c r="S167" s="2">
        <v>0</v>
      </c>
      <c r="U167" s="2">
        <v>0</v>
      </c>
      <c r="W167" s="2">
        <v>0</v>
      </c>
      <c r="AG167" s="2" t="s">
        <v>797</v>
      </c>
      <c r="AH167" s="2" t="s">
        <v>797</v>
      </c>
      <c r="AI167" s="2" t="s">
        <v>797</v>
      </c>
      <c r="AJ167" s="2" t="s">
        <v>797</v>
      </c>
      <c r="AK167" s="2" t="s">
        <v>797</v>
      </c>
      <c r="AL167" s="2">
        <v>77</v>
      </c>
      <c r="AM167" s="2">
        <v>0</v>
      </c>
      <c r="AP167" s="2">
        <v>3996.0016700000001</v>
      </c>
      <c r="AQ167" s="65">
        <v>0</v>
      </c>
      <c r="AR167" s="65">
        <v>0</v>
      </c>
      <c r="AS167" s="65">
        <v>0</v>
      </c>
      <c r="AT167" s="65">
        <v>0</v>
      </c>
      <c r="AU167" s="65">
        <v>0</v>
      </c>
      <c r="AV167" s="65">
        <v>0</v>
      </c>
      <c r="AW167" s="65">
        <v>0</v>
      </c>
      <c r="AX167" s="65">
        <v>0</v>
      </c>
      <c r="AY167" s="65">
        <v>0</v>
      </c>
      <c r="AZ167" s="65">
        <v>0</v>
      </c>
      <c r="BA167" s="65">
        <v>0</v>
      </c>
      <c r="BB167" s="65">
        <v>0</v>
      </c>
      <c r="BC167" s="65">
        <v>0</v>
      </c>
      <c r="BD167" s="65">
        <v>0</v>
      </c>
      <c r="BE167" s="65">
        <v>0</v>
      </c>
      <c r="BF167" s="65">
        <v>0</v>
      </c>
      <c r="BG167" s="65">
        <v>0</v>
      </c>
      <c r="BH167" s="65">
        <v>0</v>
      </c>
      <c r="BI167" s="65">
        <v>0</v>
      </c>
      <c r="BJ167" s="65">
        <v>0</v>
      </c>
      <c r="BK167" s="65">
        <v>0</v>
      </c>
      <c r="BL167" s="65">
        <v>0</v>
      </c>
      <c r="BM167" s="65">
        <v>0</v>
      </c>
      <c r="BN167" s="65">
        <v>0</v>
      </c>
      <c r="BO167" s="65">
        <v>0</v>
      </c>
      <c r="BP167" s="65">
        <v>0</v>
      </c>
      <c r="BQ167" s="65">
        <v>0</v>
      </c>
      <c r="BR167" s="65">
        <v>0</v>
      </c>
      <c r="BS167" s="65">
        <v>0</v>
      </c>
      <c r="BT167" s="65">
        <v>0</v>
      </c>
      <c r="BU167" s="65">
        <v>0</v>
      </c>
      <c r="BV167" s="65">
        <v>0</v>
      </c>
      <c r="BW167" s="65">
        <v>0</v>
      </c>
      <c r="BX167" s="65">
        <v>0</v>
      </c>
      <c r="BY167" s="65">
        <v>0</v>
      </c>
      <c r="BZ167" s="65">
        <v>0</v>
      </c>
      <c r="CA167" s="65">
        <v>0</v>
      </c>
      <c r="CB167" s="65">
        <v>0</v>
      </c>
      <c r="CC167" s="65">
        <v>0</v>
      </c>
      <c r="CD167" s="65">
        <v>0</v>
      </c>
      <c r="CE167" s="65">
        <v>0</v>
      </c>
      <c r="CF167" s="65">
        <v>0</v>
      </c>
      <c r="CG167" s="65">
        <v>0</v>
      </c>
      <c r="CH167" s="65">
        <v>0</v>
      </c>
      <c r="CI167" s="65">
        <v>0</v>
      </c>
      <c r="CJ167" s="65">
        <v>0</v>
      </c>
      <c r="CK167" s="65">
        <v>0</v>
      </c>
      <c r="CL167" s="65">
        <v>0</v>
      </c>
      <c r="CM167" s="65">
        <v>0</v>
      </c>
      <c r="CN167" s="65">
        <v>0</v>
      </c>
      <c r="CO167" s="65">
        <v>0</v>
      </c>
      <c r="CP167" s="65">
        <v>0</v>
      </c>
      <c r="CQ167" s="65">
        <v>0</v>
      </c>
      <c r="CR167" s="65">
        <v>0</v>
      </c>
      <c r="CS167" s="65">
        <v>0</v>
      </c>
      <c r="CT167" s="65">
        <v>0</v>
      </c>
      <c r="CU167" s="65">
        <v>0</v>
      </c>
      <c r="CV167" s="65">
        <v>0</v>
      </c>
      <c r="CW167" s="65">
        <v>0</v>
      </c>
      <c r="CX167" s="65">
        <v>0</v>
      </c>
      <c r="CY167" s="65">
        <v>0</v>
      </c>
      <c r="CZ167" s="65">
        <v>0</v>
      </c>
      <c r="DA167" s="65">
        <v>0</v>
      </c>
      <c r="DB167" s="65">
        <v>0</v>
      </c>
      <c r="DC167" s="65">
        <v>0</v>
      </c>
      <c r="DD167" s="65">
        <v>0</v>
      </c>
      <c r="DE167" s="65">
        <v>0</v>
      </c>
      <c r="DF167" s="65">
        <v>0</v>
      </c>
      <c r="DG167" s="65">
        <v>0</v>
      </c>
      <c r="DH167" s="65">
        <v>0</v>
      </c>
      <c r="DI167" s="65">
        <v>0</v>
      </c>
      <c r="DJ167" s="65">
        <v>0</v>
      </c>
      <c r="DK167" s="65">
        <v>0</v>
      </c>
      <c r="DL167" s="65">
        <v>0</v>
      </c>
      <c r="DM167" s="65">
        <v>0</v>
      </c>
      <c r="DN167" s="65">
        <v>0</v>
      </c>
      <c r="DO167" s="65">
        <v>0</v>
      </c>
      <c r="DP167" s="65">
        <v>0</v>
      </c>
      <c r="DQ167" s="65">
        <v>0</v>
      </c>
      <c r="DR167" s="65">
        <v>0</v>
      </c>
      <c r="DS167" s="65">
        <v>0</v>
      </c>
      <c r="DT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</row>
    <row r="168" spans="2:200" x14ac:dyDescent="0.25">
      <c r="B168" s="2" t="e">
        <v>#NUM!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999</v>
      </c>
      <c r="K168" s="2">
        <v>999</v>
      </c>
      <c r="L168" s="2">
        <v>999</v>
      </c>
      <c r="M168" s="2">
        <v>999</v>
      </c>
      <c r="N168" s="2">
        <v>0</v>
      </c>
      <c r="O168" s="2">
        <v>1998</v>
      </c>
      <c r="P168" s="2">
        <v>2997</v>
      </c>
      <c r="Q168" s="2">
        <v>3996</v>
      </c>
      <c r="R168" s="2">
        <v>3996</v>
      </c>
      <c r="S168" s="2">
        <v>0</v>
      </c>
      <c r="U168" s="2">
        <v>0</v>
      </c>
      <c r="W168" s="2">
        <v>0</v>
      </c>
      <c r="AG168" s="2" t="s">
        <v>797</v>
      </c>
      <c r="AH168" s="2" t="s">
        <v>797</v>
      </c>
      <c r="AI168" s="2" t="s">
        <v>797</v>
      </c>
      <c r="AJ168" s="2" t="s">
        <v>797</v>
      </c>
      <c r="AK168" s="2" t="s">
        <v>797</v>
      </c>
      <c r="AL168" s="2">
        <v>78</v>
      </c>
      <c r="AM168" s="2">
        <v>0</v>
      </c>
      <c r="AP168" s="2">
        <v>3996.0016799999999</v>
      </c>
      <c r="AQ168" s="65">
        <v>0</v>
      </c>
      <c r="AR168" s="65">
        <v>0</v>
      </c>
      <c r="AS168" s="65">
        <v>0</v>
      </c>
      <c r="AT168" s="65">
        <v>0</v>
      </c>
      <c r="AU168" s="65">
        <v>0</v>
      </c>
      <c r="AV168" s="65">
        <v>0</v>
      </c>
      <c r="AW168" s="65">
        <v>0</v>
      </c>
      <c r="AX168" s="65">
        <v>0</v>
      </c>
      <c r="AY168" s="65">
        <v>0</v>
      </c>
      <c r="AZ168" s="65">
        <v>0</v>
      </c>
      <c r="BA168" s="65">
        <v>0</v>
      </c>
      <c r="BB168" s="65">
        <v>0</v>
      </c>
      <c r="BC168" s="65">
        <v>0</v>
      </c>
      <c r="BD168" s="65">
        <v>0</v>
      </c>
      <c r="BE168" s="65">
        <v>0</v>
      </c>
      <c r="BF168" s="65">
        <v>0</v>
      </c>
      <c r="BG168" s="65">
        <v>0</v>
      </c>
      <c r="BH168" s="65">
        <v>0</v>
      </c>
      <c r="BI168" s="65">
        <v>0</v>
      </c>
      <c r="BJ168" s="65">
        <v>0</v>
      </c>
      <c r="BK168" s="65">
        <v>0</v>
      </c>
      <c r="BL168" s="65">
        <v>0</v>
      </c>
      <c r="BM168" s="65">
        <v>0</v>
      </c>
      <c r="BN168" s="65">
        <v>0</v>
      </c>
      <c r="BO168" s="65">
        <v>0</v>
      </c>
      <c r="BP168" s="65">
        <v>0</v>
      </c>
      <c r="BQ168" s="65">
        <v>0</v>
      </c>
      <c r="BR168" s="65">
        <v>0</v>
      </c>
      <c r="BS168" s="65">
        <v>0</v>
      </c>
      <c r="BT168" s="65">
        <v>0</v>
      </c>
      <c r="BU168" s="65">
        <v>0</v>
      </c>
      <c r="BV168" s="65">
        <v>0</v>
      </c>
      <c r="BW168" s="65">
        <v>0</v>
      </c>
      <c r="BX168" s="65">
        <v>0</v>
      </c>
      <c r="BY168" s="65">
        <v>0</v>
      </c>
      <c r="BZ168" s="65">
        <v>0</v>
      </c>
      <c r="CA168" s="65">
        <v>0</v>
      </c>
      <c r="CB168" s="65">
        <v>0</v>
      </c>
      <c r="CC168" s="65">
        <v>0</v>
      </c>
      <c r="CD168" s="65">
        <v>0</v>
      </c>
      <c r="CE168" s="65">
        <v>0</v>
      </c>
      <c r="CF168" s="65">
        <v>0</v>
      </c>
      <c r="CG168" s="65">
        <v>0</v>
      </c>
      <c r="CH168" s="65">
        <v>0</v>
      </c>
      <c r="CI168" s="65">
        <v>0</v>
      </c>
      <c r="CJ168" s="65">
        <v>0</v>
      </c>
      <c r="CK168" s="65">
        <v>0</v>
      </c>
      <c r="CL168" s="65">
        <v>0</v>
      </c>
      <c r="CM168" s="65">
        <v>0</v>
      </c>
      <c r="CN168" s="65">
        <v>0</v>
      </c>
      <c r="CO168" s="65">
        <v>0</v>
      </c>
      <c r="CP168" s="65">
        <v>0</v>
      </c>
      <c r="CQ168" s="65">
        <v>0</v>
      </c>
      <c r="CR168" s="65">
        <v>0</v>
      </c>
      <c r="CS168" s="65">
        <v>0</v>
      </c>
      <c r="CT168" s="65">
        <v>0</v>
      </c>
      <c r="CU168" s="65">
        <v>0</v>
      </c>
      <c r="CV168" s="65">
        <v>0</v>
      </c>
      <c r="CW168" s="65">
        <v>0</v>
      </c>
      <c r="CX168" s="65">
        <v>0</v>
      </c>
      <c r="CY168" s="65">
        <v>0</v>
      </c>
      <c r="CZ168" s="65">
        <v>0</v>
      </c>
      <c r="DA168" s="65">
        <v>0</v>
      </c>
      <c r="DB168" s="65">
        <v>0</v>
      </c>
      <c r="DC168" s="65">
        <v>0</v>
      </c>
      <c r="DD168" s="65">
        <v>0</v>
      </c>
      <c r="DE168" s="65">
        <v>0</v>
      </c>
      <c r="DF168" s="65">
        <v>0</v>
      </c>
      <c r="DG168" s="65">
        <v>0</v>
      </c>
      <c r="DH168" s="65">
        <v>0</v>
      </c>
      <c r="DI168" s="65">
        <v>0</v>
      </c>
      <c r="DJ168" s="65">
        <v>0</v>
      </c>
      <c r="DK168" s="65">
        <v>0</v>
      </c>
      <c r="DL168" s="65">
        <v>0</v>
      </c>
      <c r="DM168" s="65">
        <v>0</v>
      </c>
      <c r="DN168" s="65">
        <v>0</v>
      </c>
      <c r="DO168" s="65">
        <v>0</v>
      </c>
      <c r="DP168" s="65">
        <v>0</v>
      </c>
      <c r="DQ168" s="65">
        <v>0</v>
      </c>
      <c r="DR168" s="65">
        <v>0</v>
      </c>
      <c r="DS168" s="65">
        <v>0</v>
      </c>
      <c r="DT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</row>
    <row r="169" spans="2:200" x14ac:dyDescent="0.25">
      <c r="B169" s="2" t="e">
        <v>#NUM!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999</v>
      </c>
      <c r="K169" s="2">
        <v>999</v>
      </c>
      <c r="L169" s="2">
        <v>999</v>
      </c>
      <c r="M169" s="2">
        <v>999</v>
      </c>
      <c r="N169" s="2">
        <v>0</v>
      </c>
      <c r="O169" s="2">
        <v>1998</v>
      </c>
      <c r="P169" s="2">
        <v>2997</v>
      </c>
      <c r="Q169" s="2">
        <v>3996</v>
      </c>
      <c r="R169" s="2">
        <v>3996</v>
      </c>
      <c r="S169" s="2">
        <v>0</v>
      </c>
      <c r="U169" s="2">
        <v>0</v>
      </c>
      <c r="W169" s="2">
        <v>0</v>
      </c>
      <c r="AG169" s="2" t="s">
        <v>797</v>
      </c>
      <c r="AH169" s="2" t="s">
        <v>797</v>
      </c>
      <c r="AI169" s="2" t="s">
        <v>797</v>
      </c>
      <c r="AJ169" s="2" t="s">
        <v>797</v>
      </c>
      <c r="AK169" s="2" t="s">
        <v>797</v>
      </c>
      <c r="AL169" s="2">
        <v>79</v>
      </c>
      <c r="AM169" s="2">
        <v>0</v>
      </c>
      <c r="AP169" s="2">
        <v>3996.0016900000001</v>
      </c>
      <c r="AQ169" s="65">
        <v>0</v>
      </c>
      <c r="AR169" s="65">
        <v>0</v>
      </c>
      <c r="AS169" s="65">
        <v>0</v>
      </c>
      <c r="AT169" s="65">
        <v>0</v>
      </c>
      <c r="AU169" s="65">
        <v>0</v>
      </c>
      <c r="AV169" s="65">
        <v>0</v>
      </c>
      <c r="AW169" s="65">
        <v>0</v>
      </c>
      <c r="AX169" s="65">
        <v>0</v>
      </c>
      <c r="AY169" s="65">
        <v>0</v>
      </c>
      <c r="AZ169" s="65">
        <v>0</v>
      </c>
      <c r="BA169" s="65">
        <v>0</v>
      </c>
      <c r="BB169" s="65">
        <v>0</v>
      </c>
      <c r="BC169" s="65">
        <v>0</v>
      </c>
      <c r="BD169" s="65">
        <v>0</v>
      </c>
      <c r="BE169" s="65">
        <v>0</v>
      </c>
      <c r="BF169" s="65">
        <v>0</v>
      </c>
      <c r="BG169" s="65">
        <v>0</v>
      </c>
      <c r="BH169" s="65">
        <v>0</v>
      </c>
      <c r="BI169" s="65">
        <v>0</v>
      </c>
      <c r="BJ169" s="65">
        <v>0</v>
      </c>
      <c r="BK169" s="65">
        <v>0</v>
      </c>
      <c r="BL169" s="65">
        <v>0</v>
      </c>
      <c r="BM169" s="65">
        <v>0</v>
      </c>
      <c r="BN169" s="65">
        <v>0</v>
      </c>
      <c r="BO169" s="65">
        <v>0</v>
      </c>
      <c r="BP169" s="65">
        <v>0</v>
      </c>
      <c r="BQ169" s="65">
        <v>0</v>
      </c>
      <c r="BR169" s="65">
        <v>0</v>
      </c>
      <c r="BS169" s="65">
        <v>0</v>
      </c>
      <c r="BT169" s="65">
        <v>0</v>
      </c>
      <c r="BU169" s="65">
        <v>0</v>
      </c>
      <c r="BV169" s="65">
        <v>0</v>
      </c>
      <c r="BW169" s="65">
        <v>0</v>
      </c>
      <c r="BX169" s="65">
        <v>0</v>
      </c>
      <c r="BY169" s="65">
        <v>0</v>
      </c>
      <c r="BZ169" s="65">
        <v>0</v>
      </c>
      <c r="CA169" s="65">
        <v>0</v>
      </c>
      <c r="CB169" s="65">
        <v>0</v>
      </c>
      <c r="CC169" s="65">
        <v>0</v>
      </c>
      <c r="CD169" s="65">
        <v>0</v>
      </c>
      <c r="CE169" s="65">
        <v>0</v>
      </c>
      <c r="CF169" s="65">
        <v>0</v>
      </c>
      <c r="CG169" s="65">
        <v>0</v>
      </c>
      <c r="CH169" s="65">
        <v>0</v>
      </c>
      <c r="CI169" s="65">
        <v>0</v>
      </c>
      <c r="CJ169" s="65">
        <v>0</v>
      </c>
      <c r="CK169" s="65">
        <v>0</v>
      </c>
      <c r="CL169" s="65">
        <v>0</v>
      </c>
      <c r="CM169" s="65">
        <v>0</v>
      </c>
      <c r="CN169" s="65">
        <v>0</v>
      </c>
      <c r="CO169" s="65">
        <v>0</v>
      </c>
      <c r="CP169" s="65">
        <v>0</v>
      </c>
      <c r="CQ169" s="65">
        <v>0</v>
      </c>
      <c r="CR169" s="65">
        <v>0</v>
      </c>
      <c r="CS169" s="65">
        <v>0</v>
      </c>
      <c r="CT169" s="65">
        <v>0</v>
      </c>
      <c r="CU169" s="65">
        <v>0</v>
      </c>
      <c r="CV169" s="65">
        <v>0</v>
      </c>
      <c r="CW169" s="65">
        <v>0</v>
      </c>
      <c r="CX169" s="65">
        <v>0</v>
      </c>
      <c r="CY169" s="65">
        <v>0</v>
      </c>
      <c r="CZ169" s="65">
        <v>0</v>
      </c>
      <c r="DA169" s="65">
        <v>0</v>
      </c>
      <c r="DB169" s="65">
        <v>0</v>
      </c>
      <c r="DC169" s="65">
        <v>0</v>
      </c>
      <c r="DD169" s="65">
        <v>0</v>
      </c>
      <c r="DE169" s="65">
        <v>0</v>
      </c>
      <c r="DF169" s="65">
        <v>0</v>
      </c>
      <c r="DG169" s="65">
        <v>0</v>
      </c>
      <c r="DH169" s="65">
        <v>0</v>
      </c>
      <c r="DI169" s="65">
        <v>0</v>
      </c>
      <c r="DJ169" s="65">
        <v>0</v>
      </c>
      <c r="DK169" s="65">
        <v>0</v>
      </c>
      <c r="DL169" s="65">
        <v>0</v>
      </c>
      <c r="DM169" s="65">
        <v>0</v>
      </c>
      <c r="DN169" s="65">
        <v>0</v>
      </c>
      <c r="DO169" s="65">
        <v>0</v>
      </c>
      <c r="DP169" s="65">
        <v>0</v>
      </c>
      <c r="DQ169" s="65">
        <v>0</v>
      </c>
      <c r="DR169" s="65">
        <v>0</v>
      </c>
      <c r="DS169" s="65">
        <v>0</v>
      </c>
      <c r="DT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</row>
    <row r="170" spans="2:200" x14ac:dyDescent="0.25">
      <c r="B170" s="2" t="e">
        <v>#NUM!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999</v>
      </c>
      <c r="K170" s="2">
        <v>999</v>
      </c>
      <c r="L170" s="2">
        <v>999</v>
      </c>
      <c r="M170" s="2">
        <v>999</v>
      </c>
      <c r="N170" s="2">
        <v>0</v>
      </c>
      <c r="O170" s="2">
        <v>1998</v>
      </c>
      <c r="P170" s="2">
        <v>2997</v>
      </c>
      <c r="Q170" s="2">
        <v>3996</v>
      </c>
      <c r="R170" s="2">
        <v>3996</v>
      </c>
      <c r="S170" s="2">
        <v>0</v>
      </c>
      <c r="U170" s="2">
        <v>0</v>
      </c>
      <c r="W170" s="2">
        <v>0</v>
      </c>
      <c r="AG170" s="2" t="s">
        <v>797</v>
      </c>
      <c r="AH170" s="2" t="s">
        <v>797</v>
      </c>
      <c r="AI170" s="2" t="s">
        <v>797</v>
      </c>
      <c r="AJ170" s="2" t="s">
        <v>797</v>
      </c>
      <c r="AK170" s="2" t="s">
        <v>797</v>
      </c>
      <c r="AL170" s="2">
        <v>80</v>
      </c>
      <c r="AM170" s="2">
        <v>0</v>
      </c>
      <c r="AP170" s="2">
        <v>3996.0016999999998</v>
      </c>
      <c r="AQ170" s="65">
        <v>0</v>
      </c>
      <c r="AR170" s="65">
        <v>0</v>
      </c>
      <c r="AS170" s="65">
        <v>0</v>
      </c>
      <c r="AT170" s="65">
        <v>0</v>
      </c>
      <c r="AU170" s="65">
        <v>0</v>
      </c>
      <c r="AV170" s="65">
        <v>0</v>
      </c>
      <c r="AW170" s="65">
        <v>0</v>
      </c>
      <c r="AX170" s="65">
        <v>0</v>
      </c>
      <c r="AY170" s="65">
        <v>0</v>
      </c>
      <c r="AZ170" s="65">
        <v>0</v>
      </c>
      <c r="BA170" s="65">
        <v>0</v>
      </c>
      <c r="BB170" s="65">
        <v>0</v>
      </c>
      <c r="BC170" s="65">
        <v>0</v>
      </c>
      <c r="BD170" s="65">
        <v>0</v>
      </c>
      <c r="BE170" s="65">
        <v>0</v>
      </c>
      <c r="BF170" s="65">
        <v>0</v>
      </c>
      <c r="BG170" s="65">
        <v>0</v>
      </c>
      <c r="BH170" s="65">
        <v>0</v>
      </c>
      <c r="BI170" s="65">
        <v>0</v>
      </c>
      <c r="BJ170" s="65">
        <v>0</v>
      </c>
      <c r="BK170" s="65">
        <v>0</v>
      </c>
      <c r="BL170" s="65">
        <v>0</v>
      </c>
      <c r="BM170" s="65">
        <v>0</v>
      </c>
      <c r="BN170" s="65">
        <v>0</v>
      </c>
      <c r="BO170" s="65">
        <v>0</v>
      </c>
      <c r="BP170" s="65">
        <v>0</v>
      </c>
      <c r="BQ170" s="65">
        <v>0</v>
      </c>
      <c r="BR170" s="65">
        <v>0</v>
      </c>
      <c r="BS170" s="65">
        <v>0</v>
      </c>
      <c r="BT170" s="65">
        <v>0</v>
      </c>
      <c r="BU170" s="65">
        <v>0</v>
      </c>
      <c r="BV170" s="65">
        <v>0</v>
      </c>
      <c r="BW170" s="65">
        <v>0</v>
      </c>
      <c r="BX170" s="65">
        <v>0</v>
      </c>
      <c r="BY170" s="65">
        <v>0</v>
      </c>
      <c r="BZ170" s="65">
        <v>0</v>
      </c>
      <c r="CA170" s="65">
        <v>0</v>
      </c>
      <c r="CB170" s="65">
        <v>0</v>
      </c>
      <c r="CC170" s="65">
        <v>0</v>
      </c>
      <c r="CD170" s="65">
        <v>0</v>
      </c>
      <c r="CE170" s="65">
        <v>0</v>
      </c>
      <c r="CF170" s="65">
        <v>0</v>
      </c>
      <c r="CG170" s="65">
        <v>0</v>
      </c>
      <c r="CH170" s="65">
        <v>0</v>
      </c>
      <c r="CI170" s="65">
        <v>0</v>
      </c>
      <c r="CJ170" s="65">
        <v>0</v>
      </c>
      <c r="CK170" s="65">
        <v>0</v>
      </c>
      <c r="CL170" s="65">
        <v>0</v>
      </c>
      <c r="CM170" s="65">
        <v>0</v>
      </c>
      <c r="CN170" s="65">
        <v>0</v>
      </c>
      <c r="CO170" s="65">
        <v>0</v>
      </c>
      <c r="CP170" s="65">
        <v>0</v>
      </c>
      <c r="CQ170" s="65">
        <v>0</v>
      </c>
      <c r="CR170" s="65">
        <v>0</v>
      </c>
      <c r="CS170" s="65">
        <v>0</v>
      </c>
      <c r="CT170" s="65">
        <v>0</v>
      </c>
      <c r="CU170" s="65">
        <v>0</v>
      </c>
      <c r="CV170" s="65">
        <v>0</v>
      </c>
      <c r="CW170" s="65">
        <v>0</v>
      </c>
      <c r="CX170" s="65">
        <v>0</v>
      </c>
      <c r="CY170" s="65">
        <v>0</v>
      </c>
      <c r="CZ170" s="65">
        <v>0</v>
      </c>
      <c r="DA170" s="65">
        <v>0</v>
      </c>
      <c r="DB170" s="65">
        <v>0</v>
      </c>
      <c r="DC170" s="65">
        <v>0</v>
      </c>
      <c r="DD170" s="65">
        <v>0</v>
      </c>
      <c r="DE170" s="65">
        <v>0</v>
      </c>
      <c r="DF170" s="65">
        <v>0</v>
      </c>
      <c r="DG170" s="65">
        <v>0</v>
      </c>
      <c r="DH170" s="65">
        <v>0</v>
      </c>
      <c r="DI170" s="65">
        <v>0</v>
      </c>
      <c r="DJ170" s="65">
        <v>0</v>
      </c>
      <c r="DK170" s="65">
        <v>0</v>
      </c>
      <c r="DL170" s="65">
        <v>0</v>
      </c>
      <c r="DM170" s="65">
        <v>0</v>
      </c>
      <c r="DN170" s="65">
        <v>0</v>
      </c>
      <c r="DO170" s="65">
        <v>0</v>
      </c>
      <c r="DP170" s="65">
        <v>0</v>
      </c>
      <c r="DQ170" s="65">
        <v>0</v>
      </c>
      <c r="DR170" s="65">
        <v>0</v>
      </c>
      <c r="DS170" s="65">
        <v>0</v>
      </c>
      <c r="DT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</row>
    <row r="171" spans="2:200" s="78" customFormat="1" x14ac:dyDescent="0.25">
      <c r="B171" s="78" t="e">
        <v>#NUM!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2">
        <v>999</v>
      </c>
      <c r="K171" s="2">
        <v>999</v>
      </c>
      <c r="L171" s="2">
        <v>999</v>
      </c>
      <c r="M171" s="2">
        <v>999</v>
      </c>
      <c r="N171" s="2">
        <v>0</v>
      </c>
      <c r="O171" s="2">
        <v>1998</v>
      </c>
      <c r="P171" s="2">
        <v>2997</v>
      </c>
      <c r="Q171" s="2">
        <v>3996</v>
      </c>
      <c r="R171" s="2">
        <v>3996</v>
      </c>
      <c r="S171" s="78">
        <v>0</v>
      </c>
      <c r="T171" s="2"/>
      <c r="U171" s="78">
        <v>0</v>
      </c>
      <c r="V171" s="2"/>
      <c r="W171" s="78">
        <v>0</v>
      </c>
      <c r="X171" s="2"/>
      <c r="Y171" s="2"/>
      <c r="Z171" s="2"/>
      <c r="AA171" s="2"/>
      <c r="AB171" s="2"/>
      <c r="AC171" s="2"/>
      <c r="AD171" s="2"/>
      <c r="AE171" s="2"/>
      <c r="AF171" s="2"/>
      <c r="AG171" s="2" t="s">
        <v>797</v>
      </c>
      <c r="AH171" s="2" t="s">
        <v>797</v>
      </c>
      <c r="AI171" s="2" t="s">
        <v>797</v>
      </c>
      <c r="AJ171" s="2" t="s">
        <v>797</v>
      </c>
      <c r="AK171" s="2" t="s">
        <v>797</v>
      </c>
      <c r="AL171" s="78">
        <v>81</v>
      </c>
      <c r="AM171" s="78">
        <v>0</v>
      </c>
      <c r="AP171" s="2">
        <v>3996.00171</v>
      </c>
      <c r="AQ171" s="65">
        <v>0</v>
      </c>
      <c r="AR171" s="65">
        <v>0</v>
      </c>
      <c r="AS171" s="65">
        <v>0</v>
      </c>
      <c r="AT171" s="65">
        <v>0</v>
      </c>
      <c r="AU171" s="65">
        <v>0</v>
      </c>
      <c r="AV171" s="65">
        <v>0</v>
      </c>
      <c r="AW171" s="65">
        <v>0</v>
      </c>
      <c r="AX171" s="65">
        <v>0</v>
      </c>
      <c r="AY171" s="65">
        <v>0</v>
      </c>
      <c r="AZ171" s="65">
        <v>0</v>
      </c>
      <c r="BA171" s="65">
        <v>0</v>
      </c>
      <c r="BB171" s="65">
        <v>0</v>
      </c>
      <c r="BC171" s="65">
        <v>0</v>
      </c>
      <c r="BD171" s="65">
        <v>0</v>
      </c>
      <c r="BE171" s="65">
        <v>0</v>
      </c>
      <c r="BF171" s="65">
        <v>0</v>
      </c>
      <c r="BG171" s="65">
        <v>0</v>
      </c>
      <c r="BH171" s="65">
        <v>0</v>
      </c>
      <c r="BI171" s="65">
        <v>0</v>
      </c>
      <c r="BJ171" s="65">
        <v>0</v>
      </c>
      <c r="BK171" s="65">
        <v>0</v>
      </c>
      <c r="BL171" s="65">
        <v>0</v>
      </c>
      <c r="BM171" s="65">
        <v>0</v>
      </c>
      <c r="BN171" s="65">
        <v>0</v>
      </c>
      <c r="BO171" s="65">
        <v>0</v>
      </c>
      <c r="BP171" s="65">
        <v>0</v>
      </c>
      <c r="BQ171" s="65">
        <v>0</v>
      </c>
      <c r="BR171" s="65">
        <v>0</v>
      </c>
      <c r="BS171" s="65">
        <v>0</v>
      </c>
      <c r="BT171" s="65">
        <v>0</v>
      </c>
      <c r="BU171" s="65">
        <v>0</v>
      </c>
      <c r="BV171" s="65">
        <v>0</v>
      </c>
      <c r="BW171" s="65">
        <v>0</v>
      </c>
      <c r="BX171" s="65">
        <v>0</v>
      </c>
      <c r="BY171" s="65">
        <v>0</v>
      </c>
      <c r="BZ171" s="65">
        <v>0</v>
      </c>
      <c r="CA171" s="65">
        <v>0</v>
      </c>
      <c r="CB171" s="65">
        <v>0</v>
      </c>
      <c r="CC171" s="65">
        <v>0</v>
      </c>
      <c r="CD171" s="65">
        <v>0</v>
      </c>
      <c r="CE171" s="65">
        <v>0</v>
      </c>
      <c r="CF171" s="65">
        <v>0</v>
      </c>
      <c r="CG171" s="65">
        <v>0</v>
      </c>
      <c r="CH171" s="65">
        <v>0</v>
      </c>
      <c r="CI171" s="65">
        <v>0</v>
      </c>
      <c r="CJ171" s="65">
        <v>0</v>
      </c>
      <c r="CK171" s="65">
        <v>0</v>
      </c>
      <c r="CL171" s="65">
        <v>0</v>
      </c>
      <c r="CM171" s="65">
        <v>0</v>
      </c>
      <c r="CN171" s="65">
        <v>0</v>
      </c>
      <c r="CO171" s="65">
        <v>0</v>
      </c>
      <c r="CP171" s="65">
        <v>0</v>
      </c>
      <c r="CQ171" s="65">
        <v>0</v>
      </c>
      <c r="CR171" s="65">
        <v>0</v>
      </c>
      <c r="CS171" s="65">
        <v>0</v>
      </c>
      <c r="CT171" s="65">
        <v>0</v>
      </c>
      <c r="CU171" s="65">
        <v>0</v>
      </c>
      <c r="CV171" s="65">
        <v>0</v>
      </c>
      <c r="CW171" s="65">
        <v>0</v>
      </c>
      <c r="CX171" s="65">
        <v>0</v>
      </c>
      <c r="CY171" s="65">
        <v>0</v>
      </c>
      <c r="CZ171" s="65">
        <v>0</v>
      </c>
      <c r="DA171" s="65">
        <v>0</v>
      </c>
      <c r="DB171" s="65">
        <v>0</v>
      </c>
      <c r="DC171" s="65">
        <v>0</v>
      </c>
      <c r="DD171" s="65">
        <v>0</v>
      </c>
      <c r="DE171" s="65">
        <v>0</v>
      </c>
      <c r="DF171" s="65">
        <v>0</v>
      </c>
      <c r="DG171" s="65">
        <v>0</v>
      </c>
      <c r="DH171" s="65">
        <v>0</v>
      </c>
      <c r="DI171" s="65">
        <v>0</v>
      </c>
      <c r="DJ171" s="65">
        <v>0</v>
      </c>
      <c r="DK171" s="65">
        <v>0</v>
      </c>
      <c r="DL171" s="65">
        <v>0</v>
      </c>
      <c r="DM171" s="65">
        <v>0</v>
      </c>
      <c r="DN171" s="65">
        <v>0</v>
      </c>
      <c r="DO171" s="65">
        <v>0</v>
      </c>
      <c r="DP171" s="65">
        <v>0</v>
      </c>
      <c r="DQ171" s="65">
        <v>0</v>
      </c>
      <c r="DR171" s="65">
        <v>0</v>
      </c>
      <c r="DS171" s="65">
        <v>0</v>
      </c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</row>
    <row r="172" spans="2:200" s="78" customFormat="1" x14ac:dyDescent="0.25">
      <c r="B172" s="78" t="e">
        <v>#NUM!</v>
      </c>
      <c r="D172" s="78">
        <v>0</v>
      </c>
      <c r="E172" s="78">
        <v>0</v>
      </c>
      <c r="F172" s="78">
        <v>0</v>
      </c>
      <c r="G172" s="78">
        <v>0</v>
      </c>
      <c r="H172" s="78">
        <v>0</v>
      </c>
      <c r="I172" s="78">
        <v>0</v>
      </c>
      <c r="J172" s="2">
        <v>999</v>
      </c>
      <c r="K172" s="2">
        <v>999</v>
      </c>
      <c r="L172" s="2">
        <v>999</v>
      </c>
      <c r="M172" s="2">
        <v>999</v>
      </c>
      <c r="N172" s="2">
        <v>0</v>
      </c>
      <c r="O172" s="2">
        <v>1998</v>
      </c>
      <c r="P172" s="2">
        <v>2997</v>
      </c>
      <c r="Q172" s="2">
        <v>3996</v>
      </c>
      <c r="R172" s="2">
        <v>3996</v>
      </c>
      <c r="S172" s="78">
        <v>0</v>
      </c>
      <c r="T172" s="2"/>
      <c r="U172" s="78">
        <v>0</v>
      </c>
      <c r="V172" s="2"/>
      <c r="W172" s="78">
        <v>0</v>
      </c>
      <c r="X172" s="2"/>
      <c r="Y172" s="2"/>
      <c r="Z172" s="2"/>
      <c r="AA172" s="2"/>
      <c r="AB172" s="2"/>
      <c r="AC172" s="2"/>
      <c r="AD172" s="2"/>
      <c r="AE172" s="2"/>
      <c r="AF172" s="2"/>
      <c r="AG172" s="2" t="s">
        <v>797</v>
      </c>
      <c r="AH172" s="2" t="s">
        <v>797</v>
      </c>
      <c r="AI172" s="2" t="s">
        <v>797</v>
      </c>
      <c r="AJ172" s="2" t="s">
        <v>797</v>
      </c>
      <c r="AK172" s="2" t="s">
        <v>797</v>
      </c>
      <c r="AL172" s="78">
        <v>82</v>
      </c>
      <c r="AM172" s="78">
        <v>0</v>
      </c>
      <c r="AP172" s="2">
        <v>3996.0017200000002</v>
      </c>
      <c r="AQ172" s="65">
        <v>0</v>
      </c>
      <c r="AR172" s="65">
        <v>0</v>
      </c>
      <c r="AS172" s="65">
        <v>0</v>
      </c>
      <c r="AT172" s="65">
        <v>0</v>
      </c>
      <c r="AU172" s="65">
        <v>0</v>
      </c>
      <c r="AV172" s="65">
        <v>0</v>
      </c>
      <c r="AW172" s="65">
        <v>0</v>
      </c>
      <c r="AX172" s="65">
        <v>0</v>
      </c>
      <c r="AY172" s="65">
        <v>0</v>
      </c>
      <c r="AZ172" s="65">
        <v>0</v>
      </c>
      <c r="BA172" s="65">
        <v>0</v>
      </c>
      <c r="BB172" s="65">
        <v>0</v>
      </c>
      <c r="BC172" s="65">
        <v>0</v>
      </c>
      <c r="BD172" s="65">
        <v>0</v>
      </c>
      <c r="BE172" s="65">
        <v>0</v>
      </c>
      <c r="BF172" s="65">
        <v>0</v>
      </c>
      <c r="BG172" s="65">
        <v>0</v>
      </c>
      <c r="BH172" s="65">
        <v>0</v>
      </c>
      <c r="BI172" s="65">
        <v>0</v>
      </c>
      <c r="BJ172" s="65">
        <v>0</v>
      </c>
      <c r="BK172" s="65">
        <v>0</v>
      </c>
      <c r="BL172" s="65">
        <v>0</v>
      </c>
      <c r="BM172" s="65">
        <v>0</v>
      </c>
      <c r="BN172" s="65">
        <v>0</v>
      </c>
      <c r="BO172" s="65">
        <v>0</v>
      </c>
      <c r="BP172" s="65">
        <v>0</v>
      </c>
      <c r="BQ172" s="65">
        <v>0</v>
      </c>
      <c r="BR172" s="65">
        <v>0</v>
      </c>
      <c r="BS172" s="65">
        <v>0</v>
      </c>
      <c r="BT172" s="65">
        <v>0</v>
      </c>
      <c r="BU172" s="65">
        <v>0</v>
      </c>
      <c r="BV172" s="65">
        <v>0</v>
      </c>
      <c r="BW172" s="65">
        <v>0</v>
      </c>
      <c r="BX172" s="65">
        <v>0</v>
      </c>
      <c r="BY172" s="65">
        <v>0</v>
      </c>
      <c r="BZ172" s="65">
        <v>0</v>
      </c>
      <c r="CA172" s="65">
        <v>0</v>
      </c>
      <c r="CB172" s="65">
        <v>0</v>
      </c>
      <c r="CC172" s="65">
        <v>0</v>
      </c>
      <c r="CD172" s="65">
        <v>0</v>
      </c>
      <c r="CE172" s="65">
        <v>0</v>
      </c>
      <c r="CF172" s="65">
        <v>0</v>
      </c>
      <c r="CG172" s="65">
        <v>0</v>
      </c>
      <c r="CH172" s="65">
        <v>0</v>
      </c>
      <c r="CI172" s="65">
        <v>0</v>
      </c>
      <c r="CJ172" s="65">
        <v>0</v>
      </c>
      <c r="CK172" s="65">
        <v>0</v>
      </c>
      <c r="CL172" s="65">
        <v>0</v>
      </c>
      <c r="CM172" s="65">
        <v>0</v>
      </c>
      <c r="CN172" s="65">
        <v>0</v>
      </c>
      <c r="CO172" s="65">
        <v>0</v>
      </c>
      <c r="CP172" s="65">
        <v>0</v>
      </c>
      <c r="CQ172" s="65">
        <v>0</v>
      </c>
      <c r="CR172" s="65">
        <v>0</v>
      </c>
      <c r="CS172" s="65">
        <v>0</v>
      </c>
      <c r="CT172" s="65">
        <v>0</v>
      </c>
      <c r="CU172" s="65">
        <v>0</v>
      </c>
      <c r="CV172" s="65">
        <v>0</v>
      </c>
      <c r="CW172" s="65">
        <v>0</v>
      </c>
      <c r="CX172" s="65">
        <v>0</v>
      </c>
      <c r="CY172" s="65">
        <v>0</v>
      </c>
      <c r="CZ172" s="65">
        <v>0</v>
      </c>
      <c r="DA172" s="65">
        <v>0</v>
      </c>
      <c r="DB172" s="65">
        <v>0</v>
      </c>
      <c r="DC172" s="65">
        <v>0</v>
      </c>
      <c r="DD172" s="65">
        <v>0</v>
      </c>
      <c r="DE172" s="65">
        <v>0</v>
      </c>
      <c r="DF172" s="65">
        <v>0</v>
      </c>
      <c r="DG172" s="65">
        <v>0</v>
      </c>
      <c r="DH172" s="65">
        <v>0</v>
      </c>
      <c r="DI172" s="65">
        <v>0</v>
      </c>
      <c r="DJ172" s="65">
        <v>0</v>
      </c>
      <c r="DK172" s="65">
        <v>0</v>
      </c>
      <c r="DL172" s="65">
        <v>0</v>
      </c>
      <c r="DM172" s="65">
        <v>0</v>
      </c>
      <c r="DN172" s="65">
        <v>0</v>
      </c>
      <c r="DO172" s="65">
        <v>0</v>
      </c>
      <c r="DP172" s="65">
        <v>0</v>
      </c>
      <c r="DQ172" s="65">
        <v>0</v>
      </c>
      <c r="DR172" s="65">
        <v>0</v>
      </c>
      <c r="DS172" s="65">
        <v>0</v>
      </c>
      <c r="DT172" s="2"/>
      <c r="DU172" s="2"/>
      <c r="DV172" s="2"/>
      <c r="DW172" s="2"/>
      <c r="DX172" s="2"/>
    </row>
    <row r="173" spans="2:200" s="78" customFormat="1" x14ac:dyDescent="0.25">
      <c r="B173" s="78" t="e">
        <v>#NUM!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2">
        <v>999</v>
      </c>
      <c r="K173" s="2">
        <v>999</v>
      </c>
      <c r="L173" s="2">
        <v>999</v>
      </c>
      <c r="M173" s="2">
        <v>999</v>
      </c>
      <c r="N173" s="2">
        <v>0</v>
      </c>
      <c r="O173" s="2">
        <v>1998</v>
      </c>
      <c r="P173" s="2">
        <v>2997</v>
      </c>
      <c r="Q173" s="2">
        <v>3996</v>
      </c>
      <c r="R173" s="2">
        <v>3996</v>
      </c>
      <c r="S173" s="78">
        <v>0</v>
      </c>
      <c r="T173" s="2"/>
      <c r="U173" s="78">
        <v>0</v>
      </c>
      <c r="V173" s="2"/>
      <c r="W173" s="78">
        <v>0</v>
      </c>
      <c r="X173" s="2"/>
      <c r="Y173" s="2"/>
      <c r="Z173" s="2"/>
      <c r="AA173" s="2"/>
      <c r="AB173" s="2"/>
      <c r="AC173" s="2"/>
      <c r="AD173" s="2"/>
      <c r="AE173" s="2"/>
      <c r="AF173" s="2"/>
      <c r="AG173" s="2" t="s">
        <v>797</v>
      </c>
      <c r="AH173" s="2" t="s">
        <v>797</v>
      </c>
      <c r="AI173" s="2" t="s">
        <v>797</v>
      </c>
      <c r="AJ173" s="2" t="s">
        <v>797</v>
      </c>
      <c r="AK173" s="2" t="s">
        <v>797</v>
      </c>
      <c r="AL173" s="78">
        <v>83</v>
      </c>
      <c r="AM173" s="78">
        <v>0</v>
      </c>
      <c r="AP173" s="2">
        <v>3996.00173</v>
      </c>
      <c r="AQ173" s="65">
        <v>0</v>
      </c>
      <c r="AR173" s="65">
        <v>0</v>
      </c>
      <c r="AS173" s="65">
        <v>0</v>
      </c>
      <c r="AT173" s="65">
        <v>0</v>
      </c>
      <c r="AU173" s="65">
        <v>0</v>
      </c>
      <c r="AV173" s="65">
        <v>0</v>
      </c>
      <c r="AW173" s="65">
        <v>0</v>
      </c>
      <c r="AX173" s="65">
        <v>0</v>
      </c>
      <c r="AY173" s="65">
        <v>0</v>
      </c>
      <c r="AZ173" s="65">
        <v>0</v>
      </c>
      <c r="BA173" s="65">
        <v>0</v>
      </c>
      <c r="BB173" s="65">
        <v>0</v>
      </c>
      <c r="BC173" s="65">
        <v>0</v>
      </c>
      <c r="BD173" s="65">
        <v>0</v>
      </c>
      <c r="BE173" s="65">
        <v>0</v>
      </c>
      <c r="BF173" s="65">
        <v>0</v>
      </c>
      <c r="BG173" s="65">
        <v>0</v>
      </c>
      <c r="BH173" s="65">
        <v>0</v>
      </c>
      <c r="BI173" s="65">
        <v>0</v>
      </c>
      <c r="BJ173" s="65">
        <v>0</v>
      </c>
      <c r="BK173" s="65">
        <v>0</v>
      </c>
      <c r="BL173" s="65">
        <v>0</v>
      </c>
      <c r="BM173" s="65">
        <v>0</v>
      </c>
      <c r="BN173" s="65">
        <v>0</v>
      </c>
      <c r="BO173" s="65">
        <v>0</v>
      </c>
      <c r="BP173" s="65">
        <v>0</v>
      </c>
      <c r="BQ173" s="65">
        <v>0</v>
      </c>
      <c r="BR173" s="65">
        <v>0</v>
      </c>
      <c r="BS173" s="65">
        <v>0</v>
      </c>
      <c r="BT173" s="65">
        <v>0</v>
      </c>
      <c r="BU173" s="65">
        <v>0</v>
      </c>
      <c r="BV173" s="65">
        <v>0</v>
      </c>
      <c r="BW173" s="65">
        <v>0</v>
      </c>
      <c r="BX173" s="65">
        <v>0</v>
      </c>
      <c r="BY173" s="65">
        <v>0</v>
      </c>
      <c r="BZ173" s="65">
        <v>0</v>
      </c>
      <c r="CA173" s="65">
        <v>0</v>
      </c>
      <c r="CB173" s="65">
        <v>0</v>
      </c>
      <c r="CC173" s="65">
        <v>0</v>
      </c>
      <c r="CD173" s="65">
        <v>0</v>
      </c>
      <c r="CE173" s="65">
        <v>0</v>
      </c>
      <c r="CF173" s="65">
        <v>0</v>
      </c>
      <c r="CG173" s="65">
        <v>0</v>
      </c>
      <c r="CH173" s="65">
        <v>0</v>
      </c>
      <c r="CI173" s="65">
        <v>0</v>
      </c>
      <c r="CJ173" s="65">
        <v>0</v>
      </c>
      <c r="CK173" s="65">
        <v>0</v>
      </c>
      <c r="CL173" s="65">
        <v>0</v>
      </c>
      <c r="CM173" s="65">
        <v>0</v>
      </c>
      <c r="CN173" s="65">
        <v>0</v>
      </c>
      <c r="CO173" s="65">
        <v>0</v>
      </c>
      <c r="CP173" s="65">
        <v>0</v>
      </c>
      <c r="CQ173" s="65">
        <v>0</v>
      </c>
      <c r="CR173" s="65">
        <v>0</v>
      </c>
      <c r="CS173" s="65">
        <v>0</v>
      </c>
      <c r="CT173" s="65">
        <v>0</v>
      </c>
      <c r="CU173" s="65">
        <v>0</v>
      </c>
      <c r="CV173" s="65">
        <v>0</v>
      </c>
      <c r="CW173" s="65">
        <v>0</v>
      </c>
      <c r="CX173" s="65">
        <v>0</v>
      </c>
      <c r="CY173" s="65">
        <v>0</v>
      </c>
      <c r="CZ173" s="65">
        <v>0</v>
      </c>
      <c r="DA173" s="65">
        <v>0</v>
      </c>
      <c r="DB173" s="65">
        <v>0</v>
      </c>
      <c r="DC173" s="65">
        <v>0</v>
      </c>
      <c r="DD173" s="65">
        <v>0</v>
      </c>
      <c r="DE173" s="65">
        <v>0</v>
      </c>
      <c r="DF173" s="65">
        <v>0</v>
      </c>
      <c r="DG173" s="65">
        <v>0</v>
      </c>
      <c r="DH173" s="65">
        <v>0</v>
      </c>
      <c r="DI173" s="65">
        <v>0</v>
      </c>
      <c r="DJ173" s="65">
        <v>0</v>
      </c>
      <c r="DK173" s="65">
        <v>0</v>
      </c>
      <c r="DL173" s="65">
        <v>0</v>
      </c>
      <c r="DM173" s="65">
        <v>0</v>
      </c>
      <c r="DN173" s="65">
        <v>0</v>
      </c>
      <c r="DO173" s="65">
        <v>0</v>
      </c>
      <c r="DP173" s="65">
        <v>0</v>
      </c>
      <c r="DQ173" s="65">
        <v>0</v>
      </c>
      <c r="DR173" s="65">
        <v>0</v>
      </c>
      <c r="DS173" s="65">
        <v>0</v>
      </c>
      <c r="DT173" s="2"/>
      <c r="DU173" s="2"/>
      <c r="DW173" s="2"/>
      <c r="DX173" s="2"/>
    </row>
    <row r="174" spans="2:200" s="78" customFormat="1" x14ac:dyDescent="0.25">
      <c r="B174" s="78" t="e">
        <v>#NUM!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2">
        <v>999</v>
      </c>
      <c r="K174" s="2">
        <v>999</v>
      </c>
      <c r="L174" s="2">
        <v>999</v>
      </c>
      <c r="M174" s="2">
        <v>999</v>
      </c>
      <c r="N174" s="2">
        <v>0</v>
      </c>
      <c r="O174" s="2">
        <v>1998</v>
      </c>
      <c r="P174" s="2">
        <v>2997</v>
      </c>
      <c r="Q174" s="2">
        <v>3996</v>
      </c>
      <c r="R174" s="2">
        <v>3996</v>
      </c>
      <c r="S174" s="78">
        <v>0</v>
      </c>
      <c r="T174" s="2"/>
      <c r="U174" s="78">
        <v>0</v>
      </c>
      <c r="V174" s="2"/>
      <c r="W174" s="78">
        <v>0</v>
      </c>
      <c r="X174" s="2"/>
      <c r="Y174" s="2"/>
      <c r="Z174" s="2"/>
      <c r="AA174" s="2"/>
      <c r="AB174" s="2"/>
      <c r="AC174" s="2"/>
      <c r="AD174" s="2"/>
      <c r="AE174" s="2"/>
      <c r="AF174" s="2"/>
      <c r="AG174" s="2" t="s">
        <v>797</v>
      </c>
      <c r="AH174" s="2" t="s">
        <v>797</v>
      </c>
      <c r="AI174" s="2" t="s">
        <v>797</v>
      </c>
      <c r="AJ174" s="2" t="s">
        <v>797</v>
      </c>
      <c r="AK174" s="2" t="s">
        <v>797</v>
      </c>
      <c r="AL174" s="78">
        <v>84</v>
      </c>
      <c r="AM174" s="78">
        <v>0</v>
      </c>
      <c r="AP174" s="2">
        <v>3996.0017400000002</v>
      </c>
      <c r="AQ174" s="65">
        <v>0</v>
      </c>
      <c r="AR174" s="65">
        <v>0</v>
      </c>
      <c r="AS174" s="65">
        <v>0</v>
      </c>
      <c r="AT174" s="65">
        <v>0</v>
      </c>
      <c r="AU174" s="65">
        <v>0</v>
      </c>
      <c r="AV174" s="65">
        <v>0</v>
      </c>
      <c r="AW174" s="65">
        <v>0</v>
      </c>
      <c r="AX174" s="65">
        <v>0</v>
      </c>
      <c r="AY174" s="65">
        <v>0</v>
      </c>
      <c r="AZ174" s="65">
        <v>0</v>
      </c>
      <c r="BA174" s="65">
        <v>0</v>
      </c>
      <c r="BB174" s="65">
        <v>0</v>
      </c>
      <c r="BC174" s="65">
        <v>0</v>
      </c>
      <c r="BD174" s="65">
        <v>0</v>
      </c>
      <c r="BE174" s="65">
        <v>0</v>
      </c>
      <c r="BF174" s="65">
        <v>0</v>
      </c>
      <c r="BG174" s="65">
        <v>0</v>
      </c>
      <c r="BH174" s="65">
        <v>0</v>
      </c>
      <c r="BI174" s="65">
        <v>0</v>
      </c>
      <c r="BJ174" s="65">
        <v>0</v>
      </c>
      <c r="BK174" s="65">
        <v>0</v>
      </c>
      <c r="BL174" s="65">
        <v>0</v>
      </c>
      <c r="BM174" s="65">
        <v>0</v>
      </c>
      <c r="BN174" s="65">
        <v>0</v>
      </c>
      <c r="BO174" s="65">
        <v>0</v>
      </c>
      <c r="BP174" s="65">
        <v>0</v>
      </c>
      <c r="BQ174" s="65">
        <v>0</v>
      </c>
      <c r="BR174" s="65">
        <v>0</v>
      </c>
      <c r="BS174" s="65">
        <v>0</v>
      </c>
      <c r="BT174" s="65">
        <v>0</v>
      </c>
      <c r="BU174" s="65">
        <v>0</v>
      </c>
      <c r="BV174" s="65">
        <v>0</v>
      </c>
      <c r="BW174" s="65">
        <v>0</v>
      </c>
      <c r="BX174" s="65">
        <v>0</v>
      </c>
      <c r="BY174" s="65">
        <v>0</v>
      </c>
      <c r="BZ174" s="65">
        <v>0</v>
      </c>
      <c r="CA174" s="65">
        <v>0</v>
      </c>
      <c r="CB174" s="65">
        <v>0</v>
      </c>
      <c r="CC174" s="65">
        <v>0</v>
      </c>
      <c r="CD174" s="65">
        <v>0</v>
      </c>
      <c r="CE174" s="65">
        <v>0</v>
      </c>
      <c r="CF174" s="65">
        <v>0</v>
      </c>
      <c r="CG174" s="65">
        <v>0</v>
      </c>
      <c r="CH174" s="65">
        <v>0</v>
      </c>
      <c r="CI174" s="65">
        <v>0</v>
      </c>
      <c r="CJ174" s="65">
        <v>0</v>
      </c>
      <c r="CK174" s="65">
        <v>0</v>
      </c>
      <c r="CL174" s="65">
        <v>0</v>
      </c>
      <c r="CM174" s="65">
        <v>0</v>
      </c>
      <c r="CN174" s="65">
        <v>0</v>
      </c>
      <c r="CO174" s="65">
        <v>0</v>
      </c>
      <c r="CP174" s="65">
        <v>0</v>
      </c>
      <c r="CQ174" s="65">
        <v>0</v>
      </c>
      <c r="CR174" s="65">
        <v>0</v>
      </c>
      <c r="CS174" s="65">
        <v>0</v>
      </c>
      <c r="CT174" s="65">
        <v>0</v>
      </c>
      <c r="CU174" s="65">
        <v>0</v>
      </c>
      <c r="CV174" s="65">
        <v>0</v>
      </c>
      <c r="CW174" s="65">
        <v>0</v>
      </c>
      <c r="CX174" s="65">
        <v>0</v>
      </c>
      <c r="CY174" s="65">
        <v>0</v>
      </c>
      <c r="CZ174" s="65">
        <v>0</v>
      </c>
      <c r="DA174" s="65">
        <v>0</v>
      </c>
      <c r="DB174" s="65">
        <v>0</v>
      </c>
      <c r="DC174" s="65">
        <v>0</v>
      </c>
      <c r="DD174" s="65">
        <v>0</v>
      </c>
      <c r="DE174" s="65">
        <v>0</v>
      </c>
      <c r="DF174" s="65">
        <v>0</v>
      </c>
      <c r="DG174" s="65">
        <v>0</v>
      </c>
      <c r="DH174" s="65">
        <v>0</v>
      </c>
      <c r="DI174" s="65">
        <v>0</v>
      </c>
      <c r="DJ174" s="65">
        <v>0</v>
      </c>
      <c r="DK174" s="65">
        <v>0</v>
      </c>
      <c r="DL174" s="65">
        <v>0</v>
      </c>
      <c r="DM174" s="65">
        <v>0</v>
      </c>
      <c r="DN174" s="65">
        <v>0</v>
      </c>
      <c r="DO174" s="65">
        <v>0</v>
      </c>
      <c r="DP174" s="65">
        <v>0</v>
      </c>
      <c r="DQ174" s="65">
        <v>0</v>
      </c>
      <c r="DR174" s="65">
        <v>0</v>
      </c>
      <c r="DS174" s="65">
        <v>0</v>
      </c>
      <c r="DT174" s="2"/>
      <c r="DU174" s="2"/>
      <c r="DW174" s="2"/>
      <c r="DX174" s="2"/>
    </row>
    <row r="175" spans="2:200" s="78" customFormat="1" x14ac:dyDescent="0.25">
      <c r="B175" s="78" t="e">
        <v>#NUM!</v>
      </c>
      <c r="D175" s="78">
        <v>0</v>
      </c>
      <c r="E175" s="78">
        <v>0</v>
      </c>
      <c r="F175" s="78">
        <v>0</v>
      </c>
      <c r="G175" s="78">
        <v>0</v>
      </c>
      <c r="H175" s="78">
        <v>0</v>
      </c>
      <c r="I175" s="78">
        <v>0</v>
      </c>
      <c r="J175" s="2">
        <v>999</v>
      </c>
      <c r="K175" s="2">
        <v>999</v>
      </c>
      <c r="L175" s="2">
        <v>999</v>
      </c>
      <c r="M175" s="2">
        <v>999</v>
      </c>
      <c r="N175" s="2">
        <v>0</v>
      </c>
      <c r="O175" s="2">
        <v>1998</v>
      </c>
      <c r="P175" s="2">
        <v>2997</v>
      </c>
      <c r="Q175" s="2">
        <v>3996</v>
      </c>
      <c r="R175" s="2">
        <v>3996</v>
      </c>
      <c r="S175" s="78">
        <v>0</v>
      </c>
      <c r="T175" s="2"/>
      <c r="U175" s="78">
        <v>0</v>
      </c>
      <c r="V175" s="2"/>
      <c r="W175" s="78">
        <v>0</v>
      </c>
      <c r="X175" s="2"/>
      <c r="Y175" s="2"/>
      <c r="Z175" s="2"/>
      <c r="AA175" s="2"/>
      <c r="AB175" s="2"/>
      <c r="AC175" s="2"/>
      <c r="AD175" s="2"/>
      <c r="AE175" s="2"/>
      <c r="AF175" s="2"/>
      <c r="AG175" s="2" t="s">
        <v>797</v>
      </c>
      <c r="AH175" s="2" t="s">
        <v>797</v>
      </c>
      <c r="AI175" s="2" t="s">
        <v>797</v>
      </c>
      <c r="AJ175" s="2" t="s">
        <v>797</v>
      </c>
      <c r="AK175" s="2" t="s">
        <v>797</v>
      </c>
      <c r="AL175" s="78">
        <v>85</v>
      </c>
      <c r="AM175" s="78">
        <v>0</v>
      </c>
      <c r="AP175" s="2">
        <v>3996.0017499999999</v>
      </c>
      <c r="AQ175" s="65">
        <v>0</v>
      </c>
      <c r="AR175" s="65">
        <v>0</v>
      </c>
      <c r="AS175" s="65">
        <v>0</v>
      </c>
      <c r="AT175" s="65">
        <v>0</v>
      </c>
      <c r="AU175" s="65">
        <v>0</v>
      </c>
      <c r="AV175" s="65">
        <v>0</v>
      </c>
      <c r="AW175" s="65">
        <v>0</v>
      </c>
      <c r="AX175" s="65">
        <v>0</v>
      </c>
      <c r="AY175" s="65">
        <v>0</v>
      </c>
      <c r="AZ175" s="65">
        <v>0</v>
      </c>
      <c r="BA175" s="65">
        <v>0</v>
      </c>
      <c r="BB175" s="65">
        <v>0</v>
      </c>
      <c r="BC175" s="65">
        <v>0</v>
      </c>
      <c r="BD175" s="65">
        <v>0</v>
      </c>
      <c r="BE175" s="65">
        <v>0</v>
      </c>
      <c r="BF175" s="65">
        <v>0</v>
      </c>
      <c r="BG175" s="65">
        <v>0</v>
      </c>
      <c r="BH175" s="65">
        <v>0</v>
      </c>
      <c r="BI175" s="65">
        <v>0</v>
      </c>
      <c r="BJ175" s="65">
        <v>0</v>
      </c>
      <c r="BK175" s="65">
        <v>0</v>
      </c>
      <c r="BL175" s="65">
        <v>0</v>
      </c>
      <c r="BM175" s="65">
        <v>0</v>
      </c>
      <c r="BN175" s="65">
        <v>0</v>
      </c>
      <c r="BO175" s="65">
        <v>0</v>
      </c>
      <c r="BP175" s="65">
        <v>0</v>
      </c>
      <c r="BQ175" s="65">
        <v>0</v>
      </c>
      <c r="BR175" s="65">
        <v>0</v>
      </c>
      <c r="BS175" s="65">
        <v>0</v>
      </c>
      <c r="BT175" s="65">
        <v>0</v>
      </c>
      <c r="BU175" s="65">
        <v>0</v>
      </c>
      <c r="BV175" s="65">
        <v>0</v>
      </c>
      <c r="BW175" s="65">
        <v>0</v>
      </c>
      <c r="BX175" s="65">
        <v>0</v>
      </c>
      <c r="BY175" s="65">
        <v>0</v>
      </c>
      <c r="BZ175" s="65">
        <v>0</v>
      </c>
      <c r="CA175" s="65">
        <v>0</v>
      </c>
      <c r="CB175" s="65">
        <v>0</v>
      </c>
      <c r="CC175" s="65">
        <v>0</v>
      </c>
      <c r="CD175" s="65">
        <v>0</v>
      </c>
      <c r="CE175" s="65">
        <v>0</v>
      </c>
      <c r="CF175" s="65">
        <v>0</v>
      </c>
      <c r="CG175" s="65">
        <v>0</v>
      </c>
      <c r="CH175" s="65">
        <v>0</v>
      </c>
      <c r="CI175" s="65">
        <v>0</v>
      </c>
      <c r="CJ175" s="65">
        <v>0</v>
      </c>
      <c r="CK175" s="65">
        <v>0</v>
      </c>
      <c r="CL175" s="65">
        <v>0</v>
      </c>
      <c r="CM175" s="65">
        <v>0</v>
      </c>
      <c r="CN175" s="65">
        <v>0</v>
      </c>
      <c r="CO175" s="65">
        <v>0</v>
      </c>
      <c r="CP175" s="65">
        <v>0</v>
      </c>
      <c r="CQ175" s="65">
        <v>0</v>
      </c>
      <c r="CR175" s="65">
        <v>0</v>
      </c>
      <c r="CS175" s="65">
        <v>0</v>
      </c>
      <c r="CT175" s="65">
        <v>0</v>
      </c>
      <c r="CU175" s="65">
        <v>0</v>
      </c>
      <c r="CV175" s="65">
        <v>0</v>
      </c>
      <c r="CW175" s="65">
        <v>0</v>
      </c>
      <c r="CX175" s="65">
        <v>0</v>
      </c>
      <c r="CY175" s="65">
        <v>0</v>
      </c>
      <c r="CZ175" s="65">
        <v>0</v>
      </c>
      <c r="DA175" s="65">
        <v>0</v>
      </c>
      <c r="DB175" s="65">
        <v>0</v>
      </c>
      <c r="DC175" s="65">
        <v>0</v>
      </c>
      <c r="DD175" s="65">
        <v>0</v>
      </c>
      <c r="DE175" s="65">
        <v>0</v>
      </c>
      <c r="DF175" s="65">
        <v>0</v>
      </c>
      <c r="DG175" s="65">
        <v>0</v>
      </c>
      <c r="DH175" s="65">
        <v>0</v>
      </c>
      <c r="DI175" s="65">
        <v>0</v>
      </c>
      <c r="DJ175" s="65">
        <v>0</v>
      </c>
      <c r="DK175" s="65">
        <v>0</v>
      </c>
      <c r="DL175" s="65">
        <v>0</v>
      </c>
      <c r="DM175" s="65">
        <v>0</v>
      </c>
      <c r="DN175" s="65">
        <v>0</v>
      </c>
      <c r="DO175" s="65">
        <v>0</v>
      </c>
      <c r="DP175" s="65">
        <v>0</v>
      </c>
      <c r="DQ175" s="65">
        <v>0</v>
      </c>
      <c r="DR175" s="65">
        <v>0</v>
      </c>
      <c r="DS175" s="65">
        <v>0</v>
      </c>
      <c r="DT175" s="2"/>
      <c r="DU175" s="2"/>
    </row>
    <row r="176" spans="2:200" s="78" customFormat="1" x14ac:dyDescent="0.25">
      <c r="B176" s="78" t="e">
        <v>#NUM!</v>
      </c>
      <c r="D176" s="78">
        <v>0</v>
      </c>
      <c r="E176" s="78">
        <v>0</v>
      </c>
      <c r="F176" s="78">
        <v>0</v>
      </c>
      <c r="G176" s="78">
        <v>0</v>
      </c>
      <c r="H176" s="78">
        <v>0</v>
      </c>
      <c r="I176" s="78">
        <v>0</v>
      </c>
      <c r="J176" s="2">
        <v>999</v>
      </c>
      <c r="K176" s="2">
        <v>999</v>
      </c>
      <c r="L176" s="2">
        <v>999</v>
      </c>
      <c r="M176" s="2">
        <v>999</v>
      </c>
      <c r="N176" s="2">
        <v>0</v>
      </c>
      <c r="O176" s="2">
        <v>1998</v>
      </c>
      <c r="P176" s="2">
        <v>2997</v>
      </c>
      <c r="Q176" s="2">
        <v>3996</v>
      </c>
      <c r="R176" s="2">
        <v>3996</v>
      </c>
      <c r="S176" s="78">
        <v>0</v>
      </c>
      <c r="T176" s="2"/>
      <c r="U176" s="78">
        <v>0</v>
      </c>
      <c r="V176" s="2"/>
      <c r="W176" s="78">
        <v>0</v>
      </c>
      <c r="X176" s="2"/>
      <c r="Y176" s="2"/>
      <c r="Z176" s="2"/>
      <c r="AA176" s="2"/>
      <c r="AB176" s="2"/>
      <c r="AC176" s="2"/>
      <c r="AD176" s="2"/>
      <c r="AE176" s="2"/>
      <c r="AF176" s="2"/>
      <c r="AG176" s="2" t="s">
        <v>797</v>
      </c>
      <c r="AH176" s="2" t="s">
        <v>797</v>
      </c>
      <c r="AI176" s="2" t="s">
        <v>797</v>
      </c>
      <c r="AJ176" s="2" t="s">
        <v>797</v>
      </c>
      <c r="AK176" s="2" t="s">
        <v>797</v>
      </c>
      <c r="AL176" s="78">
        <v>86</v>
      </c>
      <c r="AM176" s="78">
        <v>0</v>
      </c>
      <c r="AP176" s="2">
        <v>3996.0017600000001</v>
      </c>
      <c r="AQ176" s="65">
        <v>0</v>
      </c>
      <c r="AR176" s="65">
        <v>0</v>
      </c>
      <c r="AS176" s="65">
        <v>0</v>
      </c>
      <c r="AT176" s="65">
        <v>0</v>
      </c>
      <c r="AU176" s="65">
        <v>0</v>
      </c>
      <c r="AV176" s="65">
        <v>0</v>
      </c>
      <c r="AW176" s="65">
        <v>0</v>
      </c>
      <c r="AX176" s="65">
        <v>0</v>
      </c>
      <c r="AY176" s="65">
        <v>0</v>
      </c>
      <c r="AZ176" s="65">
        <v>0</v>
      </c>
      <c r="BA176" s="65">
        <v>0</v>
      </c>
      <c r="BB176" s="65">
        <v>0</v>
      </c>
      <c r="BC176" s="65">
        <v>0</v>
      </c>
      <c r="BD176" s="65">
        <v>0</v>
      </c>
      <c r="BE176" s="65">
        <v>0</v>
      </c>
      <c r="BF176" s="65">
        <v>0</v>
      </c>
      <c r="BG176" s="65">
        <v>0</v>
      </c>
      <c r="BH176" s="65">
        <v>0</v>
      </c>
      <c r="BI176" s="65">
        <v>0</v>
      </c>
      <c r="BJ176" s="65">
        <v>0</v>
      </c>
      <c r="BK176" s="65">
        <v>0</v>
      </c>
      <c r="BL176" s="65">
        <v>0</v>
      </c>
      <c r="BM176" s="65">
        <v>0</v>
      </c>
      <c r="BN176" s="65">
        <v>0</v>
      </c>
      <c r="BO176" s="65">
        <v>0</v>
      </c>
      <c r="BP176" s="65">
        <v>0</v>
      </c>
      <c r="BQ176" s="65">
        <v>0</v>
      </c>
      <c r="BR176" s="65">
        <v>0</v>
      </c>
      <c r="BS176" s="65">
        <v>0</v>
      </c>
      <c r="BT176" s="65">
        <v>0</v>
      </c>
      <c r="BU176" s="65">
        <v>0</v>
      </c>
      <c r="BV176" s="65">
        <v>0</v>
      </c>
      <c r="BW176" s="65">
        <v>0</v>
      </c>
      <c r="BX176" s="65">
        <v>0</v>
      </c>
      <c r="BY176" s="65">
        <v>0</v>
      </c>
      <c r="BZ176" s="65">
        <v>0</v>
      </c>
      <c r="CA176" s="65">
        <v>0</v>
      </c>
      <c r="CB176" s="65">
        <v>0</v>
      </c>
      <c r="CC176" s="65">
        <v>0</v>
      </c>
      <c r="CD176" s="65">
        <v>0</v>
      </c>
      <c r="CE176" s="65">
        <v>0</v>
      </c>
      <c r="CF176" s="65">
        <v>0</v>
      </c>
      <c r="CG176" s="65">
        <v>0</v>
      </c>
      <c r="CH176" s="65">
        <v>0</v>
      </c>
      <c r="CI176" s="65">
        <v>0</v>
      </c>
      <c r="CJ176" s="65">
        <v>0</v>
      </c>
      <c r="CK176" s="65">
        <v>0</v>
      </c>
      <c r="CL176" s="65">
        <v>0</v>
      </c>
      <c r="CM176" s="65">
        <v>0</v>
      </c>
      <c r="CN176" s="65">
        <v>0</v>
      </c>
      <c r="CO176" s="65">
        <v>0</v>
      </c>
      <c r="CP176" s="65">
        <v>0</v>
      </c>
      <c r="CQ176" s="65">
        <v>0</v>
      </c>
      <c r="CR176" s="65">
        <v>0</v>
      </c>
      <c r="CS176" s="65">
        <v>0</v>
      </c>
      <c r="CT176" s="65">
        <v>0</v>
      </c>
      <c r="CU176" s="65">
        <v>0</v>
      </c>
      <c r="CV176" s="65">
        <v>0</v>
      </c>
      <c r="CW176" s="65">
        <v>0</v>
      </c>
      <c r="CX176" s="65">
        <v>0</v>
      </c>
      <c r="CY176" s="65">
        <v>0</v>
      </c>
      <c r="CZ176" s="65">
        <v>0</v>
      </c>
      <c r="DA176" s="65">
        <v>0</v>
      </c>
      <c r="DB176" s="65">
        <v>0</v>
      </c>
      <c r="DC176" s="65">
        <v>0</v>
      </c>
      <c r="DD176" s="65">
        <v>0</v>
      </c>
      <c r="DE176" s="65">
        <v>0</v>
      </c>
      <c r="DF176" s="65">
        <v>0</v>
      </c>
      <c r="DG176" s="65">
        <v>0</v>
      </c>
      <c r="DH176" s="65">
        <v>0</v>
      </c>
      <c r="DI176" s="65">
        <v>0</v>
      </c>
      <c r="DJ176" s="65">
        <v>0</v>
      </c>
      <c r="DK176" s="65">
        <v>0</v>
      </c>
      <c r="DL176" s="65">
        <v>0</v>
      </c>
      <c r="DM176" s="65">
        <v>0</v>
      </c>
      <c r="DN176" s="65">
        <v>0</v>
      </c>
      <c r="DO176" s="65">
        <v>0</v>
      </c>
      <c r="DP176" s="65">
        <v>0</v>
      </c>
      <c r="DQ176" s="65">
        <v>0</v>
      </c>
      <c r="DR176" s="65">
        <v>0</v>
      </c>
      <c r="DS176" s="65">
        <v>0</v>
      </c>
      <c r="DT176" s="2"/>
      <c r="DU176" s="2"/>
    </row>
    <row r="177" spans="2:125" s="78" customFormat="1" x14ac:dyDescent="0.25">
      <c r="B177" s="78" t="e">
        <v>#NUM!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0</v>
      </c>
      <c r="J177" s="2">
        <v>999</v>
      </c>
      <c r="K177" s="2">
        <v>999</v>
      </c>
      <c r="L177" s="2">
        <v>999</v>
      </c>
      <c r="M177" s="2">
        <v>999</v>
      </c>
      <c r="N177" s="2">
        <v>0</v>
      </c>
      <c r="O177" s="2">
        <v>1998</v>
      </c>
      <c r="P177" s="2">
        <v>2997</v>
      </c>
      <c r="Q177" s="2">
        <v>3996</v>
      </c>
      <c r="R177" s="2">
        <v>3996</v>
      </c>
      <c r="S177" s="78">
        <v>0</v>
      </c>
      <c r="T177" s="2"/>
      <c r="U177" s="78">
        <v>0</v>
      </c>
      <c r="V177" s="2"/>
      <c r="W177" s="78">
        <v>0</v>
      </c>
      <c r="X177" s="2"/>
      <c r="Y177" s="2"/>
      <c r="Z177" s="2"/>
      <c r="AA177" s="2"/>
      <c r="AB177" s="2"/>
      <c r="AC177" s="2"/>
      <c r="AD177" s="2"/>
      <c r="AE177" s="2"/>
      <c r="AF177" s="2"/>
      <c r="AG177" s="2" t="s">
        <v>797</v>
      </c>
      <c r="AH177" s="2" t="s">
        <v>797</v>
      </c>
      <c r="AI177" s="2" t="s">
        <v>797</v>
      </c>
      <c r="AJ177" s="2" t="s">
        <v>797</v>
      </c>
      <c r="AK177" s="2" t="s">
        <v>797</v>
      </c>
      <c r="AL177" s="78">
        <v>87</v>
      </c>
      <c r="AM177" s="78">
        <v>0</v>
      </c>
      <c r="AP177" s="2">
        <v>3996.0017699999999</v>
      </c>
      <c r="AQ177" s="65">
        <v>0</v>
      </c>
      <c r="AR177" s="65">
        <v>0</v>
      </c>
      <c r="AS177" s="65">
        <v>0</v>
      </c>
      <c r="AT177" s="65">
        <v>0</v>
      </c>
      <c r="AU177" s="65">
        <v>0</v>
      </c>
      <c r="AV177" s="65">
        <v>0</v>
      </c>
      <c r="AW177" s="65">
        <v>0</v>
      </c>
      <c r="AX177" s="65">
        <v>0</v>
      </c>
      <c r="AY177" s="65">
        <v>0</v>
      </c>
      <c r="AZ177" s="65">
        <v>0</v>
      </c>
      <c r="BA177" s="65">
        <v>0</v>
      </c>
      <c r="BB177" s="65">
        <v>0</v>
      </c>
      <c r="BC177" s="65">
        <v>0</v>
      </c>
      <c r="BD177" s="65">
        <v>0</v>
      </c>
      <c r="BE177" s="65">
        <v>0</v>
      </c>
      <c r="BF177" s="65">
        <v>0</v>
      </c>
      <c r="BG177" s="65">
        <v>0</v>
      </c>
      <c r="BH177" s="65">
        <v>0</v>
      </c>
      <c r="BI177" s="65">
        <v>0</v>
      </c>
      <c r="BJ177" s="65">
        <v>0</v>
      </c>
      <c r="BK177" s="65">
        <v>0</v>
      </c>
      <c r="BL177" s="65">
        <v>0</v>
      </c>
      <c r="BM177" s="65">
        <v>0</v>
      </c>
      <c r="BN177" s="65">
        <v>0</v>
      </c>
      <c r="BO177" s="65">
        <v>0</v>
      </c>
      <c r="BP177" s="65">
        <v>0</v>
      </c>
      <c r="BQ177" s="65">
        <v>0</v>
      </c>
      <c r="BR177" s="65">
        <v>0</v>
      </c>
      <c r="BS177" s="65">
        <v>0</v>
      </c>
      <c r="BT177" s="65">
        <v>0</v>
      </c>
      <c r="BU177" s="65">
        <v>0</v>
      </c>
      <c r="BV177" s="65">
        <v>0</v>
      </c>
      <c r="BW177" s="65">
        <v>0</v>
      </c>
      <c r="BX177" s="65">
        <v>0</v>
      </c>
      <c r="BY177" s="65">
        <v>0</v>
      </c>
      <c r="BZ177" s="65">
        <v>0</v>
      </c>
      <c r="CA177" s="65">
        <v>0</v>
      </c>
      <c r="CB177" s="65">
        <v>0</v>
      </c>
      <c r="CC177" s="65">
        <v>0</v>
      </c>
      <c r="CD177" s="65">
        <v>0</v>
      </c>
      <c r="CE177" s="65">
        <v>0</v>
      </c>
      <c r="CF177" s="65">
        <v>0</v>
      </c>
      <c r="CG177" s="65">
        <v>0</v>
      </c>
      <c r="CH177" s="65">
        <v>0</v>
      </c>
      <c r="CI177" s="65">
        <v>0</v>
      </c>
      <c r="CJ177" s="65">
        <v>0</v>
      </c>
      <c r="CK177" s="65">
        <v>0</v>
      </c>
      <c r="CL177" s="65">
        <v>0</v>
      </c>
      <c r="CM177" s="65">
        <v>0</v>
      </c>
      <c r="CN177" s="65">
        <v>0</v>
      </c>
      <c r="CO177" s="65">
        <v>0</v>
      </c>
      <c r="CP177" s="65">
        <v>0</v>
      </c>
      <c r="CQ177" s="65">
        <v>0</v>
      </c>
      <c r="CR177" s="65">
        <v>0</v>
      </c>
      <c r="CS177" s="65">
        <v>0</v>
      </c>
      <c r="CT177" s="65">
        <v>0</v>
      </c>
      <c r="CU177" s="65">
        <v>0</v>
      </c>
      <c r="CV177" s="65">
        <v>0</v>
      </c>
      <c r="CW177" s="65">
        <v>0</v>
      </c>
      <c r="CX177" s="65">
        <v>0</v>
      </c>
      <c r="CY177" s="65">
        <v>0</v>
      </c>
      <c r="CZ177" s="65">
        <v>0</v>
      </c>
      <c r="DA177" s="65">
        <v>0</v>
      </c>
      <c r="DB177" s="65">
        <v>0</v>
      </c>
      <c r="DC177" s="65">
        <v>0</v>
      </c>
      <c r="DD177" s="65">
        <v>0</v>
      </c>
      <c r="DE177" s="65">
        <v>0</v>
      </c>
      <c r="DF177" s="65">
        <v>0</v>
      </c>
      <c r="DG177" s="65">
        <v>0</v>
      </c>
      <c r="DH177" s="65">
        <v>0</v>
      </c>
      <c r="DI177" s="65">
        <v>0</v>
      </c>
      <c r="DJ177" s="65">
        <v>0</v>
      </c>
      <c r="DK177" s="65">
        <v>0</v>
      </c>
      <c r="DL177" s="65">
        <v>0</v>
      </c>
      <c r="DM177" s="65">
        <v>0</v>
      </c>
      <c r="DN177" s="65">
        <v>0</v>
      </c>
      <c r="DO177" s="65">
        <v>0</v>
      </c>
      <c r="DP177" s="65">
        <v>0</v>
      </c>
      <c r="DQ177" s="65">
        <v>0</v>
      </c>
      <c r="DR177" s="65">
        <v>0</v>
      </c>
      <c r="DS177" s="65">
        <v>0</v>
      </c>
      <c r="DT177" s="2"/>
      <c r="DU177" s="2"/>
    </row>
    <row r="178" spans="2:125" s="78" customFormat="1" x14ac:dyDescent="0.25">
      <c r="B178" s="78" t="e">
        <v>#NUM!</v>
      </c>
      <c r="D178" s="78">
        <v>0</v>
      </c>
      <c r="E178" s="78">
        <v>0</v>
      </c>
      <c r="F178" s="78">
        <v>0</v>
      </c>
      <c r="G178" s="78">
        <v>0</v>
      </c>
      <c r="H178" s="78">
        <v>0</v>
      </c>
      <c r="I178" s="78">
        <v>0</v>
      </c>
      <c r="J178" s="2">
        <v>999</v>
      </c>
      <c r="K178" s="2">
        <v>999</v>
      </c>
      <c r="L178" s="2">
        <v>999</v>
      </c>
      <c r="M178" s="2">
        <v>999</v>
      </c>
      <c r="N178" s="2">
        <v>0</v>
      </c>
      <c r="O178" s="2">
        <v>1998</v>
      </c>
      <c r="P178" s="2">
        <v>2997</v>
      </c>
      <c r="Q178" s="2">
        <v>3996</v>
      </c>
      <c r="R178" s="2">
        <v>3996</v>
      </c>
      <c r="S178" s="78">
        <v>0</v>
      </c>
      <c r="T178" s="2"/>
      <c r="U178" s="78">
        <v>0</v>
      </c>
      <c r="V178" s="2"/>
      <c r="W178" s="78">
        <v>0</v>
      </c>
      <c r="X178" s="2"/>
      <c r="Y178" s="2"/>
      <c r="Z178" s="2"/>
      <c r="AA178" s="2"/>
      <c r="AB178" s="2"/>
      <c r="AC178" s="2"/>
      <c r="AD178" s="2"/>
      <c r="AE178" s="2"/>
      <c r="AF178" s="2"/>
      <c r="AG178" s="2" t="s">
        <v>797</v>
      </c>
      <c r="AH178" s="2" t="s">
        <v>797</v>
      </c>
      <c r="AI178" s="2" t="s">
        <v>797</v>
      </c>
      <c r="AJ178" s="2" t="s">
        <v>797</v>
      </c>
      <c r="AK178" s="2" t="s">
        <v>797</v>
      </c>
      <c r="AL178" s="78">
        <v>88</v>
      </c>
      <c r="AM178" s="78">
        <v>0</v>
      </c>
      <c r="AP178" s="2">
        <v>3996.0017800000001</v>
      </c>
      <c r="AQ178" s="65">
        <v>0</v>
      </c>
      <c r="AR178" s="65">
        <v>0</v>
      </c>
      <c r="AS178" s="65">
        <v>0</v>
      </c>
      <c r="AT178" s="65">
        <v>0</v>
      </c>
      <c r="AU178" s="65">
        <v>0</v>
      </c>
      <c r="AV178" s="65">
        <v>0</v>
      </c>
      <c r="AW178" s="65">
        <v>0</v>
      </c>
      <c r="AX178" s="65">
        <v>0</v>
      </c>
      <c r="AY178" s="65">
        <v>0</v>
      </c>
      <c r="AZ178" s="65">
        <v>0</v>
      </c>
      <c r="BA178" s="65">
        <v>0</v>
      </c>
      <c r="BB178" s="65">
        <v>0</v>
      </c>
      <c r="BC178" s="65">
        <v>0</v>
      </c>
      <c r="BD178" s="65">
        <v>0</v>
      </c>
      <c r="BE178" s="65">
        <v>0</v>
      </c>
      <c r="BF178" s="65">
        <v>0</v>
      </c>
      <c r="BG178" s="65">
        <v>0</v>
      </c>
      <c r="BH178" s="65">
        <v>0</v>
      </c>
      <c r="BI178" s="65">
        <v>0</v>
      </c>
      <c r="BJ178" s="65">
        <v>0</v>
      </c>
      <c r="BK178" s="65">
        <v>0</v>
      </c>
      <c r="BL178" s="65">
        <v>0</v>
      </c>
      <c r="BM178" s="65">
        <v>0</v>
      </c>
      <c r="BN178" s="65">
        <v>0</v>
      </c>
      <c r="BO178" s="65">
        <v>0</v>
      </c>
      <c r="BP178" s="65">
        <v>0</v>
      </c>
      <c r="BQ178" s="65">
        <v>0</v>
      </c>
      <c r="BR178" s="65">
        <v>0</v>
      </c>
      <c r="BS178" s="65">
        <v>0</v>
      </c>
      <c r="BT178" s="65">
        <v>0</v>
      </c>
      <c r="BU178" s="65">
        <v>0</v>
      </c>
      <c r="BV178" s="65">
        <v>0</v>
      </c>
      <c r="BW178" s="65">
        <v>0</v>
      </c>
      <c r="BX178" s="65">
        <v>0</v>
      </c>
      <c r="BY178" s="65">
        <v>0</v>
      </c>
      <c r="BZ178" s="65">
        <v>0</v>
      </c>
      <c r="CA178" s="65">
        <v>0</v>
      </c>
      <c r="CB178" s="65">
        <v>0</v>
      </c>
      <c r="CC178" s="65">
        <v>0</v>
      </c>
      <c r="CD178" s="65">
        <v>0</v>
      </c>
      <c r="CE178" s="65">
        <v>0</v>
      </c>
      <c r="CF178" s="65">
        <v>0</v>
      </c>
      <c r="CG178" s="65">
        <v>0</v>
      </c>
      <c r="CH178" s="65">
        <v>0</v>
      </c>
      <c r="CI178" s="65">
        <v>0</v>
      </c>
      <c r="CJ178" s="65">
        <v>0</v>
      </c>
      <c r="CK178" s="65">
        <v>0</v>
      </c>
      <c r="CL178" s="65">
        <v>0</v>
      </c>
      <c r="CM178" s="65">
        <v>0</v>
      </c>
      <c r="CN178" s="65">
        <v>0</v>
      </c>
      <c r="CO178" s="65">
        <v>0</v>
      </c>
      <c r="CP178" s="65">
        <v>0</v>
      </c>
      <c r="CQ178" s="65">
        <v>0</v>
      </c>
      <c r="CR178" s="65">
        <v>0</v>
      </c>
      <c r="CS178" s="65">
        <v>0</v>
      </c>
      <c r="CT178" s="65">
        <v>0</v>
      </c>
      <c r="CU178" s="65">
        <v>0</v>
      </c>
      <c r="CV178" s="65">
        <v>0</v>
      </c>
      <c r="CW178" s="65">
        <v>0</v>
      </c>
      <c r="CX178" s="65">
        <v>0</v>
      </c>
      <c r="CY178" s="65">
        <v>0</v>
      </c>
      <c r="CZ178" s="65">
        <v>0</v>
      </c>
      <c r="DA178" s="65">
        <v>0</v>
      </c>
      <c r="DB178" s="65">
        <v>0</v>
      </c>
      <c r="DC178" s="65">
        <v>0</v>
      </c>
      <c r="DD178" s="65">
        <v>0</v>
      </c>
      <c r="DE178" s="65">
        <v>0</v>
      </c>
      <c r="DF178" s="65">
        <v>0</v>
      </c>
      <c r="DG178" s="65">
        <v>0</v>
      </c>
      <c r="DH178" s="65">
        <v>0</v>
      </c>
      <c r="DI178" s="65">
        <v>0</v>
      </c>
      <c r="DJ178" s="65">
        <v>0</v>
      </c>
      <c r="DK178" s="65">
        <v>0</v>
      </c>
      <c r="DL178" s="65">
        <v>0</v>
      </c>
      <c r="DM178" s="65">
        <v>0</v>
      </c>
      <c r="DN178" s="65">
        <v>0</v>
      </c>
      <c r="DO178" s="65">
        <v>0</v>
      </c>
      <c r="DP178" s="65">
        <v>0</v>
      </c>
      <c r="DQ178" s="65">
        <v>0</v>
      </c>
      <c r="DR178" s="65">
        <v>0</v>
      </c>
      <c r="DS178" s="65">
        <v>0</v>
      </c>
      <c r="DT178" s="2"/>
      <c r="DU178" s="2"/>
    </row>
    <row r="179" spans="2:125" s="78" customFormat="1" x14ac:dyDescent="0.25">
      <c r="B179" s="78" t="e">
        <v>#NUM!</v>
      </c>
      <c r="D179" s="78">
        <v>0</v>
      </c>
      <c r="E179" s="78">
        <v>0</v>
      </c>
      <c r="F179" s="78">
        <v>0</v>
      </c>
      <c r="G179" s="78">
        <v>0</v>
      </c>
      <c r="H179" s="78">
        <v>0</v>
      </c>
      <c r="I179" s="78">
        <v>0</v>
      </c>
      <c r="J179" s="2">
        <v>999</v>
      </c>
      <c r="K179" s="2">
        <v>999</v>
      </c>
      <c r="L179" s="2">
        <v>999</v>
      </c>
      <c r="M179" s="2">
        <v>999</v>
      </c>
      <c r="N179" s="2">
        <v>0</v>
      </c>
      <c r="O179" s="2">
        <v>1998</v>
      </c>
      <c r="P179" s="2">
        <v>2997</v>
      </c>
      <c r="Q179" s="2">
        <v>3996</v>
      </c>
      <c r="R179" s="2">
        <v>3996</v>
      </c>
      <c r="S179" s="78">
        <v>0</v>
      </c>
      <c r="T179" s="2"/>
      <c r="U179" s="78">
        <v>0</v>
      </c>
      <c r="V179" s="2"/>
      <c r="W179" s="78">
        <v>0</v>
      </c>
      <c r="X179" s="2"/>
      <c r="Y179" s="2"/>
      <c r="Z179" s="2"/>
      <c r="AA179" s="2"/>
      <c r="AB179" s="2"/>
      <c r="AC179" s="2"/>
      <c r="AD179" s="2"/>
      <c r="AE179" s="2"/>
      <c r="AF179" s="2"/>
      <c r="AG179" s="2" t="s">
        <v>797</v>
      </c>
      <c r="AH179" s="2" t="s">
        <v>797</v>
      </c>
      <c r="AI179" s="2" t="s">
        <v>797</v>
      </c>
      <c r="AJ179" s="2" t="s">
        <v>797</v>
      </c>
      <c r="AK179" s="2" t="s">
        <v>797</v>
      </c>
      <c r="AL179" s="78">
        <v>89</v>
      </c>
      <c r="AM179" s="78">
        <v>0</v>
      </c>
      <c r="AP179" s="2">
        <v>3996.0017899999998</v>
      </c>
      <c r="AQ179" s="65">
        <v>0</v>
      </c>
      <c r="AR179" s="65">
        <v>0</v>
      </c>
      <c r="AS179" s="65">
        <v>0</v>
      </c>
      <c r="AT179" s="65">
        <v>0</v>
      </c>
      <c r="AU179" s="65">
        <v>0</v>
      </c>
      <c r="AV179" s="65">
        <v>0</v>
      </c>
      <c r="AW179" s="65">
        <v>0</v>
      </c>
      <c r="AX179" s="65">
        <v>0</v>
      </c>
      <c r="AY179" s="65">
        <v>0</v>
      </c>
      <c r="AZ179" s="65">
        <v>0</v>
      </c>
      <c r="BA179" s="65">
        <v>0</v>
      </c>
      <c r="BB179" s="65">
        <v>0</v>
      </c>
      <c r="BC179" s="65">
        <v>0</v>
      </c>
      <c r="BD179" s="65">
        <v>0</v>
      </c>
      <c r="BE179" s="65">
        <v>0</v>
      </c>
      <c r="BF179" s="65">
        <v>0</v>
      </c>
      <c r="BG179" s="65">
        <v>0</v>
      </c>
      <c r="BH179" s="65">
        <v>0</v>
      </c>
      <c r="BI179" s="65">
        <v>0</v>
      </c>
      <c r="BJ179" s="65">
        <v>0</v>
      </c>
      <c r="BK179" s="65">
        <v>0</v>
      </c>
      <c r="BL179" s="65">
        <v>0</v>
      </c>
      <c r="BM179" s="65">
        <v>0</v>
      </c>
      <c r="BN179" s="65">
        <v>0</v>
      </c>
      <c r="BO179" s="65">
        <v>0</v>
      </c>
      <c r="BP179" s="65">
        <v>0</v>
      </c>
      <c r="BQ179" s="65">
        <v>0</v>
      </c>
      <c r="BR179" s="65">
        <v>0</v>
      </c>
      <c r="BS179" s="65">
        <v>0</v>
      </c>
      <c r="BT179" s="65">
        <v>0</v>
      </c>
      <c r="BU179" s="65">
        <v>0</v>
      </c>
      <c r="BV179" s="65">
        <v>0</v>
      </c>
      <c r="BW179" s="65">
        <v>0</v>
      </c>
      <c r="BX179" s="65">
        <v>0</v>
      </c>
      <c r="BY179" s="65">
        <v>0</v>
      </c>
      <c r="BZ179" s="65">
        <v>0</v>
      </c>
      <c r="CA179" s="65">
        <v>0</v>
      </c>
      <c r="CB179" s="65">
        <v>0</v>
      </c>
      <c r="CC179" s="65">
        <v>0</v>
      </c>
      <c r="CD179" s="65">
        <v>0</v>
      </c>
      <c r="CE179" s="65">
        <v>0</v>
      </c>
      <c r="CF179" s="65">
        <v>0</v>
      </c>
      <c r="CG179" s="65">
        <v>0</v>
      </c>
      <c r="CH179" s="65">
        <v>0</v>
      </c>
      <c r="CI179" s="65">
        <v>0</v>
      </c>
      <c r="CJ179" s="65">
        <v>0</v>
      </c>
      <c r="CK179" s="65">
        <v>0</v>
      </c>
      <c r="CL179" s="65">
        <v>0</v>
      </c>
      <c r="CM179" s="65">
        <v>0</v>
      </c>
      <c r="CN179" s="65">
        <v>0</v>
      </c>
      <c r="CO179" s="65">
        <v>0</v>
      </c>
      <c r="CP179" s="65">
        <v>0</v>
      </c>
      <c r="CQ179" s="65">
        <v>0</v>
      </c>
      <c r="CR179" s="65">
        <v>0</v>
      </c>
      <c r="CS179" s="65">
        <v>0</v>
      </c>
      <c r="CT179" s="65">
        <v>0</v>
      </c>
      <c r="CU179" s="65">
        <v>0</v>
      </c>
      <c r="CV179" s="65">
        <v>0</v>
      </c>
      <c r="CW179" s="65">
        <v>0</v>
      </c>
      <c r="CX179" s="65">
        <v>0</v>
      </c>
      <c r="CY179" s="65">
        <v>0</v>
      </c>
      <c r="CZ179" s="65">
        <v>0</v>
      </c>
      <c r="DA179" s="65">
        <v>0</v>
      </c>
      <c r="DB179" s="65">
        <v>0</v>
      </c>
      <c r="DC179" s="65">
        <v>0</v>
      </c>
      <c r="DD179" s="65">
        <v>0</v>
      </c>
      <c r="DE179" s="65">
        <v>0</v>
      </c>
      <c r="DF179" s="65">
        <v>0</v>
      </c>
      <c r="DG179" s="65">
        <v>0</v>
      </c>
      <c r="DH179" s="65">
        <v>0</v>
      </c>
      <c r="DI179" s="65">
        <v>0</v>
      </c>
      <c r="DJ179" s="65">
        <v>0</v>
      </c>
      <c r="DK179" s="65">
        <v>0</v>
      </c>
      <c r="DL179" s="65">
        <v>0</v>
      </c>
      <c r="DM179" s="65">
        <v>0</v>
      </c>
      <c r="DN179" s="65">
        <v>0</v>
      </c>
      <c r="DO179" s="65">
        <v>0</v>
      </c>
      <c r="DP179" s="65">
        <v>0</v>
      </c>
      <c r="DQ179" s="65">
        <v>0</v>
      </c>
      <c r="DR179" s="65">
        <v>0</v>
      </c>
      <c r="DS179" s="65">
        <v>0</v>
      </c>
      <c r="DT179" s="2"/>
      <c r="DU179" s="2"/>
    </row>
    <row r="180" spans="2:125" s="78" customFormat="1" x14ac:dyDescent="0.25">
      <c r="B180" s="78" t="e">
        <v>#NUM!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2">
        <v>999</v>
      </c>
      <c r="K180" s="2">
        <v>999</v>
      </c>
      <c r="L180" s="2">
        <v>999</v>
      </c>
      <c r="M180" s="2">
        <v>999</v>
      </c>
      <c r="N180" s="2">
        <v>0</v>
      </c>
      <c r="O180" s="2">
        <v>1998</v>
      </c>
      <c r="P180" s="2">
        <v>2997</v>
      </c>
      <c r="Q180" s="2">
        <v>3996</v>
      </c>
      <c r="R180" s="2">
        <v>3996</v>
      </c>
      <c r="S180" s="78">
        <v>0</v>
      </c>
      <c r="T180" s="2"/>
      <c r="U180" s="78">
        <v>0</v>
      </c>
      <c r="V180" s="2"/>
      <c r="W180" s="78">
        <v>0</v>
      </c>
      <c r="X180" s="2"/>
      <c r="Y180" s="2"/>
      <c r="Z180" s="2"/>
      <c r="AA180" s="2"/>
      <c r="AB180" s="2"/>
      <c r="AC180" s="2"/>
      <c r="AD180" s="2"/>
      <c r="AE180" s="2"/>
      <c r="AF180" s="2"/>
      <c r="AG180" s="2" t="s">
        <v>797</v>
      </c>
      <c r="AH180" s="2" t="s">
        <v>797</v>
      </c>
      <c r="AI180" s="2" t="s">
        <v>797</v>
      </c>
      <c r="AJ180" s="2" t="s">
        <v>797</v>
      </c>
      <c r="AK180" s="2" t="s">
        <v>797</v>
      </c>
      <c r="AL180" s="78">
        <v>90</v>
      </c>
      <c r="AM180" s="78">
        <v>0</v>
      </c>
      <c r="AP180" s="2">
        <v>3996.0018</v>
      </c>
      <c r="AQ180" s="65">
        <v>0</v>
      </c>
      <c r="AR180" s="65">
        <v>0</v>
      </c>
      <c r="AS180" s="65">
        <v>0</v>
      </c>
      <c r="AT180" s="65">
        <v>0</v>
      </c>
      <c r="AU180" s="65">
        <v>0</v>
      </c>
      <c r="AV180" s="65">
        <v>0</v>
      </c>
      <c r="AW180" s="65">
        <v>0</v>
      </c>
      <c r="AX180" s="65">
        <v>0</v>
      </c>
      <c r="AY180" s="65">
        <v>0</v>
      </c>
      <c r="AZ180" s="65">
        <v>0</v>
      </c>
      <c r="BA180" s="65">
        <v>0</v>
      </c>
      <c r="BB180" s="65">
        <v>0</v>
      </c>
      <c r="BC180" s="65">
        <v>0</v>
      </c>
      <c r="BD180" s="65">
        <v>0</v>
      </c>
      <c r="BE180" s="65">
        <v>0</v>
      </c>
      <c r="BF180" s="65">
        <v>0</v>
      </c>
      <c r="BG180" s="65">
        <v>0</v>
      </c>
      <c r="BH180" s="65">
        <v>0</v>
      </c>
      <c r="BI180" s="65">
        <v>0</v>
      </c>
      <c r="BJ180" s="65">
        <v>0</v>
      </c>
      <c r="BK180" s="65">
        <v>0</v>
      </c>
      <c r="BL180" s="65">
        <v>0</v>
      </c>
      <c r="BM180" s="65">
        <v>0</v>
      </c>
      <c r="BN180" s="65">
        <v>0</v>
      </c>
      <c r="BO180" s="65">
        <v>0</v>
      </c>
      <c r="BP180" s="65">
        <v>0</v>
      </c>
      <c r="BQ180" s="65">
        <v>0</v>
      </c>
      <c r="BR180" s="65">
        <v>0</v>
      </c>
      <c r="BS180" s="65">
        <v>0</v>
      </c>
      <c r="BT180" s="65">
        <v>0</v>
      </c>
      <c r="BU180" s="65">
        <v>0</v>
      </c>
      <c r="BV180" s="65">
        <v>0</v>
      </c>
      <c r="BW180" s="65">
        <v>0</v>
      </c>
      <c r="BX180" s="65">
        <v>0</v>
      </c>
      <c r="BY180" s="65">
        <v>0</v>
      </c>
      <c r="BZ180" s="65">
        <v>0</v>
      </c>
      <c r="CA180" s="65">
        <v>0</v>
      </c>
      <c r="CB180" s="65">
        <v>0</v>
      </c>
      <c r="CC180" s="65">
        <v>0</v>
      </c>
      <c r="CD180" s="65">
        <v>0</v>
      </c>
      <c r="CE180" s="65">
        <v>0</v>
      </c>
      <c r="CF180" s="65">
        <v>0</v>
      </c>
      <c r="CG180" s="65">
        <v>0</v>
      </c>
      <c r="CH180" s="65">
        <v>0</v>
      </c>
      <c r="CI180" s="65">
        <v>0</v>
      </c>
      <c r="CJ180" s="65">
        <v>0</v>
      </c>
      <c r="CK180" s="65">
        <v>0</v>
      </c>
      <c r="CL180" s="65">
        <v>0</v>
      </c>
      <c r="CM180" s="65">
        <v>0</v>
      </c>
      <c r="CN180" s="65">
        <v>0</v>
      </c>
      <c r="CO180" s="65">
        <v>0</v>
      </c>
      <c r="CP180" s="65">
        <v>0</v>
      </c>
      <c r="CQ180" s="65">
        <v>0</v>
      </c>
      <c r="CR180" s="65">
        <v>0</v>
      </c>
      <c r="CS180" s="65">
        <v>0</v>
      </c>
      <c r="CT180" s="65">
        <v>0</v>
      </c>
      <c r="CU180" s="65">
        <v>0</v>
      </c>
      <c r="CV180" s="65">
        <v>0</v>
      </c>
      <c r="CW180" s="65">
        <v>0</v>
      </c>
      <c r="CX180" s="65">
        <v>0</v>
      </c>
      <c r="CY180" s="65">
        <v>0</v>
      </c>
      <c r="CZ180" s="65">
        <v>0</v>
      </c>
      <c r="DA180" s="65">
        <v>0</v>
      </c>
      <c r="DB180" s="65">
        <v>0</v>
      </c>
      <c r="DC180" s="65">
        <v>0</v>
      </c>
      <c r="DD180" s="65">
        <v>0</v>
      </c>
      <c r="DE180" s="65">
        <v>0</v>
      </c>
      <c r="DF180" s="65">
        <v>0</v>
      </c>
      <c r="DG180" s="65">
        <v>0</v>
      </c>
      <c r="DH180" s="65">
        <v>0</v>
      </c>
      <c r="DI180" s="65">
        <v>0</v>
      </c>
      <c r="DJ180" s="65">
        <v>0</v>
      </c>
      <c r="DK180" s="65">
        <v>0</v>
      </c>
      <c r="DL180" s="65">
        <v>0</v>
      </c>
      <c r="DM180" s="65">
        <v>0</v>
      </c>
      <c r="DN180" s="65">
        <v>0</v>
      </c>
      <c r="DO180" s="65">
        <v>0</v>
      </c>
      <c r="DP180" s="65">
        <v>0</v>
      </c>
      <c r="DQ180" s="65">
        <v>0</v>
      </c>
      <c r="DR180" s="65">
        <v>0</v>
      </c>
      <c r="DS180" s="65">
        <v>0</v>
      </c>
      <c r="DT180" s="2"/>
      <c r="DU180" s="2"/>
    </row>
    <row r="181" spans="2:125" s="78" customFormat="1" x14ac:dyDescent="0.25">
      <c r="B181" s="78" t="e">
        <v>#NUM!</v>
      </c>
      <c r="D181" s="78">
        <v>0</v>
      </c>
      <c r="E181" s="78">
        <v>0</v>
      </c>
      <c r="F181" s="78">
        <v>0</v>
      </c>
      <c r="G181" s="78">
        <v>0</v>
      </c>
      <c r="H181" s="78">
        <v>0</v>
      </c>
      <c r="I181" s="78">
        <v>0</v>
      </c>
      <c r="J181" s="2">
        <v>999</v>
      </c>
      <c r="K181" s="2">
        <v>999</v>
      </c>
      <c r="L181" s="2">
        <v>999</v>
      </c>
      <c r="M181" s="2">
        <v>999</v>
      </c>
      <c r="N181" s="2">
        <v>0</v>
      </c>
      <c r="O181" s="2">
        <v>1998</v>
      </c>
      <c r="P181" s="2">
        <v>2997</v>
      </c>
      <c r="Q181" s="2">
        <v>3996</v>
      </c>
      <c r="R181" s="2">
        <v>3996</v>
      </c>
      <c r="S181" s="78">
        <v>0</v>
      </c>
      <c r="T181" s="2"/>
      <c r="U181" s="78">
        <v>0</v>
      </c>
      <c r="V181" s="2"/>
      <c r="W181" s="78">
        <v>0</v>
      </c>
      <c r="X181" s="2"/>
      <c r="Y181" s="2"/>
      <c r="Z181" s="2"/>
      <c r="AA181" s="2"/>
      <c r="AB181" s="2"/>
      <c r="AC181" s="2"/>
      <c r="AD181" s="2"/>
      <c r="AE181" s="2"/>
      <c r="AF181" s="2"/>
      <c r="AG181" s="2" t="s">
        <v>797</v>
      </c>
      <c r="AH181" s="2" t="s">
        <v>797</v>
      </c>
      <c r="AI181" s="2" t="s">
        <v>797</v>
      </c>
      <c r="AJ181" s="2" t="s">
        <v>797</v>
      </c>
      <c r="AK181" s="2" t="s">
        <v>797</v>
      </c>
      <c r="AL181" s="78">
        <v>91</v>
      </c>
      <c r="AM181" s="78">
        <v>0</v>
      </c>
      <c r="AP181" s="2">
        <v>3996.0018100000002</v>
      </c>
      <c r="AQ181" s="65">
        <v>0</v>
      </c>
      <c r="AR181" s="65">
        <v>0</v>
      </c>
      <c r="AS181" s="65">
        <v>0</v>
      </c>
      <c r="AT181" s="65">
        <v>0</v>
      </c>
      <c r="AU181" s="65">
        <v>0</v>
      </c>
      <c r="AV181" s="65">
        <v>0</v>
      </c>
      <c r="AW181" s="65">
        <v>0</v>
      </c>
      <c r="AX181" s="65">
        <v>0</v>
      </c>
      <c r="AY181" s="65">
        <v>0</v>
      </c>
      <c r="AZ181" s="65">
        <v>0</v>
      </c>
      <c r="BA181" s="65">
        <v>0</v>
      </c>
      <c r="BB181" s="65">
        <v>0</v>
      </c>
      <c r="BC181" s="65">
        <v>0</v>
      </c>
      <c r="BD181" s="65">
        <v>0</v>
      </c>
      <c r="BE181" s="65">
        <v>0</v>
      </c>
      <c r="BF181" s="65">
        <v>0</v>
      </c>
      <c r="BG181" s="65">
        <v>0</v>
      </c>
      <c r="BH181" s="65">
        <v>0</v>
      </c>
      <c r="BI181" s="65">
        <v>0</v>
      </c>
      <c r="BJ181" s="65">
        <v>0</v>
      </c>
      <c r="BK181" s="65">
        <v>0</v>
      </c>
      <c r="BL181" s="65">
        <v>0</v>
      </c>
      <c r="BM181" s="65">
        <v>0</v>
      </c>
      <c r="BN181" s="65">
        <v>0</v>
      </c>
      <c r="BO181" s="65">
        <v>0</v>
      </c>
      <c r="BP181" s="65">
        <v>0</v>
      </c>
      <c r="BQ181" s="65">
        <v>0</v>
      </c>
      <c r="BR181" s="65">
        <v>0</v>
      </c>
      <c r="BS181" s="65">
        <v>0</v>
      </c>
      <c r="BT181" s="65">
        <v>0</v>
      </c>
      <c r="BU181" s="65">
        <v>0</v>
      </c>
      <c r="BV181" s="65">
        <v>0</v>
      </c>
      <c r="BW181" s="65">
        <v>0</v>
      </c>
      <c r="BX181" s="65">
        <v>0</v>
      </c>
      <c r="BY181" s="65">
        <v>0</v>
      </c>
      <c r="BZ181" s="65">
        <v>0</v>
      </c>
      <c r="CA181" s="65">
        <v>0</v>
      </c>
      <c r="CB181" s="65">
        <v>0</v>
      </c>
      <c r="CC181" s="65">
        <v>0</v>
      </c>
      <c r="CD181" s="65">
        <v>0</v>
      </c>
      <c r="CE181" s="65">
        <v>0</v>
      </c>
      <c r="CF181" s="65">
        <v>0</v>
      </c>
      <c r="CG181" s="65">
        <v>0</v>
      </c>
      <c r="CH181" s="65">
        <v>0</v>
      </c>
      <c r="CI181" s="65">
        <v>0</v>
      </c>
      <c r="CJ181" s="65">
        <v>0</v>
      </c>
      <c r="CK181" s="65">
        <v>0</v>
      </c>
      <c r="CL181" s="65">
        <v>0</v>
      </c>
      <c r="CM181" s="65">
        <v>0</v>
      </c>
      <c r="CN181" s="65">
        <v>0</v>
      </c>
      <c r="CO181" s="65">
        <v>0</v>
      </c>
      <c r="CP181" s="65">
        <v>0</v>
      </c>
      <c r="CQ181" s="65">
        <v>0</v>
      </c>
      <c r="CR181" s="65">
        <v>0</v>
      </c>
      <c r="CS181" s="65">
        <v>0</v>
      </c>
      <c r="CT181" s="65">
        <v>0</v>
      </c>
      <c r="CU181" s="65">
        <v>0</v>
      </c>
      <c r="CV181" s="65">
        <v>0</v>
      </c>
      <c r="CW181" s="65">
        <v>0</v>
      </c>
      <c r="CX181" s="65">
        <v>0</v>
      </c>
      <c r="CY181" s="65">
        <v>0</v>
      </c>
      <c r="CZ181" s="65">
        <v>0</v>
      </c>
      <c r="DA181" s="65">
        <v>0</v>
      </c>
      <c r="DB181" s="65">
        <v>0</v>
      </c>
      <c r="DC181" s="65">
        <v>0</v>
      </c>
      <c r="DD181" s="65">
        <v>0</v>
      </c>
      <c r="DE181" s="65">
        <v>0</v>
      </c>
      <c r="DF181" s="65">
        <v>0</v>
      </c>
      <c r="DG181" s="65">
        <v>0</v>
      </c>
      <c r="DH181" s="65">
        <v>0</v>
      </c>
      <c r="DI181" s="65">
        <v>0</v>
      </c>
      <c r="DJ181" s="65">
        <v>0</v>
      </c>
      <c r="DK181" s="65">
        <v>0</v>
      </c>
      <c r="DL181" s="65">
        <v>0</v>
      </c>
      <c r="DM181" s="65">
        <v>0</v>
      </c>
      <c r="DN181" s="65">
        <v>0</v>
      </c>
      <c r="DO181" s="65">
        <v>0</v>
      </c>
      <c r="DP181" s="65">
        <v>0</v>
      </c>
      <c r="DQ181" s="65">
        <v>0</v>
      </c>
      <c r="DR181" s="65">
        <v>0</v>
      </c>
      <c r="DS181" s="65">
        <v>0</v>
      </c>
      <c r="DT181" s="2"/>
      <c r="DU181" s="2"/>
    </row>
    <row r="182" spans="2:125" s="78" customFormat="1" x14ac:dyDescent="0.25">
      <c r="B182" s="78" t="e">
        <v>#NUM!</v>
      </c>
      <c r="D182" s="78">
        <v>0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2">
        <v>999</v>
      </c>
      <c r="K182" s="2">
        <v>999</v>
      </c>
      <c r="L182" s="2">
        <v>999</v>
      </c>
      <c r="M182" s="2">
        <v>999</v>
      </c>
      <c r="N182" s="2">
        <v>0</v>
      </c>
      <c r="O182" s="2">
        <v>1998</v>
      </c>
      <c r="P182" s="2">
        <v>2997</v>
      </c>
      <c r="Q182" s="2">
        <v>3996</v>
      </c>
      <c r="R182" s="2">
        <v>3996</v>
      </c>
      <c r="S182" s="78">
        <v>0</v>
      </c>
      <c r="T182" s="2"/>
      <c r="U182" s="78">
        <v>0</v>
      </c>
      <c r="V182" s="2"/>
      <c r="W182" s="78">
        <v>0</v>
      </c>
      <c r="X182" s="2"/>
      <c r="Y182" s="2"/>
      <c r="Z182" s="2"/>
      <c r="AA182" s="2"/>
      <c r="AB182" s="2"/>
      <c r="AC182" s="2"/>
      <c r="AD182" s="2"/>
      <c r="AE182" s="2"/>
      <c r="AF182" s="2"/>
      <c r="AG182" s="2" t="s">
        <v>797</v>
      </c>
      <c r="AH182" s="2" t="s">
        <v>797</v>
      </c>
      <c r="AI182" s="2" t="s">
        <v>797</v>
      </c>
      <c r="AJ182" s="2" t="s">
        <v>797</v>
      </c>
      <c r="AK182" s="2" t="s">
        <v>797</v>
      </c>
      <c r="AL182" s="78">
        <v>92</v>
      </c>
      <c r="AM182" s="78">
        <v>0</v>
      </c>
      <c r="AP182" s="2">
        <v>3996.00182</v>
      </c>
      <c r="AQ182" s="65">
        <v>0</v>
      </c>
      <c r="AR182" s="65">
        <v>0</v>
      </c>
      <c r="AS182" s="65">
        <v>0</v>
      </c>
      <c r="AT182" s="65">
        <v>0</v>
      </c>
      <c r="AU182" s="65">
        <v>0</v>
      </c>
      <c r="AV182" s="65">
        <v>0</v>
      </c>
      <c r="AW182" s="65">
        <v>0</v>
      </c>
      <c r="AX182" s="65">
        <v>0</v>
      </c>
      <c r="AY182" s="65">
        <v>0</v>
      </c>
      <c r="AZ182" s="65">
        <v>0</v>
      </c>
      <c r="BA182" s="65">
        <v>0</v>
      </c>
      <c r="BB182" s="65">
        <v>0</v>
      </c>
      <c r="BC182" s="65">
        <v>0</v>
      </c>
      <c r="BD182" s="65">
        <v>0</v>
      </c>
      <c r="BE182" s="65">
        <v>0</v>
      </c>
      <c r="BF182" s="65">
        <v>0</v>
      </c>
      <c r="BG182" s="65">
        <v>0</v>
      </c>
      <c r="BH182" s="65">
        <v>0</v>
      </c>
      <c r="BI182" s="65">
        <v>0</v>
      </c>
      <c r="BJ182" s="65">
        <v>0</v>
      </c>
      <c r="BK182" s="65">
        <v>0</v>
      </c>
      <c r="BL182" s="65">
        <v>0</v>
      </c>
      <c r="BM182" s="65">
        <v>0</v>
      </c>
      <c r="BN182" s="65">
        <v>0</v>
      </c>
      <c r="BO182" s="65">
        <v>0</v>
      </c>
      <c r="BP182" s="65">
        <v>0</v>
      </c>
      <c r="BQ182" s="65">
        <v>0</v>
      </c>
      <c r="BR182" s="65">
        <v>0</v>
      </c>
      <c r="BS182" s="65">
        <v>0</v>
      </c>
      <c r="BT182" s="65">
        <v>0</v>
      </c>
      <c r="BU182" s="65">
        <v>0</v>
      </c>
      <c r="BV182" s="65">
        <v>0</v>
      </c>
      <c r="BW182" s="65">
        <v>0</v>
      </c>
      <c r="BX182" s="65">
        <v>0</v>
      </c>
      <c r="BY182" s="65">
        <v>0</v>
      </c>
      <c r="BZ182" s="65">
        <v>0</v>
      </c>
      <c r="CA182" s="65">
        <v>0</v>
      </c>
      <c r="CB182" s="65">
        <v>0</v>
      </c>
      <c r="CC182" s="65">
        <v>0</v>
      </c>
      <c r="CD182" s="65">
        <v>0</v>
      </c>
      <c r="CE182" s="65">
        <v>0</v>
      </c>
      <c r="CF182" s="65">
        <v>0</v>
      </c>
      <c r="CG182" s="65">
        <v>0</v>
      </c>
      <c r="CH182" s="65">
        <v>0</v>
      </c>
      <c r="CI182" s="65">
        <v>0</v>
      </c>
      <c r="CJ182" s="65">
        <v>0</v>
      </c>
      <c r="CK182" s="65">
        <v>0</v>
      </c>
      <c r="CL182" s="65">
        <v>0</v>
      </c>
      <c r="CM182" s="65">
        <v>0</v>
      </c>
      <c r="CN182" s="65">
        <v>0</v>
      </c>
      <c r="CO182" s="65">
        <v>0</v>
      </c>
      <c r="CP182" s="65">
        <v>0</v>
      </c>
      <c r="CQ182" s="65">
        <v>0</v>
      </c>
      <c r="CR182" s="65">
        <v>0</v>
      </c>
      <c r="CS182" s="65">
        <v>0</v>
      </c>
      <c r="CT182" s="65">
        <v>0</v>
      </c>
      <c r="CU182" s="65">
        <v>0</v>
      </c>
      <c r="CV182" s="65">
        <v>0</v>
      </c>
      <c r="CW182" s="65">
        <v>0</v>
      </c>
      <c r="CX182" s="65">
        <v>0</v>
      </c>
      <c r="CY182" s="65">
        <v>0</v>
      </c>
      <c r="CZ182" s="65">
        <v>0</v>
      </c>
      <c r="DA182" s="65">
        <v>0</v>
      </c>
      <c r="DB182" s="65">
        <v>0</v>
      </c>
      <c r="DC182" s="65">
        <v>0</v>
      </c>
      <c r="DD182" s="65">
        <v>0</v>
      </c>
      <c r="DE182" s="65">
        <v>0</v>
      </c>
      <c r="DF182" s="65">
        <v>0</v>
      </c>
      <c r="DG182" s="65">
        <v>0</v>
      </c>
      <c r="DH182" s="65">
        <v>0</v>
      </c>
      <c r="DI182" s="65">
        <v>0</v>
      </c>
      <c r="DJ182" s="65">
        <v>0</v>
      </c>
      <c r="DK182" s="65">
        <v>0</v>
      </c>
      <c r="DL182" s="65">
        <v>0</v>
      </c>
      <c r="DM182" s="65">
        <v>0</v>
      </c>
      <c r="DN182" s="65">
        <v>0</v>
      </c>
      <c r="DO182" s="65">
        <v>0</v>
      </c>
      <c r="DP182" s="65">
        <v>0</v>
      </c>
      <c r="DQ182" s="65">
        <v>0</v>
      </c>
      <c r="DR182" s="65">
        <v>0</v>
      </c>
      <c r="DS182" s="65">
        <v>0</v>
      </c>
    </row>
    <row r="183" spans="2:125" s="78" customFormat="1" x14ac:dyDescent="0.25">
      <c r="B183" s="78" t="e">
        <v>#NUM!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2">
        <v>999</v>
      </c>
      <c r="K183" s="2">
        <v>999</v>
      </c>
      <c r="L183" s="2">
        <v>999</v>
      </c>
      <c r="M183" s="2">
        <v>999</v>
      </c>
      <c r="N183" s="2">
        <v>0</v>
      </c>
      <c r="O183" s="2">
        <v>1998</v>
      </c>
      <c r="P183" s="2">
        <v>2997</v>
      </c>
      <c r="Q183" s="2">
        <v>3996</v>
      </c>
      <c r="R183" s="2">
        <v>3996</v>
      </c>
      <c r="S183" s="78">
        <v>0</v>
      </c>
      <c r="T183" s="2"/>
      <c r="U183" s="78">
        <v>0</v>
      </c>
      <c r="V183" s="2"/>
      <c r="W183" s="78">
        <v>0</v>
      </c>
      <c r="X183" s="2"/>
      <c r="Y183" s="2"/>
      <c r="Z183" s="2"/>
      <c r="AA183" s="2"/>
      <c r="AB183" s="2"/>
      <c r="AC183" s="2"/>
      <c r="AD183" s="2"/>
      <c r="AE183" s="2"/>
      <c r="AF183" s="2"/>
      <c r="AG183" s="2" t="s">
        <v>797</v>
      </c>
      <c r="AH183" s="2" t="s">
        <v>797</v>
      </c>
      <c r="AI183" s="2" t="s">
        <v>797</v>
      </c>
      <c r="AJ183" s="2" t="s">
        <v>797</v>
      </c>
      <c r="AK183" s="2" t="s">
        <v>797</v>
      </c>
      <c r="AL183" s="78">
        <v>93</v>
      </c>
      <c r="AM183" s="78">
        <v>0</v>
      </c>
      <c r="AP183" s="2">
        <v>3996.0018300000002</v>
      </c>
      <c r="AQ183" s="65">
        <v>0</v>
      </c>
      <c r="AR183" s="65">
        <v>0</v>
      </c>
      <c r="AS183" s="65">
        <v>0</v>
      </c>
      <c r="AT183" s="65">
        <v>0</v>
      </c>
      <c r="AU183" s="65">
        <v>0</v>
      </c>
      <c r="AV183" s="65">
        <v>0</v>
      </c>
      <c r="AW183" s="65">
        <v>0</v>
      </c>
      <c r="AX183" s="65">
        <v>0</v>
      </c>
      <c r="AY183" s="65">
        <v>0</v>
      </c>
      <c r="AZ183" s="65">
        <v>0</v>
      </c>
      <c r="BA183" s="65">
        <v>0</v>
      </c>
      <c r="BB183" s="65">
        <v>0</v>
      </c>
      <c r="BC183" s="65">
        <v>0</v>
      </c>
      <c r="BD183" s="65">
        <v>0</v>
      </c>
      <c r="BE183" s="65">
        <v>0</v>
      </c>
      <c r="BF183" s="65">
        <v>0</v>
      </c>
      <c r="BG183" s="65">
        <v>0</v>
      </c>
      <c r="BH183" s="65">
        <v>0</v>
      </c>
      <c r="BI183" s="65">
        <v>0</v>
      </c>
      <c r="BJ183" s="65">
        <v>0</v>
      </c>
      <c r="BK183" s="65">
        <v>0</v>
      </c>
      <c r="BL183" s="65">
        <v>0</v>
      </c>
      <c r="BM183" s="65">
        <v>0</v>
      </c>
      <c r="BN183" s="65">
        <v>0</v>
      </c>
      <c r="BO183" s="65">
        <v>0</v>
      </c>
      <c r="BP183" s="65">
        <v>0</v>
      </c>
      <c r="BQ183" s="65">
        <v>0</v>
      </c>
      <c r="BR183" s="65">
        <v>0</v>
      </c>
      <c r="BS183" s="65">
        <v>0</v>
      </c>
      <c r="BT183" s="65">
        <v>0</v>
      </c>
      <c r="BU183" s="65">
        <v>0</v>
      </c>
      <c r="BV183" s="65">
        <v>0</v>
      </c>
      <c r="BW183" s="65">
        <v>0</v>
      </c>
      <c r="BX183" s="65">
        <v>0</v>
      </c>
      <c r="BY183" s="65">
        <v>0</v>
      </c>
      <c r="BZ183" s="65">
        <v>0</v>
      </c>
      <c r="CA183" s="65">
        <v>0</v>
      </c>
      <c r="CB183" s="65">
        <v>0</v>
      </c>
      <c r="CC183" s="65">
        <v>0</v>
      </c>
      <c r="CD183" s="65">
        <v>0</v>
      </c>
      <c r="CE183" s="65">
        <v>0</v>
      </c>
      <c r="CF183" s="65">
        <v>0</v>
      </c>
      <c r="CG183" s="65">
        <v>0</v>
      </c>
      <c r="CH183" s="65">
        <v>0</v>
      </c>
      <c r="CI183" s="65">
        <v>0</v>
      </c>
      <c r="CJ183" s="65">
        <v>0</v>
      </c>
      <c r="CK183" s="65">
        <v>0</v>
      </c>
      <c r="CL183" s="65">
        <v>0</v>
      </c>
      <c r="CM183" s="65">
        <v>0</v>
      </c>
      <c r="CN183" s="65">
        <v>0</v>
      </c>
      <c r="CO183" s="65">
        <v>0</v>
      </c>
      <c r="CP183" s="65">
        <v>0</v>
      </c>
      <c r="CQ183" s="65">
        <v>0</v>
      </c>
      <c r="CR183" s="65">
        <v>0</v>
      </c>
      <c r="CS183" s="65">
        <v>0</v>
      </c>
      <c r="CT183" s="65">
        <v>0</v>
      </c>
      <c r="CU183" s="65">
        <v>0</v>
      </c>
      <c r="CV183" s="65">
        <v>0</v>
      </c>
      <c r="CW183" s="65">
        <v>0</v>
      </c>
      <c r="CX183" s="65">
        <v>0</v>
      </c>
      <c r="CY183" s="65">
        <v>0</v>
      </c>
      <c r="CZ183" s="65">
        <v>0</v>
      </c>
      <c r="DA183" s="65">
        <v>0</v>
      </c>
      <c r="DB183" s="65">
        <v>0</v>
      </c>
      <c r="DC183" s="65">
        <v>0</v>
      </c>
      <c r="DD183" s="65">
        <v>0</v>
      </c>
      <c r="DE183" s="65">
        <v>0</v>
      </c>
      <c r="DF183" s="65">
        <v>0</v>
      </c>
      <c r="DG183" s="65">
        <v>0</v>
      </c>
      <c r="DH183" s="65">
        <v>0</v>
      </c>
      <c r="DI183" s="65">
        <v>0</v>
      </c>
      <c r="DJ183" s="65">
        <v>0</v>
      </c>
      <c r="DK183" s="65">
        <v>0</v>
      </c>
      <c r="DL183" s="65">
        <v>0</v>
      </c>
      <c r="DM183" s="65">
        <v>0</v>
      </c>
      <c r="DN183" s="65">
        <v>0</v>
      </c>
      <c r="DO183" s="65">
        <v>0</v>
      </c>
      <c r="DP183" s="65">
        <v>0</v>
      </c>
      <c r="DQ183" s="65">
        <v>0</v>
      </c>
      <c r="DR183" s="65">
        <v>0</v>
      </c>
      <c r="DS183" s="65">
        <v>0</v>
      </c>
    </row>
    <row r="184" spans="2:125" s="78" customFormat="1" x14ac:dyDescent="0.25">
      <c r="B184" s="78" t="e">
        <v>#NUM!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2">
        <v>999</v>
      </c>
      <c r="K184" s="2">
        <v>999</v>
      </c>
      <c r="L184" s="2">
        <v>999</v>
      </c>
      <c r="M184" s="2">
        <v>999</v>
      </c>
      <c r="N184" s="2">
        <v>0</v>
      </c>
      <c r="O184" s="2">
        <v>1998</v>
      </c>
      <c r="P184" s="2">
        <v>2997</v>
      </c>
      <c r="Q184" s="2">
        <v>3996</v>
      </c>
      <c r="R184" s="2">
        <v>3996</v>
      </c>
      <c r="S184" s="78">
        <v>0</v>
      </c>
      <c r="T184" s="2"/>
      <c r="U184" s="78">
        <v>0</v>
      </c>
      <c r="V184" s="2"/>
      <c r="W184" s="78">
        <v>0</v>
      </c>
      <c r="X184" s="2"/>
      <c r="Y184" s="2"/>
      <c r="Z184" s="2"/>
      <c r="AA184" s="2"/>
      <c r="AB184" s="2"/>
      <c r="AC184" s="2"/>
      <c r="AD184" s="2"/>
      <c r="AE184" s="2"/>
      <c r="AF184" s="2"/>
      <c r="AG184" s="2" t="s">
        <v>797</v>
      </c>
      <c r="AH184" s="2" t="s">
        <v>797</v>
      </c>
      <c r="AI184" s="2" t="s">
        <v>797</v>
      </c>
      <c r="AJ184" s="2" t="s">
        <v>797</v>
      </c>
      <c r="AK184" s="2" t="s">
        <v>797</v>
      </c>
      <c r="AL184" s="78">
        <v>94</v>
      </c>
      <c r="AM184" s="78">
        <v>0</v>
      </c>
      <c r="AP184" s="2">
        <v>3996.0018399999999</v>
      </c>
      <c r="AQ184" s="65">
        <v>0</v>
      </c>
      <c r="AR184" s="65">
        <v>0</v>
      </c>
      <c r="AS184" s="65">
        <v>0</v>
      </c>
      <c r="AT184" s="65">
        <v>0</v>
      </c>
      <c r="AU184" s="65">
        <v>0</v>
      </c>
      <c r="AV184" s="65">
        <v>0</v>
      </c>
      <c r="AW184" s="65">
        <v>0</v>
      </c>
      <c r="AX184" s="65">
        <v>0</v>
      </c>
      <c r="AY184" s="65">
        <v>0</v>
      </c>
      <c r="AZ184" s="65">
        <v>0</v>
      </c>
      <c r="BA184" s="65">
        <v>0</v>
      </c>
      <c r="BB184" s="65">
        <v>0</v>
      </c>
      <c r="BC184" s="65">
        <v>0</v>
      </c>
      <c r="BD184" s="65">
        <v>0</v>
      </c>
      <c r="BE184" s="65">
        <v>0</v>
      </c>
      <c r="BF184" s="65">
        <v>0</v>
      </c>
      <c r="BG184" s="65">
        <v>0</v>
      </c>
      <c r="BH184" s="65">
        <v>0</v>
      </c>
      <c r="BI184" s="65">
        <v>0</v>
      </c>
      <c r="BJ184" s="65">
        <v>0</v>
      </c>
      <c r="BK184" s="65">
        <v>0</v>
      </c>
      <c r="BL184" s="65">
        <v>0</v>
      </c>
      <c r="BM184" s="65">
        <v>0</v>
      </c>
      <c r="BN184" s="65">
        <v>0</v>
      </c>
      <c r="BO184" s="65">
        <v>0</v>
      </c>
      <c r="BP184" s="65">
        <v>0</v>
      </c>
      <c r="BQ184" s="65">
        <v>0</v>
      </c>
      <c r="BR184" s="65">
        <v>0</v>
      </c>
      <c r="BS184" s="65">
        <v>0</v>
      </c>
      <c r="BT184" s="65">
        <v>0</v>
      </c>
      <c r="BU184" s="65">
        <v>0</v>
      </c>
      <c r="BV184" s="65">
        <v>0</v>
      </c>
      <c r="BW184" s="65">
        <v>0</v>
      </c>
      <c r="BX184" s="65">
        <v>0</v>
      </c>
      <c r="BY184" s="65">
        <v>0</v>
      </c>
      <c r="BZ184" s="65">
        <v>0</v>
      </c>
      <c r="CA184" s="65">
        <v>0</v>
      </c>
      <c r="CB184" s="65">
        <v>0</v>
      </c>
      <c r="CC184" s="65">
        <v>0</v>
      </c>
      <c r="CD184" s="65">
        <v>0</v>
      </c>
      <c r="CE184" s="65">
        <v>0</v>
      </c>
      <c r="CF184" s="65">
        <v>0</v>
      </c>
      <c r="CG184" s="65">
        <v>0</v>
      </c>
      <c r="CH184" s="65">
        <v>0</v>
      </c>
      <c r="CI184" s="65">
        <v>0</v>
      </c>
      <c r="CJ184" s="65">
        <v>0</v>
      </c>
      <c r="CK184" s="65">
        <v>0</v>
      </c>
      <c r="CL184" s="65">
        <v>0</v>
      </c>
      <c r="CM184" s="65">
        <v>0</v>
      </c>
      <c r="CN184" s="65">
        <v>0</v>
      </c>
      <c r="CO184" s="65">
        <v>0</v>
      </c>
      <c r="CP184" s="65">
        <v>0</v>
      </c>
      <c r="CQ184" s="65">
        <v>0</v>
      </c>
      <c r="CR184" s="65">
        <v>0</v>
      </c>
      <c r="CS184" s="65">
        <v>0</v>
      </c>
      <c r="CT184" s="65">
        <v>0</v>
      </c>
      <c r="CU184" s="65">
        <v>0</v>
      </c>
      <c r="CV184" s="65">
        <v>0</v>
      </c>
      <c r="CW184" s="65">
        <v>0</v>
      </c>
      <c r="CX184" s="65">
        <v>0</v>
      </c>
      <c r="CY184" s="65">
        <v>0</v>
      </c>
      <c r="CZ184" s="65">
        <v>0</v>
      </c>
      <c r="DA184" s="65">
        <v>0</v>
      </c>
      <c r="DB184" s="65">
        <v>0</v>
      </c>
      <c r="DC184" s="65">
        <v>0</v>
      </c>
      <c r="DD184" s="65">
        <v>0</v>
      </c>
      <c r="DE184" s="65">
        <v>0</v>
      </c>
      <c r="DF184" s="65">
        <v>0</v>
      </c>
      <c r="DG184" s="65">
        <v>0</v>
      </c>
      <c r="DH184" s="65">
        <v>0</v>
      </c>
      <c r="DI184" s="65">
        <v>0</v>
      </c>
      <c r="DJ184" s="65">
        <v>0</v>
      </c>
      <c r="DK184" s="65">
        <v>0</v>
      </c>
      <c r="DL184" s="65">
        <v>0</v>
      </c>
      <c r="DM184" s="65">
        <v>0</v>
      </c>
      <c r="DN184" s="65">
        <v>0</v>
      </c>
      <c r="DO184" s="65">
        <v>0</v>
      </c>
      <c r="DP184" s="65">
        <v>0</v>
      </c>
      <c r="DQ184" s="65">
        <v>0</v>
      </c>
      <c r="DR184" s="65">
        <v>0</v>
      </c>
      <c r="DS184" s="65">
        <v>0</v>
      </c>
    </row>
    <row r="185" spans="2:125" s="78" customFormat="1" x14ac:dyDescent="0.25">
      <c r="B185" s="78" t="e">
        <v>#NUM!</v>
      </c>
      <c r="D185" s="78">
        <v>0</v>
      </c>
      <c r="E185" s="78">
        <v>0</v>
      </c>
      <c r="F185" s="78">
        <v>0</v>
      </c>
      <c r="G185" s="78">
        <v>0</v>
      </c>
      <c r="H185" s="78">
        <v>0</v>
      </c>
      <c r="I185" s="78">
        <v>0</v>
      </c>
      <c r="J185" s="2">
        <v>999</v>
      </c>
      <c r="K185" s="2">
        <v>999</v>
      </c>
      <c r="L185" s="2">
        <v>999</v>
      </c>
      <c r="M185" s="2">
        <v>999</v>
      </c>
      <c r="N185" s="2">
        <v>0</v>
      </c>
      <c r="O185" s="2">
        <v>1998</v>
      </c>
      <c r="P185" s="2">
        <v>2997</v>
      </c>
      <c r="Q185" s="2">
        <v>3996</v>
      </c>
      <c r="R185" s="2">
        <v>3996</v>
      </c>
      <c r="S185" s="78">
        <v>0</v>
      </c>
      <c r="T185" s="2"/>
      <c r="U185" s="78">
        <v>0</v>
      </c>
      <c r="V185" s="2"/>
      <c r="W185" s="78">
        <v>0</v>
      </c>
      <c r="X185" s="2"/>
      <c r="Y185" s="2"/>
      <c r="Z185" s="2"/>
      <c r="AA185" s="2"/>
      <c r="AB185" s="2"/>
      <c r="AC185" s="2"/>
      <c r="AD185" s="2"/>
      <c r="AE185" s="2"/>
      <c r="AF185" s="2"/>
      <c r="AG185" s="2" t="s">
        <v>797</v>
      </c>
      <c r="AH185" s="2" t="s">
        <v>797</v>
      </c>
      <c r="AI185" s="2" t="s">
        <v>797</v>
      </c>
      <c r="AJ185" s="2" t="s">
        <v>797</v>
      </c>
      <c r="AK185" s="2" t="s">
        <v>797</v>
      </c>
      <c r="AL185" s="78">
        <v>95</v>
      </c>
      <c r="AM185" s="78">
        <v>0</v>
      </c>
      <c r="AP185" s="2">
        <v>3996.0018500000001</v>
      </c>
      <c r="AQ185" s="65">
        <v>0</v>
      </c>
      <c r="AR185" s="65">
        <v>0</v>
      </c>
      <c r="AS185" s="65">
        <v>0</v>
      </c>
      <c r="AT185" s="65">
        <v>0</v>
      </c>
      <c r="AU185" s="65">
        <v>0</v>
      </c>
      <c r="AV185" s="65">
        <v>0</v>
      </c>
      <c r="AW185" s="65">
        <v>0</v>
      </c>
      <c r="AX185" s="65">
        <v>0</v>
      </c>
      <c r="AY185" s="65">
        <v>0</v>
      </c>
      <c r="AZ185" s="65">
        <v>0</v>
      </c>
      <c r="BA185" s="65">
        <v>0</v>
      </c>
      <c r="BB185" s="65">
        <v>0</v>
      </c>
      <c r="BC185" s="65">
        <v>0</v>
      </c>
      <c r="BD185" s="65">
        <v>0</v>
      </c>
      <c r="BE185" s="65">
        <v>0</v>
      </c>
      <c r="BF185" s="65">
        <v>0</v>
      </c>
      <c r="BG185" s="65">
        <v>0</v>
      </c>
      <c r="BH185" s="65">
        <v>0</v>
      </c>
      <c r="BI185" s="65">
        <v>0</v>
      </c>
      <c r="BJ185" s="65">
        <v>0</v>
      </c>
      <c r="BK185" s="65">
        <v>0</v>
      </c>
      <c r="BL185" s="65">
        <v>0</v>
      </c>
      <c r="BM185" s="65">
        <v>0</v>
      </c>
      <c r="BN185" s="65">
        <v>0</v>
      </c>
      <c r="BO185" s="65">
        <v>0</v>
      </c>
      <c r="BP185" s="65">
        <v>0</v>
      </c>
      <c r="BQ185" s="65">
        <v>0</v>
      </c>
      <c r="BR185" s="65">
        <v>0</v>
      </c>
      <c r="BS185" s="65">
        <v>0</v>
      </c>
      <c r="BT185" s="65">
        <v>0</v>
      </c>
      <c r="BU185" s="65">
        <v>0</v>
      </c>
      <c r="BV185" s="65">
        <v>0</v>
      </c>
      <c r="BW185" s="65">
        <v>0</v>
      </c>
      <c r="BX185" s="65">
        <v>0</v>
      </c>
      <c r="BY185" s="65">
        <v>0</v>
      </c>
      <c r="BZ185" s="65">
        <v>0</v>
      </c>
      <c r="CA185" s="65">
        <v>0</v>
      </c>
      <c r="CB185" s="65">
        <v>0</v>
      </c>
      <c r="CC185" s="65">
        <v>0</v>
      </c>
      <c r="CD185" s="65">
        <v>0</v>
      </c>
      <c r="CE185" s="65">
        <v>0</v>
      </c>
      <c r="CF185" s="65">
        <v>0</v>
      </c>
      <c r="CG185" s="65">
        <v>0</v>
      </c>
      <c r="CH185" s="65">
        <v>0</v>
      </c>
      <c r="CI185" s="65">
        <v>0</v>
      </c>
      <c r="CJ185" s="65">
        <v>0</v>
      </c>
      <c r="CK185" s="65">
        <v>0</v>
      </c>
      <c r="CL185" s="65">
        <v>0</v>
      </c>
      <c r="CM185" s="65">
        <v>0</v>
      </c>
      <c r="CN185" s="65">
        <v>0</v>
      </c>
      <c r="CO185" s="65">
        <v>0</v>
      </c>
      <c r="CP185" s="65">
        <v>0</v>
      </c>
      <c r="CQ185" s="65">
        <v>0</v>
      </c>
      <c r="CR185" s="65">
        <v>0</v>
      </c>
      <c r="CS185" s="65">
        <v>0</v>
      </c>
      <c r="CT185" s="65">
        <v>0</v>
      </c>
      <c r="CU185" s="65">
        <v>0</v>
      </c>
      <c r="CV185" s="65">
        <v>0</v>
      </c>
      <c r="CW185" s="65">
        <v>0</v>
      </c>
      <c r="CX185" s="65">
        <v>0</v>
      </c>
      <c r="CY185" s="65">
        <v>0</v>
      </c>
      <c r="CZ185" s="65">
        <v>0</v>
      </c>
      <c r="DA185" s="65">
        <v>0</v>
      </c>
      <c r="DB185" s="65">
        <v>0</v>
      </c>
      <c r="DC185" s="65">
        <v>0</v>
      </c>
      <c r="DD185" s="65">
        <v>0</v>
      </c>
      <c r="DE185" s="65">
        <v>0</v>
      </c>
      <c r="DF185" s="65">
        <v>0</v>
      </c>
      <c r="DG185" s="65">
        <v>0</v>
      </c>
      <c r="DH185" s="65">
        <v>0</v>
      </c>
      <c r="DI185" s="65">
        <v>0</v>
      </c>
      <c r="DJ185" s="65">
        <v>0</v>
      </c>
      <c r="DK185" s="65">
        <v>0</v>
      </c>
      <c r="DL185" s="65">
        <v>0</v>
      </c>
      <c r="DM185" s="65">
        <v>0</v>
      </c>
      <c r="DN185" s="65">
        <v>0</v>
      </c>
      <c r="DO185" s="65">
        <v>0</v>
      </c>
      <c r="DP185" s="65">
        <v>0</v>
      </c>
      <c r="DQ185" s="65">
        <v>0</v>
      </c>
      <c r="DR185" s="65">
        <v>0</v>
      </c>
      <c r="DS185" s="65">
        <v>0</v>
      </c>
    </row>
    <row r="186" spans="2:125" s="78" customFormat="1" x14ac:dyDescent="0.25">
      <c r="B186" s="78" t="e">
        <v>#NUM!</v>
      </c>
      <c r="D186" s="78">
        <v>0</v>
      </c>
      <c r="E186" s="78">
        <v>0</v>
      </c>
      <c r="F186" s="78">
        <v>0</v>
      </c>
      <c r="G186" s="78">
        <v>0</v>
      </c>
      <c r="H186" s="78">
        <v>0</v>
      </c>
      <c r="I186" s="78">
        <v>0</v>
      </c>
      <c r="J186" s="2">
        <v>999</v>
      </c>
      <c r="K186" s="2">
        <v>999</v>
      </c>
      <c r="L186" s="2">
        <v>999</v>
      </c>
      <c r="M186" s="2">
        <v>999</v>
      </c>
      <c r="N186" s="2">
        <v>0</v>
      </c>
      <c r="O186" s="2">
        <v>1998</v>
      </c>
      <c r="P186" s="2">
        <v>2997</v>
      </c>
      <c r="Q186" s="2">
        <v>3996</v>
      </c>
      <c r="R186" s="2">
        <v>3996</v>
      </c>
      <c r="S186" s="78">
        <v>0</v>
      </c>
      <c r="T186" s="2"/>
      <c r="U186" s="78">
        <v>0</v>
      </c>
      <c r="V186" s="2"/>
      <c r="W186" s="78">
        <v>0</v>
      </c>
      <c r="X186" s="2"/>
      <c r="Y186" s="2"/>
      <c r="Z186" s="2"/>
      <c r="AA186" s="2"/>
      <c r="AB186" s="2"/>
      <c r="AC186" s="2"/>
      <c r="AD186" s="2"/>
      <c r="AE186" s="2"/>
      <c r="AF186" s="2"/>
      <c r="AG186" s="2" t="s">
        <v>797</v>
      </c>
      <c r="AH186" s="2" t="s">
        <v>797</v>
      </c>
      <c r="AI186" s="2" t="s">
        <v>797</v>
      </c>
      <c r="AJ186" s="2" t="s">
        <v>797</v>
      </c>
      <c r="AK186" s="2" t="s">
        <v>797</v>
      </c>
      <c r="AL186" s="78">
        <v>96</v>
      </c>
      <c r="AM186" s="78">
        <v>0</v>
      </c>
      <c r="AP186" s="2">
        <v>3996.0018599999999</v>
      </c>
      <c r="AQ186" s="65">
        <v>0</v>
      </c>
      <c r="AR186" s="65">
        <v>0</v>
      </c>
      <c r="AS186" s="65">
        <v>0</v>
      </c>
      <c r="AT186" s="65">
        <v>0</v>
      </c>
      <c r="AU186" s="65">
        <v>0</v>
      </c>
      <c r="AV186" s="65">
        <v>0</v>
      </c>
      <c r="AW186" s="65">
        <v>0</v>
      </c>
      <c r="AX186" s="65">
        <v>0</v>
      </c>
      <c r="AY186" s="65">
        <v>0</v>
      </c>
      <c r="AZ186" s="65">
        <v>0</v>
      </c>
      <c r="BA186" s="65">
        <v>0</v>
      </c>
      <c r="BB186" s="65">
        <v>0</v>
      </c>
      <c r="BC186" s="65">
        <v>0</v>
      </c>
      <c r="BD186" s="65">
        <v>0</v>
      </c>
      <c r="BE186" s="65">
        <v>0</v>
      </c>
      <c r="BF186" s="65">
        <v>0</v>
      </c>
      <c r="BG186" s="65">
        <v>0</v>
      </c>
      <c r="BH186" s="65">
        <v>0</v>
      </c>
      <c r="BI186" s="65">
        <v>0</v>
      </c>
      <c r="BJ186" s="65">
        <v>0</v>
      </c>
      <c r="BK186" s="65">
        <v>0</v>
      </c>
      <c r="BL186" s="65">
        <v>0</v>
      </c>
      <c r="BM186" s="65">
        <v>0</v>
      </c>
      <c r="BN186" s="65">
        <v>0</v>
      </c>
      <c r="BO186" s="65">
        <v>0</v>
      </c>
      <c r="BP186" s="65">
        <v>0</v>
      </c>
      <c r="BQ186" s="65">
        <v>0</v>
      </c>
      <c r="BR186" s="65">
        <v>0</v>
      </c>
      <c r="BS186" s="65">
        <v>0</v>
      </c>
      <c r="BT186" s="65">
        <v>0</v>
      </c>
      <c r="BU186" s="65">
        <v>0</v>
      </c>
      <c r="BV186" s="65">
        <v>0</v>
      </c>
      <c r="BW186" s="65">
        <v>0</v>
      </c>
      <c r="BX186" s="65">
        <v>0</v>
      </c>
      <c r="BY186" s="65">
        <v>0</v>
      </c>
      <c r="BZ186" s="65">
        <v>0</v>
      </c>
      <c r="CA186" s="65">
        <v>0</v>
      </c>
      <c r="CB186" s="65">
        <v>0</v>
      </c>
      <c r="CC186" s="65">
        <v>0</v>
      </c>
      <c r="CD186" s="65">
        <v>0</v>
      </c>
      <c r="CE186" s="65">
        <v>0</v>
      </c>
      <c r="CF186" s="65">
        <v>0</v>
      </c>
      <c r="CG186" s="65">
        <v>0</v>
      </c>
      <c r="CH186" s="65">
        <v>0</v>
      </c>
      <c r="CI186" s="65">
        <v>0</v>
      </c>
      <c r="CJ186" s="65">
        <v>0</v>
      </c>
      <c r="CK186" s="65">
        <v>0</v>
      </c>
      <c r="CL186" s="65">
        <v>0</v>
      </c>
      <c r="CM186" s="65">
        <v>0</v>
      </c>
      <c r="CN186" s="65">
        <v>0</v>
      </c>
      <c r="CO186" s="65">
        <v>0</v>
      </c>
      <c r="CP186" s="65">
        <v>0</v>
      </c>
      <c r="CQ186" s="65">
        <v>0</v>
      </c>
      <c r="CR186" s="65">
        <v>0</v>
      </c>
      <c r="CS186" s="65">
        <v>0</v>
      </c>
      <c r="CT186" s="65">
        <v>0</v>
      </c>
      <c r="CU186" s="65">
        <v>0</v>
      </c>
      <c r="CV186" s="65">
        <v>0</v>
      </c>
      <c r="CW186" s="65">
        <v>0</v>
      </c>
      <c r="CX186" s="65">
        <v>0</v>
      </c>
      <c r="CY186" s="65">
        <v>0</v>
      </c>
      <c r="CZ186" s="65">
        <v>0</v>
      </c>
      <c r="DA186" s="65">
        <v>0</v>
      </c>
      <c r="DB186" s="65">
        <v>0</v>
      </c>
      <c r="DC186" s="65">
        <v>0</v>
      </c>
      <c r="DD186" s="65">
        <v>0</v>
      </c>
      <c r="DE186" s="65">
        <v>0</v>
      </c>
      <c r="DF186" s="65">
        <v>0</v>
      </c>
      <c r="DG186" s="65">
        <v>0</v>
      </c>
      <c r="DH186" s="65">
        <v>0</v>
      </c>
      <c r="DI186" s="65">
        <v>0</v>
      </c>
      <c r="DJ186" s="65">
        <v>0</v>
      </c>
      <c r="DK186" s="65">
        <v>0</v>
      </c>
      <c r="DL186" s="65">
        <v>0</v>
      </c>
      <c r="DM186" s="65">
        <v>0</v>
      </c>
      <c r="DN186" s="65">
        <v>0</v>
      </c>
      <c r="DO186" s="65">
        <v>0</v>
      </c>
      <c r="DP186" s="65">
        <v>0</v>
      </c>
      <c r="DQ186" s="65">
        <v>0</v>
      </c>
      <c r="DR186" s="65">
        <v>0</v>
      </c>
      <c r="DS186" s="65">
        <v>0</v>
      </c>
    </row>
    <row r="187" spans="2:125" s="78" customFormat="1" x14ac:dyDescent="0.25">
      <c r="B187" s="78" t="e">
        <v>#NUM!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2">
        <v>999</v>
      </c>
      <c r="K187" s="2">
        <v>999</v>
      </c>
      <c r="L187" s="2">
        <v>999</v>
      </c>
      <c r="M187" s="2">
        <v>999</v>
      </c>
      <c r="N187" s="2">
        <v>0</v>
      </c>
      <c r="O187" s="2">
        <v>1998</v>
      </c>
      <c r="P187" s="2">
        <v>2997</v>
      </c>
      <c r="Q187" s="2">
        <v>3996</v>
      </c>
      <c r="R187" s="2">
        <v>3996</v>
      </c>
      <c r="S187" s="78">
        <v>0</v>
      </c>
      <c r="T187" s="2"/>
      <c r="U187" s="78">
        <v>0</v>
      </c>
      <c r="V187" s="2"/>
      <c r="W187" s="78">
        <v>0</v>
      </c>
      <c r="X187" s="2"/>
      <c r="Y187" s="2"/>
      <c r="Z187" s="2"/>
      <c r="AA187" s="2"/>
      <c r="AB187" s="2"/>
      <c r="AC187" s="2"/>
      <c r="AD187" s="2"/>
      <c r="AE187" s="2"/>
      <c r="AF187" s="2"/>
      <c r="AG187" s="2" t="s">
        <v>797</v>
      </c>
      <c r="AH187" s="2" t="s">
        <v>797</v>
      </c>
      <c r="AI187" s="2" t="s">
        <v>797</v>
      </c>
      <c r="AJ187" s="2" t="s">
        <v>797</v>
      </c>
      <c r="AK187" s="2" t="s">
        <v>797</v>
      </c>
      <c r="AL187" s="78">
        <v>97</v>
      </c>
      <c r="AM187" s="78">
        <v>0</v>
      </c>
      <c r="AP187" s="2">
        <v>3996.0018700000001</v>
      </c>
      <c r="AQ187" s="65">
        <v>0</v>
      </c>
      <c r="AR187" s="65">
        <v>0</v>
      </c>
      <c r="AS187" s="65">
        <v>0</v>
      </c>
      <c r="AT187" s="65">
        <v>0</v>
      </c>
      <c r="AU187" s="65">
        <v>0</v>
      </c>
      <c r="AV187" s="65">
        <v>0</v>
      </c>
      <c r="AW187" s="65">
        <v>0</v>
      </c>
      <c r="AX187" s="65">
        <v>0</v>
      </c>
      <c r="AY187" s="65">
        <v>0</v>
      </c>
      <c r="AZ187" s="65">
        <v>0</v>
      </c>
      <c r="BA187" s="65">
        <v>0</v>
      </c>
      <c r="BB187" s="65">
        <v>0</v>
      </c>
      <c r="BC187" s="65">
        <v>0</v>
      </c>
      <c r="BD187" s="65">
        <v>0</v>
      </c>
      <c r="BE187" s="65">
        <v>0</v>
      </c>
      <c r="BF187" s="65">
        <v>0</v>
      </c>
      <c r="BG187" s="65">
        <v>0</v>
      </c>
      <c r="BH187" s="65">
        <v>0</v>
      </c>
      <c r="BI187" s="65">
        <v>0</v>
      </c>
      <c r="BJ187" s="65">
        <v>0</v>
      </c>
      <c r="BK187" s="65">
        <v>0</v>
      </c>
      <c r="BL187" s="65">
        <v>0</v>
      </c>
      <c r="BM187" s="65">
        <v>0</v>
      </c>
      <c r="BN187" s="65">
        <v>0</v>
      </c>
      <c r="BO187" s="65">
        <v>0</v>
      </c>
      <c r="BP187" s="65">
        <v>0</v>
      </c>
      <c r="BQ187" s="65">
        <v>0</v>
      </c>
      <c r="BR187" s="65">
        <v>0</v>
      </c>
      <c r="BS187" s="65">
        <v>0</v>
      </c>
      <c r="BT187" s="65">
        <v>0</v>
      </c>
      <c r="BU187" s="65">
        <v>0</v>
      </c>
      <c r="BV187" s="65">
        <v>0</v>
      </c>
      <c r="BW187" s="65">
        <v>0</v>
      </c>
      <c r="BX187" s="65">
        <v>0</v>
      </c>
      <c r="BY187" s="65">
        <v>0</v>
      </c>
      <c r="BZ187" s="65">
        <v>0</v>
      </c>
      <c r="CA187" s="65">
        <v>0</v>
      </c>
      <c r="CB187" s="65">
        <v>0</v>
      </c>
      <c r="CC187" s="65">
        <v>0</v>
      </c>
      <c r="CD187" s="65">
        <v>0</v>
      </c>
      <c r="CE187" s="65">
        <v>0</v>
      </c>
      <c r="CF187" s="65">
        <v>0</v>
      </c>
      <c r="CG187" s="65">
        <v>0</v>
      </c>
      <c r="CH187" s="65">
        <v>0</v>
      </c>
      <c r="CI187" s="65">
        <v>0</v>
      </c>
      <c r="CJ187" s="65">
        <v>0</v>
      </c>
      <c r="CK187" s="65">
        <v>0</v>
      </c>
      <c r="CL187" s="65">
        <v>0</v>
      </c>
      <c r="CM187" s="65">
        <v>0</v>
      </c>
      <c r="CN187" s="65">
        <v>0</v>
      </c>
      <c r="CO187" s="65">
        <v>0</v>
      </c>
      <c r="CP187" s="65">
        <v>0</v>
      </c>
      <c r="CQ187" s="65">
        <v>0</v>
      </c>
      <c r="CR187" s="65">
        <v>0</v>
      </c>
      <c r="CS187" s="65">
        <v>0</v>
      </c>
      <c r="CT187" s="65">
        <v>0</v>
      </c>
      <c r="CU187" s="65">
        <v>0</v>
      </c>
      <c r="CV187" s="65">
        <v>0</v>
      </c>
      <c r="CW187" s="65">
        <v>0</v>
      </c>
      <c r="CX187" s="65">
        <v>0</v>
      </c>
      <c r="CY187" s="65">
        <v>0</v>
      </c>
      <c r="CZ187" s="65">
        <v>0</v>
      </c>
      <c r="DA187" s="65">
        <v>0</v>
      </c>
      <c r="DB187" s="65">
        <v>0</v>
      </c>
      <c r="DC187" s="65">
        <v>0</v>
      </c>
      <c r="DD187" s="65">
        <v>0</v>
      </c>
      <c r="DE187" s="65">
        <v>0</v>
      </c>
      <c r="DF187" s="65">
        <v>0</v>
      </c>
      <c r="DG187" s="65">
        <v>0</v>
      </c>
      <c r="DH187" s="65">
        <v>0</v>
      </c>
      <c r="DI187" s="65">
        <v>0</v>
      </c>
      <c r="DJ187" s="65">
        <v>0</v>
      </c>
      <c r="DK187" s="65">
        <v>0</v>
      </c>
      <c r="DL187" s="65">
        <v>0</v>
      </c>
      <c r="DM187" s="65">
        <v>0</v>
      </c>
      <c r="DN187" s="65">
        <v>0</v>
      </c>
      <c r="DO187" s="65">
        <v>0</v>
      </c>
      <c r="DP187" s="65">
        <v>0</v>
      </c>
      <c r="DQ187" s="65">
        <v>0</v>
      </c>
      <c r="DR187" s="65">
        <v>0</v>
      </c>
      <c r="DS187" s="65">
        <v>0</v>
      </c>
    </row>
    <row r="188" spans="2:125" s="78" customFormat="1" x14ac:dyDescent="0.25">
      <c r="B188" s="78" t="e">
        <v>#NUM!</v>
      </c>
      <c r="D188" s="78">
        <v>0</v>
      </c>
      <c r="E188" s="78">
        <v>0</v>
      </c>
      <c r="F188" s="78">
        <v>0</v>
      </c>
      <c r="G188" s="78">
        <v>0</v>
      </c>
      <c r="H188" s="78">
        <v>0</v>
      </c>
      <c r="I188" s="78">
        <v>0</v>
      </c>
      <c r="J188" s="2">
        <v>999</v>
      </c>
      <c r="K188" s="2">
        <v>999</v>
      </c>
      <c r="L188" s="2">
        <v>999</v>
      </c>
      <c r="M188" s="2">
        <v>999</v>
      </c>
      <c r="N188" s="2">
        <v>0</v>
      </c>
      <c r="O188" s="2">
        <v>1998</v>
      </c>
      <c r="P188" s="2">
        <v>2997</v>
      </c>
      <c r="Q188" s="2">
        <v>3996</v>
      </c>
      <c r="R188" s="2">
        <v>3996</v>
      </c>
      <c r="S188" s="78">
        <v>0</v>
      </c>
      <c r="T188" s="2"/>
      <c r="U188" s="78">
        <v>0</v>
      </c>
      <c r="V188" s="2"/>
      <c r="W188" s="78">
        <v>0</v>
      </c>
      <c r="X188" s="2"/>
      <c r="Y188" s="2"/>
      <c r="Z188" s="2"/>
      <c r="AA188" s="2"/>
      <c r="AB188" s="2"/>
      <c r="AC188" s="2"/>
      <c r="AD188" s="2"/>
      <c r="AE188" s="2"/>
      <c r="AF188" s="2"/>
      <c r="AG188" s="2" t="s">
        <v>797</v>
      </c>
      <c r="AH188" s="2" t="s">
        <v>797</v>
      </c>
      <c r="AI188" s="2" t="s">
        <v>797</v>
      </c>
      <c r="AJ188" s="2" t="s">
        <v>797</v>
      </c>
      <c r="AK188" s="2" t="s">
        <v>797</v>
      </c>
      <c r="AL188" s="78">
        <v>98</v>
      </c>
      <c r="AM188" s="78">
        <v>0</v>
      </c>
      <c r="AP188" s="2">
        <v>3996.0018799999998</v>
      </c>
      <c r="AQ188" s="65">
        <v>0</v>
      </c>
      <c r="AR188" s="65">
        <v>0</v>
      </c>
      <c r="AS188" s="65">
        <v>0</v>
      </c>
      <c r="AT188" s="65">
        <v>0</v>
      </c>
      <c r="AU188" s="65">
        <v>0</v>
      </c>
      <c r="AV188" s="65">
        <v>0</v>
      </c>
      <c r="AW188" s="65">
        <v>0</v>
      </c>
      <c r="AX188" s="65">
        <v>0</v>
      </c>
      <c r="AY188" s="65">
        <v>0</v>
      </c>
      <c r="AZ188" s="65">
        <v>0</v>
      </c>
      <c r="BA188" s="65">
        <v>0</v>
      </c>
      <c r="BB188" s="65">
        <v>0</v>
      </c>
      <c r="BC188" s="65">
        <v>0</v>
      </c>
      <c r="BD188" s="65">
        <v>0</v>
      </c>
      <c r="BE188" s="65">
        <v>0</v>
      </c>
      <c r="BF188" s="65">
        <v>0</v>
      </c>
      <c r="BG188" s="65">
        <v>0</v>
      </c>
      <c r="BH188" s="65">
        <v>0</v>
      </c>
      <c r="BI188" s="65">
        <v>0</v>
      </c>
      <c r="BJ188" s="65">
        <v>0</v>
      </c>
      <c r="BK188" s="65">
        <v>0</v>
      </c>
      <c r="BL188" s="65">
        <v>0</v>
      </c>
      <c r="BM188" s="65">
        <v>0</v>
      </c>
      <c r="BN188" s="65">
        <v>0</v>
      </c>
      <c r="BO188" s="65">
        <v>0</v>
      </c>
      <c r="BP188" s="65">
        <v>0</v>
      </c>
      <c r="BQ188" s="65">
        <v>0</v>
      </c>
      <c r="BR188" s="65">
        <v>0</v>
      </c>
      <c r="BS188" s="65">
        <v>0</v>
      </c>
      <c r="BT188" s="65">
        <v>0</v>
      </c>
      <c r="BU188" s="65">
        <v>0</v>
      </c>
      <c r="BV188" s="65">
        <v>0</v>
      </c>
      <c r="BW188" s="65">
        <v>0</v>
      </c>
      <c r="BX188" s="65">
        <v>0</v>
      </c>
      <c r="BY188" s="65">
        <v>0</v>
      </c>
      <c r="BZ188" s="65">
        <v>0</v>
      </c>
      <c r="CA188" s="65">
        <v>0</v>
      </c>
      <c r="CB188" s="65">
        <v>0</v>
      </c>
      <c r="CC188" s="65">
        <v>0</v>
      </c>
      <c r="CD188" s="65">
        <v>0</v>
      </c>
      <c r="CE188" s="65">
        <v>0</v>
      </c>
      <c r="CF188" s="65">
        <v>0</v>
      </c>
      <c r="CG188" s="65">
        <v>0</v>
      </c>
      <c r="CH188" s="65">
        <v>0</v>
      </c>
      <c r="CI188" s="65">
        <v>0</v>
      </c>
      <c r="CJ188" s="65">
        <v>0</v>
      </c>
      <c r="CK188" s="65">
        <v>0</v>
      </c>
      <c r="CL188" s="65">
        <v>0</v>
      </c>
      <c r="CM188" s="65">
        <v>0</v>
      </c>
      <c r="CN188" s="65">
        <v>0</v>
      </c>
      <c r="CO188" s="65">
        <v>0</v>
      </c>
      <c r="CP188" s="65">
        <v>0</v>
      </c>
      <c r="CQ188" s="65">
        <v>0</v>
      </c>
      <c r="CR188" s="65">
        <v>0</v>
      </c>
      <c r="CS188" s="65">
        <v>0</v>
      </c>
      <c r="CT188" s="65">
        <v>0</v>
      </c>
      <c r="CU188" s="65">
        <v>0</v>
      </c>
      <c r="CV188" s="65">
        <v>0</v>
      </c>
      <c r="CW188" s="65">
        <v>0</v>
      </c>
      <c r="CX188" s="65">
        <v>0</v>
      </c>
      <c r="CY188" s="65">
        <v>0</v>
      </c>
      <c r="CZ188" s="65">
        <v>0</v>
      </c>
      <c r="DA188" s="65">
        <v>0</v>
      </c>
      <c r="DB188" s="65">
        <v>0</v>
      </c>
      <c r="DC188" s="65">
        <v>0</v>
      </c>
      <c r="DD188" s="65">
        <v>0</v>
      </c>
      <c r="DE188" s="65">
        <v>0</v>
      </c>
      <c r="DF188" s="65">
        <v>0</v>
      </c>
      <c r="DG188" s="65">
        <v>0</v>
      </c>
      <c r="DH188" s="65">
        <v>0</v>
      </c>
      <c r="DI188" s="65">
        <v>0</v>
      </c>
      <c r="DJ188" s="65">
        <v>0</v>
      </c>
      <c r="DK188" s="65">
        <v>0</v>
      </c>
      <c r="DL188" s="65">
        <v>0</v>
      </c>
      <c r="DM188" s="65">
        <v>0</v>
      </c>
      <c r="DN188" s="65">
        <v>0</v>
      </c>
      <c r="DO188" s="65">
        <v>0</v>
      </c>
      <c r="DP188" s="65">
        <v>0</v>
      </c>
      <c r="DQ188" s="65">
        <v>0</v>
      </c>
      <c r="DR188" s="65">
        <v>0</v>
      </c>
      <c r="DS188" s="65">
        <v>0</v>
      </c>
    </row>
    <row r="189" spans="2:125" s="78" customFormat="1" x14ac:dyDescent="0.25">
      <c r="B189" s="78" t="e">
        <v>#NUM!</v>
      </c>
      <c r="D189" s="78">
        <v>0</v>
      </c>
      <c r="E189" s="78">
        <v>0</v>
      </c>
      <c r="F189" s="78">
        <v>0</v>
      </c>
      <c r="G189" s="78">
        <v>0</v>
      </c>
      <c r="H189" s="78">
        <v>0</v>
      </c>
      <c r="I189" s="78">
        <v>0</v>
      </c>
      <c r="J189" s="2">
        <v>999</v>
      </c>
      <c r="K189" s="2">
        <v>999</v>
      </c>
      <c r="L189" s="2">
        <v>999</v>
      </c>
      <c r="M189" s="2">
        <v>999</v>
      </c>
      <c r="N189" s="2">
        <v>0</v>
      </c>
      <c r="O189" s="2">
        <v>1998</v>
      </c>
      <c r="P189" s="2">
        <v>2997</v>
      </c>
      <c r="Q189" s="2">
        <v>3996</v>
      </c>
      <c r="R189" s="2">
        <v>3996</v>
      </c>
      <c r="S189" s="78">
        <v>0</v>
      </c>
      <c r="T189" s="2"/>
      <c r="U189" s="78">
        <v>0</v>
      </c>
      <c r="V189" s="2"/>
      <c r="W189" s="78">
        <v>0</v>
      </c>
      <c r="X189" s="2"/>
      <c r="Y189" s="2"/>
      <c r="Z189" s="2"/>
      <c r="AA189" s="2"/>
      <c r="AB189" s="2"/>
      <c r="AC189" s="2"/>
      <c r="AD189" s="2"/>
      <c r="AE189" s="2"/>
      <c r="AF189" s="2"/>
      <c r="AG189" s="2" t="s">
        <v>797</v>
      </c>
      <c r="AH189" s="2" t="s">
        <v>797</v>
      </c>
      <c r="AI189" s="2" t="s">
        <v>797</v>
      </c>
      <c r="AJ189" s="2" t="s">
        <v>797</v>
      </c>
      <c r="AK189" s="2" t="s">
        <v>797</v>
      </c>
      <c r="AL189" s="78">
        <v>99</v>
      </c>
      <c r="AM189" s="78">
        <v>0</v>
      </c>
      <c r="AP189" s="2">
        <v>3996.00189</v>
      </c>
      <c r="AQ189" s="65">
        <v>0</v>
      </c>
      <c r="AR189" s="65">
        <v>0</v>
      </c>
      <c r="AS189" s="65">
        <v>0</v>
      </c>
      <c r="AT189" s="65">
        <v>0</v>
      </c>
      <c r="AU189" s="65">
        <v>0</v>
      </c>
      <c r="AV189" s="65">
        <v>0</v>
      </c>
      <c r="AW189" s="65">
        <v>0</v>
      </c>
      <c r="AX189" s="65">
        <v>0</v>
      </c>
      <c r="AY189" s="65">
        <v>0</v>
      </c>
      <c r="AZ189" s="65">
        <v>0</v>
      </c>
      <c r="BA189" s="65">
        <v>0</v>
      </c>
      <c r="BB189" s="65">
        <v>0</v>
      </c>
      <c r="BC189" s="65">
        <v>0</v>
      </c>
      <c r="BD189" s="65">
        <v>0</v>
      </c>
      <c r="BE189" s="65">
        <v>0</v>
      </c>
      <c r="BF189" s="65">
        <v>0</v>
      </c>
      <c r="BG189" s="65">
        <v>0</v>
      </c>
      <c r="BH189" s="65">
        <v>0</v>
      </c>
      <c r="BI189" s="65">
        <v>0</v>
      </c>
      <c r="BJ189" s="65">
        <v>0</v>
      </c>
      <c r="BK189" s="65">
        <v>0</v>
      </c>
      <c r="BL189" s="65">
        <v>0</v>
      </c>
      <c r="BM189" s="65">
        <v>0</v>
      </c>
      <c r="BN189" s="65">
        <v>0</v>
      </c>
      <c r="BO189" s="65">
        <v>0</v>
      </c>
      <c r="BP189" s="65">
        <v>0</v>
      </c>
      <c r="BQ189" s="65">
        <v>0</v>
      </c>
      <c r="BR189" s="65">
        <v>0</v>
      </c>
      <c r="BS189" s="65">
        <v>0</v>
      </c>
      <c r="BT189" s="65">
        <v>0</v>
      </c>
      <c r="BU189" s="65">
        <v>0</v>
      </c>
      <c r="BV189" s="65">
        <v>0</v>
      </c>
      <c r="BW189" s="65">
        <v>0</v>
      </c>
      <c r="BX189" s="65">
        <v>0</v>
      </c>
      <c r="BY189" s="65">
        <v>0</v>
      </c>
      <c r="BZ189" s="65">
        <v>0</v>
      </c>
      <c r="CA189" s="65">
        <v>0</v>
      </c>
      <c r="CB189" s="65">
        <v>0</v>
      </c>
      <c r="CC189" s="65">
        <v>0</v>
      </c>
      <c r="CD189" s="65">
        <v>0</v>
      </c>
      <c r="CE189" s="65">
        <v>0</v>
      </c>
      <c r="CF189" s="65">
        <v>0</v>
      </c>
      <c r="CG189" s="65">
        <v>0</v>
      </c>
      <c r="CH189" s="65">
        <v>0</v>
      </c>
      <c r="CI189" s="65">
        <v>0</v>
      </c>
      <c r="CJ189" s="65">
        <v>0</v>
      </c>
      <c r="CK189" s="65">
        <v>0</v>
      </c>
      <c r="CL189" s="65">
        <v>0</v>
      </c>
      <c r="CM189" s="65">
        <v>0</v>
      </c>
      <c r="CN189" s="65">
        <v>0</v>
      </c>
      <c r="CO189" s="65">
        <v>0</v>
      </c>
      <c r="CP189" s="65">
        <v>0</v>
      </c>
      <c r="CQ189" s="65">
        <v>0</v>
      </c>
      <c r="CR189" s="65">
        <v>0</v>
      </c>
      <c r="CS189" s="65">
        <v>0</v>
      </c>
      <c r="CT189" s="65">
        <v>0</v>
      </c>
      <c r="CU189" s="65">
        <v>0</v>
      </c>
      <c r="CV189" s="65">
        <v>0</v>
      </c>
      <c r="CW189" s="65">
        <v>0</v>
      </c>
      <c r="CX189" s="65">
        <v>0</v>
      </c>
      <c r="CY189" s="65">
        <v>0</v>
      </c>
      <c r="CZ189" s="65">
        <v>0</v>
      </c>
      <c r="DA189" s="65">
        <v>0</v>
      </c>
      <c r="DB189" s="65">
        <v>0</v>
      </c>
      <c r="DC189" s="65">
        <v>0</v>
      </c>
      <c r="DD189" s="65">
        <v>0</v>
      </c>
      <c r="DE189" s="65">
        <v>0</v>
      </c>
      <c r="DF189" s="65">
        <v>0</v>
      </c>
      <c r="DG189" s="65">
        <v>0</v>
      </c>
      <c r="DH189" s="65">
        <v>0</v>
      </c>
      <c r="DI189" s="65">
        <v>0</v>
      </c>
      <c r="DJ189" s="65">
        <v>0</v>
      </c>
      <c r="DK189" s="65">
        <v>0</v>
      </c>
      <c r="DL189" s="65">
        <v>0</v>
      </c>
      <c r="DM189" s="65">
        <v>0</v>
      </c>
      <c r="DN189" s="65">
        <v>0</v>
      </c>
      <c r="DO189" s="65">
        <v>0</v>
      </c>
      <c r="DP189" s="65">
        <v>0</v>
      </c>
      <c r="DQ189" s="65">
        <v>0</v>
      </c>
      <c r="DR189" s="65">
        <v>0</v>
      </c>
      <c r="DS189" s="65">
        <v>0</v>
      </c>
    </row>
    <row r="190" spans="2:125" s="78" customFormat="1" x14ac:dyDescent="0.25">
      <c r="B190" s="78" t="e">
        <v>#NUM!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2">
        <v>999</v>
      </c>
      <c r="K190" s="2">
        <v>999</v>
      </c>
      <c r="L190" s="2">
        <v>999</v>
      </c>
      <c r="M190" s="2">
        <v>999</v>
      </c>
      <c r="N190" s="2">
        <v>0</v>
      </c>
      <c r="O190" s="2">
        <v>1998</v>
      </c>
      <c r="P190" s="2">
        <v>2997</v>
      </c>
      <c r="Q190" s="2">
        <v>3996</v>
      </c>
      <c r="R190" s="2">
        <v>3996</v>
      </c>
      <c r="S190" s="78">
        <v>0</v>
      </c>
      <c r="T190" s="2"/>
      <c r="U190" s="78">
        <v>0</v>
      </c>
      <c r="V190" s="2"/>
      <c r="W190" s="78">
        <v>0</v>
      </c>
      <c r="X190" s="2"/>
      <c r="Y190" s="2"/>
      <c r="Z190" s="2"/>
      <c r="AA190" s="2"/>
      <c r="AB190" s="2"/>
      <c r="AC190" s="2"/>
      <c r="AD190" s="2"/>
      <c r="AE190" s="2"/>
      <c r="AF190" s="2"/>
      <c r="AG190" s="2" t="s">
        <v>797</v>
      </c>
      <c r="AH190" s="2" t="s">
        <v>797</v>
      </c>
      <c r="AI190" s="2" t="s">
        <v>797</v>
      </c>
      <c r="AJ190" s="2" t="s">
        <v>797</v>
      </c>
      <c r="AK190" s="2" t="s">
        <v>797</v>
      </c>
      <c r="AL190" s="78">
        <v>100</v>
      </c>
      <c r="AM190" s="78">
        <v>0</v>
      </c>
      <c r="AP190" s="2">
        <v>3996.0019000000002</v>
      </c>
      <c r="AQ190" s="65">
        <v>0</v>
      </c>
      <c r="AR190" s="65">
        <v>0</v>
      </c>
      <c r="AS190" s="65">
        <v>0</v>
      </c>
      <c r="AT190" s="65">
        <v>0</v>
      </c>
      <c r="AU190" s="65">
        <v>0</v>
      </c>
      <c r="AV190" s="65">
        <v>0</v>
      </c>
      <c r="AW190" s="65">
        <v>0</v>
      </c>
      <c r="AX190" s="65">
        <v>0</v>
      </c>
      <c r="AY190" s="65">
        <v>0</v>
      </c>
      <c r="AZ190" s="65">
        <v>0</v>
      </c>
      <c r="BA190" s="65">
        <v>0</v>
      </c>
      <c r="BB190" s="65">
        <v>0</v>
      </c>
      <c r="BC190" s="65">
        <v>0</v>
      </c>
      <c r="BD190" s="65">
        <v>0</v>
      </c>
      <c r="BE190" s="65">
        <v>0</v>
      </c>
      <c r="BF190" s="65">
        <v>0</v>
      </c>
      <c r="BG190" s="65">
        <v>0</v>
      </c>
      <c r="BH190" s="65">
        <v>0</v>
      </c>
      <c r="BI190" s="65">
        <v>0</v>
      </c>
      <c r="BJ190" s="65">
        <v>0</v>
      </c>
      <c r="BK190" s="65">
        <v>0</v>
      </c>
      <c r="BL190" s="65">
        <v>0</v>
      </c>
      <c r="BM190" s="65">
        <v>0</v>
      </c>
      <c r="BN190" s="65">
        <v>0</v>
      </c>
      <c r="BO190" s="65">
        <v>0</v>
      </c>
      <c r="BP190" s="65">
        <v>0</v>
      </c>
      <c r="BQ190" s="65">
        <v>0</v>
      </c>
      <c r="BR190" s="65">
        <v>0</v>
      </c>
      <c r="BS190" s="65">
        <v>0</v>
      </c>
      <c r="BT190" s="65">
        <v>0</v>
      </c>
      <c r="BU190" s="65">
        <v>0</v>
      </c>
      <c r="BV190" s="65">
        <v>0</v>
      </c>
      <c r="BW190" s="65">
        <v>0</v>
      </c>
      <c r="BX190" s="65">
        <v>0</v>
      </c>
      <c r="BY190" s="65">
        <v>0</v>
      </c>
      <c r="BZ190" s="65">
        <v>0</v>
      </c>
      <c r="CA190" s="65">
        <v>0</v>
      </c>
      <c r="CB190" s="65">
        <v>0</v>
      </c>
      <c r="CC190" s="65">
        <v>0</v>
      </c>
      <c r="CD190" s="65">
        <v>0</v>
      </c>
      <c r="CE190" s="65">
        <v>0</v>
      </c>
      <c r="CF190" s="65">
        <v>0</v>
      </c>
      <c r="CG190" s="65">
        <v>0</v>
      </c>
      <c r="CH190" s="65">
        <v>0</v>
      </c>
      <c r="CI190" s="65">
        <v>0</v>
      </c>
      <c r="CJ190" s="65">
        <v>0</v>
      </c>
      <c r="CK190" s="65">
        <v>0</v>
      </c>
      <c r="CL190" s="65">
        <v>0</v>
      </c>
      <c r="CM190" s="65">
        <v>0</v>
      </c>
      <c r="CN190" s="65">
        <v>0</v>
      </c>
      <c r="CO190" s="65">
        <v>0</v>
      </c>
      <c r="CP190" s="65">
        <v>0</v>
      </c>
      <c r="CQ190" s="65">
        <v>0</v>
      </c>
      <c r="CR190" s="65">
        <v>0</v>
      </c>
      <c r="CS190" s="65">
        <v>0</v>
      </c>
      <c r="CT190" s="65">
        <v>0</v>
      </c>
      <c r="CU190" s="65">
        <v>0</v>
      </c>
      <c r="CV190" s="65">
        <v>0</v>
      </c>
      <c r="CW190" s="65">
        <v>0</v>
      </c>
      <c r="CX190" s="65">
        <v>0</v>
      </c>
      <c r="CY190" s="65">
        <v>0</v>
      </c>
      <c r="CZ190" s="65">
        <v>0</v>
      </c>
      <c r="DA190" s="65">
        <v>0</v>
      </c>
      <c r="DB190" s="65">
        <v>0</v>
      </c>
      <c r="DC190" s="65">
        <v>0</v>
      </c>
      <c r="DD190" s="65">
        <v>0</v>
      </c>
      <c r="DE190" s="65">
        <v>0</v>
      </c>
      <c r="DF190" s="65">
        <v>0</v>
      </c>
      <c r="DG190" s="65">
        <v>0</v>
      </c>
      <c r="DH190" s="65">
        <v>0</v>
      </c>
      <c r="DI190" s="65">
        <v>0</v>
      </c>
      <c r="DJ190" s="65">
        <v>0</v>
      </c>
      <c r="DK190" s="65">
        <v>0</v>
      </c>
      <c r="DL190" s="65">
        <v>0</v>
      </c>
      <c r="DM190" s="65">
        <v>0</v>
      </c>
      <c r="DN190" s="65">
        <v>0</v>
      </c>
      <c r="DO190" s="65">
        <v>0</v>
      </c>
      <c r="DP190" s="65">
        <v>0</v>
      </c>
      <c r="DQ190" s="65">
        <v>0</v>
      </c>
      <c r="DR190" s="65">
        <v>0</v>
      </c>
      <c r="DS190" s="65">
        <v>0</v>
      </c>
    </row>
    <row r="191" spans="2:125" s="71" customFormat="1" x14ac:dyDescent="0.25"/>
    <row r="192" spans="2:125" s="71" customFormat="1" x14ac:dyDescent="0.25"/>
    <row r="193" s="71" customFormat="1" x14ac:dyDescent="0.25"/>
    <row r="194" s="71" customFormat="1" x14ac:dyDescent="0.25"/>
    <row r="195" s="71" customFormat="1" x14ac:dyDescent="0.25"/>
    <row r="196" s="71" customFormat="1" x14ac:dyDescent="0.25"/>
    <row r="197" s="71" customFormat="1" x14ac:dyDescent="0.25"/>
    <row r="198" s="71" customFormat="1" x14ac:dyDescent="0.25"/>
    <row r="199" s="71" customFormat="1" x14ac:dyDescent="0.25"/>
    <row r="200" s="71" customFormat="1" x14ac:dyDescent="0.25"/>
    <row r="201" s="71" customFormat="1" x14ac:dyDescent="0.25"/>
    <row r="202" s="71" customFormat="1" x14ac:dyDescent="0.25"/>
    <row r="203" s="71" customFormat="1" x14ac:dyDescent="0.25"/>
    <row r="204" s="71" customFormat="1" x14ac:dyDescent="0.25"/>
    <row r="205" s="71" customFormat="1" x14ac:dyDescent="0.25"/>
    <row r="206" s="71" customFormat="1" x14ac:dyDescent="0.25"/>
    <row r="207" s="71" customFormat="1" x14ac:dyDescent="0.25"/>
    <row r="208" s="71" customFormat="1" x14ac:dyDescent="0.25"/>
    <row r="209" s="71" customFormat="1" x14ac:dyDescent="0.25"/>
    <row r="210" s="71" customFormat="1" x14ac:dyDescent="0.25"/>
    <row r="211" s="71" customFormat="1" x14ac:dyDescent="0.25"/>
    <row r="212" s="71" customFormat="1" x14ac:dyDescent="0.25"/>
    <row r="213" s="71" customFormat="1" x14ac:dyDescent="0.25"/>
    <row r="214" s="71" customFormat="1" x14ac:dyDescent="0.25"/>
    <row r="215" s="71" customFormat="1" x14ac:dyDescent="0.25"/>
    <row r="216" s="71" customFormat="1" x14ac:dyDescent="0.25"/>
    <row r="217" s="71" customFormat="1" x14ac:dyDescent="0.25"/>
    <row r="218" s="71" customFormat="1" x14ac:dyDescent="0.25"/>
    <row r="219" s="71" customFormat="1" x14ac:dyDescent="0.25"/>
    <row r="220" s="71" customFormat="1" x14ac:dyDescent="0.25"/>
    <row r="221" s="71" customFormat="1" x14ac:dyDescent="0.25"/>
    <row r="222" s="71" customFormat="1" x14ac:dyDescent="0.25"/>
    <row r="223" s="71" customFormat="1" x14ac:dyDescent="0.25"/>
    <row r="224" s="71" customFormat="1" x14ac:dyDescent="0.25"/>
    <row r="225" s="71" customFormat="1" x14ac:dyDescent="0.25"/>
    <row r="226" s="71" customFormat="1" x14ac:dyDescent="0.25"/>
    <row r="227" s="71" customFormat="1" x14ac:dyDescent="0.25"/>
    <row r="228" s="71" customFormat="1" x14ac:dyDescent="0.25"/>
    <row r="229" s="71" customFormat="1" x14ac:dyDescent="0.25"/>
    <row r="230" s="71" customFormat="1" x14ac:dyDescent="0.25"/>
    <row r="231" s="71" customFormat="1" x14ac:dyDescent="0.25"/>
    <row r="232" s="71" customFormat="1" x14ac:dyDescent="0.25"/>
    <row r="233" s="71" customFormat="1" x14ac:dyDescent="0.25"/>
    <row r="234" s="71" customFormat="1" x14ac:dyDescent="0.25"/>
    <row r="235" s="71" customFormat="1" x14ac:dyDescent="0.25"/>
    <row r="236" s="71" customFormat="1" x14ac:dyDescent="0.25"/>
    <row r="237" s="71" customFormat="1" x14ac:dyDescent="0.25"/>
    <row r="238" s="71" customFormat="1" x14ac:dyDescent="0.25"/>
    <row r="239" s="71" customFormat="1" x14ac:dyDescent="0.25"/>
    <row r="240" s="71" customFormat="1" x14ac:dyDescent="0.25"/>
    <row r="241" s="71" customFormat="1" x14ac:dyDescent="0.25"/>
    <row r="242" s="71" customFormat="1" x14ac:dyDescent="0.25"/>
    <row r="243" s="71" customFormat="1" x14ac:dyDescent="0.25"/>
    <row r="244" s="71" customFormat="1" x14ac:dyDescent="0.25"/>
    <row r="245" s="71" customFormat="1" x14ac:dyDescent="0.25"/>
    <row r="246" s="71" customFormat="1" x14ac:dyDescent="0.25"/>
    <row r="247" s="71" customFormat="1" x14ac:dyDescent="0.25"/>
    <row r="248" s="71" customFormat="1" x14ac:dyDescent="0.25"/>
    <row r="249" s="71" customFormat="1" x14ac:dyDescent="0.25"/>
    <row r="250" s="71" customFormat="1" x14ac:dyDescent="0.25"/>
    <row r="251" s="71" customFormat="1" x14ac:dyDescent="0.25"/>
    <row r="252" s="71" customFormat="1" x14ac:dyDescent="0.25"/>
    <row r="253" s="71" customFormat="1" x14ac:dyDescent="0.25"/>
    <row r="254" s="71" customFormat="1" x14ac:dyDescent="0.25"/>
    <row r="255" s="71" customFormat="1" x14ac:dyDescent="0.25"/>
    <row r="256" s="71" customFormat="1" x14ac:dyDescent="0.25"/>
    <row r="257" s="71" customFormat="1" x14ac:dyDescent="0.25"/>
  </sheetData>
  <sheetProtection password="DF65" sheet="1" objects="1" scenarios="1"/>
  <mergeCells count="12">
    <mergeCell ref="AP89:AP90"/>
    <mergeCell ref="C89:C90"/>
    <mergeCell ref="B89:B90"/>
    <mergeCell ref="G89:G90"/>
    <mergeCell ref="D89:D90"/>
    <mergeCell ref="E89:E90"/>
    <mergeCell ref="F89:F90"/>
    <mergeCell ref="J89:J90"/>
    <mergeCell ref="K89:K90"/>
    <mergeCell ref="L89:L90"/>
    <mergeCell ref="M89:M90"/>
    <mergeCell ref="N89:N9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P1109"/>
  <sheetViews>
    <sheetView workbookViewId="0">
      <pane xSplit="1" ySplit="1" topLeftCell="I756" activePane="bottomRight" state="frozen"/>
      <selection pane="topRight" activeCell="B1" sqref="B1"/>
      <selection pane="bottomLeft" activeCell="A2" sqref="A2"/>
      <selection pane="bottomRight" activeCell="Q767" sqref="Q767"/>
    </sheetView>
  </sheetViews>
  <sheetFormatPr baseColWidth="10" defaultColWidth="11.42578125" defaultRowHeight="15" x14ac:dyDescent="0.25"/>
  <cols>
    <col min="1" max="1" width="51.42578125" style="298" customWidth="1"/>
    <col min="2" max="2" width="11.42578125" style="298"/>
    <col min="3" max="10" width="11.42578125" style="2"/>
    <col min="11" max="11" width="19.7109375" style="2" customWidth="1"/>
    <col min="12" max="12" width="30" style="2" customWidth="1"/>
    <col min="13" max="13" width="12.85546875" style="2" customWidth="1"/>
    <col min="14" max="14" width="9.42578125" style="2" customWidth="1"/>
    <col min="15" max="15" width="4.7109375" style="2" customWidth="1"/>
    <col min="16" max="16384" width="11.42578125" style="2"/>
  </cols>
  <sheetData>
    <row r="1" spans="1:16" s="32" customFormat="1" x14ac:dyDescent="0.25">
      <c r="A1" s="286" t="s">
        <v>62</v>
      </c>
      <c r="B1" s="286" t="s">
        <v>239</v>
      </c>
      <c r="C1" s="32" t="s">
        <v>35</v>
      </c>
      <c r="D1" s="32" t="s">
        <v>240</v>
      </c>
      <c r="E1" s="32" t="s">
        <v>241</v>
      </c>
      <c r="F1" s="32" t="s">
        <v>242</v>
      </c>
      <c r="G1" s="32" t="s">
        <v>243</v>
      </c>
      <c r="H1" s="32" t="s">
        <v>244</v>
      </c>
      <c r="I1" s="32" t="s">
        <v>245</v>
      </c>
      <c r="J1" s="32" t="s">
        <v>246</v>
      </c>
      <c r="L1" s="32" t="s">
        <v>247</v>
      </c>
      <c r="M1" s="32" t="s">
        <v>248</v>
      </c>
      <c r="N1" s="32" t="s">
        <v>249</v>
      </c>
      <c r="O1" s="32" t="s">
        <v>250</v>
      </c>
      <c r="P1" s="32" t="s">
        <v>251</v>
      </c>
    </row>
    <row r="2" spans="1:16" s="289" customFormat="1" x14ac:dyDescent="0.25">
      <c r="A2" s="287" t="s">
        <v>252</v>
      </c>
      <c r="B2" s="288"/>
      <c r="H2" s="289">
        <v>4</v>
      </c>
      <c r="L2" s="289" t="s">
        <v>703</v>
      </c>
      <c r="M2" s="289" t="s">
        <v>253</v>
      </c>
      <c r="N2" s="289" t="s">
        <v>254</v>
      </c>
      <c r="O2" s="65">
        <v>1</v>
      </c>
      <c r="P2" s="65" t="s">
        <v>702</v>
      </c>
    </row>
    <row r="3" spans="1:16" s="317" customFormat="1" x14ac:dyDescent="0.25">
      <c r="A3" s="290" t="s">
        <v>255</v>
      </c>
      <c r="B3" s="291"/>
      <c r="H3" s="317">
        <v>0</v>
      </c>
      <c r="M3" s="317" t="s">
        <v>253</v>
      </c>
      <c r="N3" s="317" t="s">
        <v>254</v>
      </c>
      <c r="O3" s="78">
        <v>1</v>
      </c>
      <c r="P3" s="78"/>
    </row>
    <row r="4" spans="1:16" s="317" customFormat="1" x14ac:dyDescent="0.25">
      <c r="A4" s="290" t="s">
        <v>256</v>
      </c>
      <c r="B4" s="291"/>
      <c r="H4" s="317">
        <v>0</v>
      </c>
      <c r="M4" s="317" t="s">
        <v>253</v>
      </c>
      <c r="N4" s="317" t="s">
        <v>254</v>
      </c>
      <c r="O4" s="78">
        <v>1</v>
      </c>
      <c r="P4" s="78"/>
    </row>
    <row r="5" spans="1:16" s="65" customFormat="1" x14ac:dyDescent="0.25">
      <c r="A5" s="288" t="s">
        <v>307</v>
      </c>
      <c r="B5" s="288"/>
      <c r="D5" s="65">
        <v>50</v>
      </c>
      <c r="H5" s="65">
        <v>1</v>
      </c>
      <c r="L5" s="65" t="s">
        <v>705</v>
      </c>
      <c r="M5" s="65" t="s">
        <v>253</v>
      </c>
      <c r="N5" s="65" t="s">
        <v>254</v>
      </c>
      <c r="O5" s="65">
        <v>2</v>
      </c>
      <c r="P5" s="65" t="s">
        <v>704</v>
      </c>
    </row>
    <row r="6" spans="1:16" s="78" customFormat="1" x14ac:dyDescent="0.25">
      <c r="A6" s="290" t="s">
        <v>293</v>
      </c>
      <c r="B6" s="291"/>
      <c r="D6" s="78">
        <v>31</v>
      </c>
      <c r="H6" s="78">
        <v>1</v>
      </c>
      <c r="L6" s="78" t="s">
        <v>707</v>
      </c>
      <c r="M6" s="78" t="s">
        <v>253</v>
      </c>
      <c r="N6" s="78" t="s">
        <v>254</v>
      </c>
      <c r="O6" s="78">
        <v>3</v>
      </c>
      <c r="P6" s="78" t="s">
        <v>706</v>
      </c>
    </row>
    <row r="7" spans="1:16" s="78" customFormat="1" x14ac:dyDescent="0.25">
      <c r="A7" s="290" t="s">
        <v>294</v>
      </c>
      <c r="B7" s="291"/>
      <c r="D7" s="78">
        <v>7</v>
      </c>
      <c r="H7" s="78">
        <v>1</v>
      </c>
      <c r="L7" s="78" t="s">
        <v>709</v>
      </c>
      <c r="M7" s="78" t="s">
        <v>253</v>
      </c>
      <c r="N7" s="78" t="s">
        <v>254</v>
      </c>
      <c r="O7" s="78">
        <v>4</v>
      </c>
      <c r="P7" s="78" t="s">
        <v>708</v>
      </c>
    </row>
    <row r="8" spans="1:16" s="65" customFormat="1" ht="15" customHeight="1" x14ac:dyDescent="0.25">
      <c r="A8" s="289" t="s">
        <v>257</v>
      </c>
      <c r="B8" s="294"/>
      <c r="C8" s="65">
        <v>1</v>
      </c>
      <c r="D8" s="65">
        <v>4</v>
      </c>
      <c r="H8" s="65">
        <v>-0.60000000000000009</v>
      </c>
      <c r="M8" s="65" t="s">
        <v>253</v>
      </c>
      <c r="N8" s="65" t="s">
        <v>254</v>
      </c>
      <c r="O8" s="65">
        <v>4</v>
      </c>
    </row>
    <row r="9" spans="1:16" s="65" customFormat="1" x14ac:dyDescent="0.25">
      <c r="A9" s="289" t="s">
        <v>257</v>
      </c>
      <c r="B9" s="294"/>
      <c r="C9" s="65">
        <v>2</v>
      </c>
      <c r="D9" s="65">
        <v>4</v>
      </c>
      <c r="H9" s="65">
        <v>-0.60000000000000009</v>
      </c>
      <c r="M9" s="65" t="s">
        <v>253</v>
      </c>
      <c r="N9" s="65" t="s">
        <v>254</v>
      </c>
      <c r="O9" s="65">
        <v>4</v>
      </c>
    </row>
    <row r="10" spans="1:16" s="65" customFormat="1" x14ac:dyDescent="0.25">
      <c r="A10" s="289" t="s">
        <v>257</v>
      </c>
      <c r="B10" s="294"/>
      <c r="C10" s="65">
        <v>3</v>
      </c>
      <c r="D10" s="65">
        <v>3</v>
      </c>
      <c r="H10" s="65">
        <v>-0.5</v>
      </c>
      <c r="M10" s="65" t="s">
        <v>253</v>
      </c>
      <c r="N10" s="65" t="s">
        <v>254</v>
      </c>
      <c r="O10" s="65">
        <v>4</v>
      </c>
    </row>
    <row r="11" spans="1:16" s="65" customFormat="1" x14ac:dyDescent="0.25">
      <c r="A11" s="289" t="s">
        <v>257</v>
      </c>
      <c r="B11" s="294"/>
      <c r="C11" s="65">
        <v>4</v>
      </c>
      <c r="D11" s="65">
        <v>3</v>
      </c>
      <c r="H11" s="65">
        <v>-0.90000000000000036</v>
      </c>
      <c r="M11" s="65" t="s">
        <v>253</v>
      </c>
      <c r="N11" s="65" t="s">
        <v>254</v>
      </c>
      <c r="O11" s="65">
        <v>4</v>
      </c>
    </row>
    <row r="12" spans="1:16" s="65" customFormat="1" x14ac:dyDescent="0.25">
      <c r="A12" s="289" t="s">
        <v>257</v>
      </c>
      <c r="B12" s="294"/>
      <c r="C12" s="65">
        <v>5</v>
      </c>
      <c r="D12" s="65">
        <v>3</v>
      </c>
      <c r="H12" s="65">
        <v>-0.29999999999999982</v>
      </c>
      <c r="M12" s="65" t="s">
        <v>253</v>
      </c>
      <c r="N12" s="65" t="s">
        <v>254</v>
      </c>
      <c r="O12" s="65">
        <v>4</v>
      </c>
    </row>
    <row r="13" spans="1:16" s="65" customFormat="1" x14ac:dyDescent="0.25">
      <c r="A13" s="289" t="s">
        <v>257</v>
      </c>
      <c r="B13" s="294"/>
      <c r="C13" s="65">
        <v>6</v>
      </c>
      <c r="D13" s="65">
        <v>3</v>
      </c>
      <c r="H13" s="65">
        <v>-0.39999999999999991</v>
      </c>
      <c r="M13" s="65" t="s">
        <v>253</v>
      </c>
      <c r="N13" s="65" t="s">
        <v>254</v>
      </c>
      <c r="O13" s="65">
        <v>4</v>
      </c>
    </row>
    <row r="14" spans="1:16" s="65" customFormat="1" x14ac:dyDescent="0.25">
      <c r="A14" s="289" t="s">
        <v>257</v>
      </c>
      <c r="B14" s="294"/>
      <c r="C14" s="65">
        <v>7</v>
      </c>
      <c r="D14" s="65">
        <v>4</v>
      </c>
      <c r="H14" s="65">
        <v>-1.4000000000000004</v>
      </c>
      <c r="M14" s="65" t="s">
        <v>253</v>
      </c>
      <c r="N14" s="65" t="s">
        <v>254</v>
      </c>
      <c r="O14" s="65">
        <v>4</v>
      </c>
    </row>
    <row r="15" spans="1:16" s="65" customFormat="1" x14ac:dyDescent="0.25">
      <c r="A15" s="289" t="s">
        <v>257</v>
      </c>
      <c r="B15" s="294"/>
      <c r="C15" s="65">
        <v>8</v>
      </c>
      <c r="D15" s="65">
        <v>3</v>
      </c>
      <c r="H15" s="65">
        <v>-0.60000000000000009</v>
      </c>
      <c r="M15" s="65" t="s">
        <v>253</v>
      </c>
      <c r="N15" s="65" t="s">
        <v>254</v>
      </c>
      <c r="O15" s="65">
        <v>4</v>
      </c>
    </row>
    <row r="16" spans="1:16" s="65" customFormat="1" x14ac:dyDescent="0.25">
      <c r="A16" s="289" t="s">
        <v>257</v>
      </c>
      <c r="B16" s="294"/>
      <c r="C16" s="65">
        <v>9</v>
      </c>
      <c r="D16" s="65">
        <v>3</v>
      </c>
      <c r="H16" s="65">
        <v>0</v>
      </c>
      <c r="M16" s="65" t="s">
        <v>253</v>
      </c>
      <c r="N16" s="65" t="s">
        <v>254</v>
      </c>
      <c r="O16" s="65">
        <v>4</v>
      </c>
    </row>
    <row r="17" spans="1:15" s="65" customFormat="1" x14ac:dyDescent="0.25">
      <c r="A17" s="289" t="s">
        <v>257</v>
      </c>
      <c r="B17" s="294"/>
      <c r="C17" s="65">
        <v>10</v>
      </c>
      <c r="D17" s="65">
        <v>3</v>
      </c>
      <c r="H17" s="65">
        <v>-1</v>
      </c>
      <c r="M17" s="65" t="s">
        <v>253</v>
      </c>
      <c r="N17" s="65" t="s">
        <v>254</v>
      </c>
      <c r="O17" s="65">
        <v>4</v>
      </c>
    </row>
    <row r="18" spans="1:15" s="65" customFormat="1" x14ac:dyDescent="0.25">
      <c r="A18" s="289" t="s">
        <v>257</v>
      </c>
      <c r="B18" s="294"/>
      <c r="C18" s="65">
        <v>11</v>
      </c>
      <c r="D18" s="65">
        <v>3</v>
      </c>
      <c r="H18" s="65">
        <v>0</v>
      </c>
      <c r="M18" s="65" t="s">
        <v>253</v>
      </c>
      <c r="N18" s="65" t="s">
        <v>254</v>
      </c>
      <c r="O18" s="65">
        <v>4</v>
      </c>
    </row>
    <row r="19" spans="1:15" s="65" customFormat="1" x14ac:dyDescent="0.25">
      <c r="A19" s="289" t="s">
        <v>257</v>
      </c>
      <c r="B19" s="294"/>
      <c r="C19" s="65">
        <v>12</v>
      </c>
      <c r="D19" s="65">
        <v>3</v>
      </c>
      <c r="H19" s="65">
        <v>-0.20000000000000018</v>
      </c>
      <c r="M19" s="65" t="s">
        <v>253</v>
      </c>
      <c r="N19" s="65" t="s">
        <v>254</v>
      </c>
      <c r="O19" s="65">
        <v>4</v>
      </c>
    </row>
    <row r="20" spans="1:15" s="65" customFormat="1" x14ac:dyDescent="0.25">
      <c r="A20" s="289" t="s">
        <v>257</v>
      </c>
      <c r="B20" s="294"/>
      <c r="C20" s="65">
        <v>13</v>
      </c>
      <c r="D20" s="65">
        <v>4</v>
      </c>
      <c r="H20" s="65">
        <v>-0.39999999999999991</v>
      </c>
      <c r="M20" s="65" t="s">
        <v>253</v>
      </c>
      <c r="N20" s="65" t="s">
        <v>254</v>
      </c>
      <c r="O20" s="65">
        <v>4</v>
      </c>
    </row>
    <row r="21" spans="1:15" s="65" customFormat="1" x14ac:dyDescent="0.25">
      <c r="A21" s="289" t="s">
        <v>257</v>
      </c>
      <c r="B21" s="294"/>
      <c r="C21" s="65">
        <v>14</v>
      </c>
      <c r="D21" s="65">
        <v>4</v>
      </c>
      <c r="H21" s="65">
        <v>-0.59999999999999964</v>
      </c>
      <c r="M21" s="65" t="s">
        <v>253</v>
      </c>
      <c r="N21" s="65" t="s">
        <v>254</v>
      </c>
      <c r="O21" s="65">
        <v>4</v>
      </c>
    </row>
    <row r="22" spans="1:15" s="65" customFormat="1" x14ac:dyDescent="0.25">
      <c r="A22" s="289" t="s">
        <v>257</v>
      </c>
      <c r="B22" s="294"/>
      <c r="C22" s="65">
        <v>15</v>
      </c>
      <c r="D22" s="65">
        <v>4</v>
      </c>
      <c r="H22" s="65">
        <v>-1.1000000000000005</v>
      </c>
      <c r="M22" s="65" t="s">
        <v>253</v>
      </c>
      <c r="N22" s="65" t="s">
        <v>254</v>
      </c>
      <c r="O22" s="65">
        <v>4</v>
      </c>
    </row>
    <row r="23" spans="1:15" s="65" customFormat="1" x14ac:dyDescent="0.25">
      <c r="A23" s="289" t="s">
        <v>257</v>
      </c>
      <c r="B23" s="294"/>
      <c r="C23" s="65">
        <v>16</v>
      </c>
      <c r="D23" s="65">
        <v>3</v>
      </c>
      <c r="H23" s="65">
        <v>0</v>
      </c>
      <c r="M23" s="65" t="s">
        <v>253</v>
      </c>
      <c r="N23" s="65" t="s">
        <v>254</v>
      </c>
      <c r="O23" s="65">
        <v>4</v>
      </c>
    </row>
    <row r="24" spans="1:15" s="65" customFormat="1" x14ac:dyDescent="0.25">
      <c r="A24" s="289" t="s">
        <v>257</v>
      </c>
      <c r="B24" s="294"/>
      <c r="C24" s="65">
        <v>17</v>
      </c>
      <c r="D24" s="65">
        <v>3</v>
      </c>
      <c r="H24" s="65">
        <v>0</v>
      </c>
      <c r="M24" s="65" t="s">
        <v>253</v>
      </c>
      <c r="N24" s="65" t="s">
        <v>254</v>
      </c>
      <c r="O24" s="65">
        <v>4</v>
      </c>
    </row>
    <row r="25" spans="1:15" s="65" customFormat="1" x14ac:dyDescent="0.25">
      <c r="A25" s="289" t="s">
        <v>257</v>
      </c>
      <c r="B25" s="294"/>
      <c r="C25" s="65">
        <v>18</v>
      </c>
      <c r="D25" s="65">
        <v>3</v>
      </c>
      <c r="H25" s="65">
        <v>0</v>
      </c>
      <c r="M25" s="65" t="s">
        <v>253</v>
      </c>
      <c r="N25" s="65" t="s">
        <v>254</v>
      </c>
      <c r="O25" s="65">
        <v>4</v>
      </c>
    </row>
    <row r="26" spans="1:15" s="65" customFormat="1" x14ac:dyDescent="0.25">
      <c r="A26" s="289" t="s">
        <v>257</v>
      </c>
      <c r="B26" s="294"/>
      <c r="C26" s="65">
        <v>19</v>
      </c>
      <c r="D26" s="65" t="s">
        <v>52</v>
      </c>
      <c r="H26" s="65">
        <v>0</v>
      </c>
      <c r="M26" s="65" t="s">
        <v>253</v>
      </c>
      <c r="N26" s="65" t="s">
        <v>254</v>
      </c>
      <c r="O26" s="65">
        <v>4</v>
      </c>
    </row>
    <row r="27" spans="1:15" s="65" customFormat="1" x14ac:dyDescent="0.25">
      <c r="A27" s="289" t="s">
        <v>257</v>
      </c>
      <c r="B27" s="294"/>
      <c r="C27" s="65">
        <v>20</v>
      </c>
      <c r="D27" s="65" t="s">
        <v>52</v>
      </c>
      <c r="H27" s="65">
        <v>0</v>
      </c>
      <c r="M27" s="65" t="s">
        <v>253</v>
      </c>
      <c r="N27" s="65" t="s">
        <v>254</v>
      </c>
      <c r="O27" s="65">
        <v>4</v>
      </c>
    </row>
    <row r="28" spans="1:15" s="65" customFormat="1" x14ac:dyDescent="0.25">
      <c r="A28" s="289" t="s">
        <v>257</v>
      </c>
      <c r="B28" s="294"/>
      <c r="C28" s="65">
        <v>21</v>
      </c>
      <c r="D28" s="65" t="s">
        <v>52</v>
      </c>
      <c r="H28" s="65">
        <v>0</v>
      </c>
      <c r="M28" s="65" t="s">
        <v>253</v>
      </c>
      <c r="N28" s="65" t="s">
        <v>254</v>
      </c>
      <c r="O28" s="65">
        <v>4</v>
      </c>
    </row>
    <row r="29" spans="1:15" s="65" customFormat="1" x14ac:dyDescent="0.25">
      <c r="A29" s="289" t="s">
        <v>257</v>
      </c>
      <c r="B29" s="294"/>
      <c r="C29" s="65">
        <v>22</v>
      </c>
      <c r="D29" s="65" t="s">
        <v>52</v>
      </c>
      <c r="H29" s="65">
        <v>0</v>
      </c>
      <c r="M29" s="65" t="s">
        <v>253</v>
      </c>
      <c r="N29" s="65" t="s">
        <v>254</v>
      </c>
      <c r="O29" s="65">
        <v>4</v>
      </c>
    </row>
    <row r="30" spans="1:15" s="65" customFormat="1" x14ac:dyDescent="0.25">
      <c r="A30" s="289" t="s">
        <v>257</v>
      </c>
      <c r="B30" s="294"/>
      <c r="C30" s="65">
        <v>23</v>
      </c>
      <c r="D30" s="65" t="s">
        <v>52</v>
      </c>
      <c r="H30" s="65">
        <v>0</v>
      </c>
      <c r="M30" s="65" t="s">
        <v>253</v>
      </c>
      <c r="N30" s="65" t="s">
        <v>254</v>
      </c>
      <c r="O30" s="65">
        <v>4</v>
      </c>
    </row>
    <row r="31" spans="1:15" s="65" customFormat="1" x14ac:dyDescent="0.25">
      <c r="A31" s="289" t="s">
        <v>257</v>
      </c>
      <c r="B31" s="294"/>
      <c r="C31" s="65">
        <v>24</v>
      </c>
      <c r="D31" s="65" t="s">
        <v>52</v>
      </c>
      <c r="H31" s="65">
        <v>0</v>
      </c>
      <c r="M31" s="65" t="s">
        <v>253</v>
      </c>
      <c r="N31" s="65" t="s">
        <v>254</v>
      </c>
      <c r="O31" s="65">
        <v>4</v>
      </c>
    </row>
    <row r="32" spans="1:15" s="65" customFormat="1" x14ac:dyDescent="0.25">
      <c r="A32" s="289" t="s">
        <v>257</v>
      </c>
      <c r="B32" s="294"/>
      <c r="C32" s="65">
        <v>25</v>
      </c>
      <c r="D32" s="65" t="s">
        <v>52</v>
      </c>
      <c r="H32" s="65">
        <v>0</v>
      </c>
      <c r="M32" s="65" t="s">
        <v>253</v>
      </c>
      <c r="N32" s="65" t="s">
        <v>254</v>
      </c>
      <c r="O32" s="65">
        <v>4</v>
      </c>
    </row>
    <row r="33" spans="1:16" s="65" customFormat="1" x14ac:dyDescent="0.25">
      <c r="A33" s="289" t="s">
        <v>257</v>
      </c>
      <c r="B33" s="294"/>
      <c r="C33" s="65">
        <v>26</v>
      </c>
      <c r="D33" s="65" t="s">
        <v>52</v>
      </c>
      <c r="H33" s="65">
        <v>0</v>
      </c>
      <c r="M33" s="65" t="s">
        <v>253</v>
      </c>
      <c r="N33" s="65" t="s">
        <v>254</v>
      </c>
      <c r="O33" s="65">
        <v>4</v>
      </c>
    </row>
    <row r="34" spans="1:16" s="65" customFormat="1" x14ac:dyDescent="0.25">
      <c r="A34" s="289" t="s">
        <v>257</v>
      </c>
      <c r="B34" s="294"/>
      <c r="C34" s="65">
        <v>27</v>
      </c>
      <c r="D34" s="65" t="s">
        <v>52</v>
      </c>
      <c r="H34" s="65">
        <v>0</v>
      </c>
      <c r="M34" s="65" t="s">
        <v>253</v>
      </c>
      <c r="N34" s="65" t="s">
        <v>254</v>
      </c>
      <c r="O34" s="65">
        <v>4</v>
      </c>
    </row>
    <row r="35" spans="1:16" ht="15" customHeight="1" x14ac:dyDescent="0.25">
      <c r="A35" s="292" t="s">
        <v>223</v>
      </c>
      <c r="B35" s="292">
        <v>5</v>
      </c>
      <c r="C35" s="2">
        <v>1</v>
      </c>
      <c r="D35" s="2">
        <v>4</v>
      </c>
      <c r="H35" s="2">
        <v>0</v>
      </c>
      <c r="M35" s="2" t="s">
        <v>253</v>
      </c>
      <c r="N35" s="2" t="s">
        <v>254</v>
      </c>
      <c r="O35" s="78">
        <v>4</v>
      </c>
    </row>
    <row r="36" spans="1:16" x14ac:dyDescent="0.25">
      <c r="A36" s="292" t="s">
        <v>223</v>
      </c>
      <c r="B36" s="292">
        <v>5</v>
      </c>
      <c r="C36" s="2">
        <v>2</v>
      </c>
      <c r="D36" s="2">
        <v>4</v>
      </c>
      <c r="H36" s="2">
        <v>0</v>
      </c>
      <c r="M36" s="2" t="s">
        <v>253</v>
      </c>
      <c r="N36" s="2" t="s">
        <v>254</v>
      </c>
      <c r="O36" s="78">
        <v>4</v>
      </c>
    </row>
    <row r="37" spans="1:16" x14ac:dyDescent="0.25">
      <c r="A37" s="292" t="s">
        <v>223</v>
      </c>
      <c r="B37" s="292">
        <v>5</v>
      </c>
      <c r="C37" s="2">
        <v>3</v>
      </c>
      <c r="D37" s="2">
        <v>3</v>
      </c>
      <c r="H37" s="2">
        <v>0</v>
      </c>
      <c r="M37" s="2" t="s">
        <v>253</v>
      </c>
      <c r="N37" s="2" t="s">
        <v>254</v>
      </c>
      <c r="O37" s="78">
        <v>4</v>
      </c>
    </row>
    <row r="38" spans="1:16" x14ac:dyDescent="0.25">
      <c r="A38" s="292" t="s">
        <v>223</v>
      </c>
      <c r="B38" s="292">
        <v>5</v>
      </c>
      <c r="C38" s="2">
        <v>4</v>
      </c>
      <c r="D38" s="2">
        <v>3</v>
      </c>
      <c r="H38" s="2">
        <v>0</v>
      </c>
      <c r="M38" s="2" t="s">
        <v>253</v>
      </c>
      <c r="N38" s="2" t="s">
        <v>254</v>
      </c>
      <c r="O38" s="78">
        <v>4</v>
      </c>
    </row>
    <row r="39" spans="1:16" x14ac:dyDescent="0.25">
      <c r="A39" s="292" t="s">
        <v>223</v>
      </c>
      <c r="B39" s="292">
        <v>5</v>
      </c>
      <c r="C39" s="2">
        <v>5</v>
      </c>
      <c r="D39" s="2">
        <v>3</v>
      </c>
      <c r="H39" s="2">
        <v>0</v>
      </c>
      <c r="M39" s="2" t="s">
        <v>253</v>
      </c>
      <c r="N39" s="2" t="s">
        <v>254</v>
      </c>
      <c r="O39" s="78">
        <v>4</v>
      </c>
    </row>
    <row r="40" spans="1:16" x14ac:dyDescent="0.25">
      <c r="A40" s="292" t="s">
        <v>223</v>
      </c>
      <c r="B40" s="292">
        <v>5</v>
      </c>
      <c r="C40" s="2">
        <v>6</v>
      </c>
      <c r="D40" s="2">
        <v>3</v>
      </c>
      <c r="H40" s="2">
        <v>0</v>
      </c>
      <c r="M40" s="2" t="s">
        <v>253</v>
      </c>
      <c r="N40" s="2" t="s">
        <v>254</v>
      </c>
      <c r="O40" s="78">
        <v>4</v>
      </c>
    </row>
    <row r="41" spans="1:16" x14ac:dyDescent="0.25">
      <c r="A41" s="292" t="s">
        <v>223</v>
      </c>
      <c r="B41" s="292">
        <v>5</v>
      </c>
      <c r="C41" s="2">
        <v>7</v>
      </c>
      <c r="D41" s="2">
        <v>4</v>
      </c>
      <c r="H41" s="2">
        <v>0</v>
      </c>
      <c r="M41" s="2" t="s">
        <v>253</v>
      </c>
      <c r="N41" s="2" t="s">
        <v>254</v>
      </c>
      <c r="O41" s="78">
        <v>4</v>
      </c>
    </row>
    <row r="42" spans="1:16" x14ac:dyDescent="0.25">
      <c r="A42" s="292" t="s">
        <v>223</v>
      </c>
      <c r="B42" s="292">
        <v>5</v>
      </c>
      <c r="C42" s="2">
        <v>8</v>
      </c>
      <c r="D42" s="2">
        <v>3</v>
      </c>
      <c r="H42" s="2">
        <v>0</v>
      </c>
      <c r="M42" s="2" t="s">
        <v>253</v>
      </c>
      <c r="N42" s="2" t="s">
        <v>254</v>
      </c>
      <c r="O42" s="78">
        <v>4</v>
      </c>
    </row>
    <row r="43" spans="1:16" x14ac:dyDescent="0.25">
      <c r="A43" s="292" t="s">
        <v>223</v>
      </c>
      <c r="B43" s="292">
        <v>5</v>
      </c>
      <c r="C43" s="2">
        <v>9</v>
      </c>
      <c r="D43" s="2">
        <v>3</v>
      </c>
      <c r="H43" s="2">
        <v>0</v>
      </c>
      <c r="M43" s="2" t="s">
        <v>253</v>
      </c>
      <c r="N43" s="2" t="s">
        <v>254</v>
      </c>
      <c r="O43" s="78">
        <v>4</v>
      </c>
    </row>
    <row r="44" spans="1:16" x14ac:dyDescent="0.25">
      <c r="A44" s="292" t="s">
        <v>223</v>
      </c>
      <c r="B44" s="292">
        <v>5</v>
      </c>
      <c r="C44" s="2">
        <v>10</v>
      </c>
      <c r="D44" s="2">
        <v>3</v>
      </c>
      <c r="H44" s="2">
        <v>0</v>
      </c>
      <c r="M44" s="2" t="s">
        <v>253</v>
      </c>
      <c r="N44" s="2" t="s">
        <v>254</v>
      </c>
      <c r="O44" s="78">
        <v>4</v>
      </c>
    </row>
    <row r="45" spans="1:16" x14ac:dyDescent="0.25">
      <c r="A45" s="292" t="s">
        <v>223</v>
      </c>
      <c r="B45" s="292">
        <v>5</v>
      </c>
      <c r="C45" s="2">
        <v>11</v>
      </c>
      <c r="D45" s="2">
        <v>3</v>
      </c>
      <c r="H45" s="2">
        <v>1</v>
      </c>
      <c r="I45" s="2">
        <v>1</v>
      </c>
      <c r="J45" s="2">
        <v>11</v>
      </c>
      <c r="L45" s="2" t="s">
        <v>711</v>
      </c>
      <c r="M45" s="2" t="s">
        <v>253</v>
      </c>
      <c r="N45" s="2" t="s">
        <v>254</v>
      </c>
      <c r="O45" s="78">
        <v>5</v>
      </c>
      <c r="P45" s="2" t="s">
        <v>710</v>
      </c>
    </row>
    <row r="46" spans="1:16" x14ac:dyDescent="0.25">
      <c r="A46" s="292" t="s">
        <v>223</v>
      </c>
      <c r="B46" s="292">
        <v>5</v>
      </c>
      <c r="C46" s="2">
        <v>12</v>
      </c>
      <c r="D46" s="2">
        <v>3</v>
      </c>
      <c r="H46" s="2">
        <v>0</v>
      </c>
      <c r="M46" s="2" t="s">
        <v>253</v>
      </c>
      <c r="N46" s="2" t="s">
        <v>254</v>
      </c>
      <c r="O46" s="78">
        <v>5</v>
      </c>
    </row>
    <row r="47" spans="1:16" x14ac:dyDescent="0.25">
      <c r="A47" s="292" t="s">
        <v>223</v>
      </c>
      <c r="B47" s="292">
        <v>5</v>
      </c>
      <c r="C47" s="2">
        <v>13</v>
      </c>
      <c r="D47" s="2">
        <v>4</v>
      </c>
      <c r="H47" s="2">
        <v>0</v>
      </c>
      <c r="M47" s="2" t="s">
        <v>253</v>
      </c>
      <c r="N47" s="2" t="s">
        <v>254</v>
      </c>
      <c r="O47" s="78">
        <v>5</v>
      </c>
    </row>
    <row r="48" spans="1:16" x14ac:dyDescent="0.25">
      <c r="A48" s="292" t="s">
        <v>223</v>
      </c>
      <c r="B48" s="292">
        <v>5</v>
      </c>
      <c r="C48" s="2">
        <v>14</v>
      </c>
      <c r="D48" s="2">
        <v>4</v>
      </c>
      <c r="H48" s="2">
        <v>0</v>
      </c>
      <c r="M48" s="2" t="s">
        <v>253</v>
      </c>
      <c r="N48" s="2" t="s">
        <v>254</v>
      </c>
      <c r="O48" s="78">
        <v>5</v>
      </c>
    </row>
    <row r="49" spans="1:15" x14ac:dyDescent="0.25">
      <c r="A49" s="292" t="s">
        <v>223</v>
      </c>
      <c r="B49" s="292">
        <v>5</v>
      </c>
      <c r="C49" s="2">
        <v>15</v>
      </c>
      <c r="D49" s="2">
        <v>4</v>
      </c>
      <c r="H49" s="2">
        <v>0</v>
      </c>
      <c r="M49" s="2" t="s">
        <v>253</v>
      </c>
      <c r="N49" s="2" t="s">
        <v>254</v>
      </c>
      <c r="O49" s="78">
        <v>5</v>
      </c>
    </row>
    <row r="50" spans="1:15" x14ac:dyDescent="0.25">
      <c r="A50" s="292" t="s">
        <v>223</v>
      </c>
      <c r="B50" s="292">
        <v>5</v>
      </c>
      <c r="C50" s="2">
        <v>16</v>
      </c>
      <c r="D50" s="2">
        <v>3</v>
      </c>
      <c r="H50" s="2">
        <v>0</v>
      </c>
      <c r="M50" s="2" t="s">
        <v>253</v>
      </c>
      <c r="N50" s="2" t="s">
        <v>254</v>
      </c>
      <c r="O50" s="78">
        <v>5</v>
      </c>
    </row>
    <row r="51" spans="1:15" x14ac:dyDescent="0.25">
      <c r="A51" s="292" t="s">
        <v>223</v>
      </c>
      <c r="B51" s="292">
        <v>5</v>
      </c>
      <c r="C51" s="2">
        <v>17</v>
      </c>
      <c r="D51" s="2">
        <v>3</v>
      </c>
      <c r="H51" s="2">
        <v>0</v>
      </c>
      <c r="M51" s="2" t="s">
        <v>253</v>
      </c>
      <c r="N51" s="2" t="s">
        <v>254</v>
      </c>
      <c r="O51" s="78">
        <v>5</v>
      </c>
    </row>
    <row r="52" spans="1:15" x14ac:dyDescent="0.25">
      <c r="A52" s="292" t="s">
        <v>223</v>
      </c>
      <c r="B52" s="292">
        <v>5</v>
      </c>
      <c r="C52" s="2">
        <v>18</v>
      </c>
      <c r="D52" s="2">
        <v>3</v>
      </c>
      <c r="H52" s="2">
        <v>0</v>
      </c>
      <c r="M52" s="2" t="s">
        <v>253</v>
      </c>
      <c r="N52" s="2" t="s">
        <v>254</v>
      </c>
      <c r="O52" s="78">
        <v>5</v>
      </c>
    </row>
    <row r="53" spans="1:15" x14ac:dyDescent="0.25">
      <c r="A53" s="292" t="s">
        <v>223</v>
      </c>
      <c r="B53" s="292">
        <v>5</v>
      </c>
      <c r="C53" s="2">
        <v>19</v>
      </c>
      <c r="D53" s="2" t="s">
        <v>52</v>
      </c>
      <c r="H53" s="2">
        <v>0</v>
      </c>
      <c r="M53" s="2" t="s">
        <v>253</v>
      </c>
      <c r="N53" s="2" t="s">
        <v>254</v>
      </c>
      <c r="O53" s="78">
        <v>5</v>
      </c>
    </row>
    <row r="54" spans="1:15" x14ac:dyDescent="0.25">
      <c r="A54" s="292" t="s">
        <v>223</v>
      </c>
      <c r="B54" s="292">
        <v>5</v>
      </c>
      <c r="C54" s="2">
        <v>20</v>
      </c>
      <c r="D54" s="2" t="s">
        <v>52</v>
      </c>
      <c r="H54" s="2">
        <v>0</v>
      </c>
      <c r="M54" s="2" t="s">
        <v>253</v>
      </c>
      <c r="N54" s="2" t="s">
        <v>254</v>
      </c>
      <c r="O54" s="78">
        <v>5</v>
      </c>
    </row>
    <row r="55" spans="1:15" x14ac:dyDescent="0.25">
      <c r="A55" s="292" t="s">
        <v>223</v>
      </c>
      <c r="B55" s="292">
        <v>5</v>
      </c>
      <c r="C55" s="2">
        <v>21</v>
      </c>
      <c r="D55" s="2" t="s">
        <v>52</v>
      </c>
      <c r="H55" s="2">
        <v>0</v>
      </c>
      <c r="M55" s="2" t="s">
        <v>253</v>
      </c>
      <c r="N55" s="2" t="s">
        <v>254</v>
      </c>
      <c r="O55" s="78">
        <v>5</v>
      </c>
    </row>
    <row r="56" spans="1:15" x14ac:dyDescent="0.25">
      <c r="A56" s="292" t="s">
        <v>223</v>
      </c>
      <c r="B56" s="292">
        <v>5</v>
      </c>
      <c r="C56" s="2">
        <v>22</v>
      </c>
      <c r="D56" s="2" t="s">
        <v>52</v>
      </c>
      <c r="H56" s="2">
        <v>0</v>
      </c>
      <c r="M56" s="2" t="s">
        <v>253</v>
      </c>
      <c r="N56" s="2" t="s">
        <v>254</v>
      </c>
      <c r="O56" s="78">
        <v>5</v>
      </c>
    </row>
    <row r="57" spans="1:15" x14ac:dyDescent="0.25">
      <c r="A57" s="292" t="s">
        <v>223</v>
      </c>
      <c r="B57" s="292">
        <v>5</v>
      </c>
      <c r="C57" s="2">
        <v>23</v>
      </c>
      <c r="D57" s="2" t="s">
        <v>52</v>
      </c>
      <c r="H57" s="2">
        <v>0</v>
      </c>
      <c r="M57" s="2" t="s">
        <v>253</v>
      </c>
      <c r="N57" s="2" t="s">
        <v>254</v>
      </c>
      <c r="O57" s="78">
        <v>5</v>
      </c>
    </row>
    <row r="58" spans="1:15" x14ac:dyDescent="0.25">
      <c r="A58" s="292" t="s">
        <v>223</v>
      </c>
      <c r="B58" s="292">
        <v>5</v>
      </c>
      <c r="C58" s="2">
        <v>24</v>
      </c>
      <c r="D58" s="2" t="s">
        <v>52</v>
      </c>
      <c r="H58" s="2">
        <v>0</v>
      </c>
      <c r="M58" s="2" t="s">
        <v>253</v>
      </c>
      <c r="N58" s="2" t="s">
        <v>254</v>
      </c>
      <c r="O58" s="78">
        <v>5</v>
      </c>
    </row>
    <row r="59" spans="1:15" x14ac:dyDescent="0.25">
      <c r="A59" s="292" t="s">
        <v>223</v>
      </c>
      <c r="B59" s="292">
        <v>5</v>
      </c>
      <c r="C59" s="2">
        <v>25</v>
      </c>
      <c r="D59" s="2" t="s">
        <v>52</v>
      </c>
      <c r="H59" s="2">
        <v>0</v>
      </c>
      <c r="M59" s="2" t="s">
        <v>253</v>
      </c>
      <c r="N59" s="2" t="s">
        <v>254</v>
      </c>
      <c r="O59" s="78">
        <v>5</v>
      </c>
    </row>
    <row r="60" spans="1:15" x14ac:dyDescent="0.25">
      <c r="A60" s="292" t="s">
        <v>223</v>
      </c>
      <c r="B60" s="292">
        <v>5</v>
      </c>
      <c r="C60" s="2">
        <v>26</v>
      </c>
      <c r="D60" s="2" t="s">
        <v>52</v>
      </c>
      <c r="H60" s="2">
        <v>0</v>
      </c>
      <c r="M60" s="2" t="s">
        <v>253</v>
      </c>
      <c r="N60" s="2" t="s">
        <v>254</v>
      </c>
      <c r="O60" s="78">
        <v>5</v>
      </c>
    </row>
    <row r="61" spans="1:15" x14ac:dyDescent="0.25">
      <c r="A61" s="292" t="s">
        <v>223</v>
      </c>
      <c r="B61" s="292">
        <v>5</v>
      </c>
      <c r="C61" s="2">
        <v>27</v>
      </c>
      <c r="D61" s="2" t="s">
        <v>52</v>
      </c>
      <c r="H61" s="2">
        <v>0</v>
      </c>
      <c r="M61" s="2" t="s">
        <v>253</v>
      </c>
      <c r="N61" s="2" t="s">
        <v>254</v>
      </c>
      <c r="O61" s="78">
        <v>5</v>
      </c>
    </row>
    <row r="62" spans="1:15" x14ac:dyDescent="0.25">
      <c r="A62" s="293" t="s">
        <v>372</v>
      </c>
      <c r="B62" s="292"/>
      <c r="H62" s="2">
        <v>1</v>
      </c>
      <c r="J62" s="2" t="e">
        <v>#N/A</v>
      </c>
      <c r="M62" s="2" t="s">
        <v>253</v>
      </c>
      <c r="N62" s="2" t="s">
        <v>254</v>
      </c>
      <c r="O62" s="78">
        <v>5</v>
      </c>
    </row>
    <row r="63" spans="1:15" s="65" customFormat="1" ht="15" customHeight="1" x14ac:dyDescent="0.25">
      <c r="A63" s="294" t="s">
        <v>224</v>
      </c>
      <c r="B63" s="294">
        <v>6</v>
      </c>
      <c r="C63" s="65">
        <v>1</v>
      </c>
      <c r="D63" s="65">
        <v>4</v>
      </c>
      <c r="H63" s="65">
        <v>0</v>
      </c>
      <c r="M63" s="65" t="s">
        <v>253</v>
      </c>
      <c r="N63" s="65" t="s">
        <v>254</v>
      </c>
      <c r="O63" s="65">
        <v>5</v>
      </c>
    </row>
    <row r="64" spans="1:15" s="65" customFormat="1" x14ac:dyDescent="0.25">
      <c r="A64" s="294" t="s">
        <v>224</v>
      </c>
      <c r="B64" s="294">
        <v>6</v>
      </c>
      <c r="C64" s="65">
        <v>2</v>
      </c>
      <c r="D64" s="65">
        <v>4</v>
      </c>
      <c r="H64" s="65">
        <v>0</v>
      </c>
      <c r="M64" s="65" t="s">
        <v>253</v>
      </c>
      <c r="N64" s="65" t="s">
        <v>254</v>
      </c>
      <c r="O64" s="65">
        <v>5</v>
      </c>
    </row>
    <row r="65" spans="1:15" s="65" customFormat="1" x14ac:dyDescent="0.25">
      <c r="A65" s="294" t="s">
        <v>224</v>
      </c>
      <c r="B65" s="294">
        <v>6</v>
      </c>
      <c r="C65" s="65">
        <v>3</v>
      </c>
      <c r="D65" s="65">
        <v>3</v>
      </c>
      <c r="H65" s="65">
        <v>0</v>
      </c>
      <c r="M65" s="65" t="s">
        <v>253</v>
      </c>
      <c r="N65" s="65" t="s">
        <v>254</v>
      </c>
      <c r="O65" s="65">
        <v>5</v>
      </c>
    </row>
    <row r="66" spans="1:15" s="65" customFormat="1" x14ac:dyDescent="0.25">
      <c r="A66" s="294" t="s">
        <v>224</v>
      </c>
      <c r="B66" s="294">
        <v>6</v>
      </c>
      <c r="C66" s="65">
        <v>4</v>
      </c>
      <c r="D66" s="65">
        <v>3</v>
      </c>
      <c r="H66" s="65">
        <v>0</v>
      </c>
      <c r="M66" s="65" t="s">
        <v>253</v>
      </c>
      <c r="N66" s="65" t="s">
        <v>254</v>
      </c>
      <c r="O66" s="65">
        <v>5</v>
      </c>
    </row>
    <row r="67" spans="1:15" s="65" customFormat="1" x14ac:dyDescent="0.25">
      <c r="A67" s="294" t="s">
        <v>224</v>
      </c>
      <c r="B67" s="294">
        <v>6</v>
      </c>
      <c r="C67" s="65">
        <v>5</v>
      </c>
      <c r="D67" s="65">
        <v>3</v>
      </c>
      <c r="H67" s="65">
        <v>0</v>
      </c>
      <c r="M67" s="65" t="s">
        <v>253</v>
      </c>
      <c r="N67" s="65" t="s">
        <v>254</v>
      </c>
      <c r="O67" s="65">
        <v>5</v>
      </c>
    </row>
    <row r="68" spans="1:15" s="65" customFormat="1" x14ac:dyDescent="0.25">
      <c r="A68" s="294" t="s">
        <v>224</v>
      </c>
      <c r="B68" s="294">
        <v>6</v>
      </c>
      <c r="C68" s="65">
        <v>6</v>
      </c>
      <c r="D68" s="65">
        <v>3</v>
      </c>
      <c r="H68" s="65">
        <v>0</v>
      </c>
      <c r="M68" s="65" t="s">
        <v>253</v>
      </c>
      <c r="N68" s="65" t="s">
        <v>254</v>
      </c>
      <c r="O68" s="65">
        <v>5</v>
      </c>
    </row>
    <row r="69" spans="1:15" s="65" customFormat="1" x14ac:dyDescent="0.25">
      <c r="A69" s="294" t="s">
        <v>224</v>
      </c>
      <c r="B69" s="294">
        <v>6</v>
      </c>
      <c r="C69" s="65">
        <v>7</v>
      </c>
      <c r="D69" s="65">
        <v>4</v>
      </c>
      <c r="H69" s="65">
        <v>0</v>
      </c>
      <c r="M69" s="65" t="s">
        <v>253</v>
      </c>
      <c r="N69" s="65" t="s">
        <v>254</v>
      </c>
      <c r="O69" s="65">
        <v>5</v>
      </c>
    </row>
    <row r="70" spans="1:15" s="65" customFormat="1" x14ac:dyDescent="0.25">
      <c r="A70" s="294" t="s">
        <v>224</v>
      </c>
      <c r="B70" s="294">
        <v>6</v>
      </c>
      <c r="C70" s="65">
        <v>8</v>
      </c>
      <c r="D70" s="65">
        <v>3</v>
      </c>
      <c r="H70" s="65">
        <v>0</v>
      </c>
      <c r="M70" s="65" t="s">
        <v>253</v>
      </c>
      <c r="N70" s="65" t="s">
        <v>254</v>
      </c>
      <c r="O70" s="65">
        <v>5</v>
      </c>
    </row>
    <row r="71" spans="1:15" s="65" customFormat="1" x14ac:dyDescent="0.25">
      <c r="A71" s="294" t="s">
        <v>224</v>
      </c>
      <c r="B71" s="294">
        <v>6</v>
      </c>
      <c r="C71" s="65">
        <v>9</v>
      </c>
      <c r="D71" s="65">
        <v>3</v>
      </c>
      <c r="H71" s="65">
        <v>0</v>
      </c>
      <c r="M71" s="65" t="s">
        <v>253</v>
      </c>
      <c r="N71" s="65" t="s">
        <v>254</v>
      </c>
      <c r="O71" s="65">
        <v>5</v>
      </c>
    </row>
    <row r="72" spans="1:15" s="65" customFormat="1" x14ac:dyDescent="0.25">
      <c r="A72" s="294" t="s">
        <v>224</v>
      </c>
      <c r="B72" s="294">
        <v>6</v>
      </c>
      <c r="C72" s="65">
        <v>10</v>
      </c>
      <c r="D72" s="65">
        <v>3</v>
      </c>
      <c r="H72" s="65">
        <v>0</v>
      </c>
      <c r="M72" s="65" t="s">
        <v>253</v>
      </c>
      <c r="N72" s="65" t="s">
        <v>254</v>
      </c>
      <c r="O72" s="65">
        <v>5</v>
      </c>
    </row>
    <row r="73" spans="1:15" s="65" customFormat="1" x14ac:dyDescent="0.25">
      <c r="A73" s="294" t="s">
        <v>224</v>
      </c>
      <c r="B73" s="294">
        <v>6</v>
      </c>
      <c r="C73" s="65">
        <v>11</v>
      </c>
      <c r="D73" s="65">
        <v>3</v>
      </c>
      <c r="H73" s="65">
        <v>0</v>
      </c>
      <c r="M73" s="65" t="s">
        <v>253</v>
      </c>
      <c r="N73" s="65" t="s">
        <v>254</v>
      </c>
      <c r="O73" s="65">
        <v>5</v>
      </c>
    </row>
    <row r="74" spans="1:15" s="65" customFormat="1" x14ac:dyDescent="0.25">
      <c r="A74" s="294" t="s">
        <v>224</v>
      </c>
      <c r="B74" s="294">
        <v>6</v>
      </c>
      <c r="C74" s="65">
        <v>12</v>
      </c>
      <c r="D74" s="65">
        <v>3</v>
      </c>
      <c r="H74" s="65">
        <v>0</v>
      </c>
      <c r="M74" s="65" t="s">
        <v>253</v>
      </c>
      <c r="N74" s="65" t="s">
        <v>254</v>
      </c>
      <c r="O74" s="65">
        <v>5</v>
      </c>
    </row>
    <row r="75" spans="1:15" s="65" customFormat="1" x14ac:dyDescent="0.25">
      <c r="A75" s="294" t="s">
        <v>224</v>
      </c>
      <c r="B75" s="294">
        <v>6</v>
      </c>
      <c r="C75" s="65">
        <v>13</v>
      </c>
      <c r="D75" s="65">
        <v>4</v>
      </c>
      <c r="H75" s="65">
        <v>0</v>
      </c>
      <c r="M75" s="65" t="s">
        <v>253</v>
      </c>
      <c r="N75" s="65" t="s">
        <v>254</v>
      </c>
      <c r="O75" s="65">
        <v>5</v>
      </c>
    </row>
    <row r="76" spans="1:15" s="65" customFormat="1" x14ac:dyDescent="0.25">
      <c r="A76" s="294" t="s">
        <v>224</v>
      </c>
      <c r="B76" s="294">
        <v>6</v>
      </c>
      <c r="C76" s="65">
        <v>14</v>
      </c>
      <c r="D76" s="65">
        <v>4</v>
      </c>
      <c r="H76" s="65">
        <v>0</v>
      </c>
      <c r="M76" s="65" t="s">
        <v>253</v>
      </c>
      <c r="N76" s="65" t="s">
        <v>254</v>
      </c>
      <c r="O76" s="65">
        <v>5</v>
      </c>
    </row>
    <row r="77" spans="1:15" s="65" customFormat="1" x14ac:dyDescent="0.25">
      <c r="A77" s="294" t="s">
        <v>224</v>
      </c>
      <c r="B77" s="294">
        <v>6</v>
      </c>
      <c r="C77" s="65">
        <v>15</v>
      </c>
      <c r="D77" s="65">
        <v>4</v>
      </c>
      <c r="H77" s="65">
        <v>0</v>
      </c>
      <c r="M77" s="65" t="s">
        <v>253</v>
      </c>
      <c r="N77" s="65" t="s">
        <v>254</v>
      </c>
      <c r="O77" s="65">
        <v>5</v>
      </c>
    </row>
    <row r="78" spans="1:15" s="65" customFormat="1" x14ac:dyDescent="0.25">
      <c r="A78" s="294" t="s">
        <v>224</v>
      </c>
      <c r="B78" s="294">
        <v>6</v>
      </c>
      <c r="C78" s="65">
        <v>16</v>
      </c>
      <c r="D78" s="65">
        <v>3</v>
      </c>
      <c r="H78" s="65">
        <v>0</v>
      </c>
      <c r="M78" s="65" t="s">
        <v>253</v>
      </c>
      <c r="N78" s="65" t="s">
        <v>254</v>
      </c>
      <c r="O78" s="65">
        <v>5</v>
      </c>
    </row>
    <row r="79" spans="1:15" s="65" customFormat="1" x14ac:dyDescent="0.25">
      <c r="A79" s="294" t="s">
        <v>224</v>
      </c>
      <c r="B79" s="294">
        <v>6</v>
      </c>
      <c r="C79" s="65">
        <v>17</v>
      </c>
      <c r="D79" s="65">
        <v>3</v>
      </c>
      <c r="H79" s="65">
        <v>0</v>
      </c>
      <c r="M79" s="65" t="s">
        <v>253</v>
      </c>
      <c r="N79" s="65" t="s">
        <v>254</v>
      </c>
      <c r="O79" s="65">
        <v>5</v>
      </c>
    </row>
    <row r="80" spans="1:15" s="65" customFormat="1" x14ac:dyDescent="0.25">
      <c r="A80" s="294" t="s">
        <v>224</v>
      </c>
      <c r="B80" s="294">
        <v>6</v>
      </c>
      <c r="C80" s="65">
        <v>18</v>
      </c>
      <c r="D80" s="65">
        <v>3</v>
      </c>
      <c r="H80" s="65">
        <v>0</v>
      </c>
      <c r="M80" s="65" t="s">
        <v>253</v>
      </c>
      <c r="N80" s="65" t="s">
        <v>254</v>
      </c>
      <c r="O80" s="65">
        <v>5</v>
      </c>
    </row>
    <row r="81" spans="1:16" s="65" customFormat="1" x14ac:dyDescent="0.25">
      <c r="A81" s="294" t="s">
        <v>224</v>
      </c>
      <c r="B81" s="294">
        <v>6</v>
      </c>
      <c r="C81" s="65">
        <v>19</v>
      </c>
      <c r="D81" s="65" t="s">
        <v>52</v>
      </c>
      <c r="H81" s="65">
        <v>0</v>
      </c>
      <c r="M81" s="65" t="s">
        <v>253</v>
      </c>
      <c r="N81" s="65" t="s">
        <v>254</v>
      </c>
      <c r="O81" s="65">
        <v>5</v>
      </c>
    </row>
    <row r="82" spans="1:16" s="65" customFormat="1" x14ac:dyDescent="0.25">
      <c r="A82" s="294" t="s">
        <v>224</v>
      </c>
      <c r="B82" s="294">
        <v>6</v>
      </c>
      <c r="C82" s="65">
        <v>20</v>
      </c>
      <c r="D82" s="65" t="s">
        <v>52</v>
      </c>
      <c r="H82" s="65">
        <v>0</v>
      </c>
      <c r="M82" s="65" t="s">
        <v>253</v>
      </c>
      <c r="N82" s="65" t="s">
        <v>254</v>
      </c>
      <c r="O82" s="65">
        <v>5</v>
      </c>
    </row>
    <row r="83" spans="1:16" s="65" customFormat="1" x14ac:dyDescent="0.25">
      <c r="A83" s="294" t="s">
        <v>224</v>
      </c>
      <c r="B83" s="294">
        <v>6</v>
      </c>
      <c r="C83" s="65">
        <v>21</v>
      </c>
      <c r="D83" s="65" t="s">
        <v>52</v>
      </c>
      <c r="H83" s="65">
        <v>0</v>
      </c>
      <c r="M83" s="65" t="s">
        <v>253</v>
      </c>
      <c r="N83" s="65" t="s">
        <v>254</v>
      </c>
      <c r="O83" s="65">
        <v>5</v>
      </c>
    </row>
    <row r="84" spans="1:16" s="65" customFormat="1" x14ac:dyDescent="0.25">
      <c r="A84" s="294" t="s">
        <v>224</v>
      </c>
      <c r="B84" s="294">
        <v>6</v>
      </c>
      <c r="C84" s="65">
        <v>22</v>
      </c>
      <c r="D84" s="65" t="s">
        <v>52</v>
      </c>
      <c r="H84" s="65">
        <v>0</v>
      </c>
      <c r="M84" s="65" t="s">
        <v>253</v>
      </c>
      <c r="N84" s="65" t="s">
        <v>254</v>
      </c>
      <c r="O84" s="65">
        <v>5</v>
      </c>
    </row>
    <row r="85" spans="1:16" s="65" customFormat="1" x14ac:dyDescent="0.25">
      <c r="A85" s="294" t="s">
        <v>224</v>
      </c>
      <c r="B85" s="294">
        <v>6</v>
      </c>
      <c r="C85" s="65">
        <v>23</v>
      </c>
      <c r="D85" s="65" t="s">
        <v>52</v>
      </c>
      <c r="H85" s="65">
        <v>0</v>
      </c>
      <c r="M85" s="65" t="s">
        <v>253</v>
      </c>
      <c r="N85" s="65" t="s">
        <v>254</v>
      </c>
      <c r="O85" s="65">
        <v>5</v>
      </c>
    </row>
    <row r="86" spans="1:16" s="65" customFormat="1" x14ac:dyDescent="0.25">
      <c r="A86" s="294" t="s">
        <v>224</v>
      </c>
      <c r="B86" s="294">
        <v>6</v>
      </c>
      <c r="C86" s="65">
        <v>24</v>
      </c>
      <c r="D86" s="65" t="s">
        <v>52</v>
      </c>
      <c r="H86" s="65">
        <v>0</v>
      </c>
      <c r="M86" s="65" t="s">
        <v>253</v>
      </c>
      <c r="N86" s="65" t="s">
        <v>254</v>
      </c>
      <c r="O86" s="65">
        <v>5</v>
      </c>
    </row>
    <row r="87" spans="1:16" s="65" customFormat="1" x14ac:dyDescent="0.25">
      <c r="A87" s="294" t="s">
        <v>224</v>
      </c>
      <c r="B87" s="294">
        <v>6</v>
      </c>
      <c r="C87" s="65">
        <v>25</v>
      </c>
      <c r="D87" s="65" t="s">
        <v>52</v>
      </c>
      <c r="H87" s="65">
        <v>0</v>
      </c>
      <c r="M87" s="65" t="s">
        <v>253</v>
      </c>
      <c r="N87" s="65" t="s">
        <v>254</v>
      </c>
      <c r="O87" s="65">
        <v>5</v>
      </c>
    </row>
    <row r="88" spans="1:16" s="65" customFormat="1" x14ac:dyDescent="0.25">
      <c r="A88" s="294" t="s">
        <v>224</v>
      </c>
      <c r="B88" s="294">
        <v>6</v>
      </c>
      <c r="C88" s="65">
        <v>26</v>
      </c>
      <c r="D88" s="65" t="s">
        <v>52</v>
      </c>
      <c r="H88" s="65">
        <v>0</v>
      </c>
      <c r="M88" s="65" t="s">
        <v>253</v>
      </c>
      <c r="N88" s="65" t="s">
        <v>254</v>
      </c>
      <c r="O88" s="65">
        <v>5</v>
      </c>
    </row>
    <row r="89" spans="1:16" s="65" customFormat="1" x14ac:dyDescent="0.25">
      <c r="A89" s="294" t="s">
        <v>224</v>
      </c>
      <c r="B89" s="294">
        <v>6</v>
      </c>
      <c r="C89" s="65">
        <v>27</v>
      </c>
      <c r="D89" s="65" t="s">
        <v>52</v>
      </c>
      <c r="H89" s="65">
        <v>0</v>
      </c>
      <c r="M89" s="65" t="s">
        <v>253</v>
      </c>
      <c r="N89" s="65" t="s">
        <v>254</v>
      </c>
      <c r="O89" s="65">
        <v>5</v>
      </c>
    </row>
    <row r="90" spans="1:16" ht="15" customHeight="1" x14ac:dyDescent="0.25">
      <c r="A90" s="292" t="s">
        <v>225</v>
      </c>
      <c r="B90" s="292">
        <v>7</v>
      </c>
      <c r="C90" s="2">
        <v>1</v>
      </c>
      <c r="D90" s="2">
        <v>4</v>
      </c>
      <c r="H90" s="2">
        <v>0</v>
      </c>
      <c r="M90" s="2" t="s">
        <v>253</v>
      </c>
      <c r="N90" s="2" t="s">
        <v>254</v>
      </c>
      <c r="O90" s="78">
        <v>5</v>
      </c>
    </row>
    <row r="91" spans="1:16" x14ac:dyDescent="0.25">
      <c r="A91" s="292" t="s">
        <v>225</v>
      </c>
      <c r="B91" s="292">
        <v>7</v>
      </c>
      <c r="C91" s="2">
        <v>2</v>
      </c>
      <c r="D91" s="2">
        <v>4</v>
      </c>
      <c r="H91" s="2">
        <v>1</v>
      </c>
      <c r="I91" s="2">
        <v>2</v>
      </c>
      <c r="J91" s="2">
        <v>38</v>
      </c>
      <c r="L91" s="2" t="s">
        <v>713</v>
      </c>
      <c r="M91" s="2" t="s">
        <v>253</v>
      </c>
      <c r="N91" s="2" t="s">
        <v>254</v>
      </c>
      <c r="O91" s="78">
        <v>6</v>
      </c>
      <c r="P91" s="2" t="s">
        <v>712</v>
      </c>
    </row>
    <row r="92" spans="1:16" x14ac:dyDescent="0.25">
      <c r="A92" s="292" t="s">
        <v>225</v>
      </c>
      <c r="B92" s="292">
        <v>7</v>
      </c>
      <c r="C92" s="2">
        <v>3</v>
      </c>
      <c r="D92" s="2">
        <v>3</v>
      </c>
      <c r="H92" s="2">
        <v>0</v>
      </c>
      <c r="M92" s="2" t="s">
        <v>253</v>
      </c>
      <c r="N92" s="2" t="s">
        <v>254</v>
      </c>
      <c r="O92" s="78">
        <v>6</v>
      </c>
    </row>
    <row r="93" spans="1:16" x14ac:dyDescent="0.25">
      <c r="A93" s="292" t="s">
        <v>225</v>
      </c>
      <c r="B93" s="292">
        <v>7</v>
      </c>
      <c r="C93" s="2">
        <v>4</v>
      </c>
      <c r="D93" s="2">
        <v>3</v>
      </c>
      <c r="H93" s="2">
        <v>0</v>
      </c>
      <c r="M93" s="2" t="s">
        <v>253</v>
      </c>
      <c r="N93" s="2" t="s">
        <v>254</v>
      </c>
      <c r="O93" s="78">
        <v>6</v>
      </c>
    </row>
    <row r="94" spans="1:16" x14ac:dyDescent="0.25">
      <c r="A94" s="292" t="s">
        <v>225</v>
      </c>
      <c r="B94" s="292">
        <v>7</v>
      </c>
      <c r="C94" s="2">
        <v>5</v>
      </c>
      <c r="D94" s="2">
        <v>3</v>
      </c>
      <c r="H94" s="2">
        <v>0</v>
      </c>
      <c r="M94" s="2" t="s">
        <v>253</v>
      </c>
      <c r="N94" s="2" t="s">
        <v>254</v>
      </c>
      <c r="O94" s="78">
        <v>6</v>
      </c>
    </row>
    <row r="95" spans="1:16" x14ac:dyDescent="0.25">
      <c r="A95" s="292" t="s">
        <v>225</v>
      </c>
      <c r="B95" s="292">
        <v>7</v>
      </c>
      <c r="C95" s="2">
        <v>6</v>
      </c>
      <c r="D95" s="2">
        <v>3</v>
      </c>
      <c r="H95" s="2">
        <v>0</v>
      </c>
      <c r="M95" s="2" t="s">
        <v>253</v>
      </c>
      <c r="N95" s="2" t="s">
        <v>254</v>
      </c>
      <c r="O95" s="78">
        <v>6</v>
      </c>
    </row>
    <row r="96" spans="1:16" x14ac:dyDescent="0.25">
      <c r="A96" s="292" t="s">
        <v>225</v>
      </c>
      <c r="B96" s="292">
        <v>7</v>
      </c>
      <c r="C96" s="2">
        <v>7</v>
      </c>
      <c r="D96" s="2">
        <v>4</v>
      </c>
      <c r="H96" s="2">
        <v>0</v>
      </c>
      <c r="M96" s="2" t="s">
        <v>253</v>
      </c>
      <c r="N96" s="2" t="s">
        <v>254</v>
      </c>
      <c r="O96" s="78">
        <v>6</v>
      </c>
    </row>
    <row r="97" spans="1:16" x14ac:dyDescent="0.25">
      <c r="A97" s="292" t="s">
        <v>225</v>
      </c>
      <c r="B97" s="292">
        <v>7</v>
      </c>
      <c r="C97" s="2">
        <v>8</v>
      </c>
      <c r="D97" s="2">
        <v>3</v>
      </c>
      <c r="H97" s="2">
        <v>0</v>
      </c>
      <c r="M97" s="2" t="s">
        <v>253</v>
      </c>
      <c r="N97" s="2" t="s">
        <v>254</v>
      </c>
      <c r="O97" s="78">
        <v>6</v>
      </c>
    </row>
    <row r="98" spans="1:16" x14ac:dyDescent="0.25">
      <c r="A98" s="292" t="s">
        <v>225</v>
      </c>
      <c r="B98" s="292">
        <v>7</v>
      </c>
      <c r="C98" s="2">
        <v>9</v>
      </c>
      <c r="D98" s="2">
        <v>3</v>
      </c>
      <c r="H98" s="2">
        <v>0</v>
      </c>
      <c r="M98" s="2" t="s">
        <v>253</v>
      </c>
      <c r="N98" s="2" t="s">
        <v>254</v>
      </c>
      <c r="O98" s="78">
        <v>6</v>
      </c>
    </row>
    <row r="99" spans="1:16" x14ac:dyDescent="0.25">
      <c r="A99" s="292" t="s">
        <v>225</v>
      </c>
      <c r="B99" s="292">
        <v>7</v>
      </c>
      <c r="C99" s="2">
        <v>10</v>
      </c>
      <c r="D99" s="2">
        <v>3</v>
      </c>
      <c r="H99" s="2">
        <v>0</v>
      </c>
      <c r="M99" s="2" t="s">
        <v>253</v>
      </c>
      <c r="N99" s="2" t="s">
        <v>254</v>
      </c>
      <c r="O99" s="78">
        <v>6</v>
      </c>
    </row>
    <row r="100" spans="1:16" x14ac:dyDescent="0.25">
      <c r="A100" s="292" t="s">
        <v>225</v>
      </c>
      <c r="B100" s="292">
        <v>7</v>
      </c>
      <c r="C100" s="2">
        <v>11</v>
      </c>
      <c r="D100" s="2">
        <v>3</v>
      </c>
      <c r="H100" s="2">
        <v>0</v>
      </c>
      <c r="M100" s="2" t="s">
        <v>253</v>
      </c>
      <c r="N100" s="2" t="s">
        <v>254</v>
      </c>
      <c r="O100" s="78">
        <v>6</v>
      </c>
    </row>
    <row r="101" spans="1:16" x14ac:dyDescent="0.25">
      <c r="A101" s="292" t="s">
        <v>225</v>
      </c>
      <c r="B101" s="292">
        <v>7</v>
      </c>
      <c r="C101" s="2">
        <v>12</v>
      </c>
      <c r="D101" s="2">
        <v>3</v>
      </c>
      <c r="H101" s="2">
        <v>0</v>
      </c>
      <c r="M101" s="2" t="s">
        <v>253</v>
      </c>
      <c r="N101" s="2" t="s">
        <v>254</v>
      </c>
      <c r="O101" s="78">
        <v>6</v>
      </c>
    </row>
    <row r="102" spans="1:16" x14ac:dyDescent="0.25">
      <c r="A102" s="292" t="s">
        <v>225</v>
      </c>
      <c r="B102" s="292">
        <v>7</v>
      </c>
      <c r="C102" s="2">
        <v>13</v>
      </c>
      <c r="D102" s="2">
        <v>4</v>
      </c>
      <c r="H102" s="2">
        <v>1</v>
      </c>
      <c r="I102" s="2">
        <v>2</v>
      </c>
      <c r="J102" s="2">
        <v>49</v>
      </c>
      <c r="L102" s="2" t="s">
        <v>715</v>
      </c>
      <c r="M102" s="2" t="s">
        <v>253</v>
      </c>
      <c r="N102" s="2" t="s">
        <v>254</v>
      </c>
      <c r="O102" s="78">
        <v>7</v>
      </c>
      <c r="P102" s="2" t="s">
        <v>714</v>
      </c>
    </row>
    <row r="103" spans="1:16" x14ac:dyDescent="0.25">
      <c r="A103" s="292" t="s">
        <v>225</v>
      </c>
      <c r="B103" s="292">
        <v>7</v>
      </c>
      <c r="C103" s="2">
        <v>14</v>
      </c>
      <c r="D103" s="2">
        <v>4</v>
      </c>
      <c r="H103" s="2">
        <v>0</v>
      </c>
      <c r="M103" s="2" t="s">
        <v>253</v>
      </c>
      <c r="N103" s="2" t="s">
        <v>254</v>
      </c>
      <c r="O103" s="78">
        <v>7</v>
      </c>
    </row>
    <row r="104" spans="1:16" x14ac:dyDescent="0.25">
      <c r="A104" s="292" t="s">
        <v>225</v>
      </c>
      <c r="B104" s="292">
        <v>7</v>
      </c>
      <c r="C104" s="2">
        <v>15</v>
      </c>
      <c r="D104" s="2">
        <v>4</v>
      </c>
      <c r="H104" s="2">
        <v>0</v>
      </c>
      <c r="M104" s="2" t="s">
        <v>253</v>
      </c>
      <c r="N104" s="2" t="s">
        <v>254</v>
      </c>
      <c r="O104" s="78">
        <v>7</v>
      </c>
    </row>
    <row r="105" spans="1:16" x14ac:dyDescent="0.25">
      <c r="A105" s="292" t="s">
        <v>225</v>
      </c>
      <c r="B105" s="292">
        <v>7</v>
      </c>
      <c r="C105" s="2">
        <v>16</v>
      </c>
      <c r="D105" s="2">
        <v>3</v>
      </c>
      <c r="H105" s="2">
        <v>0</v>
      </c>
      <c r="M105" s="2" t="s">
        <v>253</v>
      </c>
      <c r="N105" s="2" t="s">
        <v>254</v>
      </c>
      <c r="O105" s="78">
        <v>7</v>
      </c>
    </row>
    <row r="106" spans="1:16" x14ac:dyDescent="0.25">
      <c r="A106" s="292" t="s">
        <v>225</v>
      </c>
      <c r="B106" s="292">
        <v>7</v>
      </c>
      <c r="C106" s="2">
        <v>17</v>
      </c>
      <c r="D106" s="2">
        <v>3</v>
      </c>
      <c r="H106" s="2">
        <v>0</v>
      </c>
      <c r="M106" s="2" t="s">
        <v>253</v>
      </c>
      <c r="N106" s="2" t="s">
        <v>254</v>
      </c>
      <c r="O106" s="78">
        <v>7</v>
      </c>
    </row>
    <row r="107" spans="1:16" x14ac:dyDescent="0.25">
      <c r="A107" s="292" t="s">
        <v>225</v>
      </c>
      <c r="B107" s="292">
        <v>7</v>
      </c>
      <c r="C107" s="2">
        <v>18</v>
      </c>
      <c r="D107" s="2">
        <v>3</v>
      </c>
      <c r="H107" s="2">
        <v>0</v>
      </c>
      <c r="M107" s="2" t="s">
        <v>253</v>
      </c>
      <c r="N107" s="2" t="s">
        <v>254</v>
      </c>
      <c r="O107" s="78">
        <v>7</v>
      </c>
    </row>
    <row r="108" spans="1:16" x14ac:dyDescent="0.25">
      <c r="A108" s="292" t="s">
        <v>225</v>
      </c>
      <c r="B108" s="292">
        <v>7</v>
      </c>
      <c r="C108" s="2">
        <v>19</v>
      </c>
      <c r="D108" s="2" t="s">
        <v>52</v>
      </c>
      <c r="H108" s="2">
        <v>0</v>
      </c>
      <c r="M108" s="2" t="s">
        <v>253</v>
      </c>
      <c r="N108" s="2" t="s">
        <v>254</v>
      </c>
      <c r="O108" s="78">
        <v>7</v>
      </c>
    </row>
    <row r="109" spans="1:16" x14ac:dyDescent="0.25">
      <c r="A109" s="292" t="s">
        <v>225</v>
      </c>
      <c r="B109" s="292">
        <v>7</v>
      </c>
      <c r="C109" s="2">
        <v>20</v>
      </c>
      <c r="D109" s="2" t="s">
        <v>52</v>
      </c>
      <c r="H109" s="2">
        <v>0</v>
      </c>
      <c r="M109" s="2" t="s">
        <v>253</v>
      </c>
      <c r="N109" s="2" t="s">
        <v>254</v>
      </c>
      <c r="O109" s="78">
        <v>7</v>
      </c>
    </row>
    <row r="110" spans="1:16" x14ac:dyDescent="0.25">
      <c r="A110" s="292" t="s">
        <v>225</v>
      </c>
      <c r="B110" s="292">
        <v>7</v>
      </c>
      <c r="C110" s="2">
        <v>21</v>
      </c>
      <c r="D110" s="2" t="s">
        <v>52</v>
      </c>
      <c r="H110" s="2">
        <v>0</v>
      </c>
      <c r="M110" s="2" t="s">
        <v>253</v>
      </c>
      <c r="N110" s="2" t="s">
        <v>254</v>
      </c>
      <c r="O110" s="78">
        <v>7</v>
      </c>
    </row>
    <row r="111" spans="1:16" x14ac:dyDescent="0.25">
      <c r="A111" s="292" t="s">
        <v>225</v>
      </c>
      <c r="B111" s="292">
        <v>7</v>
      </c>
      <c r="C111" s="2">
        <v>22</v>
      </c>
      <c r="D111" s="2" t="s">
        <v>52</v>
      </c>
      <c r="H111" s="2">
        <v>0</v>
      </c>
      <c r="M111" s="2" t="s">
        <v>253</v>
      </c>
      <c r="N111" s="2" t="s">
        <v>254</v>
      </c>
      <c r="O111" s="78">
        <v>7</v>
      </c>
    </row>
    <row r="112" spans="1:16" x14ac:dyDescent="0.25">
      <c r="A112" s="292" t="s">
        <v>225</v>
      </c>
      <c r="B112" s="292">
        <v>7</v>
      </c>
      <c r="C112" s="2">
        <v>23</v>
      </c>
      <c r="D112" s="2" t="s">
        <v>52</v>
      </c>
      <c r="H112" s="2">
        <v>0</v>
      </c>
      <c r="M112" s="2" t="s">
        <v>253</v>
      </c>
      <c r="N112" s="2" t="s">
        <v>254</v>
      </c>
      <c r="O112" s="78">
        <v>7</v>
      </c>
    </row>
    <row r="113" spans="1:16" x14ac:dyDescent="0.25">
      <c r="A113" s="292" t="s">
        <v>225</v>
      </c>
      <c r="B113" s="292">
        <v>7</v>
      </c>
      <c r="C113" s="2">
        <v>24</v>
      </c>
      <c r="D113" s="2" t="s">
        <v>52</v>
      </c>
      <c r="H113" s="2">
        <v>0</v>
      </c>
      <c r="M113" s="2" t="s">
        <v>253</v>
      </c>
      <c r="N113" s="2" t="s">
        <v>254</v>
      </c>
      <c r="O113" s="78">
        <v>7</v>
      </c>
    </row>
    <row r="114" spans="1:16" x14ac:dyDescent="0.25">
      <c r="A114" s="292" t="s">
        <v>225</v>
      </c>
      <c r="B114" s="292">
        <v>7</v>
      </c>
      <c r="C114" s="2">
        <v>25</v>
      </c>
      <c r="D114" s="2" t="s">
        <v>52</v>
      </c>
      <c r="H114" s="2">
        <v>0</v>
      </c>
      <c r="M114" s="2" t="s">
        <v>253</v>
      </c>
      <c r="N114" s="2" t="s">
        <v>254</v>
      </c>
      <c r="O114" s="78">
        <v>7</v>
      </c>
    </row>
    <row r="115" spans="1:16" x14ac:dyDescent="0.25">
      <c r="A115" s="292" t="s">
        <v>225</v>
      </c>
      <c r="B115" s="292">
        <v>7</v>
      </c>
      <c r="C115" s="2">
        <v>26</v>
      </c>
      <c r="D115" s="2" t="s">
        <v>52</v>
      </c>
      <c r="H115" s="2">
        <v>0</v>
      </c>
      <c r="M115" s="2" t="s">
        <v>253</v>
      </c>
      <c r="N115" s="2" t="s">
        <v>254</v>
      </c>
      <c r="O115" s="78">
        <v>7</v>
      </c>
    </row>
    <row r="116" spans="1:16" x14ac:dyDescent="0.25">
      <c r="A116" s="292" t="s">
        <v>225</v>
      </c>
      <c r="B116" s="292">
        <v>7</v>
      </c>
      <c r="C116" s="2">
        <v>27</v>
      </c>
      <c r="D116" s="2" t="s">
        <v>52</v>
      </c>
      <c r="H116" s="2">
        <v>0</v>
      </c>
      <c r="M116" s="2" t="s">
        <v>253</v>
      </c>
      <c r="N116" s="2" t="s">
        <v>254</v>
      </c>
      <c r="O116" s="78">
        <v>7</v>
      </c>
    </row>
    <row r="117" spans="1:16" x14ac:dyDescent="0.25">
      <c r="A117" s="293" t="s">
        <v>373</v>
      </c>
      <c r="B117" s="292"/>
      <c r="H117" s="2">
        <v>2</v>
      </c>
      <c r="M117" s="2" t="s">
        <v>253</v>
      </c>
      <c r="N117" s="2" t="s">
        <v>254</v>
      </c>
      <c r="O117" s="78">
        <v>7</v>
      </c>
    </row>
    <row r="118" spans="1:16" s="65" customFormat="1" ht="15" customHeight="1" x14ac:dyDescent="0.25">
      <c r="A118" s="294" t="s">
        <v>57</v>
      </c>
      <c r="B118" s="294">
        <v>8</v>
      </c>
      <c r="C118" s="65">
        <v>1</v>
      </c>
      <c r="D118" s="65">
        <v>4</v>
      </c>
      <c r="H118" s="65">
        <v>34</v>
      </c>
      <c r="M118" s="65" t="s">
        <v>253</v>
      </c>
      <c r="N118" s="65" t="s">
        <v>254</v>
      </c>
      <c r="O118" s="65">
        <v>7</v>
      </c>
    </row>
    <row r="119" spans="1:16" s="65" customFormat="1" x14ac:dyDescent="0.25">
      <c r="A119" s="294" t="s">
        <v>57</v>
      </c>
      <c r="B119" s="294">
        <v>8</v>
      </c>
      <c r="C119" s="65">
        <v>2</v>
      </c>
      <c r="D119" s="65">
        <v>4</v>
      </c>
      <c r="H119" s="65">
        <v>47</v>
      </c>
      <c r="M119" s="65" t="s">
        <v>253</v>
      </c>
      <c r="N119" s="65" t="s">
        <v>254</v>
      </c>
      <c r="O119" s="65">
        <v>7</v>
      </c>
    </row>
    <row r="120" spans="1:16" s="65" customFormat="1" x14ac:dyDescent="0.25">
      <c r="A120" s="294" t="s">
        <v>57</v>
      </c>
      <c r="B120" s="294">
        <v>8</v>
      </c>
      <c r="C120" s="65">
        <v>3</v>
      </c>
      <c r="D120" s="65">
        <v>3</v>
      </c>
      <c r="H120" s="65">
        <v>7</v>
      </c>
      <c r="M120" s="65" t="s">
        <v>253</v>
      </c>
      <c r="N120" s="65" t="s">
        <v>254</v>
      </c>
      <c r="O120" s="65">
        <v>7</v>
      </c>
    </row>
    <row r="121" spans="1:16" s="65" customFormat="1" x14ac:dyDescent="0.25">
      <c r="A121" s="294" t="s">
        <v>57</v>
      </c>
      <c r="B121" s="294">
        <v>8</v>
      </c>
      <c r="C121" s="65">
        <v>4</v>
      </c>
      <c r="D121" s="65">
        <v>3</v>
      </c>
      <c r="H121" s="65">
        <v>1</v>
      </c>
      <c r="I121" s="65">
        <v>2</v>
      </c>
      <c r="J121" s="65">
        <v>4</v>
      </c>
      <c r="L121" s="65" t="s">
        <v>705</v>
      </c>
      <c r="M121" s="65" t="s">
        <v>253</v>
      </c>
      <c r="N121" s="65" t="s">
        <v>254</v>
      </c>
      <c r="O121" s="65">
        <v>8</v>
      </c>
      <c r="P121" s="65" t="s">
        <v>716</v>
      </c>
    </row>
    <row r="122" spans="1:16" s="65" customFormat="1" x14ac:dyDescent="0.25">
      <c r="A122" s="294" t="s">
        <v>57</v>
      </c>
      <c r="B122" s="294">
        <v>8</v>
      </c>
      <c r="C122" s="65">
        <v>5</v>
      </c>
      <c r="D122" s="65">
        <v>3</v>
      </c>
      <c r="H122" s="65">
        <v>23</v>
      </c>
      <c r="M122" s="65" t="s">
        <v>253</v>
      </c>
      <c r="N122" s="65" t="s">
        <v>254</v>
      </c>
      <c r="O122" s="65">
        <v>8</v>
      </c>
    </row>
    <row r="123" spans="1:16" s="65" customFormat="1" x14ac:dyDescent="0.25">
      <c r="A123" s="294" t="s">
        <v>57</v>
      </c>
      <c r="B123" s="294">
        <v>8</v>
      </c>
      <c r="C123" s="65">
        <v>6</v>
      </c>
      <c r="D123" s="65">
        <v>3</v>
      </c>
      <c r="H123" s="65">
        <v>59</v>
      </c>
      <c r="M123" s="65" t="s">
        <v>253</v>
      </c>
      <c r="N123" s="65" t="s">
        <v>254</v>
      </c>
      <c r="O123" s="65">
        <v>8</v>
      </c>
    </row>
    <row r="124" spans="1:16" s="65" customFormat="1" x14ac:dyDescent="0.25">
      <c r="A124" s="294" t="s">
        <v>57</v>
      </c>
      <c r="B124" s="294">
        <v>8</v>
      </c>
      <c r="C124" s="65">
        <v>7</v>
      </c>
      <c r="D124" s="65">
        <v>4</v>
      </c>
      <c r="H124" s="65">
        <v>48</v>
      </c>
      <c r="M124" s="65" t="s">
        <v>253</v>
      </c>
      <c r="N124" s="65" t="s">
        <v>254</v>
      </c>
      <c r="O124" s="65">
        <v>8</v>
      </c>
    </row>
    <row r="125" spans="1:16" s="65" customFormat="1" x14ac:dyDescent="0.25">
      <c r="A125" s="294" t="s">
        <v>57</v>
      </c>
      <c r="B125" s="294">
        <v>8</v>
      </c>
      <c r="C125" s="65">
        <v>8</v>
      </c>
      <c r="D125" s="65">
        <v>3</v>
      </c>
      <c r="H125" s="65">
        <v>19</v>
      </c>
      <c r="M125" s="65" t="s">
        <v>253</v>
      </c>
      <c r="N125" s="65" t="s">
        <v>254</v>
      </c>
      <c r="O125" s="65">
        <v>8</v>
      </c>
    </row>
    <row r="126" spans="1:16" s="65" customFormat="1" x14ac:dyDescent="0.25">
      <c r="A126" s="294" t="s">
        <v>57</v>
      </c>
      <c r="B126" s="294">
        <v>8</v>
      </c>
      <c r="C126" s="65">
        <v>9</v>
      </c>
      <c r="D126" s="65">
        <v>3</v>
      </c>
      <c r="H126" s="65">
        <v>62</v>
      </c>
      <c r="M126" s="65" t="s">
        <v>253</v>
      </c>
      <c r="N126" s="65" t="s">
        <v>254</v>
      </c>
      <c r="O126" s="65">
        <v>8</v>
      </c>
    </row>
    <row r="127" spans="1:16" s="65" customFormat="1" x14ac:dyDescent="0.25">
      <c r="A127" s="294" t="s">
        <v>57</v>
      </c>
      <c r="B127" s="294">
        <v>8</v>
      </c>
      <c r="C127" s="65">
        <v>10</v>
      </c>
      <c r="D127" s="65">
        <v>3</v>
      </c>
      <c r="H127" s="65">
        <v>11</v>
      </c>
      <c r="M127" s="65" t="s">
        <v>253</v>
      </c>
      <c r="N127" s="65" t="s">
        <v>254</v>
      </c>
      <c r="O127" s="65">
        <v>8</v>
      </c>
    </row>
    <row r="128" spans="1:16" s="65" customFormat="1" x14ac:dyDescent="0.25">
      <c r="A128" s="294" t="s">
        <v>57</v>
      </c>
      <c r="B128" s="294">
        <v>8</v>
      </c>
      <c r="C128" s="65">
        <v>11</v>
      </c>
      <c r="D128" s="65">
        <v>3</v>
      </c>
      <c r="H128" s="65">
        <v>21</v>
      </c>
      <c r="M128" s="65" t="s">
        <v>253</v>
      </c>
      <c r="N128" s="65" t="s">
        <v>254</v>
      </c>
      <c r="O128" s="65">
        <v>8</v>
      </c>
    </row>
    <row r="129" spans="1:15" s="65" customFormat="1" x14ac:dyDescent="0.25">
      <c r="A129" s="294" t="s">
        <v>57</v>
      </c>
      <c r="B129" s="294">
        <v>8</v>
      </c>
      <c r="C129" s="65">
        <v>12</v>
      </c>
      <c r="D129" s="65">
        <v>3</v>
      </c>
      <c r="H129" s="65">
        <v>41</v>
      </c>
      <c r="M129" s="65" t="s">
        <v>253</v>
      </c>
      <c r="N129" s="65" t="s">
        <v>254</v>
      </c>
      <c r="O129" s="65">
        <v>8</v>
      </c>
    </row>
    <row r="130" spans="1:15" s="65" customFormat="1" x14ac:dyDescent="0.25">
      <c r="A130" s="294" t="s">
        <v>57</v>
      </c>
      <c r="B130" s="294">
        <v>8</v>
      </c>
      <c r="C130" s="65">
        <v>13</v>
      </c>
      <c r="D130" s="65">
        <v>4</v>
      </c>
      <c r="H130" s="65">
        <v>35</v>
      </c>
      <c r="M130" s="65" t="s">
        <v>253</v>
      </c>
      <c r="N130" s="65" t="s">
        <v>254</v>
      </c>
      <c r="O130" s="65">
        <v>8</v>
      </c>
    </row>
    <row r="131" spans="1:15" s="65" customFormat="1" x14ac:dyDescent="0.25">
      <c r="A131" s="294" t="s">
        <v>57</v>
      </c>
      <c r="B131" s="294">
        <v>8</v>
      </c>
      <c r="C131" s="65">
        <v>14</v>
      </c>
      <c r="D131" s="65">
        <v>4</v>
      </c>
      <c r="H131" s="65">
        <v>44</v>
      </c>
      <c r="M131" s="65" t="s">
        <v>253</v>
      </c>
      <c r="N131" s="65" t="s">
        <v>254</v>
      </c>
      <c r="O131" s="65">
        <v>8</v>
      </c>
    </row>
    <row r="132" spans="1:15" s="65" customFormat="1" x14ac:dyDescent="0.25">
      <c r="A132" s="294" t="s">
        <v>57</v>
      </c>
      <c r="B132" s="294">
        <v>8</v>
      </c>
      <c r="C132" s="65">
        <v>15</v>
      </c>
      <c r="D132" s="65">
        <v>4</v>
      </c>
      <c r="H132" s="65">
        <v>7</v>
      </c>
      <c r="M132" s="65" t="s">
        <v>253</v>
      </c>
      <c r="N132" s="65" t="s">
        <v>254</v>
      </c>
      <c r="O132" s="65">
        <v>8</v>
      </c>
    </row>
    <row r="133" spans="1:15" s="65" customFormat="1" x14ac:dyDescent="0.25">
      <c r="A133" s="294" t="s">
        <v>57</v>
      </c>
      <c r="B133" s="294">
        <v>8</v>
      </c>
      <c r="C133" s="65">
        <v>16</v>
      </c>
      <c r="D133" s="65">
        <v>3</v>
      </c>
      <c r="H133" s="65">
        <v>16</v>
      </c>
      <c r="M133" s="65" t="s">
        <v>253</v>
      </c>
      <c r="N133" s="65" t="s">
        <v>254</v>
      </c>
      <c r="O133" s="65">
        <v>8</v>
      </c>
    </row>
    <row r="134" spans="1:15" s="65" customFormat="1" x14ac:dyDescent="0.25">
      <c r="A134" s="294" t="s">
        <v>57</v>
      </c>
      <c r="B134" s="294">
        <v>8</v>
      </c>
      <c r="C134" s="65">
        <v>17</v>
      </c>
      <c r="D134" s="65">
        <v>3</v>
      </c>
      <c r="H134" s="65">
        <v>26</v>
      </c>
      <c r="M134" s="65" t="s">
        <v>253</v>
      </c>
      <c r="N134" s="65" t="s">
        <v>254</v>
      </c>
      <c r="O134" s="65">
        <v>8</v>
      </c>
    </row>
    <row r="135" spans="1:15" s="65" customFormat="1" x14ac:dyDescent="0.25">
      <c r="A135" s="294" t="s">
        <v>57</v>
      </c>
      <c r="B135" s="294">
        <v>8</v>
      </c>
      <c r="C135" s="65">
        <v>18</v>
      </c>
      <c r="D135" s="65">
        <v>3</v>
      </c>
      <c r="H135" s="65">
        <v>79</v>
      </c>
      <c r="M135" s="65" t="s">
        <v>253</v>
      </c>
      <c r="N135" s="65" t="s">
        <v>254</v>
      </c>
      <c r="O135" s="65">
        <v>8</v>
      </c>
    </row>
    <row r="136" spans="1:15" s="65" customFormat="1" x14ac:dyDescent="0.25">
      <c r="A136" s="294" t="s">
        <v>57</v>
      </c>
      <c r="B136" s="294">
        <v>8</v>
      </c>
      <c r="C136" s="65">
        <v>19</v>
      </c>
      <c r="D136" s="65" t="s">
        <v>52</v>
      </c>
      <c r="H136" s="65">
        <v>0</v>
      </c>
      <c r="M136" s="65" t="s">
        <v>253</v>
      </c>
      <c r="N136" s="65" t="s">
        <v>254</v>
      </c>
      <c r="O136" s="65">
        <v>8</v>
      </c>
    </row>
    <row r="137" spans="1:15" s="65" customFormat="1" x14ac:dyDescent="0.25">
      <c r="A137" s="294" t="s">
        <v>57</v>
      </c>
      <c r="B137" s="294">
        <v>8</v>
      </c>
      <c r="C137" s="65">
        <v>20</v>
      </c>
      <c r="D137" s="65" t="s">
        <v>52</v>
      </c>
      <c r="H137" s="65">
        <v>0</v>
      </c>
      <c r="M137" s="65" t="s">
        <v>253</v>
      </c>
      <c r="N137" s="65" t="s">
        <v>254</v>
      </c>
      <c r="O137" s="65">
        <v>8</v>
      </c>
    </row>
    <row r="138" spans="1:15" s="65" customFormat="1" x14ac:dyDescent="0.25">
      <c r="A138" s="294" t="s">
        <v>57</v>
      </c>
      <c r="B138" s="294">
        <v>8</v>
      </c>
      <c r="C138" s="65">
        <v>21</v>
      </c>
      <c r="D138" s="65" t="s">
        <v>52</v>
      </c>
      <c r="H138" s="65">
        <v>0</v>
      </c>
      <c r="M138" s="65" t="s">
        <v>253</v>
      </c>
      <c r="N138" s="65" t="s">
        <v>254</v>
      </c>
      <c r="O138" s="65">
        <v>8</v>
      </c>
    </row>
    <row r="139" spans="1:15" s="65" customFormat="1" x14ac:dyDescent="0.25">
      <c r="A139" s="294" t="s">
        <v>57</v>
      </c>
      <c r="B139" s="294">
        <v>8</v>
      </c>
      <c r="C139" s="65">
        <v>22</v>
      </c>
      <c r="D139" s="65" t="s">
        <v>52</v>
      </c>
      <c r="H139" s="65">
        <v>0</v>
      </c>
      <c r="M139" s="65" t="s">
        <v>253</v>
      </c>
      <c r="N139" s="65" t="s">
        <v>254</v>
      </c>
      <c r="O139" s="65">
        <v>8</v>
      </c>
    </row>
    <row r="140" spans="1:15" s="65" customFormat="1" x14ac:dyDescent="0.25">
      <c r="A140" s="294" t="s">
        <v>57</v>
      </c>
      <c r="B140" s="294">
        <v>8</v>
      </c>
      <c r="C140" s="65">
        <v>23</v>
      </c>
      <c r="D140" s="65" t="s">
        <v>52</v>
      </c>
      <c r="H140" s="65">
        <v>0</v>
      </c>
      <c r="M140" s="65" t="s">
        <v>253</v>
      </c>
      <c r="N140" s="65" t="s">
        <v>254</v>
      </c>
      <c r="O140" s="65">
        <v>8</v>
      </c>
    </row>
    <row r="141" spans="1:15" s="65" customFormat="1" x14ac:dyDescent="0.25">
      <c r="A141" s="294" t="s">
        <v>57</v>
      </c>
      <c r="B141" s="294">
        <v>8</v>
      </c>
      <c r="C141" s="65">
        <v>24</v>
      </c>
      <c r="D141" s="65" t="s">
        <v>52</v>
      </c>
      <c r="H141" s="65">
        <v>0</v>
      </c>
      <c r="M141" s="65" t="s">
        <v>253</v>
      </c>
      <c r="N141" s="65" t="s">
        <v>254</v>
      </c>
      <c r="O141" s="65">
        <v>8</v>
      </c>
    </row>
    <row r="142" spans="1:15" s="65" customFormat="1" x14ac:dyDescent="0.25">
      <c r="A142" s="294" t="s">
        <v>57</v>
      </c>
      <c r="B142" s="294">
        <v>8</v>
      </c>
      <c r="C142" s="65">
        <v>25</v>
      </c>
      <c r="D142" s="65" t="s">
        <v>52</v>
      </c>
      <c r="H142" s="65">
        <v>0</v>
      </c>
      <c r="M142" s="65" t="s">
        <v>253</v>
      </c>
      <c r="N142" s="65" t="s">
        <v>254</v>
      </c>
      <c r="O142" s="65">
        <v>8</v>
      </c>
    </row>
    <row r="143" spans="1:15" s="65" customFormat="1" x14ac:dyDescent="0.25">
      <c r="A143" s="294" t="s">
        <v>57</v>
      </c>
      <c r="B143" s="294">
        <v>8</v>
      </c>
      <c r="C143" s="65">
        <v>26</v>
      </c>
      <c r="D143" s="65" t="s">
        <v>52</v>
      </c>
      <c r="H143" s="65">
        <v>0</v>
      </c>
      <c r="M143" s="65" t="s">
        <v>253</v>
      </c>
      <c r="N143" s="65" t="s">
        <v>254</v>
      </c>
      <c r="O143" s="65">
        <v>8</v>
      </c>
    </row>
    <row r="144" spans="1:15" s="65" customFormat="1" x14ac:dyDescent="0.25">
      <c r="A144" s="294" t="s">
        <v>57</v>
      </c>
      <c r="B144" s="294">
        <v>8</v>
      </c>
      <c r="C144" s="65">
        <v>27</v>
      </c>
      <c r="D144" s="65" t="s">
        <v>52</v>
      </c>
      <c r="H144" s="65">
        <v>0</v>
      </c>
      <c r="M144" s="65" t="s">
        <v>253</v>
      </c>
      <c r="N144" s="65" t="s">
        <v>254</v>
      </c>
      <c r="O144" s="65">
        <v>8</v>
      </c>
    </row>
    <row r="145" spans="1:15" s="65" customFormat="1" x14ac:dyDescent="0.25">
      <c r="A145" s="295" t="s">
        <v>374</v>
      </c>
      <c r="B145" s="294"/>
      <c r="M145" s="65" t="s">
        <v>253</v>
      </c>
      <c r="N145" s="65" t="s">
        <v>254</v>
      </c>
      <c r="O145" s="65">
        <v>8</v>
      </c>
    </row>
    <row r="146" spans="1:15" s="78" customFormat="1" ht="15" customHeight="1" x14ac:dyDescent="0.25">
      <c r="A146" s="297" t="s">
        <v>59</v>
      </c>
      <c r="B146" s="297">
        <v>10</v>
      </c>
      <c r="C146" s="78">
        <v>1</v>
      </c>
      <c r="D146" s="78">
        <v>4</v>
      </c>
      <c r="H146" s="78">
        <v>55</v>
      </c>
      <c r="M146" s="78" t="s">
        <v>253</v>
      </c>
      <c r="N146" s="78" t="s">
        <v>254</v>
      </c>
      <c r="O146" s="78">
        <v>8</v>
      </c>
    </row>
    <row r="147" spans="1:15" s="78" customFormat="1" x14ac:dyDescent="0.25">
      <c r="A147" s="297" t="s">
        <v>59</v>
      </c>
      <c r="B147" s="297">
        <v>10</v>
      </c>
      <c r="C147" s="78">
        <v>2</v>
      </c>
      <c r="D147" s="78">
        <v>4</v>
      </c>
      <c r="H147" s="78">
        <v>28</v>
      </c>
      <c r="M147" s="78" t="s">
        <v>253</v>
      </c>
      <c r="N147" s="78" t="s">
        <v>254</v>
      </c>
      <c r="O147" s="78">
        <v>8</v>
      </c>
    </row>
    <row r="148" spans="1:15" s="78" customFormat="1" x14ac:dyDescent="0.25">
      <c r="A148" s="297" t="s">
        <v>59</v>
      </c>
      <c r="B148" s="297">
        <v>10</v>
      </c>
      <c r="C148" s="78">
        <v>3</v>
      </c>
      <c r="D148" s="78">
        <v>3</v>
      </c>
      <c r="H148" s="78">
        <v>56</v>
      </c>
      <c r="M148" s="78" t="s">
        <v>253</v>
      </c>
      <c r="N148" s="78" t="s">
        <v>254</v>
      </c>
      <c r="O148" s="78">
        <v>8</v>
      </c>
    </row>
    <row r="149" spans="1:15" s="78" customFormat="1" x14ac:dyDescent="0.25">
      <c r="A149" s="297" t="s">
        <v>59</v>
      </c>
      <c r="B149" s="297">
        <v>10</v>
      </c>
      <c r="C149" s="78">
        <v>4</v>
      </c>
      <c r="D149" s="78">
        <v>3</v>
      </c>
      <c r="H149" s="78">
        <v>77</v>
      </c>
      <c r="M149" s="78" t="s">
        <v>253</v>
      </c>
      <c r="N149" s="78" t="s">
        <v>254</v>
      </c>
      <c r="O149" s="78">
        <v>8</v>
      </c>
    </row>
    <row r="150" spans="1:15" s="78" customFormat="1" x14ac:dyDescent="0.25">
      <c r="A150" s="297" t="s">
        <v>59</v>
      </c>
      <c r="B150" s="297">
        <v>10</v>
      </c>
      <c r="C150" s="78">
        <v>5</v>
      </c>
      <c r="D150" s="78">
        <v>3</v>
      </c>
      <c r="H150" s="78">
        <v>46</v>
      </c>
      <c r="M150" s="78" t="s">
        <v>253</v>
      </c>
      <c r="N150" s="78" t="s">
        <v>254</v>
      </c>
      <c r="O150" s="78">
        <v>8</v>
      </c>
    </row>
    <row r="151" spans="1:15" s="78" customFormat="1" x14ac:dyDescent="0.25">
      <c r="A151" s="297" t="s">
        <v>59</v>
      </c>
      <c r="B151" s="297">
        <v>10</v>
      </c>
      <c r="C151" s="78">
        <v>6</v>
      </c>
      <c r="D151" s="78">
        <v>3</v>
      </c>
      <c r="H151" s="78">
        <v>45</v>
      </c>
      <c r="M151" s="78" t="s">
        <v>253</v>
      </c>
      <c r="N151" s="78" t="s">
        <v>254</v>
      </c>
      <c r="O151" s="78">
        <v>8</v>
      </c>
    </row>
    <row r="152" spans="1:15" s="78" customFormat="1" x14ac:dyDescent="0.25">
      <c r="A152" s="297" t="s">
        <v>59</v>
      </c>
      <c r="B152" s="297">
        <v>10</v>
      </c>
      <c r="C152" s="78">
        <v>7</v>
      </c>
      <c r="D152" s="78">
        <v>4</v>
      </c>
      <c r="H152" s="78">
        <v>54</v>
      </c>
      <c r="M152" s="78" t="s">
        <v>253</v>
      </c>
      <c r="N152" s="78" t="s">
        <v>254</v>
      </c>
      <c r="O152" s="78">
        <v>8</v>
      </c>
    </row>
    <row r="153" spans="1:15" s="78" customFormat="1" x14ac:dyDescent="0.25">
      <c r="A153" s="297" t="s">
        <v>59</v>
      </c>
      <c r="B153" s="297">
        <v>10</v>
      </c>
      <c r="C153" s="78">
        <v>8</v>
      </c>
      <c r="D153" s="78">
        <v>3</v>
      </c>
      <c r="H153" s="78">
        <v>54</v>
      </c>
      <c r="M153" s="78" t="s">
        <v>253</v>
      </c>
      <c r="N153" s="78" t="s">
        <v>254</v>
      </c>
      <c r="O153" s="78">
        <v>8</v>
      </c>
    </row>
    <row r="154" spans="1:15" s="78" customFormat="1" x14ac:dyDescent="0.25">
      <c r="A154" s="297" t="s">
        <v>59</v>
      </c>
      <c r="B154" s="297">
        <v>10</v>
      </c>
      <c r="C154" s="78">
        <v>9</v>
      </c>
      <c r="D154" s="78">
        <v>3</v>
      </c>
      <c r="H154" s="78">
        <v>18</v>
      </c>
      <c r="M154" s="78" t="s">
        <v>253</v>
      </c>
      <c r="N154" s="78" t="s">
        <v>254</v>
      </c>
      <c r="O154" s="78">
        <v>8</v>
      </c>
    </row>
    <row r="155" spans="1:15" s="78" customFormat="1" x14ac:dyDescent="0.25">
      <c r="A155" s="297" t="s">
        <v>59</v>
      </c>
      <c r="B155" s="297">
        <v>10</v>
      </c>
      <c r="C155" s="78">
        <v>10</v>
      </c>
      <c r="D155" s="78">
        <v>3</v>
      </c>
      <c r="H155" s="78">
        <v>53</v>
      </c>
      <c r="M155" s="78" t="s">
        <v>253</v>
      </c>
      <c r="N155" s="78" t="s">
        <v>254</v>
      </c>
      <c r="O155" s="78">
        <v>8</v>
      </c>
    </row>
    <row r="156" spans="1:15" s="78" customFormat="1" x14ac:dyDescent="0.25">
      <c r="A156" s="297" t="s">
        <v>59</v>
      </c>
      <c r="B156" s="297">
        <v>10</v>
      </c>
      <c r="C156" s="78">
        <v>11</v>
      </c>
      <c r="D156" s="78">
        <v>3</v>
      </c>
      <c r="H156" s="78">
        <v>58</v>
      </c>
      <c r="M156" s="78" t="s">
        <v>253</v>
      </c>
      <c r="N156" s="78" t="s">
        <v>254</v>
      </c>
      <c r="O156" s="78">
        <v>8</v>
      </c>
    </row>
    <row r="157" spans="1:15" s="78" customFormat="1" x14ac:dyDescent="0.25">
      <c r="A157" s="297" t="s">
        <v>59</v>
      </c>
      <c r="B157" s="297">
        <v>10</v>
      </c>
      <c r="C157" s="78">
        <v>12</v>
      </c>
      <c r="D157" s="78">
        <v>3</v>
      </c>
      <c r="H157" s="78">
        <v>41</v>
      </c>
      <c r="M157" s="78" t="s">
        <v>253</v>
      </c>
      <c r="N157" s="78" t="s">
        <v>254</v>
      </c>
      <c r="O157" s="78">
        <v>8</v>
      </c>
    </row>
    <row r="158" spans="1:15" s="78" customFormat="1" x14ac:dyDescent="0.25">
      <c r="A158" s="297" t="s">
        <v>59</v>
      </c>
      <c r="B158" s="297">
        <v>10</v>
      </c>
      <c r="C158" s="78">
        <v>13</v>
      </c>
      <c r="D158" s="78">
        <v>4</v>
      </c>
      <c r="H158" s="78">
        <v>42</v>
      </c>
      <c r="M158" s="78" t="s">
        <v>253</v>
      </c>
      <c r="N158" s="78" t="s">
        <v>254</v>
      </c>
      <c r="O158" s="78">
        <v>8</v>
      </c>
    </row>
    <row r="159" spans="1:15" s="78" customFormat="1" x14ac:dyDescent="0.25">
      <c r="A159" s="297" t="s">
        <v>59</v>
      </c>
      <c r="B159" s="297">
        <v>10</v>
      </c>
      <c r="C159" s="78">
        <v>14</v>
      </c>
      <c r="D159" s="78">
        <v>4</v>
      </c>
      <c r="H159" s="78">
        <v>44</v>
      </c>
      <c r="M159" s="78" t="s">
        <v>253</v>
      </c>
      <c r="N159" s="78" t="s">
        <v>254</v>
      </c>
      <c r="O159" s="78">
        <v>8</v>
      </c>
    </row>
    <row r="160" spans="1:15" s="78" customFormat="1" x14ac:dyDescent="0.25">
      <c r="A160" s="297" t="s">
        <v>59</v>
      </c>
      <c r="B160" s="297">
        <v>10</v>
      </c>
      <c r="C160" s="78">
        <v>15</v>
      </c>
      <c r="D160" s="78">
        <v>4</v>
      </c>
      <c r="H160" s="78">
        <v>60</v>
      </c>
      <c r="M160" s="78" t="s">
        <v>253</v>
      </c>
      <c r="N160" s="78" t="s">
        <v>254</v>
      </c>
      <c r="O160" s="78">
        <v>8</v>
      </c>
    </row>
    <row r="161" spans="1:15" s="78" customFormat="1" x14ac:dyDescent="0.25">
      <c r="A161" s="297" t="s">
        <v>59</v>
      </c>
      <c r="B161" s="297">
        <v>10</v>
      </c>
      <c r="C161" s="78">
        <v>16</v>
      </c>
      <c r="D161" s="78">
        <v>3</v>
      </c>
      <c r="H161" s="78">
        <v>67</v>
      </c>
      <c r="M161" s="78" t="s">
        <v>253</v>
      </c>
      <c r="N161" s="78" t="s">
        <v>254</v>
      </c>
      <c r="O161" s="78">
        <v>8</v>
      </c>
    </row>
    <row r="162" spans="1:15" s="78" customFormat="1" x14ac:dyDescent="0.25">
      <c r="A162" s="297" t="s">
        <v>59</v>
      </c>
      <c r="B162" s="297">
        <v>10</v>
      </c>
      <c r="C162" s="78">
        <v>17</v>
      </c>
      <c r="D162" s="78">
        <v>3</v>
      </c>
      <c r="H162" s="78">
        <v>44</v>
      </c>
      <c r="M162" s="78" t="s">
        <v>253</v>
      </c>
      <c r="N162" s="78" t="s">
        <v>254</v>
      </c>
      <c r="O162" s="78">
        <v>8</v>
      </c>
    </row>
    <row r="163" spans="1:15" s="78" customFormat="1" x14ac:dyDescent="0.25">
      <c r="A163" s="297" t="s">
        <v>59</v>
      </c>
      <c r="B163" s="297">
        <v>10</v>
      </c>
      <c r="C163" s="78">
        <v>18</v>
      </c>
      <c r="D163" s="78">
        <v>3</v>
      </c>
      <c r="H163" s="78">
        <v>13</v>
      </c>
      <c r="M163" s="78" t="s">
        <v>253</v>
      </c>
      <c r="N163" s="78" t="s">
        <v>254</v>
      </c>
      <c r="O163" s="78">
        <v>8</v>
      </c>
    </row>
    <row r="164" spans="1:15" s="78" customFormat="1" x14ac:dyDescent="0.25">
      <c r="A164" s="297" t="s">
        <v>59</v>
      </c>
      <c r="B164" s="297">
        <v>10</v>
      </c>
      <c r="C164" s="78">
        <v>19</v>
      </c>
      <c r="D164" s="78" t="s">
        <v>52</v>
      </c>
      <c r="H164" s="78">
        <v>0</v>
      </c>
      <c r="M164" s="78" t="s">
        <v>253</v>
      </c>
      <c r="N164" s="78" t="s">
        <v>254</v>
      </c>
      <c r="O164" s="78">
        <v>8</v>
      </c>
    </row>
    <row r="165" spans="1:15" s="78" customFormat="1" x14ac:dyDescent="0.25">
      <c r="A165" s="297" t="s">
        <v>59</v>
      </c>
      <c r="B165" s="297">
        <v>10</v>
      </c>
      <c r="C165" s="78">
        <v>20</v>
      </c>
      <c r="D165" s="78" t="s">
        <v>52</v>
      </c>
      <c r="H165" s="78">
        <v>0</v>
      </c>
      <c r="M165" s="78" t="s">
        <v>253</v>
      </c>
      <c r="N165" s="78" t="s">
        <v>254</v>
      </c>
      <c r="O165" s="78">
        <v>8</v>
      </c>
    </row>
    <row r="166" spans="1:15" s="78" customFormat="1" x14ac:dyDescent="0.25">
      <c r="A166" s="297" t="s">
        <v>59</v>
      </c>
      <c r="B166" s="297">
        <v>10</v>
      </c>
      <c r="C166" s="78">
        <v>21</v>
      </c>
      <c r="D166" s="78" t="s">
        <v>52</v>
      </c>
      <c r="H166" s="78">
        <v>0</v>
      </c>
      <c r="M166" s="78" t="s">
        <v>253</v>
      </c>
      <c r="N166" s="78" t="s">
        <v>254</v>
      </c>
      <c r="O166" s="78">
        <v>8</v>
      </c>
    </row>
    <row r="167" spans="1:15" s="78" customFormat="1" x14ac:dyDescent="0.25">
      <c r="A167" s="297" t="s">
        <v>59</v>
      </c>
      <c r="B167" s="297">
        <v>10</v>
      </c>
      <c r="C167" s="78">
        <v>22</v>
      </c>
      <c r="D167" s="78" t="s">
        <v>52</v>
      </c>
      <c r="H167" s="78">
        <v>0</v>
      </c>
      <c r="M167" s="78" t="s">
        <v>253</v>
      </c>
      <c r="N167" s="78" t="s">
        <v>254</v>
      </c>
      <c r="O167" s="78">
        <v>8</v>
      </c>
    </row>
    <row r="168" spans="1:15" s="78" customFormat="1" x14ac:dyDescent="0.25">
      <c r="A168" s="297" t="s">
        <v>59</v>
      </c>
      <c r="B168" s="297">
        <v>10</v>
      </c>
      <c r="C168" s="78">
        <v>23</v>
      </c>
      <c r="D168" s="78" t="s">
        <v>52</v>
      </c>
      <c r="H168" s="78">
        <v>0</v>
      </c>
      <c r="M168" s="78" t="s">
        <v>253</v>
      </c>
      <c r="N168" s="78" t="s">
        <v>254</v>
      </c>
      <c r="O168" s="78">
        <v>8</v>
      </c>
    </row>
    <row r="169" spans="1:15" s="78" customFormat="1" x14ac:dyDescent="0.25">
      <c r="A169" s="297" t="s">
        <v>59</v>
      </c>
      <c r="B169" s="297">
        <v>10</v>
      </c>
      <c r="C169" s="78">
        <v>24</v>
      </c>
      <c r="D169" s="78" t="s">
        <v>52</v>
      </c>
      <c r="H169" s="78">
        <v>0</v>
      </c>
      <c r="M169" s="78" t="s">
        <v>253</v>
      </c>
      <c r="N169" s="78" t="s">
        <v>254</v>
      </c>
      <c r="O169" s="78">
        <v>8</v>
      </c>
    </row>
    <row r="170" spans="1:15" s="78" customFormat="1" x14ac:dyDescent="0.25">
      <c r="A170" s="297" t="s">
        <v>59</v>
      </c>
      <c r="B170" s="297">
        <v>10</v>
      </c>
      <c r="C170" s="78">
        <v>25</v>
      </c>
      <c r="D170" s="78" t="s">
        <v>52</v>
      </c>
      <c r="H170" s="78">
        <v>0</v>
      </c>
      <c r="M170" s="78" t="s">
        <v>253</v>
      </c>
      <c r="N170" s="78" t="s">
        <v>254</v>
      </c>
      <c r="O170" s="78">
        <v>8</v>
      </c>
    </row>
    <row r="171" spans="1:15" s="78" customFormat="1" x14ac:dyDescent="0.25">
      <c r="A171" s="297" t="s">
        <v>59</v>
      </c>
      <c r="B171" s="297">
        <v>10</v>
      </c>
      <c r="C171" s="78">
        <v>26</v>
      </c>
      <c r="D171" s="78" t="s">
        <v>52</v>
      </c>
      <c r="H171" s="78">
        <v>0</v>
      </c>
      <c r="M171" s="78" t="s">
        <v>253</v>
      </c>
      <c r="N171" s="78" t="s">
        <v>254</v>
      </c>
      <c r="O171" s="78">
        <v>8</v>
      </c>
    </row>
    <row r="172" spans="1:15" s="78" customFormat="1" x14ac:dyDescent="0.25">
      <c r="A172" s="297" t="s">
        <v>59</v>
      </c>
      <c r="B172" s="297">
        <v>10</v>
      </c>
      <c r="C172" s="78">
        <v>27</v>
      </c>
      <c r="D172" s="78" t="s">
        <v>52</v>
      </c>
      <c r="H172" s="78">
        <v>0</v>
      </c>
      <c r="M172" s="78" t="s">
        <v>253</v>
      </c>
      <c r="N172" s="78" t="s">
        <v>254</v>
      </c>
      <c r="O172" s="78">
        <v>8</v>
      </c>
    </row>
    <row r="173" spans="1:15" s="78" customFormat="1" x14ac:dyDescent="0.25">
      <c r="A173" s="296" t="s">
        <v>375</v>
      </c>
      <c r="B173" s="297"/>
      <c r="M173" s="78" t="s">
        <v>253</v>
      </c>
      <c r="N173" s="78" t="s">
        <v>254</v>
      </c>
      <c r="O173" s="78">
        <v>8</v>
      </c>
    </row>
    <row r="174" spans="1:15" s="65" customFormat="1" ht="15" customHeight="1" x14ac:dyDescent="0.25">
      <c r="A174" s="289" t="s">
        <v>101</v>
      </c>
      <c r="B174" s="294">
        <v>12</v>
      </c>
      <c r="C174" s="65">
        <v>1</v>
      </c>
      <c r="D174" s="65">
        <v>4</v>
      </c>
      <c r="H174" s="65">
        <v>10</v>
      </c>
      <c r="M174" s="65" t="s">
        <v>253</v>
      </c>
      <c r="N174" s="65" t="s">
        <v>254</v>
      </c>
      <c r="O174" s="65">
        <v>8</v>
      </c>
    </row>
    <row r="175" spans="1:15" s="65" customFormat="1" x14ac:dyDescent="0.25">
      <c r="A175" s="289" t="s">
        <v>101</v>
      </c>
      <c r="B175" s="294">
        <v>12</v>
      </c>
      <c r="C175" s="65">
        <v>2</v>
      </c>
      <c r="D175" s="65">
        <v>4</v>
      </c>
      <c r="H175" s="65">
        <v>6</v>
      </c>
      <c r="M175" s="65" t="s">
        <v>253</v>
      </c>
      <c r="N175" s="65" t="s">
        <v>254</v>
      </c>
      <c r="O175" s="65">
        <v>8</v>
      </c>
    </row>
    <row r="176" spans="1:15" s="65" customFormat="1" x14ac:dyDescent="0.25">
      <c r="A176" s="289" t="s">
        <v>101</v>
      </c>
      <c r="B176" s="294">
        <v>12</v>
      </c>
      <c r="C176" s="65">
        <v>3</v>
      </c>
      <c r="D176" s="65">
        <v>3</v>
      </c>
      <c r="H176" s="65">
        <v>12</v>
      </c>
      <c r="M176" s="65" t="s">
        <v>253</v>
      </c>
      <c r="N176" s="65" t="s">
        <v>254</v>
      </c>
      <c r="O176" s="65">
        <v>8</v>
      </c>
    </row>
    <row r="177" spans="1:16" s="65" customFormat="1" x14ac:dyDescent="0.25">
      <c r="A177" s="289" t="s">
        <v>101</v>
      </c>
      <c r="B177" s="294">
        <v>12</v>
      </c>
      <c r="C177" s="65">
        <v>4</v>
      </c>
      <c r="D177" s="65">
        <v>3</v>
      </c>
      <c r="H177" s="65">
        <v>71</v>
      </c>
      <c r="M177" s="65" t="s">
        <v>253</v>
      </c>
      <c r="N177" s="65" t="s">
        <v>254</v>
      </c>
      <c r="O177" s="65">
        <v>8</v>
      </c>
    </row>
    <row r="178" spans="1:16" s="65" customFormat="1" x14ac:dyDescent="0.25">
      <c r="A178" s="289" t="s">
        <v>101</v>
      </c>
      <c r="B178" s="294">
        <v>12</v>
      </c>
      <c r="C178" s="65">
        <v>5</v>
      </c>
      <c r="D178" s="65">
        <v>3</v>
      </c>
      <c r="H178" s="65">
        <v>9</v>
      </c>
      <c r="M178" s="65" t="s">
        <v>253</v>
      </c>
      <c r="N178" s="65" t="s">
        <v>254</v>
      </c>
      <c r="O178" s="65">
        <v>8</v>
      </c>
    </row>
    <row r="179" spans="1:16" s="65" customFormat="1" x14ac:dyDescent="0.25">
      <c r="A179" s="289" t="s">
        <v>101</v>
      </c>
      <c r="B179" s="294">
        <v>12</v>
      </c>
      <c r="C179" s="65">
        <v>6</v>
      </c>
      <c r="D179" s="65">
        <v>3</v>
      </c>
      <c r="H179" s="65">
        <v>30</v>
      </c>
      <c r="M179" s="65" t="s">
        <v>253</v>
      </c>
      <c r="N179" s="65" t="s">
        <v>254</v>
      </c>
      <c r="O179" s="65">
        <v>8</v>
      </c>
    </row>
    <row r="180" spans="1:16" s="65" customFormat="1" x14ac:dyDescent="0.25">
      <c r="A180" s="289" t="s">
        <v>101</v>
      </c>
      <c r="B180" s="294">
        <v>12</v>
      </c>
      <c r="C180" s="65">
        <v>7</v>
      </c>
      <c r="D180" s="65">
        <v>4</v>
      </c>
      <c r="H180" s="65">
        <v>18</v>
      </c>
      <c r="M180" s="65" t="s">
        <v>253</v>
      </c>
      <c r="N180" s="65" t="s">
        <v>254</v>
      </c>
      <c r="O180" s="65">
        <v>8</v>
      </c>
    </row>
    <row r="181" spans="1:16" s="65" customFormat="1" x14ac:dyDescent="0.25">
      <c r="A181" s="289" t="s">
        <v>101</v>
      </c>
      <c r="B181" s="294">
        <v>12</v>
      </c>
      <c r="C181" s="65">
        <v>8</v>
      </c>
      <c r="D181" s="65">
        <v>3</v>
      </c>
      <c r="H181" s="65">
        <v>19</v>
      </c>
      <c r="M181" s="65" t="s">
        <v>253</v>
      </c>
      <c r="N181" s="65" t="s">
        <v>254</v>
      </c>
      <c r="O181" s="65">
        <v>8</v>
      </c>
    </row>
    <row r="182" spans="1:16" s="65" customFormat="1" x14ac:dyDescent="0.25">
      <c r="A182" s="289" t="s">
        <v>101</v>
      </c>
      <c r="B182" s="294">
        <v>12</v>
      </c>
      <c r="C182" s="65">
        <v>9</v>
      </c>
      <c r="D182" s="65">
        <v>3</v>
      </c>
      <c r="H182" s="65">
        <v>2</v>
      </c>
      <c r="M182" s="65" t="s">
        <v>253</v>
      </c>
      <c r="N182" s="65" t="s">
        <v>254</v>
      </c>
      <c r="O182" s="65">
        <v>8</v>
      </c>
    </row>
    <row r="183" spans="1:16" s="65" customFormat="1" x14ac:dyDescent="0.25">
      <c r="A183" s="289" t="s">
        <v>101</v>
      </c>
      <c r="B183" s="294">
        <v>12</v>
      </c>
      <c r="C183" s="65">
        <v>10</v>
      </c>
      <c r="D183" s="65">
        <v>3</v>
      </c>
      <c r="H183" s="65">
        <v>14</v>
      </c>
      <c r="M183" s="65" t="s">
        <v>253</v>
      </c>
      <c r="N183" s="65" t="s">
        <v>254</v>
      </c>
      <c r="O183" s="65">
        <v>8</v>
      </c>
    </row>
    <row r="184" spans="1:16" s="65" customFormat="1" x14ac:dyDescent="0.25">
      <c r="A184" s="289" t="s">
        <v>101</v>
      </c>
      <c r="B184" s="294">
        <v>12</v>
      </c>
      <c r="C184" s="65">
        <v>11</v>
      </c>
      <c r="D184" s="65">
        <v>3</v>
      </c>
      <c r="H184" s="65">
        <v>14</v>
      </c>
      <c r="M184" s="65" t="s">
        <v>253</v>
      </c>
      <c r="N184" s="65" t="s">
        <v>254</v>
      </c>
      <c r="O184" s="65">
        <v>8</v>
      </c>
    </row>
    <row r="185" spans="1:16" s="65" customFormat="1" x14ac:dyDescent="0.25">
      <c r="A185" s="289" t="s">
        <v>101</v>
      </c>
      <c r="B185" s="294">
        <v>12</v>
      </c>
      <c r="C185" s="65">
        <v>12</v>
      </c>
      <c r="D185" s="65">
        <v>3</v>
      </c>
      <c r="H185" s="65">
        <v>10</v>
      </c>
      <c r="M185" s="65" t="s">
        <v>253</v>
      </c>
      <c r="N185" s="65" t="s">
        <v>254</v>
      </c>
      <c r="O185" s="65">
        <v>8</v>
      </c>
    </row>
    <row r="186" spans="1:16" s="65" customFormat="1" x14ac:dyDescent="0.25">
      <c r="A186" s="289" t="s">
        <v>101</v>
      </c>
      <c r="B186" s="294">
        <v>12</v>
      </c>
      <c r="C186" s="65">
        <v>13</v>
      </c>
      <c r="D186" s="65">
        <v>4</v>
      </c>
      <c r="H186" s="65">
        <v>4</v>
      </c>
      <c r="M186" s="65" t="s">
        <v>253</v>
      </c>
      <c r="N186" s="65" t="s">
        <v>254</v>
      </c>
      <c r="O186" s="65">
        <v>8</v>
      </c>
    </row>
    <row r="187" spans="1:16" s="65" customFormat="1" x14ac:dyDescent="0.25">
      <c r="A187" s="289" t="s">
        <v>101</v>
      </c>
      <c r="B187" s="294">
        <v>12</v>
      </c>
      <c r="C187" s="65">
        <v>14</v>
      </c>
      <c r="D187" s="65">
        <v>4</v>
      </c>
      <c r="H187" s="65">
        <v>9</v>
      </c>
      <c r="M187" s="65" t="s">
        <v>253</v>
      </c>
      <c r="N187" s="65" t="s">
        <v>254</v>
      </c>
      <c r="O187" s="65">
        <v>8</v>
      </c>
    </row>
    <row r="188" spans="1:16" s="65" customFormat="1" x14ac:dyDescent="0.25">
      <c r="A188" s="289" t="s">
        <v>101</v>
      </c>
      <c r="B188" s="294">
        <v>12</v>
      </c>
      <c r="C188" s="65">
        <v>15</v>
      </c>
      <c r="D188" s="65">
        <v>4</v>
      </c>
      <c r="H188" s="65">
        <v>32</v>
      </c>
      <c r="M188" s="65" t="s">
        <v>253</v>
      </c>
      <c r="N188" s="65" t="s">
        <v>254</v>
      </c>
      <c r="O188" s="65">
        <v>8</v>
      </c>
    </row>
    <row r="189" spans="1:16" s="65" customFormat="1" x14ac:dyDescent="0.25">
      <c r="A189" s="289" t="s">
        <v>101</v>
      </c>
      <c r="B189" s="294">
        <v>12</v>
      </c>
      <c r="C189" s="65">
        <v>16</v>
      </c>
      <c r="D189" s="65">
        <v>3</v>
      </c>
      <c r="H189" s="65">
        <v>7</v>
      </c>
      <c r="M189" s="65" t="s">
        <v>253</v>
      </c>
      <c r="N189" s="65" t="s">
        <v>254</v>
      </c>
      <c r="O189" s="65">
        <v>8</v>
      </c>
    </row>
    <row r="190" spans="1:16" s="65" customFormat="1" x14ac:dyDescent="0.25">
      <c r="A190" s="289" t="s">
        <v>101</v>
      </c>
      <c r="B190" s="294">
        <v>12</v>
      </c>
      <c r="C190" s="65">
        <v>17</v>
      </c>
      <c r="D190" s="65">
        <v>3</v>
      </c>
      <c r="H190" s="65">
        <v>13</v>
      </c>
      <c r="M190" s="65" t="s">
        <v>253</v>
      </c>
      <c r="N190" s="65" t="s">
        <v>254</v>
      </c>
      <c r="O190" s="65">
        <v>8</v>
      </c>
    </row>
    <row r="191" spans="1:16" s="65" customFormat="1" x14ac:dyDescent="0.25">
      <c r="A191" s="289" t="s">
        <v>101</v>
      </c>
      <c r="B191" s="294">
        <v>12</v>
      </c>
      <c r="C191" s="65">
        <v>18</v>
      </c>
      <c r="D191" s="65">
        <v>3</v>
      </c>
      <c r="H191" s="65">
        <v>1</v>
      </c>
      <c r="I191" s="65">
        <v>5</v>
      </c>
      <c r="J191" s="65">
        <v>18</v>
      </c>
      <c r="L191" s="65" t="s">
        <v>718</v>
      </c>
      <c r="M191" s="65" t="s">
        <v>253</v>
      </c>
      <c r="N191" s="65" t="s">
        <v>254</v>
      </c>
      <c r="O191" s="65">
        <v>9</v>
      </c>
      <c r="P191" s="65" t="s">
        <v>717</v>
      </c>
    </row>
    <row r="192" spans="1:16" s="65" customFormat="1" x14ac:dyDescent="0.25">
      <c r="A192" s="289" t="s">
        <v>101</v>
      </c>
      <c r="B192" s="294">
        <v>12</v>
      </c>
      <c r="C192" s="65">
        <v>19</v>
      </c>
      <c r="D192" s="65" t="s">
        <v>52</v>
      </c>
      <c r="H192" s="65">
        <v>0</v>
      </c>
      <c r="M192" s="65" t="s">
        <v>253</v>
      </c>
      <c r="N192" s="65" t="s">
        <v>254</v>
      </c>
      <c r="O192" s="65">
        <v>9</v>
      </c>
    </row>
    <row r="193" spans="1:16" s="65" customFormat="1" x14ac:dyDescent="0.25">
      <c r="A193" s="289" t="s">
        <v>101</v>
      </c>
      <c r="B193" s="294">
        <v>12</v>
      </c>
      <c r="C193" s="65">
        <v>20</v>
      </c>
      <c r="D193" s="65" t="s">
        <v>52</v>
      </c>
      <c r="H193" s="65">
        <v>0</v>
      </c>
      <c r="M193" s="65" t="s">
        <v>253</v>
      </c>
      <c r="N193" s="65" t="s">
        <v>254</v>
      </c>
      <c r="O193" s="65">
        <v>9</v>
      </c>
    </row>
    <row r="194" spans="1:16" s="65" customFormat="1" x14ac:dyDescent="0.25">
      <c r="A194" s="289" t="s">
        <v>101</v>
      </c>
      <c r="B194" s="294">
        <v>12</v>
      </c>
      <c r="C194" s="65">
        <v>21</v>
      </c>
      <c r="D194" s="65" t="s">
        <v>52</v>
      </c>
      <c r="H194" s="65">
        <v>0</v>
      </c>
      <c r="M194" s="65" t="s">
        <v>253</v>
      </c>
      <c r="N194" s="65" t="s">
        <v>254</v>
      </c>
      <c r="O194" s="65">
        <v>9</v>
      </c>
    </row>
    <row r="195" spans="1:16" s="65" customFormat="1" x14ac:dyDescent="0.25">
      <c r="A195" s="289" t="s">
        <v>101</v>
      </c>
      <c r="B195" s="294">
        <v>12</v>
      </c>
      <c r="C195" s="65">
        <v>22</v>
      </c>
      <c r="D195" s="65" t="s">
        <v>52</v>
      </c>
      <c r="H195" s="65">
        <v>0</v>
      </c>
      <c r="M195" s="65" t="s">
        <v>253</v>
      </c>
      <c r="N195" s="65" t="s">
        <v>254</v>
      </c>
      <c r="O195" s="65">
        <v>9</v>
      </c>
    </row>
    <row r="196" spans="1:16" s="65" customFormat="1" x14ac:dyDescent="0.25">
      <c r="A196" s="289" t="s">
        <v>101</v>
      </c>
      <c r="B196" s="294">
        <v>12</v>
      </c>
      <c r="C196" s="65">
        <v>23</v>
      </c>
      <c r="D196" s="65" t="s">
        <v>52</v>
      </c>
      <c r="H196" s="65">
        <v>0</v>
      </c>
      <c r="M196" s="65" t="s">
        <v>253</v>
      </c>
      <c r="N196" s="65" t="s">
        <v>254</v>
      </c>
      <c r="O196" s="65">
        <v>9</v>
      </c>
    </row>
    <row r="197" spans="1:16" s="65" customFormat="1" x14ac:dyDescent="0.25">
      <c r="A197" s="289" t="s">
        <v>101</v>
      </c>
      <c r="B197" s="294">
        <v>12</v>
      </c>
      <c r="C197" s="65">
        <v>24</v>
      </c>
      <c r="D197" s="65" t="s">
        <v>52</v>
      </c>
      <c r="H197" s="65">
        <v>0</v>
      </c>
      <c r="M197" s="65" t="s">
        <v>253</v>
      </c>
      <c r="N197" s="65" t="s">
        <v>254</v>
      </c>
      <c r="O197" s="65">
        <v>9</v>
      </c>
    </row>
    <row r="198" spans="1:16" s="65" customFormat="1" x14ac:dyDescent="0.25">
      <c r="A198" s="289" t="s">
        <v>101</v>
      </c>
      <c r="B198" s="294">
        <v>12</v>
      </c>
      <c r="C198" s="65">
        <v>25</v>
      </c>
      <c r="D198" s="65" t="s">
        <v>52</v>
      </c>
      <c r="H198" s="65">
        <v>0</v>
      </c>
      <c r="M198" s="65" t="s">
        <v>253</v>
      </c>
      <c r="N198" s="65" t="s">
        <v>254</v>
      </c>
      <c r="O198" s="65">
        <v>9</v>
      </c>
    </row>
    <row r="199" spans="1:16" s="65" customFormat="1" x14ac:dyDescent="0.25">
      <c r="A199" s="289" t="s">
        <v>101</v>
      </c>
      <c r="B199" s="294">
        <v>12</v>
      </c>
      <c r="C199" s="65">
        <v>26</v>
      </c>
      <c r="D199" s="65" t="s">
        <v>52</v>
      </c>
      <c r="H199" s="65">
        <v>0</v>
      </c>
      <c r="M199" s="65" t="s">
        <v>253</v>
      </c>
      <c r="N199" s="65" t="s">
        <v>254</v>
      </c>
      <c r="O199" s="65">
        <v>9</v>
      </c>
    </row>
    <row r="200" spans="1:16" s="65" customFormat="1" x14ac:dyDescent="0.25">
      <c r="A200" s="289" t="s">
        <v>101</v>
      </c>
      <c r="B200" s="294">
        <v>12</v>
      </c>
      <c r="C200" s="65">
        <v>27</v>
      </c>
      <c r="D200" s="65" t="s">
        <v>52</v>
      </c>
      <c r="H200" s="65">
        <v>0</v>
      </c>
      <c r="M200" s="65" t="s">
        <v>253</v>
      </c>
      <c r="N200" s="65" t="s">
        <v>254</v>
      </c>
      <c r="O200" s="65">
        <v>9</v>
      </c>
    </row>
    <row r="201" spans="1:16" s="65" customFormat="1" x14ac:dyDescent="0.25">
      <c r="A201" s="295" t="s">
        <v>376</v>
      </c>
      <c r="B201" s="294"/>
      <c r="M201" s="65" t="s">
        <v>253</v>
      </c>
      <c r="N201" s="65" t="s">
        <v>254</v>
      </c>
      <c r="O201" s="65">
        <v>9</v>
      </c>
    </row>
    <row r="202" spans="1:16" s="78" customFormat="1" ht="15" customHeight="1" x14ac:dyDescent="0.25">
      <c r="A202" s="317" t="s">
        <v>102</v>
      </c>
      <c r="B202" s="297">
        <v>13</v>
      </c>
      <c r="C202" s="78">
        <v>1</v>
      </c>
      <c r="D202" s="78">
        <v>4</v>
      </c>
      <c r="H202" s="78">
        <v>2</v>
      </c>
      <c r="M202" s="78" t="s">
        <v>253</v>
      </c>
      <c r="N202" s="78" t="s">
        <v>52</v>
      </c>
      <c r="O202" s="78">
        <v>9</v>
      </c>
    </row>
    <row r="203" spans="1:16" s="78" customFormat="1" x14ac:dyDescent="0.25">
      <c r="A203" s="317" t="s">
        <v>102</v>
      </c>
      <c r="B203" s="297">
        <v>13</v>
      </c>
      <c r="C203" s="78">
        <v>2</v>
      </c>
      <c r="D203" s="78">
        <v>4</v>
      </c>
      <c r="H203" s="78">
        <v>0</v>
      </c>
      <c r="K203" s="78">
        <v>2</v>
      </c>
      <c r="M203" s="78" t="s">
        <v>253</v>
      </c>
      <c r="N203" s="78" t="s">
        <v>52</v>
      </c>
      <c r="O203" s="78">
        <v>9</v>
      </c>
    </row>
    <row r="204" spans="1:16" s="78" customFormat="1" x14ac:dyDescent="0.25">
      <c r="A204" s="317" t="s">
        <v>102</v>
      </c>
      <c r="B204" s="297">
        <v>13</v>
      </c>
      <c r="C204" s="78">
        <v>3</v>
      </c>
      <c r="D204" s="78">
        <v>3</v>
      </c>
      <c r="H204" s="78">
        <v>3</v>
      </c>
      <c r="K204" s="78">
        <v>2</v>
      </c>
      <c r="M204" s="78" t="s">
        <v>253</v>
      </c>
      <c r="N204" s="78" t="s">
        <v>52</v>
      </c>
      <c r="O204" s="78">
        <v>9</v>
      </c>
    </row>
    <row r="205" spans="1:16" s="78" customFormat="1" x14ac:dyDescent="0.25">
      <c r="A205" s="317" t="s">
        <v>102</v>
      </c>
      <c r="B205" s="297">
        <v>13</v>
      </c>
      <c r="C205" s="78">
        <v>4</v>
      </c>
      <c r="D205" s="78">
        <v>3</v>
      </c>
      <c r="H205" s="78">
        <v>28</v>
      </c>
      <c r="K205" s="78">
        <v>2</v>
      </c>
      <c r="M205" s="78" t="s">
        <v>253</v>
      </c>
      <c r="N205" s="78" t="s">
        <v>52</v>
      </c>
      <c r="O205" s="78">
        <v>9</v>
      </c>
    </row>
    <row r="206" spans="1:16" s="78" customFormat="1" x14ac:dyDescent="0.25">
      <c r="A206" s="317" t="s">
        <v>102</v>
      </c>
      <c r="B206" s="297">
        <v>13</v>
      </c>
      <c r="C206" s="78">
        <v>5</v>
      </c>
      <c r="D206" s="78">
        <v>3</v>
      </c>
      <c r="H206" s="78">
        <v>1</v>
      </c>
      <c r="I206" s="78">
        <v>6</v>
      </c>
      <c r="J206" s="78">
        <v>41</v>
      </c>
      <c r="K206" s="78">
        <v>2</v>
      </c>
      <c r="L206" s="78" t="s">
        <v>1010</v>
      </c>
      <c r="M206" s="78" t="s">
        <v>253</v>
      </c>
      <c r="N206" s="78" t="s">
        <v>52</v>
      </c>
      <c r="O206" s="78">
        <v>9</v>
      </c>
      <c r="P206" s="78" t="s">
        <v>1011</v>
      </c>
    </row>
    <row r="207" spans="1:16" s="78" customFormat="1" x14ac:dyDescent="0.25">
      <c r="A207" s="317" t="s">
        <v>102</v>
      </c>
      <c r="B207" s="297">
        <v>13</v>
      </c>
      <c r="C207" s="78">
        <v>6</v>
      </c>
      <c r="D207" s="78">
        <v>3</v>
      </c>
      <c r="H207" s="78">
        <v>20</v>
      </c>
      <c r="K207" s="78">
        <v>2</v>
      </c>
      <c r="M207" s="78" t="s">
        <v>253</v>
      </c>
      <c r="N207" s="78" t="s">
        <v>52</v>
      </c>
      <c r="O207" s="78">
        <v>9</v>
      </c>
    </row>
    <row r="208" spans="1:16" s="78" customFormat="1" x14ac:dyDescent="0.25">
      <c r="A208" s="317" t="s">
        <v>102</v>
      </c>
      <c r="B208" s="297">
        <v>13</v>
      </c>
      <c r="C208" s="78">
        <v>7</v>
      </c>
      <c r="D208" s="78">
        <v>4</v>
      </c>
      <c r="H208" s="78">
        <v>9</v>
      </c>
      <c r="K208" s="78">
        <v>2</v>
      </c>
      <c r="M208" s="78" t="s">
        <v>253</v>
      </c>
      <c r="N208" s="78" t="s">
        <v>52</v>
      </c>
      <c r="O208" s="78">
        <v>9</v>
      </c>
    </row>
    <row r="209" spans="1:16" s="78" customFormat="1" x14ac:dyDescent="0.25">
      <c r="A209" s="317" t="s">
        <v>102</v>
      </c>
      <c r="B209" s="297">
        <v>13</v>
      </c>
      <c r="C209" s="78">
        <v>8</v>
      </c>
      <c r="D209" s="78">
        <v>3</v>
      </c>
      <c r="H209" s="78">
        <v>6</v>
      </c>
      <c r="K209" s="78">
        <v>2</v>
      </c>
      <c r="M209" s="78" t="s">
        <v>253</v>
      </c>
      <c r="N209" s="78" t="s">
        <v>52</v>
      </c>
      <c r="O209" s="78">
        <v>9</v>
      </c>
    </row>
    <row r="210" spans="1:16" s="78" customFormat="1" x14ac:dyDescent="0.25">
      <c r="A210" s="317" t="s">
        <v>102</v>
      </c>
      <c r="B210" s="297">
        <v>13</v>
      </c>
      <c r="C210" s="78">
        <v>9</v>
      </c>
      <c r="D210" s="78">
        <v>3</v>
      </c>
      <c r="H210" s="78">
        <v>0</v>
      </c>
      <c r="K210" s="78" t="s">
        <v>1012</v>
      </c>
      <c r="M210" s="78" t="s">
        <v>253</v>
      </c>
      <c r="N210" s="78" t="s">
        <v>52</v>
      </c>
      <c r="O210" s="78">
        <v>9</v>
      </c>
    </row>
    <row r="211" spans="1:16" s="78" customFormat="1" x14ac:dyDescent="0.25">
      <c r="A211" s="317" t="s">
        <v>102</v>
      </c>
      <c r="B211" s="297">
        <v>13</v>
      </c>
      <c r="C211" s="78">
        <v>10</v>
      </c>
      <c r="D211" s="78">
        <v>3</v>
      </c>
      <c r="H211" s="78">
        <v>1</v>
      </c>
      <c r="I211" s="78">
        <v>6</v>
      </c>
      <c r="J211" s="78">
        <v>10</v>
      </c>
      <c r="K211" s="78" t="s">
        <v>1012</v>
      </c>
      <c r="L211" s="78" t="s">
        <v>1013</v>
      </c>
      <c r="M211" s="78" t="s">
        <v>253</v>
      </c>
      <c r="N211" s="78" t="s">
        <v>52</v>
      </c>
      <c r="O211" s="78">
        <v>9</v>
      </c>
      <c r="P211" s="78" t="s">
        <v>1014</v>
      </c>
    </row>
    <row r="212" spans="1:16" s="78" customFormat="1" x14ac:dyDescent="0.25">
      <c r="A212" s="317" t="s">
        <v>102</v>
      </c>
      <c r="B212" s="297">
        <v>13</v>
      </c>
      <c r="C212" s="78">
        <v>11</v>
      </c>
      <c r="D212" s="78">
        <v>3</v>
      </c>
      <c r="H212" s="78">
        <v>3</v>
      </c>
      <c r="K212" s="78" t="s">
        <v>1012</v>
      </c>
      <c r="M212" s="78" t="s">
        <v>253</v>
      </c>
      <c r="N212" s="78" t="s">
        <v>52</v>
      </c>
      <c r="O212" s="78">
        <v>9</v>
      </c>
    </row>
    <row r="213" spans="1:16" s="78" customFormat="1" x14ac:dyDescent="0.25">
      <c r="A213" s="317" t="s">
        <v>102</v>
      </c>
      <c r="B213" s="297">
        <v>13</v>
      </c>
      <c r="C213" s="78">
        <v>12</v>
      </c>
      <c r="D213" s="78">
        <v>3</v>
      </c>
      <c r="H213" s="78">
        <v>3</v>
      </c>
      <c r="K213" s="78" t="s">
        <v>1012</v>
      </c>
      <c r="M213" s="78" t="s">
        <v>253</v>
      </c>
      <c r="N213" s="78" t="s">
        <v>52</v>
      </c>
      <c r="O213" s="78">
        <v>9</v>
      </c>
    </row>
    <row r="214" spans="1:16" s="78" customFormat="1" x14ac:dyDescent="0.25">
      <c r="A214" s="317" t="s">
        <v>102</v>
      </c>
      <c r="B214" s="297">
        <v>13</v>
      </c>
      <c r="C214" s="78">
        <v>13</v>
      </c>
      <c r="D214" s="78">
        <v>4</v>
      </c>
      <c r="H214" s="78">
        <v>2</v>
      </c>
      <c r="K214" s="78" t="s">
        <v>1012</v>
      </c>
      <c r="M214" s="78" t="s">
        <v>253</v>
      </c>
      <c r="N214" s="78" t="s">
        <v>52</v>
      </c>
      <c r="O214" s="78">
        <v>9</v>
      </c>
    </row>
    <row r="215" spans="1:16" s="78" customFormat="1" x14ac:dyDescent="0.25">
      <c r="A215" s="317" t="s">
        <v>102</v>
      </c>
      <c r="B215" s="297">
        <v>13</v>
      </c>
      <c r="C215" s="78">
        <v>14</v>
      </c>
      <c r="D215" s="78">
        <v>4</v>
      </c>
      <c r="H215" s="78">
        <v>1</v>
      </c>
      <c r="I215" s="78">
        <v>7</v>
      </c>
      <c r="J215" s="78">
        <v>50</v>
      </c>
      <c r="K215" s="78" t="s">
        <v>1012</v>
      </c>
      <c r="L215" s="78" t="s">
        <v>1015</v>
      </c>
      <c r="M215" s="78" t="s">
        <v>253</v>
      </c>
      <c r="N215" s="78" t="s">
        <v>52</v>
      </c>
      <c r="O215" s="78">
        <v>9</v>
      </c>
      <c r="P215" s="78" t="s">
        <v>1016</v>
      </c>
    </row>
    <row r="216" spans="1:16" s="78" customFormat="1" x14ac:dyDescent="0.25">
      <c r="A216" s="317" t="s">
        <v>102</v>
      </c>
      <c r="B216" s="297">
        <v>13</v>
      </c>
      <c r="C216" s="78">
        <v>15</v>
      </c>
      <c r="D216" s="78">
        <v>4</v>
      </c>
      <c r="H216" s="78">
        <v>10</v>
      </c>
      <c r="K216" s="78" t="s">
        <v>1012</v>
      </c>
      <c r="M216" s="78" t="s">
        <v>253</v>
      </c>
      <c r="N216" s="78" t="s">
        <v>52</v>
      </c>
      <c r="O216" s="78">
        <v>9</v>
      </c>
    </row>
    <row r="217" spans="1:16" s="78" customFormat="1" x14ac:dyDescent="0.25">
      <c r="A217" s="317" t="s">
        <v>102</v>
      </c>
      <c r="B217" s="297">
        <v>13</v>
      </c>
      <c r="C217" s="78">
        <v>16</v>
      </c>
      <c r="D217" s="78">
        <v>3</v>
      </c>
      <c r="H217" s="78">
        <v>3</v>
      </c>
      <c r="K217" s="78" t="s">
        <v>1012</v>
      </c>
      <c r="M217" s="78" t="s">
        <v>253</v>
      </c>
      <c r="N217" s="78" t="s">
        <v>52</v>
      </c>
      <c r="O217" s="78">
        <v>9</v>
      </c>
    </row>
    <row r="218" spans="1:16" s="78" customFormat="1" x14ac:dyDescent="0.25">
      <c r="A218" s="317" t="s">
        <v>102</v>
      </c>
      <c r="B218" s="297">
        <v>13</v>
      </c>
      <c r="C218" s="78">
        <v>17</v>
      </c>
      <c r="D218" s="78">
        <v>3</v>
      </c>
      <c r="H218" s="78">
        <v>1</v>
      </c>
      <c r="I218" s="78">
        <v>6</v>
      </c>
      <c r="J218" s="78">
        <v>17</v>
      </c>
      <c r="K218" s="78" t="s">
        <v>1012</v>
      </c>
      <c r="L218" s="78" t="s">
        <v>1013</v>
      </c>
      <c r="M218" s="78" t="s">
        <v>253</v>
      </c>
      <c r="N218" s="78" t="s">
        <v>52</v>
      </c>
      <c r="O218" s="78">
        <v>9</v>
      </c>
      <c r="P218" s="78" t="s">
        <v>1017</v>
      </c>
    </row>
    <row r="219" spans="1:16" s="78" customFormat="1" x14ac:dyDescent="0.25">
      <c r="A219" s="317" t="s">
        <v>102</v>
      </c>
      <c r="B219" s="297">
        <v>13</v>
      </c>
      <c r="C219" s="78">
        <v>18</v>
      </c>
      <c r="D219" s="78">
        <v>3</v>
      </c>
      <c r="H219" s="78">
        <v>0</v>
      </c>
      <c r="K219" s="78" t="s">
        <v>1018</v>
      </c>
      <c r="M219" s="78" t="s">
        <v>253</v>
      </c>
      <c r="N219" s="78" t="s">
        <v>52</v>
      </c>
      <c r="O219" s="78">
        <v>9</v>
      </c>
    </row>
    <row r="220" spans="1:16" s="78" customFormat="1" x14ac:dyDescent="0.25">
      <c r="A220" s="317" t="s">
        <v>102</v>
      </c>
      <c r="B220" s="297">
        <v>13</v>
      </c>
      <c r="C220" s="78">
        <v>19</v>
      </c>
      <c r="D220" s="78" t="s">
        <v>52</v>
      </c>
      <c r="H220" s="78">
        <v>0</v>
      </c>
      <c r="K220" s="78" t="s">
        <v>1018</v>
      </c>
      <c r="M220" s="78" t="s">
        <v>253</v>
      </c>
      <c r="N220" s="78" t="s">
        <v>52</v>
      </c>
      <c r="O220" s="78">
        <v>9</v>
      </c>
    </row>
    <row r="221" spans="1:16" s="78" customFormat="1" x14ac:dyDescent="0.25">
      <c r="A221" s="317" t="s">
        <v>102</v>
      </c>
      <c r="B221" s="297">
        <v>13</v>
      </c>
      <c r="C221" s="78">
        <v>20</v>
      </c>
      <c r="D221" s="78" t="s">
        <v>52</v>
      </c>
      <c r="H221" s="78">
        <v>0</v>
      </c>
      <c r="K221" s="78" t="s">
        <v>1018</v>
      </c>
      <c r="M221" s="78" t="s">
        <v>253</v>
      </c>
      <c r="N221" s="78" t="s">
        <v>52</v>
      </c>
      <c r="O221" s="78">
        <v>9</v>
      </c>
    </row>
    <row r="222" spans="1:16" s="78" customFormat="1" x14ac:dyDescent="0.25">
      <c r="A222" s="317" t="s">
        <v>102</v>
      </c>
      <c r="B222" s="297">
        <v>13</v>
      </c>
      <c r="C222" s="78">
        <v>21</v>
      </c>
      <c r="D222" s="78" t="s">
        <v>52</v>
      </c>
      <c r="H222" s="78">
        <v>0</v>
      </c>
      <c r="K222" s="78" t="s">
        <v>1018</v>
      </c>
      <c r="M222" s="78" t="s">
        <v>253</v>
      </c>
      <c r="N222" s="78" t="s">
        <v>52</v>
      </c>
      <c r="O222" s="78">
        <v>9</v>
      </c>
    </row>
    <row r="223" spans="1:16" s="78" customFormat="1" x14ac:dyDescent="0.25">
      <c r="A223" s="317" t="s">
        <v>102</v>
      </c>
      <c r="B223" s="297">
        <v>13</v>
      </c>
      <c r="C223" s="78">
        <v>22</v>
      </c>
      <c r="D223" s="78" t="s">
        <v>52</v>
      </c>
      <c r="H223" s="78">
        <v>0</v>
      </c>
      <c r="K223" s="78" t="s">
        <v>1018</v>
      </c>
      <c r="M223" s="78" t="s">
        <v>253</v>
      </c>
      <c r="N223" s="78" t="s">
        <v>52</v>
      </c>
      <c r="O223" s="78">
        <v>9</v>
      </c>
    </row>
    <row r="224" spans="1:16" s="78" customFormat="1" x14ac:dyDescent="0.25">
      <c r="A224" s="317" t="s">
        <v>102</v>
      </c>
      <c r="B224" s="297">
        <v>13</v>
      </c>
      <c r="C224" s="78">
        <v>23</v>
      </c>
      <c r="D224" s="78" t="s">
        <v>52</v>
      </c>
      <c r="H224" s="78">
        <v>0</v>
      </c>
      <c r="K224" s="78" t="s">
        <v>1018</v>
      </c>
      <c r="M224" s="78" t="s">
        <v>253</v>
      </c>
      <c r="N224" s="78" t="s">
        <v>52</v>
      </c>
      <c r="O224" s="78">
        <v>9</v>
      </c>
    </row>
    <row r="225" spans="1:16" s="78" customFormat="1" x14ac:dyDescent="0.25">
      <c r="A225" s="317" t="s">
        <v>102</v>
      </c>
      <c r="B225" s="297">
        <v>13</v>
      </c>
      <c r="C225" s="78">
        <v>24</v>
      </c>
      <c r="D225" s="78" t="s">
        <v>52</v>
      </c>
      <c r="H225" s="78">
        <v>0</v>
      </c>
      <c r="K225" s="78" t="s">
        <v>1018</v>
      </c>
      <c r="M225" s="78" t="s">
        <v>253</v>
      </c>
      <c r="N225" s="78" t="s">
        <v>52</v>
      </c>
      <c r="O225" s="78">
        <v>9</v>
      </c>
    </row>
    <row r="226" spans="1:16" s="78" customFormat="1" x14ac:dyDescent="0.25">
      <c r="A226" s="317" t="s">
        <v>102</v>
      </c>
      <c r="B226" s="297">
        <v>13</v>
      </c>
      <c r="C226" s="78">
        <v>25</v>
      </c>
      <c r="D226" s="78" t="s">
        <v>52</v>
      </c>
      <c r="H226" s="78">
        <v>0</v>
      </c>
      <c r="K226" s="78" t="s">
        <v>1018</v>
      </c>
      <c r="M226" s="78" t="s">
        <v>253</v>
      </c>
      <c r="N226" s="78" t="s">
        <v>52</v>
      </c>
      <c r="O226" s="78">
        <v>9</v>
      </c>
    </row>
    <row r="227" spans="1:16" s="78" customFormat="1" x14ac:dyDescent="0.25">
      <c r="A227" s="317" t="s">
        <v>102</v>
      </c>
      <c r="B227" s="297">
        <v>13</v>
      </c>
      <c r="C227" s="78">
        <v>26</v>
      </c>
      <c r="D227" s="78" t="s">
        <v>52</v>
      </c>
      <c r="H227" s="78">
        <v>0</v>
      </c>
      <c r="K227" s="78" t="s">
        <v>1018</v>
      </c>
      <c r="M227" s="78" t="s">
        <v>253</v>
      </c>
      <c r="N227" s="78" t="s">
        <v>52</v>
      </c>
      <c r="O227" s="78">
        <v>9</v>
      </c>
    </row>
    <row r="228" spans="1:16" s="78" customFormat="1" x14ac:dyDescent="0.25">
      <c r="A228" s="317" t="s">
        <v>102</v>
      </c>
      <c r="B228" s="297">
        <v>13</v>
      </c>
      <c r="C228" s="78">
        <v>27</v>
      </c>
      <c r="D228" s="78" t="s">
        <v>52</v>
      </c>
      <c r="H228" s="78">
        <v>0</v>
      </c>
      <c r="K228" s="78" t="s">
        <v>1018</v>
      </c>
      <c r="M228" s="78" t="s">
        <v>253</v>
      </c>
      <c r="N228" s="78" t="s">
        <v>52</v>
      </c>
      <c r="O228" s="78">
        <v>9</v>
      </c>
    </row>
    <row r="229" spans="1:16" s="78" customFormat="1" x14ac:dyDescent="0.25">
      <c r="A229" s="296" t="s">
        <v>377</v>
      </c>
      <c r="B229" s="297"/>
      <c r="K229" s="78" t="s">
        <v>1018</v>
      </c>
      <c r="M229" s="78" t="s">
        <v>253</v>
      </c>
      <c r="N229" s="78" t="s">
        <v>52</v>
      </c>
      <c r="O229" s="78">
        <v>9</v>
      </c>
      <c r="P229" s="78" t="s">
        <v>1019</v>
      </c>
    </row>
    <row r="230" spans="1:16" s="65" customFormat="1" ht="15" customHeight="1" x14ac:dyDescent="0.25">
      <c r="A230" s="289" t="s">
        <v>103</v>
      </c>
      <c r="B230" s="294">
        <v>16</v>
      </c>
      <c r="C230" s="65">
        <v>1</v>
      </c>
      <c r="D230" s="65">
        <v>4</v>
      </c>
      <c r="H230" s="65">
        <v>0</v>
      </c>
      <c r="K230" s="65">
        <v>1</v>
      </c>
      <c r="M230" s="65" t="s">
        <v>253</v>
      </c>
      <c r="N230" s="65" t="s">
        <v>52</v>
      </c>
      <c r="O230" s="65">
        <v>9</v>
      </c>
    </row>
    <row r="231" spans="1:16" s="65" customFormat="1" x14ac:dyDescent="0.25">
      <c r="A231" s="289" t="s">
        <v>103</v>
      </c>
      <c r="B231" s="294">
        <v>16</v>
      </c>
      <c r="C231" s="65">
        <v>2</v>
      </c>
      <c r="D231" s="65">
        <v>4</v>
      </c>
      <c r="H231" s="65">
        <v>2</v>
      </c>
      <c r="K231" s="65">
        <v>1</v>
      </c>
      <c r="M231" s="65" t="s">
        <v>253</v>
      </c>
      <c r="N231" s="65" t="s">
        <v>52</v>
      </c>
      <c r="O231" s="65">
        <v>9</v>
      </c>
    </row>
    <row r="232" spans="1:16" s="65" customFormat="1" x14ac:dyDescent="0.25">
      <c r="A232" s="289" t="s">
        <v>103</v>
      </c>
      <c r="B232" s="294">
        <v>16</v>
      </c>
      <c r="C232" s="65">
        <v>3</v>
      </c>
      <c r="D232" s="65">
        <v>3</v>
      </c>
      <c r="H232" s="65">
        <v>0</v>
      </c>
      <c r="K232" s="65" t="s">
        <v>1020</v>
      </c>
      <c r="M232" s="65" t="s">
        <v>253</v>
      </c>
      <c r="N232" s="65" t="s">
        <v>52</v>
      </c>
      <c r="O232" s="65">
        <v>9</v>
      </c>
    </row>
    <row r="233" spans="1:16" s="65" customFormat="1" x14ac:dyDescent="0.25">
      <c r="A233" s="289" t="s">
        <v>103</v>
      </c>
      <c r="B233" s="294">
        <v>16</v>
      </c>
      <c r="C233" s="65">
        <v>4</v>
      </c>
      <c r="D233" s="65">
        <v>3</v>
      </c>
      <c r="H233" s="65">
        <v>17</v>
      </c>
      <c r="K233" s="65" t="s">
        <v>1020</v>
      </c>
      <c r="M233" s="65" t="s">
        <v>253</v>
      </c>
      <c r="N233" s="65" t="s">
        <v>52</v>
      </c>
      <c r="O233" s="65">
        <v>9</v>
      </c>
    </row>
    <row r="234" spans="1:16" s="65" customFormat="1" x14ac:dyDescent="0.25">
      <c r="A234" s="289" t="s">
        <v>103</v>
      </c>
      <c r="B234" s="294">
        <v>16</v>
      </c>
      <c r="C234" s="65">
        <v>5</v>
      </c>
      <c r="D234" s="65">
        <v>3</v>
      </c>
      <c r="H234" s="65">
        <v>0</v>
      </c>
      <c r="K234" s="65" t="s">
        <v>1021</v>
      </c>
      <c r="M234" s="65" t="s">
        <v>253</v>
      </c>
      <c r="N234" s="65" t="s">
        <v>52</v>
      </c>
      <c r="O234" s="65">
        <v>9</v>
      </c>
    </row>
    <row r="235" spans="1:16" s="65" customFormat="1" x14ac:dyDescent="0.25">
      <c r="A235" s="289" t="s">
        <v>103</v>
      </c>
      <c r="B235" s="294">
        <v>16</v>
      </c>
      <c r="C235" s="65">
        <v>6</v>
      </c>
      <c r="D235" s="65">
        <v>3</v>
      </c>
      <c r="H235" s="65">
        <v>16</v>
      </c>
      <c r="K235" s="65" t="s">
        <v>1021</v>
      </c>
      <c r="M235" s="65" t="s">
        <v>253</v>
      </c>
      <c r="N235" s="65" t="s">
        <v>52</v>
      </c>
      <c r="O235" s="65">
        <v>9</v>
      </c>
    </row>
    <row r="236" spans="1:16" s="65" customFormat="1" x14ac:dyDescent="0.25">
      <c r="A236" s="289" t="s">
        <v>103</v>
      </c>
      <c r="B236" s="294">
        <v>16</v>
      </c>
      <c r="C236" s="65">
        <v>7</v>
      </c>
      <c r="D236" s="65">
        <v>4</v>
      </c>
      <c r="H236" s="65">
        <v>0</v>
      </c>
      <c r="K236" s="65" t="s">
        <v>1022</v>
      </c>
      <c r="M236" s="65" t="s">
        <v>253</v>
      </c>
      <c r="N236" s="65" t="s">
        <v>52</v>
      </c>
      <c r="O236" s="65">
        <v>9</v>
      </c>
    </row>
    <row r="237" spans="1:16" s="65" customFormat="1" x14ac:dyDescent="0.25">
      <c r="A237" s="289" t="s">
        <v>103</v>
      </c>
      <c r="B237" s="294">
        <v>16</v>
      </c>
      <c r="C237" s="65">
        <v>8</v>
      </c>
      <c r="D237" s="65">
        <v>3</v>
      </c>
      <c r="H237" s="65">
        <v>0</v>
      </c>
      <c r="K237" s="65" t="s">
        <v>1023</v>
      </c>
      <c r="M237" s="65" t="s">
        <v>253</v>
      </c>
      <c r="N237" s="65" t="s">
        <v>52</v>
      </c>
      <c r="O237" s="65">
        <v>9</v>
      </c>
    </row>
    <row r="238" spans="1:16" s="65" customFormat="1" x14ac:dyDescent="0.25">
      <c r="A238" s="289" t="s">
        <v>103</v>
      </c>
      <c r="B238" s="294">
        <v>16</v>
      </c>
      <c r="C238" s="65">
        <v>9</v>
      </c>
      <c r="D238" s="65">
        <v>3</v>
      </c>
      <c r="H238" s="65">
        <v>1</v>
      </c>
      <c r="I238" s="65">
        <v>7</v>
      </c>
      <c r="J238" s="65">
        <v>9</v>
      </c>
      <c r="K238" s="65" t="s">
        <v>1023</v>
      </c>
      <c r="L238" s="65" t="s">
        <v>1024</v>
      </c>
      <c r="M238" s="65" t="s">
        <v>253</v>
      </c>
      <c r="N238" s="65" t="s">
        <v>52</v>
      </c>
      <c r="O238" s="65">
        <v>9</v>
      </c>
      <c r="P238" s="65" t="s">
        <v>1025</v>
      </c>
    </row>
    <row r="239" spans="1:16" s="65" customFormat="1" x14ac:dyDescent="0.25">
      <c r="A239" s="289" t="s">
        <v>103</v>
      </c>
      <c r="B239" s="294">
        <v>16</v>
      </c>
      <c r="C239" s="65">
        <v>10</v>
      </c>
      <c r="D239" s="65">
        <v>3</v>
      </c>
      <c r="H239" s="65">
        <v>0</v>
      </c>
      <c r="K239" s="65" t="s">
        <v>1026</v>
      </c>
      <c r="M239" s="65" t="s">
        <v>253</v>
      </c>
      <c r="N239" s="65" t="s">
        <v>52</v>
      </c>
      <c r="O239" s="65">
        <v>9</v>
      </c>
    </row>
    <row r="240" spans="1:16" s="65" customFormat="1" x14ac:dyDescent="0.25">
      <c r="A240" s="289" t="s">
        <v>103</v>
      </c>
      <c r="B240" s="294">
        <v>16</v>
      </c>
      <c r="C240" s="65">
        <v>11</v>
      </c>
      <c r="D240" s="65">
        <v>3</v>
      </c>
      <c r="H240" s="65">
        <v>0</v>
      </c>
      <c r="K240" s="65" t="s">
        <v>1027</v>
      </c>
      <c r="M240" s="65" t="s">
        <v>253</v>
      </c>
      <c r="N240" s="65" t="s">
        <v>52</v>
      </c>
      <c r="O240" s="65">
        <v>9</v>
      </c>
    </row>
    <row r="241" spans="1:15" s="65" customFormat="1" x14ac:dyDescent="0.25">
      <c r="A241" s="289" t="s">
        <v>103</v>
      </c>
      <c r="B241" s="294">
        <v>16</v>
      </c>
      <c r="C241" s="65">
        <v>12</v>
      </c>
      <c r="D241" s="65">
        <v>3</v>
      </c>
      <c r="H241" s="65">
        <v>0</v>
      </c>
      <c r="K241" s="65" t="s">
        <v>1028</v>
      </c>
      <c r="M241" s="65" t="s">
        <v>253</v>
      </c>
      <c r="N241" s="65" t="s">
        <v>52</v>
      </c>
      <c r="O241" s="65">
        <v>9</v>
      </c>
    </row>
    <row r="242" spans="1:15" s="65" customFormat="1" x14ac:dyDescent="0.25">
      <c r="A242" s="289" t="s">
        <v>103</v>
      </c>
      <c r="B242" s="294">
        <v>16</v>
      </c>
      <c r="C242" s="65">
        <v>13</v>
      </c>
      <c r="D242" s="65">
        <v>4</v>
      </c>
      <c r="H242" s="65">
        <v>0</v>
      </c>
      <c r="K242" s="65" t="s">
        <v>1029</v>
      </c>
      <c r="M242" s="65" t="s">
        <v>253</v>
      </c>
      <c r="N242" s="65" t="s">
        <v>52</v>
      </c>
      <c r="O242" s="65">
        <v>9</v>
      </c>
    </row>
    <row r="243" spans="1:15" s="65" customFormat="1" x14ac:dyDescent="0.25">
      <c r="A243" s="289" t="s">
        <v>103</v>
      </c>
      <c r="B243" s="294">
        <v>16</v>
      </c>
      <c r="C243" s="65">
        <v>14</v>
      </c>
      <c r="D243" s="65">
        <v>4</v>
      </c>
      <c r="H243" s="65">
        <v>0</v>
      </c>
      <c r="K243" s="65" t="s">
        <v>1030</v>
      </c>
      <c r="M243" s="65" t="s">
        <v>253</v>
      </c>
      <c r="N243" s="65" t="s">
        <v>52</v>
      </c>
      <c r="O243" s="65">
        <v>9</v>
      </c>
    </row>
    <row r="244" spans="1:15" s="65" customFormat="1" x14ac:dyDescent="0.25">
      <c r="A244" s="289" t="s">
        <v>103</v>
      </c>
      <c r="B244" s="294">
        <v>16</v>
      </c>
      <c r="C244" s="65">
        <v>15</v>
      </c>
      <c r="D244" s="65">
        <v>4</v>
      </c>
      <c r="H244" s="65">
        <v>0</v>
      </c>
      <c r="K244" s="65" t="s">
        <v>1031</v>
      </c>
      <c r="M244" s="65" t="s">
        <v>253</v>
      </c>
      <c r="N244" s="65" t="s">
        <v>52</v>
      </c>
      <c r="O244" s="65">
        <v>9</v>
      </c>
    </row>
    <row r="245" spans="1:15" s="65" customFormat="1" x14ac:dyDescent="0.25">
      <c r="A245" s="289" t="s">
        <v>103</v>
      </c>
      <c r="B245" s="294">
        <v>16</v>
      </c>
      <c r="C245" s="65">
        <v>16</v>
      </c>
      <c r="D245" s="65">
        <v>3</v>
      </c>
      <c r="H245" s="65">
        <v>0</v>
      </c>
      <c r="K245" s="65" t="s">
        <v>1032</v>
      </c>
      <c r="M245" s="65" t="s">
        <v>253</v>
      </c>
      <c r="N245" s="65" t="s">
        <v>52</v>
      </c>
      <c r="O245" s="65">
        <v>9</v>
      </c>
    </row>
    <row r="246" spans="1:15" s="65" customFormat="1" x14ac:dyDescent="0.25">
      <c r="A246" s="289" t="s">
        <v>103</v>
      </c>
      <c r="B246" s="294">
        <v>16</v>
      </c>
      <c r="C246" s="65">
        <v>17</v>
      </c>
      <c r="D246" s="65">
        <v>3</v>
      </c>
      <c r="H246" s="65">
        <v>0</v>
      </c>
      <c r="K246" s="65" t="s">
        <v>1033</v>
      </c>
      <c r="M246" s="65" t="s">
        <v>253</v>
      </c>
      <c r="N246" s="65" t="s">
        <v>52</v>
      </c>
      <c r="O246" s="65">
        <v>9</v>
      </c>
    </row>
    <row r="247" spans="1:15" s="65" customFormat="1" x14ac:dyDescent="0.25">
      <c r="A247" s="289" t="s">
        <v>103</v>
      </c>
      <c r="B247" s="294">
        <v>16</v>
      </c>
      <c r="C247" s="65">
        <v>18</v>
      </c>
      <c r="D247" s="65">
        <v>3</v>
      </c>
      <c r="H247" s="65">
        <v>0</v>
      </c>
      <c r="K247" s="65" t="s">
        <v>1034</v>
      </c>
      <c r="M247" s="65" t="s">
        <v>253</v>
      </c>
      <c r="N247" s="65" t="s">
        <v>52</v>
      </c>
      <c r="O247" s="65">
        <v>9</v>
      </c>
    </row>
    <row r="248" spans="1:15" s="65" customFormat="1" x14ac:dyDescent="0.25">
      <c r="A248" s="289" t="s">
        <v>103</v>
      </c>
      <c r="B248" s="294">
        <v>16</v>
      </c>
      <c r="C248" s="65">
        <v>19</v>
      </c>
      <c r="D248" s="65" t="s">
        <v>52</v>
      </c>
      <c r="H248" s="65">
        <v>0</v>
      </c>
      <c r="K248" s="65" t="s">
        <v>1034</v>
      </c>
      <c r="M248" s="65" t="s">
        <v>253</v>
      </c>
      <c r="N248" s="65" t="s">
        <v>52</v>
      </c>
      <c r="O248" s="65">
        <v>9</v>
      </c>
    </row>
    <row r="249" spans="1:15" s="65" customFormat="1" x14ac:dyDescent="0.25">
      <c r="A249" s="289" t="s">
        <v>103</v>
      </c>
      <c r="B249" s="294">
        <v>16</v>
      </c>
      <c r="C249" s="65">
        <v>20</v>
      </c>
      <c r="D249" s="65" t="s">
        <v>52</v>
      </c>
      <c r="H249" s="65">
        <v>0</v>
      </c>
      <c r="K249" s="65" t="s">
        <v>1034</v>
      </c>
      <c r="M249" s="65" t="s">
        <v>253</v>
      </c>
      <c r="N249" s="65" t="s">
        <v>52</v>
      </c>
      <c r="O249" s="65">
        <v>9</v>
      </c>
    </row>
    <row r="250" spans="1:15" s="65" customFormat="1" x14ac:dyDescent="0.25">
      <c r="A250" s="289" t="s">
        <v>103</v>
      </c>
      <c r="B250" s="294">
        <v>16</v>
      </c>
      <c r="C250" s="65">
        <v>21</v>
      </c>
      <c r="D250" s="65" t="s">
        <v>52</v>
      </c>
      <c r="H250" s="65">
        <v>0</v>
      </c>
      <c r="K250" s="65" t="s">
        <v>1034</v>
      </c>
      <c r="M250" s="65" t="s">
        <v>253</v>
      </c>
      <c r="N250" s="65" t="s">
        <v>52</v>
      </c>
      <c r="O250" s="65">
        <v>9</v>
      </c>
    </row>
    <row r="251" spans="1:15" s="65" customFormat="1" x14ac:dyDescent="0.25">
      <c r="A251" s="289" t="s">
        <v>103</v>
      </c>
      <c r="B251" s="294">
        <v>16</v>
      </c>
      <c r="C251" s="65">
        <v>22</v>
      </c>
      <c r="D251" s="65" t="s">
        <v>52</v>
      </c>
      <c r="H251" s="65">
        <v>0</v>
      </c>
      <c r="K251" s="65" t="s">
        <v>1034</v>
      </c>
      <c r="M251" s="65" t="s">
        <v>253</v>
      </c>
      <c r="N251" s="65" t="s">
        <v>52</v>
      </c>
      <c r="O251" s="65">
        <v>9</v>
      </c>
    </row>
    <row r="252" spans="1:15" s="65" customFormat="1" x14ac:dyDescent="0.25">
      <c r="A252" s="289" t="s">
        <v>103</v>
      </c>
      <c r="B252" s="294">
        <v>16</v>
      </c>
      <c r="C252" s="65">
        <v>23</v>
      </c>
      <c r="D252" s="65" t="s">
        <v>52</v>
      </c>
      <c r="H252" s="65">
        <v>0</v>
      </c>
      <c r="K252" s="65" t="s">
        <v>1034</v>
      </c>
      <c r="M252" s="65" t="s">
        <v>253</v>
      </c>
      <c r="N252" s="65" t="s">
        <v>52</v>
      </c>
      <c r="O252" s="65">
        <v>9</v>
      </c>
    </row>
    <row r="253" spans="1:15" s="65" customFormat="1" x14ac:dyDescent="0.25">
      <c r="A253" s="289" t="s">
        <v>103</v>
      </c>
      <c r="B253" s="294">
        <v>16</v>
      </c>
      <c r="C253" s="65">
        <v>24</v>
      </c>
      <c r="D253" s="65" t="s">
        <v>52</v>
      </c>
      <c r="H253" s="65">
        <v>0</v>
      </c>
      <c r="K253" s="65" t="s">
        <v>1034</v>
      </c>
      <c r="M253" s="65" t="s">
        <v>253</v>
      </c>
      <c r="N253" s="65" t="s">
        <v>52</v>
      </c>
      <c r="O253" s="65">
        <v>9</v>
      </c>
    </row>
    <row r="254" spans="1:15" s="65" customFormat="1" x14ac:dyDescent="0.25">
      <c r="A254" s="289" t="s">
        <v>103</v>
      </c>
      <c r="B254" s="294">
        <v>16</v>
      </c>
      <c r="C254" s="65">
        <v>25</v>
      </c>
      <c r="D254" s="65" t="s">
        <v>52</v>
      </c>
      <c r="H254" s="65">
        <v>0</v>
      </c>
      <c r="K254" s="65" t="s">
        <v>1034</v>
      </c>
      <c r="M254" s="65" t="s">
        <v>253</v>
      </c>
      <c r="N254" s="65" t="s">
        <v>52</v>
      </c>
      <c r="O254" s="65">
        <v>9</v>
      </c>
    </row>
    <row r="255" spans="1:15" s="65" customFormat="1" x14ac:dyDescent="0.25">
      <c r="A255" s="289" t="s">
        <v>103</v>
      </c>
      <c r="B255" s="294">
        <v>16</v>
      </c>
      <c r="C255" s="65">
        <v>26</v>
      </c>
      <c r="D255" s="65" t="s">
        <v>52</v>
      </c>
      <c r="H255" s="65">
        <v>0</v>
      </c>
      <c r="K255" s="65" t="s">
        <v>1034</v>
      </c>
      <c r="M255" s="65" t="s">
        <v>253</v>
      </c>
      <c r="N255" s="65" t="s">
        <v>52</v>
      </c>
      <c r="O255" s="65">
        <v>9</v>
      </c>
    </row>
    <row r="256" spans="1:15" s="65" customFormat="1" x14ac:dyDescent="0.25">
      <c r="A256" s="289" t="s">
        <v>103</v>
      </c>
      <c r="B256" s="294">
        <v>16</v>
      </c>
      <c r="C256" s="65">
        <v>27</v>
      </c>
      <c r="D256" s="65" t="s">
        <v>52</v>
      </c>
      <c r="H256" s="65">
        <v>0</v>
      </c>
      <c r="K256" s="65" t="s">
        <v>1034</v>
      </c>
      <c r="M256" s="65" t="s">
        <v>253</v>
      </c>
      <c r="N256" s="65" t="s">
        <v>52</v>
      </c>
      <c r="O256" s="65">
        <v>9</v>
      </c>
    </row>
    <row r="257" spans="1:16" s="65" customFormat="1" x14ac:dyDescent="0.25">
      <c r="A257" s="295" t="s">
        <v>378</v>
      </c>
      <c r="B257" s="294"/>
      <c r="K257" s="65" t="s">
        <v>1034</v>
      </c>
      <c r="M257" s="65" t="s">
        <v>253</v>
      </c>
      <c r="N257" s="65" t="s">
        <v>52</v>
      </c>
      <c r="O257" s="65">
        <v>9</v>
      </c>
      <c r="P257" s="65" t="s">
        <v>1035</v>
      </c>
    </row>
    <row r="258" spans="1:16" s="65" customFormat="1" ht="15" customHeight="1" x14ac:dyDescent="0.25">
      <c r="A258" s="65" t="s">
        <v>379</v>
      </c>
      <c r="B258" s="294"/>
      <c r="C258" s="65">
        <v>1</v>
      </c>
      <c r="D258" s="65">
        <v>4</v>
      </c>
      <c r="E258" s="65">
        <v>4</v>
      </c>
      <c r="F258" s="65">
        <v>3</v>
      </c>
      <c r="H258" s="65">
        <v>1</v>
      </c>
      <c r="K258" s="65" t="s">
        <v>443</v>
      </c>
      <c r="M258" s="65" t="s">
        <v>253</v>
      </c>
      <c r="N258" s="65" t="s">
        <v>254</v>
      </c>
      <c r="O258" s="65">
        <v>10</v>
      </c>
      <c r="P258" s="65" t="s">
        <v>719</v>
      </c>
    </row>
    <row r="259" spans="1:16" s="65" customFormat="1" x14ac:dyDescent="0.25">
      <c r="A259" s="65" t="s">
        <v>379</v>
      </c>
      <c r="B259" s="294"/>
      <c r="C259" s="65">
        <v>2</v>
      </c>
      <c r="D259" s="65">
        <v>4</v>
      </c>
      <c r="E259" s="65">
        <v>4</v>
      </c>
      <c r="F259" s="65">
        <v>4</v>
      </c>
      <c r="H259" s="65">
        <v>1</v>
      </c>
      <c r="K259" s="65" t="s">
        <v>2</v>
      </c>
      <c r="M259" s="65" t="s">
        <v>253</v>
      </c>
      <c r="N259" s="65" t="s">
        <v>52</v>
      </c>
      <c r="O259" s="65">
        <v>10</v>
      </c>
      <c r="P259" s="65" t="s">
        <v>1036</v>
      </c>
    </row>
    <row r="260" spans="1:16" s="65" customFormat="1" x14ac:dyDescent="0.25">
      <c r="A260" s="65" t="s">
        <v>379</v>
      </c>
      <c r="B260" s="294"/>
      <c r="C260" s="65">
        <v>3</v>
      </c>
      <c r="D260" s="65">
        <v>3</v>
      </c>
      <c r="E260" s="65">
        <v>4</v>
      </c>
      <c r="F260" s="65">
        <v>2</v>
      </c>
      <c r="H260" s="65">
        <v>0</v>
      </c>
      <c r="K260" s="65" t="s">
        <v>1037</v>
      </c>
      <c r="M260" s="65" t="s">
        <v>253</v>
      </c>
      <c r="N260" s="65" t="s">
        <v>254</v>
      </c>
      <c r="O260" s="65">
        <v>10</v>
      </c>
    </row>
    <row r="261" spans="1:16" s="65" customFormat="1" x14ac:dyDescent="0.25">
      <c r="A261" s="65" t="s">
        <v>379</v>
      </c>
      <c r="B261" s="294"/>
      <c r="C261" s="65">
        <v>4</v>
      </c>
      <c r="D261" s="65">
        <v>3</v>
      </c>
      <c r="E261" s="65">
        <v>4</v>
      </c>
      <c r="F261" s="65">
        <v>1</v>
      </c>
      <c r="H261" s="65">
        <v>0</v>
      </c>
      <c r="K261" s="65" t="s">
        <v>1037</v>
      </c>
      <c r="M261" s="65" t="s">
        <v>253</v>
      </c>
      <c r="N261" s="65" t="s">
        <v>254</v>
      </c>
      <c r="O261" s="65">
        <v>10</v>
      </c>
    </row>
    <row r="262" spans="1:16" s="65" customFormat="1" x14ac:dyDescent="0.25">
      <c r="A262" s="65" t="s">
        <v>379</v>
      </c>
      <c r="B262" s="294"/>
      <c r="C262" s="65">
        <v>5</v>
      </c>
      <c r="D262" s="65">
        <v>3</v>
      </c>
      <c r="E262" s="65">
        <v>3</v>
      </c>
      <c r="F262" s="65">
        <v>3</v>
      </c>
      <c r="H262" s="65">
        <v>1</v>
      </c>
      <c r="K262" s="65" t="s">
        <v>5</v>
      </c>
      <c r="M262" s="65" t="s">
        <v>253</v>
      </c>
      <c r="N262" s="65" t="s">
        <v>254</v>
      </c>
      <c r="O262" s="65">
        <v>11</v>
      </c>
      <c r="P262" s="65" t="s">
        <v>720</v>
      </c>
    </row>
    <row r="263" spans="1:16" s="65" customFormat="1" x14ac:dyDescent="0.25">
      <c r="A263" s="65" t="s">
        <v>379</v>
      </c>
      <c r="B263" s="294"/>
      <c r="C263" s="65">
        <v>6</v>
      </c>
      <c r="D263" s="65">
        <v>3</v>
      </c>
      <c r="E263" s="65">
        <v>4</v>
      </c>
      <c r="F263" s="65">
        <v>4</v>
      </c>
      <c r="H263" s="65">
        <v>1</v>
      </c>
      <c r="K263" s="65" t="s">
        <v>456</v>
      </c>
      <c r="M263" s="65" t="s">
        <v>253</v>
      </c>
      <c r="N263" s="65" t="s">
        <v>254</v>
      </c>
      <c r="O263" s="65">
        <v>12</v>
      </c>
      <c r="P263" s="65" t="s">
        <v>721</v>
      </c>
    </row>
    <row r="264" spans="1:16" s="65" customFormat="1" x14ac:dyDescent="0.25">
      <c r="A264" s="65" t="s">
        <v>379</v>
      </c>
      <c r="B264" s="294"/>
      <c r="C264" s="65">
        <v>7</v>
      </c>
      <c r="D264" s="65">
        <v>4</v>
      </c>
      <c r="E264" s="65">
        <v>4</v>
      </c>
      <c r="F264" s="65">
        <v>3</v>
      </c>
      <c r="H264" s="65">
        <v>0</v>
      </c>
      <c r="K264" s="65" t="s">
        <v>1037</v>
      </c>
      <c r="M264" s="65" t="s">
        <v>253</v>
      </c>
      <c r="N264" s="65" t="s">
        <v>254</v>
      </c>
      <c r="O264" s="65">
        <v>12</v>
      </c>
    </row>
    <row r="265" spans="1:16" s="65" customFormat="1" x14ac:dyDescent="0.25">
      <c r="A265" s="65" t="s">
        <v>379</v>
      </c>
      <c r="B265" s="294"/>
      <c r="C265" s="65">
        <v>8</v>
      </c>
      <c r="D265" s="65">
        <v>3</v>
      </c>
      <c r="E265" s="65">
        <v>4</v>
      </c>
      <c r="F265" s="65">
        <v>3</v>
      </c>
      <c r="H265" s="65">
        <v>0</v>
      </c>
      <c r="K265" s="65" t="s">
        <v>1037</v>
      </c>
      <c r="M265" s="65" t="s">
        <v>253</v>
      </c>
      <c r="N265" s="65" t="s">
        <v>254</v>
      </c>
      <c r="O265" s="65">
        <v>12</v>
      </c>
    </row>
    <row r="266" spans="1:16" s="65" customFormat="1" x14ac:dyDescent="0.25">
      <c r="A266" s="65" t="s">
        <v>379</v>
      </c>
      <c r="B266" s="294"/>
      <c r="C266" s="65">
        <v>9</v>
      </c>
      <c r="D266" s="65">
        <v>3</v>
      </c>
      <c r="E266" s="65">
        <v>3</v>
      </c>
      <c r="F266" s="65">
        <v>3</v>
      </c>
      <c r="H266" s="65">
        <v>5</v>
      </c>
      <c r="K266" s="65" t="s">
        <v>1038</v>
      </c>
      <c r="M266" s="65" t="s">
        <v>253</v>
      </c>
      <c r="N266" s="65" t="s">
        <v>254</v>
      </c>
      <c r="O266" s="65">
        <v>12</v>
      </c>
    </row>
    <row r="267" spans="1:16" s="65" customFormat="1" x14ac:dyDescent="0.25">
      <c r="A267" s="65" t="s">
        <v>379</v>
      </c>
      <c r="B267" s="294"/>
      <c r="C267" s="65">
        <v>10</v>
      </c>
      <c r="D267" s="65">
        <v>3</v>
      </c>
      <c r="E267" s="65">
        <v>3</v>
      </c>
      <c r="F267" s="65">
        <v>2</v>
      </c>
      <c r="H267" s="65">
        <v>0</v>
      </c>
      <c r="K267" s="65" t="s">
        <v>1037</v>
      </c>
      <c r="M267" s="65" t="s">
        <v>253</v>
      </c>
      <c r="N267" s="65" t="s">
        <v>254</v>
      </c>
      <c r="O267" s="65">
        <v>12</v>
      </c>
    </row>
    <row r="268" spans="1:16" s="65" customFormat="1" x14ac:dyDescent="0.25">
      <c r="A268" s="65" t="s">
        <v>379</v>
      </c>
      <c r="B268" s="294"/>
      <c r="C268" s="65">
        <v>11</v>
      </c>
      <c r="D268" s="65">
        <v>3</v>
      </c>
      <c r="E268" s="65">
        <v>4</v>
      </c>
      <c r="F268" s="65">
        <v>2</v>
      </c>
      <c r="H268" s="65">
        <v>0</v>
      </c>
      <c r="K268" s="65" t="s">
        <v>1037</v>
      </c>
      <c r="M268" s="65" t="s">
        <v>253</v>
      </c>
      <c r="N268" s="65" t="s">
        <v>254</v>
      </c>
      <c r="O268" s="65">
        <v>12</v>
      </c>
    </row>
    <row r="269" spans="1:16" s="65" customFormat="1" x14ac:dyDescent="0.25">
      <c r="A269" s="65" t="s">
        <v>379</v>
      </c>
      <c r="B269" s="294"/>
      <c r="C269" s="65">
        <v>12</v>
      </c>
      <c r="D269" s="65">
        <v>3</v>
      </c>
      <c r="E269" s="65">
        <v>4</v>
      </c>
      <c r="F269" s="65">
        <v>3</v>
      </c>
      <c r="H269" s="65">
        <v>0</v>
      </c>
      <c r="K269" s="65" t="s">
        <v>1037</v>
      </c>
      <c r="M269" s="65" t="s">
        <v>253</v>
      </c>
      <c r="N269" s="65" t="s">
        <v>254</v>
      </c>
      <c r="O269" s="65">
        <v>12</v>
      </c>
    </row>
    <row r="270" spans="1:16" s="65" customFormat="1" x14ac:dyDescent="0.25">
      <c r="A270" s="65" t="s">
        <v>379</v>
      </c>
      <c r="B270" s="294"/>
      <c r="C270" s="65">
        <v>13</v>
      </c>
      <c r="D270" s="65">
        <v>4</v>
      </c>
      <c r="E270" s="65">
        <v>3</v>
      </c>
      <c r="F270" s="65">
        <v>2</v>
      </c>
      <c r="H270" s="65">
        <v>0</v>
      </c>
      <c r="K270" s="65" t="s">
        <v>1037</v>
      </c>
      <c r="M270" s="65" t="s">
        <v>253</v>
      </c>
      <c r="N270" s="65" t="s">
        <v>254</v>
      </c>
      <c r="O270" s="65">
        <v>12</v>
      </c>
    </row>
    <row r="271" spans="1:16" s="65" customFormat="1" x14ac:dyDescent="0.25">
      <c r="A271" s="65" t="s">
        <v>379</v>
      </c>
      <c r="B271" s="294"/>
      <c r="C271" s="65">
        <v>14</v>
      </c>
      <c r="D271" s="65">
        <v>4</v>
      </c>
      <c r="E271" s="65">
        <v>3</v>
      </c>
      <c r="F271" s="65">
        <v>3</v>
      </c>
      <c r="H271" s="65">
        <v>3</v>
      </c>
      <c r="K271" s="65" t="s">
        <v>1039</v>
      </c>
      <c r="M271" s="65" t="s">
        <v>253</v>
      </c>
      <c r="N271" s="65" t="s">
        <v>254</v>
      </c>
      <c r="O271" s="65">
        <v>12</v>
      </c>
    </row>
    <row r="272" spans="1:16" s="65" customFormat="1" x14ac:dyDescent="0.25">
      <c r="A272" s="65" t="s">
        <v>379</v>
      </c>
      <c r="B272" s="294"/>
      <c r="C272" s="65">
        <v>15</v>
      </c>
      <c r="D272" s="65">
        <v>4</v>
      </c>
      <c r="E272" s="65">
        <v>3</v>
      </c>
      <c r="F272" s="65">
        <v>1</v>
      </c>
      <c r="H272" s="65">
        <v>0</v>
      </c>
      <c r="K272" s="65" t="s">
        <v>1037</v>
      </c>
      <c r="M272" s="65" t="s">
        <v>253</v>
      </c>
      <c r="N272" s="65" t="s">
        <v>254</v>
      </c>
      <c r="O272" s="65">
        <v>12</v>
      </c>
    </row>
    <row r="273" spans="1:16" s="65" customFormat="1" x14ac:dyDescent="0.25">
      <c r="A273" s="65" t="s">
        <v>379</v>
      </c>
      <c r="B273" s="294"/>
      <c r="C273" s="65">
        <v>16</v>
      </c>
      <c r="D273" s="65">
        <v>3</v>
      </c>
      <c r="E273" s="65">
        <v>3</v>
      </c>
      <c r="F273" s="65">
        <v>2</v>
      </c>
      <c r="H273" s="65">
        <v>0</v>
      </c>
      <c r="K273" s="65" t="s">
        <v>1037</v>
      </c>
      <c r="M273" s="65" t="s">
        <v>253</v>
      </c>
      <c r="N273" s="65" t="s">
        <v>254</v>
      </c>
      <c r="O273" s="65">
        <v>12</v>
      </c>
    </row>
    <row r="274" spans="1:16" s="65" customFormat="1" x14ac:dyDescent="0.25">
      <c r="A274" s="65" t="s">
        <v>379</v>
      </c>
      <c r="B274" s="294"/>
      <c r="C274" s="65">
        <v>17</v>
      </c>
      <c r="D274" s="65">
        <v>3</v>
      </c>
      <c r="E274" s="65">
        <v>3</v>
      </c>
      <c r="F274" s="65">
        <v>3</v>
      </c>
      <c r="H274" s="65">
        <v>1</v>
      </c>
      <c r="K274" s="65" t="s">
        <v>10</v>
      </c>
      <c r="M274" s="65" t="s">
        <v>253</v>
      </c>
      <c r="N274" s="65" t="s">
        <v>254</v>
      </c>
      <c r="O274" s="65">
        <v>13</v>
      </c>
      <c r="P274" s="65" t="s">
        <v>722</v>
      </c>
    </row>
    <row r="275" spans="1:16" s="65" customFormat="1" x14ac:dyDescent="0.25">
      <c r="A275" s="65" t="s">
        <v>379</v>
      </c>
      <c r="B275" s="294"/>
      <c r="C275" s="65">
        <v>18</v>
      </c>
      <c r="D275" s="65">
        <v>3</v>
      </c>
      <c r="E275" s="65">
        <v>3</v>
      </c>
      <c r="F275" s="65">
        <v>3</v>
      </c>
      <c r="H275" s="65">
        <v>6</v>
      </c>
      <c r="K275" s="65" t="s">
        <v>1040</v>
      </c>
      <c r="M275" s="65" t="s">
        <v>253</v>
      </c>
      <c r="N275" s="65" t="s">
        <v>254</v>
      </c>
      <c r="O275" s="65">
        <v>13</v>
      </c>
    </row>
    <row r="276" spans="1:16" s="65" customFormat="1" x14ac:dyDescent="0.25">
      <c r="A276" s="65" t="s">
        <v>379</v>
      </c>
      <c r="B276" s="294"/>
      <c r="C276" s="65">
        <v>19</v>
      </c>
      <c r="D276" s="65" t="s">
        <v>52</v>
      </c>
      <c r="E276" s="65">
        <v>0</v>
      </c>
      <c r="F276" s="65">
        <v>0</v>
      </c>
      <c r="H276" s="65">
        <v>0</v>
      </c>
      <c r="K276" s="65" t="s">
        <v>1037</v>
      </c>
      <c r="M276" s="65" t="s">
        <v>253</v>
      </c>
      <c r="N276" s="65" t="s">
        <v>254</v>
      </c>
      <c r="O276" s="65">
        <v>13</v>
      </c>
    </row>
    <row r="277" spans="1:16" s="65" customFormat="1" x14ac:dyDescent="0.25">
      <c r="A277" s="65" t="s">
        <v>379</v>
      </c>
      <c r="B277" s="294"/>
      <c r="C277" s="65">
        <v>20</v>
      </c>
      <c r="D277" s="65" t="s">
        <v>52</v>
      </c>
      <c r="E277" s="65">
        <v>0</v>
      </c>
      <c r="F277" s="65">
        <v>0</v>
      </c>
      <c r="H277" s="65">
        <v>0</v>
      </c>
      <c r="K277" s="65" t="s">
        <v>1037</v>
      </c>
      <c r="M277" s="65" t="s">
        <v>253</v>
      </c>
      <c r="N277" s="65" t="s">
        <v>254</v>
      </c>
      <c r="O277" s="65">
        <v>13</v>
      </c>
    </row>
    <row r="278" spans="1:16" s="65" customFormat="1" x14ac:dyDescent="0.25">
      <c r="A278" s="65" t="s">
        <v>379</v>
      </c>
      <c r="B278" s="294"/>
      <c r="C278" s="65">
        <v>21</v>
      </c>
      <c r="D278" s="65" t="s">
        <v>52</v>
      </c>
      <c r="E278" s="65">
        <v>0</v>
      </c>
      <c r="F278" s="65">
        <v>0</v>
      </c>
      <c r="H278" s="65">
        <v>0</v>
      </c>
      <c r="K278" s="65" t="s">
        <v>1037</v>
      </c>
      <c r="M278" s="65" t="s">
        <v>253</v>
      </c>
      <c r="N278" s="65" t="s">
        <v>254</v>
      </c>
      <c r="O278" s="65">
        <v>13</v>
      </c>
    </row>
    <row r="279" spans="1:16" s="65" customFormat="1" x14ac:dyDescent="0.25">
      <c r="A279" s="65" t="s">
        <v>379</v>
      </c>
      <c r="B279" s="294"/>
      <c r="C279" s="65">
        <v>22</v>
      </c>
      <c r="D279" s="65" t="s">
        <v>52</v>
      </c>
      <c r="E279" s="65">
        <v>0</v>
      </c>
      <c r="F279" s="65">
        <v>0</v>
      </c>
      <c r="H279" s="65">
        <v>0</v>
      </c>
      <c r="K279" s="65" t="s">
        <v>1037</v>
      </c>
      <c r="M279" s="65" t="s">
        <v>253</v>
      </c>
      <c r="N279" s="65" t="s">
        <v>254</v>
      </c>
      <c r="O279" s="65">
        <v>13</v>
      </c>
    </row>
    <row r="280" spans="1:16" s="65" customFormat="1" x14ac:dyDescent="0.25">
      <c r="A280" s="65" t="s">
        <v>379</v>
      </c>
      <c r="B280" s="294"/>
      <c r="C280" s="65">
        <v>23</v>
      </c>
      <c r="D280" s="65" t="s">
        <v>52</v>
      </c>
      <c r="E280" s="65">
        <v>0</v>
      </c>
      <c r="F280" s="65">
        <v>0</v>
      </c>
      <c r="H280" s="65">
        <v>0</v>
      </c>
      <c r="K280" s="65" t="s">
        <v>1037</v>
      </c>
      <c r="M280" s="65" t="s">
        <v>253</v>
      </c>
      <c r="N280" s="65" t="s">
        <v>254</v>
      </c>
      <c r="O280" s="65">
        <v>13</v>
      </c>
    </row>
    <row r="281" spans="1:16" s="65" customFormat="1" x14ac:dyDescent="0.25">
      <c r="A281" s="65" t="s">
        <v>379</v>
      </c>
      <c r="B281" s="294"/>
      <c r="C281" s="65">
        <v>24</v>
      </c>
      <c r="D281" s="65" t="s">
        <v>52</v>
      </c>
      <c r="E281" s="65">
        <v>0</v>
      </c>
      <c r="F281" s="65">
        <v>0</v>
      </c>
      <c r="H281" s="65">
        <v>0</v>
      </c>
      <c r="K281" s="65" t="s">
        <v>1037</v>
      </c>
      <c r="M281" s="65" t="s">
        <v>253</v>
      </c>
      <c r="N281" s="65" t="s">
        <v>254</v>
      </c>
      <c r="O281" s="65">
        <v>13</v>
      </c>
    </row>
    <row r="282" spans="1:16" s="65" customFormat="1" x14ac:dyDescent="0.25">
      <c r="A282" s="65" t="s">
        <v>379</v>
      </c>
      <c r="B282" s="294"/>
      <c r="C282" s="65">
        <v>25</v>
      </c>
      <c r="D282" s="65" t="s">
        <v>52</v>
      </c>
      <c r="E282" s="65">
        <v>0</v>
      </c>
      <c r="F282" s="65">
        <v>0</v>
      </c>
      <c r="H282" s="65">
        <v>0</v>
      </c>
      <c r="K282" s="65" t="s">
        <v>1037</v>
      </c>
      <c r="M282" s="65" t="s">
        <v>253</v>
      </c>
      <c r="N282" s="65" t="s">
        <v>254</v>
      </c>
      <c r="O282" s="65">
        <v>13</v>
      </c>
    </row>
    <row r="283" spans="1:16" s="65" customFormat="1" x14ac:dyDescent="0.25">
      <c r="A283" s="65" t="s">
        <v>379</v>
      </c>
      <c r="B283" s="294"/>
      <c r="C283" s="65">
        <v>26</v>
      </c>
      <c r="D283" s="65" t="s">
        <v>52</v>
      </c>
      <c r="E283" s="65">
        <v>0</v>
      </c>
      <c r="F283" s="65">
        <v>0</v>
      </c>
      <c r="H283" s="65">
        <v>0</v>
      </c>
      <c r="K283" s="65" t="s">
        <v>1037</v>
      </c>
      <c r="M283" s="65" t="s">
        <v>253</v>
      </c>
      <c r="N283" s="65" t="s">
        <v>254</v>
      </c>
      <c r="O283" s="65">
        <v>13</v>
      </c>
    </row>
    <row r="284" spans="1:16" s="65" customFormat="1" x14ac:dyDescent="0.25">
      <c r="A284" s="65" t="s">
        <v>379</v>
      </c>
      <c r="B284" s="294"/>
      <c r="C284" s="65">
        <v>27</v>
      </c>
      <c r="D284" s="65" t="s">
        <v>52</v>
      </c>
      <c r="E284" s="65">
        <v>0</v>
      </c>
      <c r="F284" s="65">
        <v>0</v>
      </c>
      <c r="H284" s="65">
        <v>0</v>
      </c>
      <c r="K284" s="65" t="s">
        <v>1037</v>
      </c>
      <c r="M284" s="65" t="s">
        <v>253</v>
      </c>
      <c r="N284" s="65" t="s">
        <v>254</v>
      </c>
      <c r="O284" s="65">
        <v>13</v>
      </c>
    </row>
    <row r="285" spans="1:16" s="78" customFormat="1" x14ac:dyDescent="0.25">
      <c r="A285" s="291" t="s">
        <v>371</v>
      </c>
      <c r="B285" s="291"/>
      <c r="H285" s="78">
        <v>8</v>
      </c>
      <c r="M285" s="78" t="s">
        <v>253</v>
      </c>
      <c r="N285" s="78" t="s">
        <v>52</v>
      </c>
      <c r="O285" s="78">
        <v>13</v>
      </c>
      <c r="P285" s="78" t="s">
        <v>1041</v>
      </c>
    </row>
    <row r="286" spans="1:16" s="65" customFormat="1" x14ac:dyDescent="0.25">
      <c r="A286" s="287" t="s">
        <v>281</v>
      </c>
      <c r="B286" s="288"/>
      <c r="D286" s="65">
        <v>50</v>
      </c>
      <c r="F286" s="65">
        <v>50</v>
      </c>
      <c r="H286" s="65">
        <v>1</v>
      </c>
      <c r="K286" s="65" t="s">
        <v>352</v>
      </c>
      <c r="L286" s="65" t="s">
        <v>750</v>
      </c>
      <c r="M286" s="65" t="s">
        <v>259</v>
      </c>
      <c r="N286" s="65" t="s">
        <v>254</v>
      </c>
      <c r="O286" s="65">
        <v>13</v>
      </c>
    </row>
    <row r="287" spans="1:16" s="65" customFormat="1" x14ac:dyDescent="0.25">
      <c r="A287" s="287" t="s">
        <v>282</v>
      </c>
      <c r="B287" s="288"/>
      <c r="D287" s="65">
        <v>51</v>
      </c>
      <c r="F287" s="65">
        <v>51</v>
      </c>
      <c r="H287" s="65">
        <v>2</v>
      </c>
      <c r="K287" s="65" t="s">
        <v>1042</v>
      </c>
      <c r="L287" s="65" t="s">
        <v>751</v>
      </c>
      <c r="M287" s="65" t="s">
        <v>259</v>
      </c>
      <c r="N287" s="65" t="s">
        <v>254</v>
      </c>
      <c r="O287" s="65">
        <v>13</v>
      </c>
    </row>
    <row r="288" spans="1:16" s="65" customFormat="1" x14ac:dyDescent="0.25">
      <c r="A288" s="287" t="s">
        <v>283</v>
      </c>
      <c r="B288" s="288"/>
      <c r="D288" s="65">
        <v>54</v>
      </c>
      <c r="F288" s="65">
        <v>54</v>
      </c>
      <c r="H288" s="65">
        <v>3</v>
      </c>
      <c r="K288" s="65" t="s">
        <v>1039</v>
      </c>
      <c r="L288" s="65" t="s">
        <v>752</v>
      </c>
      <c r="M288" s="65" t="s">
        <v>259</v>
      </c>
      <c r="N288" s="65" t="s">
        <v>254</v>
      </c>
      <c r="O288" s="65">
        <v>13</v>
      </c>
    </row>
    <row r="289" spans="1:16" s="65" customFormat="1" x14ac:dyDescent="0.25">
      <c r="A289" s="287" t="s">
        <v>284</v>
      </c>
      <c r="B289" s="288"/>
      <c r="D289" s="65">
        <v>28</v>
      </c>
      <c r="F289" s="65">
        <v>999</v>
      </c>
      <c r="H289" s="65">
        <v>1</v>
      </c>
      <c r="K289" s="65" t="s">
        <v>328</v>
      </c>
      <c r="L289" s="65" t="s">
        <v>753</v>
      </c>
      <c r="M289" s="65" t="s">
        <v>259</v>
      </c>
      <c r="N289" s="65" t="s">
        <v>254</v>
      </c>
      <c r="O289" s="65">
        <v>13</v>
      </c>
    </row>
    <row r="290" spans="1:16" s="65" customFormat="1" x14ac:dyDescent="0.25">
      <c r="A290" s="288" t="s">
        <v>309</v>
      </c>
      <c r="B290" s="288"/>
      <c r="D290" s="65">
        <v>50</v>
      </c>
      <c r="H290" s="65">
        <v>1</v>
      </c>
      <c r="L290" s="65" t="s">
        <v>705</v>
      </c>
      <c r="M290" s="65" t="s">
        <v>1</v>
      </c>
      <c r="N290" s="65" t="s">
        <v>254</v>
      </c>
      <c r="O290" s="65">
        <v>14</v>
      </c>
      <c r="P290" s="65" t="s">
        <v>704</v>
      </c>
    </row>
    <row r="291" spans="1:16" s="78" customFormat="1" x14ac:dyDescent="0.25">
      <c r="A291" s="291" t="s">
        <v>723</v>
      </c>
      <c r="B291" s="291"/>
      <c r="F291" s="78">
        <v>85.262000000000057</v>
      </c>
      <c r="G291" s="78">
        <v>970.36</v>
      </c>
      <c r="H291" s="78">
        <v>1</v>
      </c>
      <c r="K291" s="78" t="s">
        <v>352</v>
      </c>
      <c r="L291" s="78" t="s">
        <v>725</v>
      </c>
      <c r="M291" s="78" t="s">
        <v>1</v>
      </c>
      <c r="N291" s="78" t="s">
        <v>254</v>
      </c>
      <c r="O291" s="78">
        <v>15</v>
      </c>
      <c r="P291" s="78" t="s">
        <v>724</v>
      </c>
    </row>
    <row r="292" spans="1:16" s="78" customFormat="1" x14ac:dyDescent="0.25">
      <c r="A292" s="291" t="s">
        <v>726</v>
      </c>
      <c r="B292" s="291"/>
      <c r="F292" s="78">
        <v>-132.35300000000007</v>
      </c>
      <c r="G292" s="78">
        <v>879.24400000000003</v>
      </c>
      <c r="H292" s="78">
        <v>1</v>
      </c>
      <c r="K292" s="78" t="s">
        <v>409</v>
      </c>
      <c r="L292" s="78" t="s">
        <v>728</v>
      </c>
      <c r="M292" s="78" t="s">
        <v>1</v>
      </c>
      <c r="N292" s="78" t="s">
        <v>254</v>
      </c>
      <c r="O292" s="78">
        <v>16</v>
      </c>
      <c r="P292" s="78" t="s">
        <v>727</v>
      </c>
    </row>
    <row r="293" spans="1:16" s="65" customFormat="1" ht="15" customHeight="1" x14ac:dyDescent="0.25">
      <c r="A293" s="65" t="s">
        <v>384</v>
      </c>
      <c r="B293" s="295" t="s">
        <v>966</v>
      </c>
      <c r="C293" s="65">
        <v>1</v>
      </c>
      <c r="D293" s="65">
        <v>4</v>
      </c>
      <c r="E293" s="65">
        <v>4</v>
      </c>
      <c r="F293" s="65">
        <v>13</v>
      </c>
      <c r="G293" s="65">
        <v>17</v>
      </c>
      <c r="H293" s="65">
        <v>0</v>
      </c>
      <c r="I293" s="65">
        <v>7</v>
      </c>
      <c r="K293" s="65" t="s">
        <v>2</v>
      </c>
      <c r="L293" s="65" t="s">
        <v>1043</v>
      </c>
      <c r="M293" s="65" t="s">
        <v>1</v>
      </c>
      <c r="N293" s="65" t="s">
        <v>254</v>
      </c>
      <c r="O293" s="65">
        <v>16</v>
      </c>
    </row>
    <row r="294" spans="1:16" s="65" customFormat="1" x14ac:dyDescent="0.25">
      <c r="A294" s="65" t="s">
        <v>384</v>
      </c>
      <c r="B294" s="295" t="s">
        <v>966</v>
      </c>
      <c r="C294" s="65">
        <v>2</v>
      </c>
      <c r="D294" s="65">
        <v>4</v>
      </c>
      <c r="E294" s="65">
        <v>4</v>
      </c>
      <c r="F294" s="65">
        <v>14</v>
      </c>
      <c r="G294" s="65">
        <v>12</v>
      </c>
      <c r="H294" s="65">
        <v>0</v>
      </c>
      <c r="I294" s="65">
        <v>7</v>
      </c>
      <c r="K294" s="65" t="s">
        <v>2</v>
      </c>
      <c r="L294" s="65" t="s">
        <v>1044</v>
      </c>
      <c r="M294" s="65" t="s">
        <v>1</v>
      </c>
      <c r="N294" s="65" t="s">
        <v>254</v>
      </c>
      <c r="O294" s="65">
        <v>16</v>
      </c>
    </row>
    <row r="295" spans="1:16" s="65" customFormat="1" x14ac:dyDescent="0.25">
      <c r="A295" s="65" t="s">
        <v>384</v>
      </c>
      <c r="B295" s="295" t="s">
        <v>966</v>
      </c>
      <c r="C295" s="65">
        <v>3</v>
      </c>
      <c r="D295" s="65">
        <v>3</v>
      </c>
      <c r="E295" s="65">
        <v>4</v>
      </c>
      <c r="F295" s="65">
        <v>11</v>
      </c>
      <c r="G295" s="65">
        <v>12</v>
      </c>
      <c r="H295" s="65">
        <v>0</v>
      </c>
      <c r="I295" s="65">
        <v>7</v>
      </c>
      <c r="K295" s="65" t="s">
        <v>2</v>
      </c>
      <c r="L295" s="65" t="s">
        <v>1045</v>
      </c>
      <c r="M295" s="65" t="s">
        <v>1</v>
      </c>
      <c r="N295" s="65" t="s">
        <v>254</v>
      </c>
      <c r="O295" s="65">
        <v>16</v>
      </c>
    </row>
    <row r="296" spans="1:16" s="65" customFormat="1" x14ac:dyDescent="0.25">
      <c r="A296" s="65" t="s">
        <v>384</v>
      </c>
      <c r="B296" s="295" t="s">
        <v>966</v>
      </c>
      <c r="C296" s="65">
        <v>4</v>
      </c>
      <c r="D296" s="65">
        <v>3</v>
      </c>
      <c r="E296" s="65">
        <v>4</v>
      </c>
      <c r="F296" s="65">
        <v>15</v>
      </c>
      <c r="G296" s="65">
        <v>17</v>
      </c>
      <c r="H296" s="65">
        <v>0</v>
      </c>
      <c r="I296" s="65">
        <v>7</v>
      </c>
      <c r="K296" s="65" t="s">
        <v>2</v>
      </c>
      <c r="L296" s="65" t="s">
        <v>1046</v>
      </c>
      <c r="M296" s="65" t="s">
        <v>1</v>
      </c>
      <c r="N296" s="65" t="s">
        <v>254</v>
      </c>
      <c r="O296" s="65">
        <v>16</v>
      </c>
    </row>
    <row r="297" spans="1:16" s="65" customFormat="1" x14ac:dyDescent="0.25">
      <c r="A297" s="65" t="s">
        <v>384</v>
      </c>
      <c r="B297" s="295" t="s">
        <v>966</v>
      </c>
      <c r="C297" s="65">
        <v>5</v>
      </c>
      <c r="D297" s="65">
        <v>3</v>
      </c>
      <c r="E297" s="65">
        <v>3</v>
      </c>
      <c r="F297" s="65">
        <v>9</v>
      </c>
      <c r="G297" s="65">
        <v>7</v>
      </c>
      <c r="H297" s="65">
        <v>0</v>
      </c>
      <c r="I297" s="65">
        <v>7</v>
      </c>
      <c r="K297" s="65" t="s">
        <v>2</v>
      </c>
      <c r="L297" s="65" t="s">
        <v>741</v>
      </c>
      <c r="M297" s="65" t="s">
        <v>1</v>
      </c>
      <c r="N297" s="65" t="s">
        <v>254</v>
      </c>
      <c r="O297" s="65">
        <v>16</v>
      </c>
    </row>
    <row r="298" spans="1:16" s="65" customFormat="1" x14ac:dyDescent="0.25">
      <c r="A298" s="65" t="s">
        <v>384</v>
      </c>
      <c r="B298" s="295" t="s">
        <v>966</v>
      </c>
      <c r="C298" s="65">
        <v>6</v>
      </c>
      <c r="D298" s="65">
        <v>3</v>
      </c>
      <c r="E298" s="65">
        <v>4</v>
      </c>
      <c r="F298" s="65">
        <v>12</v>
      </c>
      <c r="G298" s="65">
        <v>9</v>
      </c>
      <c r="H298" s="65">
        <v>0</v>
      </c>
      <c r="I298" s="65">
        <v>7</v>
      </c>
      <c r="K298" s="65" t="s">
        <v>2</v>
      </c>
      <c r="L298" s="65" t="s">
        <v>739</v>
      </c>
      <c r="M298" s="65" t="s">
        <v>1</v>
      </c>
      <c r="N298" s="65" t="s">
        <v>254</v>
      </c>
      <c r="O298" s="65">
        <v>16</v>
      </c>
    </row>
    <row r="299" spans="1:16" s="65" customFormat="1" x14ac:dyDescent="0.25">
      <c r="A299" s="65" t="s">
        <v>384</v>
      </c>
      <c r="B299" s="295" t="s">
        <v>966</v>
      </c>
      <c r="C299" s="65">
        <v>7</v>
      </c>
      <c r="D299" s="65">
        <v>4</v>
      </c>
      <c r="E299" s="65">
        <v>4</v>
      </c>
      <c r="F299" s="65">
        <v>13</v>
      </c>
      <c r="G299" s="65">
        <v>14</v>
      </c>
      <c r="H299" s="65">
        <v>0</v>
      </c>
      <c r="I299" s="65">
        <v>7</v>
      </c>
      <c r="K299" s="65" t="s">
        <v>2</v>
      </c>
      <c r="L299" s="65" t="s">
        <v>1043</v>
      </c>
      <c r="M299" s="65" t="s">
        <v>1</v>
      </c>
      <c r="N299" s="65" t="s">
        <v>254</v>
      </c>
      <c r="O299" s="65">
        <v>16</v>
      </c>
    </row>
    <row r="300" spans="1:16" s="65" customFormat="1" x14ac:dyDescent="0.25">
      <c r="A300" s="65" t="s">
        <v>384</v>
      </c>
      <c r="B300" s="295" t="s">
        <v>966</v>
      </c>
      <c r="C300" s="65">
        <v>8</v>
      </c>
      <c r="D300" s="65">
        <v>3</v>
      </c>
      <c r="E300" s="65">
        <v>4</v>
      </c>
      <c r="F300" s="65">
        <v>9</v>
      </c>
      <c r="G300" s="65">
        <v>11</v>
      </c>
      <c r="H300" s="65">
        <v>0</v>
      </c>
      <c r="I300" s="65">
        <v>7</v>
      </c>
      <c r="K300" s="65" t="s">
        <v>2</v>
      </c>
      <c r="L300" s="65" t="s">
        <v>741</v>
      </c>
      <c r="M300" s="65" t="s">
        <v>1</v>
      </c>
      <c r="N300" s="65" t="s">
        <v>254</v>
      </c>
      <c r="O300" s="65">
        <v>16</v>
      </c>
    </row>
    <row r="301" spans="1:16" s="65" customFormat="1" x14ac:dyDescent="0.25">
      <c r="A301" s="65" t="s">
        <v>384</v>
      </c>
      <c r="B301" s="295" t="s">
        <v>966</v>
      </c>
      <c r="C301" s="65">
        <v>9</v>
      </c>
      <c r="D301" s="65">
        <v>3</v>
      </c>
      <c r="E301" s="65">
        <v>3</v>
      </c>
      <c r="F301" s="65">
        <v>10</v>
      </c>
      <c r="G301" s="65">
        <v>6</v>
      </c>
      <c r="H301" s="65">
        <v>0</v>
      </c>
      <c r="I301" s="65">
        <v>7</v>
      </c>
      <c r="K301" s="65" t="s">
        <v>2</v>
      </c>
      <c r="L301" s="65" t="s">
        <v>1047</v>
      </c>
      <c r="M301" s="65" t="s">
        <v>1</v>
      </c>
      <c r="N301" s="65" t="s">
        <v>254</v>
      </c>
      <c r="O301" s="65">
        <v>16</v>
      </c>
    </row>
    <row r="302" spans="1:16" s="65" customFormat="1" x14ac:dyDescent="0.25">
      <c r="A302" s="65" t="s">
        <v>384</v>
      </c>
      <c r="B302" s="295" t="s">
        <v>966</v>
      </c>
      <c r="C302" s="65">
        <v>10</v>
      </c>
      <c r="D302" s="65">
        <v>3</v>
      </c>
      <c r="E302" s="65">
        <v>3</v>
      </c>
      <c r="F302" s="65">
        <v>9</v>
      </c>
      <c r="G302" s="65">
        <v>9</v>
      </c>
      <c r="H302" s="65">
        <v>0</v>
      </c>
      <c r="I302" s="65">
        <v>7</v>
      </c>
      <c r="K302" s="65" t="s">
        <v>2</v>
      </c>
      <c r="L302" s="65" t="s">
        <v>741</v>
      </c>
      <c r="M302" s="65" t="s">
        <v>1</v>
      </c>
      <c r="N302" s="65" t="s">
        <v>254</v>
      </c>
      <c r="O302" s="65">
        <v>16</v>
      </c>
    </row>
    <row r="303" spans="1:16" s="65" customFormat="1" x14ac:dyDescent="0.25">
      <c r="A303" s="65" t="s">
        <v>384</v>
      </c>
      <c r="B303" s="295" t="s">
        <v>966</v>
      </c>
      <c r="C303" s="65">
        <v>11</v>
      </c>
      <c r="D303" s="65">
        <v>3</v>
      </c>
      <c r="E303" s="65">
        <v>4</v>
      </c>
      <c r="F303" s="65">
        <v>14</v>
      </c>
      <c r="G303" s="65">
        <v>15</v>
      </c>
      <c r="H303" s="65">
        <v>0</v>
      </c>
      <c r="I303" s="65">
        <v>7</v>
      </c>
      <c r="K303" s="65" t="s">
        <v>2</v>
      </c>
      <c r="L303" s="65" t="s">
        <v>1044</v>
      </c>
      <c r="M303" s="65" t="s">
        <v>1</v>
      </c>
      <c r="N303" s="65" t="s">
        <v>254</v>
      </c>
      <c r="O303" s="65">
        <v>16</v>
      </c>
    </row>
    <row r="304" spans="1:16" s="65" customFormat="1" x14ac:dyDescent="0.25">
      <c r="A304" s="65" t="s">
        <v>384</v>
      </c>
      <c r="B304" s="295" t="s">
        <v>966</v>
      </c>
      <c r="C304" s="65">
        <v>12</v>
      </c>
      <c r="D304" s="65">
        <v>3</v>
      </c>
      <c r="E304" s="65">
        <v>4</v>
      </c>
      <c r="F304" s="65">
        <v>13</v>
      </c>
      <c r="G304" s="65">
        <v>12</v>
      </c>
      <c r="H304" s="65">
        <v>0</v>
      </c>
      <c r="I304" s="65">
        <v>7</v>
      </c>
      <c r="K304" s="65" t="s">
        <v>2</v>
      </c>
      <c r="L304" s="65" t="s">
        <v>1043</v>
      </c>
      <c r="M304" s="65" t="s">
        <v>1</v>
      </c>
      <c r="N304" s="65" t="s">
        <v>254</v>
      </c>
      <c r="O304" s="65">
        <v>16</v>
      </c>
    </row>
    <row r="305" spans="1:15" s="65" customFormat="1" x14ac:dyDescent="0.25">
      <c r="A305" s="65" t="s">
        <v>384</v>
      </c>
      <c r="B305" s="295" t="s">
        <v>966</v>
      </c>
      <c r="C305" s="65">
        <v>13</v>
      </c>
      <c r="D305" s="65">
        <v>4</v>
      </c>
      <c r="E305" s="65">
        <v>3</v>
      </c>
      <c r="F305" s="65">
        <v>10</v>
      </c>
      <c r="G305" s="65">
        <v>12</v>
      </c>
      <c r="H305" s="65">
        <v>0</v>
      </c>
      <c r="I305" s="65">
        <v>7</v>
      </c>
      <c r="K305" s="65" t="s">
        <v>2</v>
      </c>
      <c r="L305" s="65" t="s">
        <v>1047</v>
      </c>
      <c r="M305" s="65" t="s">
        <v>1</v>
      </c>
      <c r="N305" s="65" t="s">
        <v>254</v>
      </c>
      <c r="O305" s="65">
        <v>16</v>
      </c>
    </row>
    <row r="306" spans="1:15" s="65" customFormat="1" x14ac:dyDescent="0.25">
      <c r="A306" s="65" t="s">
        <v>384</v>
      </c>
      <c r="B306" s="295" t="s">
        <v>966</v>
      </c>
      <c r="C306" s="65">
        <v>14</v>
      </c>
      <c r="D306" s="65">
        <v>4</v>
      </c>
      <c r="E306" s="65">
        <v>3</v>
      </c>
      <c r="F306" s="65">
        <v>9</v>
      </c>
      <c r="G306" s="65">
        <v>12</v>
      </c>
      <c r="H306" s="65">
        <v>0</v>
      </c>
      <c r="I306" s="65">
        <v>7</v>
      </c>
      <c r="K306" s="65" t="s">
        <v>2</v>
      </c>
      <c r="L306" s="65" t="s">
        <v>741</v>
      </c>
      <c r="M306" s="65" t="s">
        <v>1</v>
      </c>
      <c r="N306" s="65" t="s">
        <v>254</v>
      </c>
      <c r="O306" s="65">
        <v>16</v>
      </c>
    </row>
    <row r="307" spans="1:15" s="65" customFormat="1" x14ac:dyDescent="0.25">
      <c r="A307" s="65" t="s">
        <v>384</v>
      </c>
      <c r="B307" s="295" t="s">
        <v>966</v>
      </c>
      <c r="C307" s="65">
        <v>15</v>
      </c>
      <c r="D307" s="65">
        <v>4</v>
      </c>
      <c r="E307" s="65">
        <v>3</v>
      </c>
      <c r="F307" s="65">
        <v>12</v>
      </c>
      <c r="G307" s="65">
        <v>12</v>
      </c>
      <c r="H307" s="65">
        <v>0</v>
      </c>
      <c r="I307" s="65">
        <v>7</v>
      </c>
      <c r="K307" s="65" t="s">
        <v>2</v>
      </c>
      <c r="L307" s="65" t="s">
        <v>739</v>
      </c>
      <c r="M307" s="65" t="s">
        <v>1</v>
      </c>
      <c r="N307" s="65" t="s">
        <v>254</v>
      </c>
      <c r="O307" s="65">
        <v>16</v>
      </c>
    </row>
    <row r="308" spans="1:15" s="65" customFormat="1" x14ac:dyDescent="0.25">
      <c r="A308" s="65" t="s">
        <v>384</v>
      </c>
      <c r="B308" s="295" t="s">
        <v>966</v>
      </c>
      <c r="C308" s="65">
        <v>16</v>
      </c>
      <c r="D308" s="65">
        <v>3</v>
      </c>
      <c r="E308" s="65">
        <v>3</v>
      </c>
      <c r="F308" s="65">
        <v>8</v>
      </c>
      <c r="G308" s="65">
        <v>9</v>
      </c>
      <c r="H308" s="65">
        <v>0</v>
      </c>
      <c r="I308" s="65">
        <v>7</v>
      </c>
      <c r="K308" s="65" t="s">
        <v>2</v>
      </c>
      <c r="L308" s="65" t="s">
        <v>1048</v>
      </c>
      <c r="M308" s="65" t="s">
        <v>1</v>
      </c>
      <c r="N308" s="65" t="s">
        <v>254</v>
      </c>
      <c r="O308" s="65">
        <v>16</v>
      </c>
    </row>
    <row r="309" spans="1:15" s="65" customFormat="1" x14ac:dyDescent="0.25">
      <c r="A309" s="65" t="s">
        <v>384</v>
      </c>
      <c r="B309" s="295" t="s">
        <v>966</v>
      </c>
      <c r="C309" s="65">
        <v>17</v>
      </c>
      <c r="D309" s="65">
        <v>3</v>
      </c>
      <c r="E309" s="65">
        <v>3</v>
      </c>
      <c r="F309" s="65">
        <v>7</v>
      </c>
      <c r="G309" s="65">
        <v>9</v>
      </c>
      <c r="H309" s="65">
        <v>0</v>
      </c>
      <c r="I309" s="65">
        <v>7</v>
      </c>
      <c r="K309" s="65" t="s">
        <v>2</v>
      </c>
      <c r="L309" s="65" t="s">
        <v>1049</v>
      </c>
      <c r="M309" s="65" t="s">
        <v>1</v>
      </c>
      <c r="N309" s="65" t="s">
        <v>254</v>
      </c>
      <c r="O309" s="65">
        <v>16</v>
      </c>
    </row>
    <row r="310" spans="1:15" s="65" customFormat="1" x14ac:dyDescent="0.25">
      <c r="A310" s="65" t="s">
        <v>384</v>
      </c>
      <c r="B310" s="295" t="s">
        <v>966</v>
      </c>
      <c r="C310" s="65">
        <v>18</v>
      </c>
      <c r="D310" s="65">
        <v>3</v>
      </c>
      <c r="E310" s="65">
        <v>3</v>
      </c>
      <c r="F310" s="65">
        <v>6</v>
      </c>
      <c r="G310" s="65">
        <v>6</v>
      </c>
      <c r="H310" s="65">
        <v>0</v>
      </c>
      <c r="I310" s="65">
        <v>7</v>
      </c>
      <c r="K310" s="65" t="s">
        <v>2</v>
      </c>
      <c r="L310" s="65" t="s">
        <v>1050</v>
      </c>
      <c r="M310" s="65" t="s">
        <v>1</v>
      </c>
      <c r="N310" s="65" t="s">
        <v>254</v>
      </c>
      <c r="O310" s="65">
        <v>16</v>
      </c>
    </row>
    <row r="311" spans="1:15" s="65" customFormat="1" x14ac:dyDescent="0.25">
      <c r="A311" s="65" t="s">
        <v>384</v>
      </c>
      <c r="B311" s="295" t="s">
        <v>966</v>
      </c>
      <c r="C311" s="65">
        <v>19</v>
      </c>
      <c r="D311" s="65" t="s">
        <v>52</v>
      </c>
      <c r="E311" s="65">
        <v>0</v>
      </c>
      <c r="F311" s="65">
        <v>0</v>
      </c>
      <c r="G311" s="65">
        <v>0</v>
      </c>
      <c r="H311" s="65">
        <v>0</v>
      </c>
      <c r="I311" s="65">
        <v>7</v>
      </c>
      <c r="K311" s="65" t="s">
        <v>2</v>
      </c>
      <c r="L311" s="65" t="s">
        <v>1051</v>
      </c>
      <c r="M311" s="65" t="s">
        <v>1</v>
      </c>
      <c r="N311" s="65" t="s">
        <v>254</v>
      </c>
      <c r="O311" s="65">
        <v>16</v>
      </c>
    </row>
    <row r="312" spans="1:15" s="65" customFormat="1" x14ac:dyDescent="0.25">
      <c r="A312" s="65" t="s">
        <v>384</v>
      </c>
      <c r="B312" s="295" t="s">
        <v>966</v>
      </c>
      <c r="C312" s="65">
        <v>20</v>
      </c>
      <c r="D312" s="65" t="s">
        <v>52</v>
      </c>
      <c r="E312" s="65">
        <v>0</v>
      </c>
      <c r="F312" s="65">
        <v>0</v>
      </c>
      <c r="G312" s="65">
        <v>0</v>
      </c>
      <c r="H312" s="65">
        <v>0</v>
      </c>
      <c r="I312" s="65">
        <v>7</v>
      </c>
      <c r="K312" s="65" t="s">
        <v>2</v>
      </c>
      <c r="L312" s="65" t="s">
        <v>1051</v>
      </c>
      <c r="M312" s="65" t="s">
        <v>1</v>
      </c>
      <c r="N312" s="65" t="s">
        <v>254</v>
      </c>
      <c r="O312" s="65">
        <v>16</v>
      </c>
    </row>
    <row r="313" spans="1:15" s="65" customFormat="1" x14ac:dyDescent="0.25">
      <c r="A313" s="65" t="s">
        <v>384</v>
      </c>
      <c r="B313" s="295" t="s">
        <v>966</v>
      </c>
      <c r="C313" s="65">
        <v>21</v>
      </c>
      <c r="D313" s="65" t="s">
        <v>52</v>
      </c>
      <c r="E313" s="65">
        <v>0</v>
      </c>
      <c r="F313" s="65">
        <v>0</v>
      </c>
      <c r="G313" s="65">
        <v>0</v>
      </c>
      <c r="H313" s="65">
        <v>0</v>
      </c>
      <c r="I313" s="65">
        <v>7</v>
      </c>
      <c r="K313" s="65" t="s">
        <v>2</v>
      </c>
      <c r="L313" s="65" t="s">
        <v>1051</v>
      </c>
      <c r="M313" s="65" t="s">
        <v>1</v>
      </c>
      <c r="N313" s="65" t="s">
        <v>254</v>
      </c>
      <c r="O313" s="65">
        <v>16</v>
      </c>
    </row>
    <row r="314" spans="1:15" s="65" customFormat="1" x14ac:dyDescent="0.25">
      <c r="A314" s="65" t="s">
        <v>384</v>
      </c>
      <c r="B314" s="295" t="s">
        <v>966</v>
      </c>
      <c r="C314" s="65">
        <v>22</v>
      </c>
      <c r="D314" s="65" t="s">
        <v>52</v>
      </c>
      <c r="E314" s="65">
        <v>0</v>
      </c>
      <c r="F314" s="65">
        <v>0</v>
      </c>
      <c r="G314" s="65">
        <v>0</v>
      </c>
      <c r="H314" s="65">
        <v>0</v>
      </c>
      <c r="I314" s="65">
        <v>7</v>
      </c>
      <c r="K314" s="65" t="s">
        <v>2</v>
      </c>
      <c r="L314" s="65" t="s">
        <v>1051</v>
      </c>
      <c r="M314" s="65" t="s">
        <v>1</v>
      </c>
      <c r="N314" s="65" t="s">
        <v>254</v>
      </c>
      <c r="O314" s="65">
        <v>16</v>
      </c>
    </row>
    <row r="315" spans="1:15" s="65" customFormat="1" x14ac:dyDescent="0.25">
      <c r="A315" s="65" t="s">
        <v>384</v>
      </c>
      <c r="B315" s="295" t="s">
        <v>966</v>
      </c>
      <c r="C315" s="65">
        <v>23</v>
      </c>
      <c r="D315" s="65" t="s">
        <v>52</v>
      </c>
      <c r="E315" s="65">
        <v>0</v>
      </c>
      <c r="F315" s="65">
        <v>0</v>
      </c>
      <c r="G315" s="65">
        <v>0</v>
      </c>
      <c r="H315" s="65">
        <v>0</v>
      </c>
      <c r="I315" s="65">
        <v>7</v>
      </c>
      <c r="K315" s="65" t="s">
        <v>2</v>
      </c>
      <c r="L315" s="65" t="s">
        <v>1051</v>
      </c>
      <c r="M315" s="65" t="s">
        <v>1</v>
      </c>
      <c r="N315" s="65" t="s">
        <v>254</v>
      </c>
      <c r="O315" s="65">
        <v>16</v>
      </c>
    </row>
    <row r="316" spans="1:15" s="65" customFormat="1" x14ac:dyDescent="0.25">
      <c r="A316" s="65" t="s">
        <v>384</v>
      </c>
      <c r="B316" s="295" t="s">
        <v>966</v>
      </c>
      <c r="C316" s="65">
        <v>24</v>
      </c>
      <c r="D316" s="65" t="s">
        <v>52</v>
      </c>
      <c r="E316" s="65">
        <v>0</v>
      </c>
      <c r="F316" s="65">
        <v>0</v>
      </c>
      <c r="G316" s="65">
        <v>0</v>
      </c>
      <c r="H316" s="65">
        <v>0</v>
      </c>
      <c r="I316" s="65">
        <v>7</v>
      </c>
      <c r="K316" s="65" t="s">
        <v>2</v>
      </c>
      <c r="L316" s="65" t="s">
        <v>1051</v>
      </c>
      <c r="M316" s="65" t="s">
        <v>1</v>
      </c>
      <c r="N316" s="65" t="s">
        <v>254</v>
      </c>
      <c r="O316" s="65">
        <v>16</v>
      </c>
    </row>
    <row r="317" spans="1:15" s="65" customFormat="1" x14ac:dyDescent="0.25">
      <c r="A317" s="65" t="s">
        <v>384</v>
      </c>
      <c r="B317" s="295" t="s">
        <v>966</v>
      </c>
      <c r="C317" s="65">
        <v>25</v>
      </c>
      <c r="D317" s="65" t="s">
        <v>52</v>
      </c>
      <c r="E317" s="65">
        <v>0</v>
      </c>
      <c r="F317" s="65">
        <v>0</v>
      </c>
      <c r="G317" s="65">
        <v>0</v>
      </c>
      <c r="H317" s="65">
        <v>0</v>
      </c>
      <c r="I317" s="65">
        <v>7</v>
      </c>
      <c r="K317" s="65" t="s">
        <v>2</v>
      </c>
      <c r="L317" s="65" t="s">
        <v>1051</v>
      </c>
      <c r="M317" s="65" t="s">
        <v>1</v>
      </c>
      <c r="N317" s="65" t="s">
        <v>254</v>
      </c>
      <c r="O317" s="65">
        <v>16</v>
      </c>
    </row>
    <row r="318" spans="1:15" s="65" customFormat="1" x14ac:dyDescent="0.25">
      <c r="A318" s="65" t="s">
        <v>384</v>
      </c>
      <c r="B318" s="295" t="s">
        <v>966</v>
      </c>
      <c r="C318" s="65">
        <v>26</v>
      </c>
      <c r="D318" s="65" t="s">
        <v>52</v>
      </c>
      <c r="E318" s="65">
        <v>0</v>
      </c>
      <c r="F318" s="65">
        <v>0</v>
      </c>
      <c r="G318" s="65">
        <v>0</v>
      </c>
      <c r="H318" s="65">
        <v>0</v>
      </c>
      <c r="I318" s="65">
        <v>7</v>
      </c>
      <c r="K318" s="65" t="s">
        <v>2</v>
      </c>
      <c r="L318" s="65" t="s">
        <v>1051</v>
      </c>
      <c r="M318" s="65" t="s">
        <v>1</v>
      </c>
      <c r="N318" s="65" t="s">
        <v>254</v>
      </c>
      <c r="O318" s="65">
        <v>16</v>
      </c>
    </row>
    <row r="319" spans="1:15" s="65" customFormat="1" x14ac:dyDescent="0.25">
      <c r="A319" s="65" t="s">
        <v>384</v>
      </c>
      <c r="B319" s="295" t="s">
        <v>966</v>
      </c>
      <c r="C319" s="65">
        <v>27</v>
      </c>
      <c r="D319" s="65" t="s">
        <v>52</v>
      </c>
      <c r="E319" s="65">
        <v>0</v>
      </c>
      <c r="F319" s="65">
        <v>0</v>
      </c>
      <c r="G319" s="65">
        <v>0</v>
      </c>
      <c r="H319" s="65">
        <v>0</v>
      </c>
      <c r="I319" s="65">
        <v>7</v>
      </c>
      <c r="K319" s="65" t="s">
        <v>2</v>
      </c>
      <c r="L319" s="65" t="s">
        <v>1051</v>
      </c>
      <c r="M319" s="65" t="s">
        <v>1</v>
      </c>
      <c r="N319" s="65" t="s">
        <v>254</v>
      </c>
      <c r="O319" s="65">
        <v>16</v>
      </c>
    </row>
    <row r="320" spans="1:15" s="65" customFormat="1" ht="15" customHeight="1" x14ac:dyDescent="0.25">
      <c r="A320" s="65" t="s">
        <v>384</v>
      </c>
      <c r="B320" s="295" t="s">
        <v>994</v>
      </c>
      <c r="C320" s="65">
        <v>1</v>
      </c>
      <c r="D320" s="65">
        <v>4</v>
      </c>
      <c r="E320" s="65">
        <v>4</v>
      </c>
      <c r="F320" s="65">
        <v>13</v>
      </c>
      <c r="G320" s="65">
        <v>17</v>
      </c>
      <c r="H320" s="65">
        <v>0</v>
      </c>
      <c r="I320" s="65">
        <v>9</v>
      </c>
      <c r="K320" s="65" t="s">
        <v>328</v>
      </c>
      <c r="L320" s="65" t="s">
        <v>1043</v>
      </c>
      <c r="M320" s="65" t="s">
        <v>1</v>
      </c>
      <c r="N320" s="65" t="s">
        <v>254</v>
      </c>
      <c r="O320" s="65">
        <v>16</v>
      </c>
    </row>
    <row r="321" spans="1:15" s="65" customFormat="1" x14ac:dyDescent="0.25">
      <c r="A321" s="65" t="s">
        <v>384</v>
      </c>
      <c r="B321" s="295" t="s">
        <v>994</v>
      </c>
      <c r="C321" s="65">
        <v>2</v>
      </c>
      <c r="D321" s="65">
        <v>4</v>
      </c>
      <c r="E321" s="65">
        <v>4</v>
      </c>
      <c r="F321" s="65">
        <v>14</v>
      </c>
      <c r="G321" s="65">
        <v>14</v>
      </c>
      <c r="H321" s="65">
        <v>0</v>
      </c>
      <c r="I321" s="65">
        <v>9</v>
      </c>
      <c r="K321" s="65" t="s">
        <v>328</v>
      </c>
      <c r="L321" s="65" t="s">
        <v>1044</v>
      </c>
      <c r="M321" s="65" t="s">
        <v>1</v>
      </c>
      <c r="N321" s="65" t="s">
        <v>254</v>
      </c>
      <c r="O321" s="65">
        <v>16</v>
      </c>
    </row>
    <row r="322" spans="1:15" s="65" customFormat="1" x14ac:dyDescent="0.25">
      <c r="A322" s="65" t="s">
        <v>384</v>
      </c>
      <c r="B322" s="295" t="s">
        <v>994</v>
      </c>
      <c r="C322" s="65">
        <v>3</v>
      </c>
      <c r="D322" s="65">
        <v>3</v>
      </c>
      <c r="E322" s="65">
        <v>4</v>
      </c>
      <c r="F322" s="65">
        <v>11</v>
      </c>
      <c r="G322" s="65">
        <v>11</v>
      </c>
      <c r="H322" s="65">
        <v>0</v>
      </c>
      <c r="I322" s="65">
        <v>9</v>
      </c>
      <c r="K322" s="65" t="s">
        <v>328</v>
      </c>
      <c r="L322" s="65" t="s">
        <v>1045</v>
      </c>
      <c r="M322" s="65" t="s">
        <v>1</v>
      </c>
      <c r="N322" s="65" t="s">
        <v>254</v>
      </c>
      <c r="O322" s="65">
        <v>16</v>
      </c>
    </row>
    <row r="323" spans="1:15" s="65" customFormat="1" x14ac:dyDescent="0.25">
      <c r="A323" s="65" t="s">
        <v>384</v>
      </c>
      <c r="B323" s="295" t="s">
        <v>994</v>
      </c>
      <c r="C323" s="65">
        <v>4</v>
      </c>
      <c r="D323" s="65">
        <v>3</v>
      </c>
      <c r="E323" s="65">
        <v>4</v>
      </c>
      <c r="F323" s="65">
        <v>15</v>
      </c>
      <c r="G323" s="65">
        <v>17</v>
      </c>
      <c r="H323" s="65">
        <v>0</v>
      </c>
      <c r="I323" s="65">
        <v>9</v>
      </c>
      <c r="K323" s="65" t="s">
        <v>328</v>
      </c>
      <c r="L323" s="65" t="s">
        <v>1046</v>
      </c>
      <c r="M323" s="65" t="s">
        <v>1</v>
      </c>
      <c r="N323" s="65" t="s">
        <v>254</v>
      </c>
      <c r="O323" s="65">
        <v>16</v>
      </c>
    </row>
    <row r="324" spans="1:15" s="65" customFormat="1" x14ac:dyDescent="0.25">
      <c r="A324" s="65" t="s">
        <v>384</v>
      </c>
      <c r="B324" s="295" t="s">
        <v>994</v>
      </c>
      <c r="C324" s="65">
        <v>5</v>
      </c>
      <c r="D324" s="65">
        <v>3</v>
      </c>
      <c r="E324" s="65">
        <v>3</v>
      </c>
      <c r="F324" s="65">
        <v>9</v>
      </c>
      <c r="G324" s="65">
        <v>8</v>
      </c>
      <c r="H324" s="65">
        <v>0</v>
      </c>
      <c r="I324" s="65">
        <v>9</v>
      </c>
      <c r="K324" s="65" t="s">
        <v>328</v>
      </c>
      <c r="L324" s="65" t="s">
        <v>741</v>
      </c>
      <c r="M324" s="65" t="s">
        <v>1</v>
      </c>
      <c r="N324" s="65" t="s">
        <v>254</v>
      </c>
      <c r="O324" s="65">
        <v>16</v>
      </c>
    </row>
    <row r="325" spans="1:15" s="65" customFormat="1" x14ac:dyDescent="0.25">
      <c r="A325" s="65" t="s">
        <v>384</v>
      </c>
      <c r="B325" s="295" t="s">
        <v>994</v>
      </c>
      <c r="C325" s="65">
        <v>6</v>
      </c>
      <c r="D325" s="65">
        <v>3</v>
      </c>
      <c r="E325" s="65">
        <v>4</v>
      </c>
      <c r="F325" s="65">
        <v>12</v>
      </c>
      <c r="G325" s="65">
        <v>14</v>
      </c>
      <c r="H325" s="65">
        <v>0</v>
      </c>
      <c r="I325" s="65">
        <v>9</v>
      </c>
      <c r="K325" s="65" t="s">
        <v>328</v>
      </c>
      <c r="L325" s="65" t="s">
        <v>739</v>
      </c>
      <c r="M325" s="65" t="s">
        <v>1</v>
      </c>
      <c r="N325" s="65" t="s">
        <v>254</v>
      </c>
      <c r="O325" s="65">
        <v>16</v>
      </c>
    </row>
    <row r="326" spans="1:15" s="65" customFormat="1" x14ac:dyDescent="0.25">
      <c r="A326" s="65" t="s">
        <v>384</v>
      </c>
      <c r="B326" s="295" t="s">
        <v>994</v>
      </c>
      <c r="C326" s="65">
        <v>7</v>
      </c>
      <c r="D326" s="65">
        <v>4</v>
      </c>
      <c r="E326" s="65">
        <v>4</v>
      </c>
      <c r="F326" s="65">
        <v>13</v>
      </c>
      <c r="G326" s="65">
        <v>14</v>
      </c>
      <c r="H326" s="65">
        <v>0</v>
      </c>
      <c r="I326" s="65">
        <v>9</v>
      </c>
      <c r="K326" s="65" t="s">
        <v>328</v>
      </c>
      <c r="L326" s="65" t="s">
        <v>1043</v>
      </c>
      <c r="M326" s="65" t="s">
        <v>1</v>
      </c>
      <c r="N326" s="65" t="s">
        <v>254</v>
      </c>
      <c r="O326" s="65">
        <v>16</v>
      </c>
    </row>
    <row r="327" spans="1:15" s="65" customFormat="1" x14ac:dyDescent="0.25">
      <c r="A327" s="65" t="s">
        <v>384</v>
      </c>
      <c r="B327" s="295" t="s">
        <v>994</v>
      </c>
      <c r="C327" s="65">
        <v>8</v>
      </c>
      <c r="D327" s="65">
        <v>3</v>
      </c>
      <c r="E327" s="65">
        <v>4</v>
      </c>
      <c r="F327" s="65">
        <v>9</v>
      </c>
      <c r="G327" s="65">
        <v>9</v>
      </c>
      <c r="H327" s="65">
        <v>0</v>
      </c>
      <c r="I327" s="65">
        <v>9</v>
      </c>
      <c r="K327" s="65" t="s">
        <v>328</v>
      </c>
      <c r="L327" s="65" t="s">
        <v>741</v>
      </c>
      <c r="M327" s="65" t="s">
        <v>1</v>
      </c>
      <c r="N327" s="65" t="s">
        <v>254</v>
      </c>
      <c r="O327" s="65">
        <v>16</v>
      </c>
    </row>
    <row r="328" spans="1:15" s="65" customFormat="1" x14ac:dyDescent="0.25">
      <c r="A328" s="65" t="s">
        <v>384</v>
      </c>
      <c r="B328" s="295" t="s">
        <v>994</v>
      </c>
      <c r="C328" s="65">
        <v>9</v>
      </c>
      <c r="D328" s="65">
        <v>3</v>
      </c>
      <c r="E328" s="65">
        <v>3</v>
      </c>
      <c r="F328" s="65">
        <v>10</v>
      </c>
      <c r="G328" s="65">
        <v>8</v>
      </c>
      <c r="H328" s="65">
        <v>0</v>
      </c>
      <c r="I328" s="65">
        <v>9</v>
      </c>
      <c r="K328" s="65" t="s">
        <v>328</v>
      </c>
      <c r="L328" s="65" t="s">
        <v>1047</v>
      </c>
      <c r="M328" s="65" t="s">
        <v>1</v>
      </c>
      <c r="N328" s="65" t="s">
        <v>254</v>
      </c>
      <c r="O328" s="65">
        <v>16</v>
      </c>
    </row>
    <row r="329" spans="1:15" s="65" customFormat="1" x14ac:dyDescent="0.25">
      <c r="A329" s="65" t="s">
        <v>384</v>
      </c>
      <c r="B329" s="295" t="s">
        <v>994</v>
      </c>
      <c r="C329" s="65">
        <v>10</v>
      </c>
      <c r="D329" s="65">
        <v>3</v>
      </c>
      <c r="E329" s="65">
        <v>3</v>
      </c>
      <c r="F329" s="65">
        <v>9</v>
      </c>
      <c r="G329" s="65">
        <v>8</v>
      </c>
      <c r="H329" s="65">
        <v>0</v>
      </c>
      <c r="I329" s="65">
        <v>9</v>
      </c>
      <c r="K329" s="65" t="s">
        <v>328</v>
      </c>
      <c r="L329" s="65" t="s">
        <v>741</v>
      </c>
      <c r="M329" s="65" t="s">
        <v>1</v>
      </c>
      <c r="N329" s="65" t="s">
        <v>254</v>
      </c>
      <c r="O329" s="65">
        <v>16</v>
      </c>
    </row>
    <row r="330" spans="1:15" s="65" customFormat="1" x14ac:dyDescent="0.25">
      <c r="A330" s="65" t="s">
        <v>384</v>
      </c>
      <c r="B330" s="295" t="s">
        <v>994</v>
      </c>
      <c r="C330" s="65">
        <v>11</v>
      </c>
      <c r="D330" s="65">
        <v>3</v>
      </c>
      <c r="E330" s="65">
        <v>4</v>
      </c>
      <c r="F330" s="65">
        <v>14</v>
      </c>
      <c r="G330" s="65">
        <v>12</v>
      </c>
      <c r="H330" s="65">
        <v>0</v>
      </c>
      <c r="I330" s="65">
        <v>9</v>
      </c>
      <c r="K330" s="65" t="s">
        <v>328</v>
      </c>
      <c r="L330" s="65" t="s">
        <v>1044</v>
      </c>
      <c r="M330" s="65" t="s">
        <v>1</v>
      </c>
      <c r="N330" s="65" t="s">
        <v>254</v>
      </c>
      <c r="O330" s="65">
        <v>16</v>
      </c>
    </row>
    <row r="331" spans="1:15" s="65" customFormat="1" x14ac:dyDescent="0.25">
      <c r="A331" s="65" t="s">
        <v>384</v>
      </c>
      <c r="B331" s="295" t="s">
        <v>994</v>
      </c>
      <c r="C331" s="65">
        <v>12</v>
      </c>
      <c r="D331" s="65">
        <v>3</v>
      </c>
      <c r="E331" s="65">
        <v>4</v>
      </c>
      <c r="F331" s="65">
        <v>13</v>
      </c>
      <c r="G331" s="65">
        <v>11</v>
      </c>
      <c r="H331" s="65">
        <v>0</v>
      </c>
      <c r="I331" s="65">
        <v>9</v>
      </c>
      <c r="K331" s="65" t="s">
        <v>328</v>
      </c>
      <c r="L331" s="65" t="s">
        <v>1043</v>
      </c>
      <c r="M331" s="65" t="s">
        <v>1</v>
      </c>
      <c r="N331" s="65" t="s">
        <v>254</v>
      </c>
      <c r="O331" s="65">
        <v>16</v>
      </c>
    </row>
    <row r="332" spans="1:15" s="65" customFormat="1" x14ac:dyDescent="0.25">
      <c r="A332" s="65" t="s">
        <v>384</v>
      </c>
      <c r="B332" s="295" t="s">
        <v>994</v>
      </c>
      <c r="C332" s="65">
        <v>13</v>
      </c>
      <c r="D332" s="65">
        <v>4</v>
      </c>
      <c r="E332" s="65">
        <v>3</v>
      </c>
      <c r="F332" s="65">
        <v>10</v>
      </c>
      <c r="G332" s="65">
        <v>10</v>
      </c>
      <c r="H332" s="65">
        <v>0</v>
      </c>
      <c r="I332" s="65">
        <v>9</v>
      </c>
      <c r="K332" s="65" t="s">
        <v>328</v>
      </c>
      <c r="L332" s="65" t="s">
        <v>1047</v>
      </c>
      <c r="M332" s="65" t="s">
        <v>1</v>
      </c>
      <c r="N332" s="65" t="s">
        <v>254</v>
      </c>
      <c r="O332" s="65">
        <v>16</v>
      </c>
    </row>
    <row r="333" spans="1:15" s="65" customFormat="1" x14ac:dyDescent="0.25">
      <c r="A333" s="65" t="s">
        <v>384</v>
      </c>
      <c r="B333" s="295" t="s">
        <v>994</v>
      </c>
      <c r="C333" s="65">
        <v>14</v>
      </c>
      <c r="D333" s="65">
        <v>4</v>
      </c>
      <c r="E333" s="65">
        <v>3</v>
      </c>
      <c r="F333" s="65">
        <v>9</v>
      </c>
      <c r="G333" s="65">
        <v>12</v>
      </c>
      <c r="H333" s="65">
        <v>0</v>
      </c>
      <c r="I333" s="65">
        <v>9</v>
      </c>
      <c r="K333" s="65" t="s">
        <v>328</v>
      </c>
      <c r="L333" s="65" t="s">
        <v>741</v>
      </c>
      <c r="M333" s="65" t="s">
        <v>1</v>
      </c>
      <c r="N333" s="65" t="s">
        <v>254</v>
      </c>
      <c r="O333" s="65">
        <v>16</v>
      </c>
    </row>
    <row r="334" spans="1:15" s="65" customFormat="1" x14ac:dyDescent="0.25">
      <c r="A334" s="65" t="s">
        <v>384</v>
      </c>
      <c r="B334" s="295" t="s">
        <v>994</v>
      </c>
      <c r="C334" s="65">
        <v>15</v>
      </c>
      <c r="D334" s="65">
        <v>4</v>
      </c>
      <c r="E334" s="65">
        <v>3</v>
      </c>
      <c r="F334" s="65">
        <v>12</v>
      </c>
      <c r="G334" s="65">
        <v>12</v>
      </c>
      <c r="H334" s="65">
        <v>0</v>
      </c>
      <c r="I334" s="65">
        <v>9</v>
      </c>
      <c r="K334" s="65" t="s">
        <v>328</v>
      </c>
      <c r="L334" s="65" t="s">
        <v>739</v>
      </c>
      <c r="M334" s="65" t="s">
        <v>1</v>
      </c>
      <c r="N334" s="65" t="s">
        <v>254</v>
      </c>
      <c r="O334" s="65">
        <v>16</v>
      </c>
    </row>
    <row r="335" spans="1:15" s="65" customFormat="1" x14ac:dyDescent="0.25">
      <c r="A335" s="65" t="s">
        <v>384</v>
      </c>
      <c r="B335" s="295" t="s">
        <v>994</v>
      </c>
      <c r="C335" s="65">
        <v>16</v>
      </c>
      <c r="D335" s="65">
        <v>3</v>
      </c>
      <c r="E335" s="65">
        <v>3</v>
      </c>
      <c r="F335" s="65">
        <v>8</v>
      </c>
      <c r="G335" s="65">
        <v>10</v>
      </c>
      <c r="H335" s="65">
        <v>0</v>
      </c>
      <c r="I335" s="65">
        <v>9</v>
      </c>
      <c r="K335" s="65" t="s">
        <v>328</v>
      </c>
      <c r="L335" s="65" t="s">
        <v>1048</v>
      </c>
      <c r="M335" s="65" t="s">
        <v>1</v>
      </c>
      <c r="N335" s="65" t="s">
        <v>254</v>
      </c>
      <c r="O335" s="65">
        <v>16</v>
      </c>
    </row>
    <row r="336" spans="1:15" s="65" customFormat="1" x14ac:dyDescent="0.25">
      <c r="A336" s="65" t="s">
        <v>384</v>
      </c>
      <c r="B336" s="295" t="s">
        <v>994</v>
      </c>
      <c r="C336" s="65">
        <v>17</v>
      </c>
      <c r="D336" s="65">
        <v>3</v>
      </c>
      <c r="E336" s="65">
        <v>3</v>
      </c>
      <c r="F336" s="65">
        <v>7</v>
      </c>
      <c r="G336" s="65">
        <v>9</v>
      </c>
      <c r="H336" s="65">
        <v>0</v>
      </c>
      <c r="I336" s="65">
        <v>9</v>
      </c>
      <c r="K336" s="65" t="s">
        <v>328</v>
      </c>
      <c r="L336" s="65" t="s">
        <v>1049</v>
      </c>
      <c r="M336" s="65" t="s">
        <v>1</v>
      </c>
      <c r="N336" s="65" t="s">
        <v>254</v>
      </c>
      <c r="O336" s="65">
        <v>16</v>
      </c>
    </row>
    <row r="337" spans="1:15" s="65" customFormat="1" x14ac:dyDescent="0.25">
      <c r="A337" s="65" t="s">
        <v>384</v>
      </c>
      <c r="B337" s="295" t="s">
        <v>994</v>
      </c>
      <c r="C337" s="65">
        <v>18</v>
      </c>
      <c r="D337" s="65">
        <v>3</v>
      </c>
      <c r="E337" s="65">
        <v>3</v>
      </c>
      <c r="F337" s="65">
        <v>6</v>
      </c>
      <c r="G337" s="65">
        <v>7</v>
      </c>
      <c r="H337" s="65">
        <v>0</v>
      </c>
      <c r="I337" s="65">
        <v>9</v>
      </c>
      <c r="K337" s="65" t="s">
        <v>328</v>
      </c>
      <c r="L337" s="65" t="s">
        <v>1050</v>
      </c>
      <c r="M337" s="65" t="s">
        <v>1</v>
      </c>
      <c r="N337" s="65" t="s">
        <v>254</v>
      </c>
      <c r="O337" s="65">
        <v>16</v>
      </c>
    </row>
    <row r="338" spans="1:15" s="65" customFormat="1" x14ac:dyDescent="0.25">
      <c r="A338" s="65" t="s">
        <v>384</v>
      </c>
      <c r="B338" s="295" t="s">
        <v>994</v>
      </c>
      <c r="C338" s="65">
        <v>19</v>
      </c>
      <c r="D338" s="65" t="s">
        <v>52</v>
      </c>
      <c r="E338" s="65">
        <v>0</v>
      </c>
      <c r="F338" s="65">
        <v>0</v>
      </c>
      <c r="G338" s="65">
        <v>0</v>
      </c>
      <c r="H338" s="65">
        <v>0</v>
      </c>
      <c r="I338" s="65">
        <v>9</v>
      </c>
      <c r="K338" s="65" t="s">
        <v>328</v>
      </c>
      <c r="L338" s="65" t="s">
        <v>1051</v>
      </c>
      <c r="M338" s="65" t="s">
        <v>1</v>
      </c>
      <c r="N338" s="65" t="s">
        <v>254</v>
      </c>
      <c r="O338" s="65">
        <v>16</v>
      </c>
    </row>
    <row r="339" spans="1:15" s="65" customFormat="1" x14ac:dyDescent="0.25">
      <c r="A339" s="65" t="s">
        <v>384</v>
      </c>
      <c r="B339" s="295" t="s">
        <v>994</v>
      </c>
      <c r="C339" s="65">
        <v>20</v>
      </c>
      <c r="D339" s="65" t="s">
        <v>52</v>
      </c>
      <c r="E339" s="65">
        <v>0</v>
      </c>
      <c r="F339" s="65">
        <v>0</v>
      </c>
      <c r="G339" s="65">
        <v>0</v>
      </c>
      <c r="H339" s="65">
        <v>0</v>
      </c>
      <c r="I339" s="65">
        <v>9</v>
      </c>
      <c r="K339" s="65" t="s">
        <v>328</v>
      </c>
      <c r="L339" s="65" t="s">
        <v>1051</v>
      </c>
      <c r="M339" s="65" t="s">
        <v>1</v>
      </c>
      <c r="N339" s="65" t="s">
        <v>254</v>
      </c>
      <c r="O339" s="65">
        <v>16</v>
      </c>
    </row>
    <row r="340" spans="1:15" s="65" customFormat="1" x14ac:dyDescent="0.25">
      <c r="A340" s="65" t="s">
        <v>384</v>
      </c>
      <c r="B340" s="295" t="s">
        <v>994</v>
      </c>
      <c r="C340" s="65">
        <v>21</v>
      </c>
      <c r="D340" s="65" t="s">
        <v>52</v>
      </c>
      <c r="E340" s="65">
        <v>0</v>
      </c>
      <c r="F340" s="65">
        <v>0</v>
      </c>
      <c r="G340" s="65">
        <v>0</v>
      </c>
      <c r="H340" s="65">
        <v>0</v>
      </c>
      <c r="I340" s="65">
        <v>9</v>
      </c>
      <c r="K340" s="65" t="s">
        <v>328</v>
      </c>
      <c r="L340" s="65" t="s">
        <v>1051</v>
      </c>
      <c r="M340" s="65" t="s">
        <v>1</v>
      </c>
      <c r="N340" s="65" t="s">
        <v>254</v>
      </c>
      <c r="O340" s="65">
        <v>16</v>
      </c>
    </row>
    <row r="341" spans="1:15" s="65" customFormat="1" x14ac:dyDescent="0.25">
      <c r="A341" s="65" t="s">
        <v>384</v>
      </c>
      <c r="B341" s="295" t="s">
        <v>994</v>
      </c>
      <c r="C341" s="65">
        <v>22</v>
      </c>
      <c r="D341" s="65" t="s">
        <v>52</v>
      </c>
      <c r="E341" s="65">
        <v>0</v>
      </c>
      <c r="F341" s="65">
        <v>0</v>
      </c>
      <c r="G341" s="65">
        <v>0</v>
      </c>
      <c r="H341" s="65">
        <v>0</v>
      </c>
      <c r="I341" s="65">
        <v>9</v>
      </c>
      <c r="K341" s="65" t="s">
        <v>328</v>
      </c>
      <c r="L341" s="65" t="s">
        <v>1051</v>
      </c>
      <c r="M341" s="65" t="s">
        <v>1</v>
      </c>
      <c r="N341" s="65" t="s">
        <v>254</v>
      </c>
      <c r="O341" s="65">
        <v>16</v>
      </c>
    </row>
    <row r="342" spans="1:15" s="65" customFormat="1" x14ac:dyDescent="0.25">
      <c r="A342" s="65" t="s">
        <v>384</v>
      </c>
      <c r="B342" s="295" t="s">
        <v>994</v>
      </c>
      <c r="C342" s="65">
        <v>23</v>
      </c>
      <c r="D342" s="65" t="s">
        <v>52</v>
      </c>
      <c r="E342" s="65">
        <v>0</v>
      </c>
      <c r="F342" s="65">
        <v>0</v>
      </c>
      <c r="G342" s="65">
        <v>0</v>
      </c>
      <c r="H342" s="65">
        <v>0</v>
      </c>
      <c r="I342" s="65">
        <v>9</v>
      </c>
      <c r="K342" s="65" t="s">
        <v>328</v>
      </c>
      <c r="L342" s="65" t="s">
        <v>1051</v>
      </c>
      <c r="M342" s="65" t="s">
        <v>1</v>
      </c>
      <c r="N342" s="65" t="s">
        <v>254</v>
      </c>
      <c r="O342" s="65">
        <v>16</v>
      </c>
    </row>
    <row r="343" spans="1:15" s="65" customFormat="1" x14ac:dyDescent="0.25">
      <c r="A343" s="65" t="s">
        <v>384</v>
      </c>
      <c r="B343" s="295" t="s">
        <v>994</v>
      </c>
      <c r="C343" s="65">
        <v>24</v>
      </c>
      <c r="D343" s="65" t="s">
        <v>52</v>
      </c>
      <c r="E343" s="65">
        <v>0</v>
      </c>
      <c r="F343" s="65">
        <v>0</v>
      </c>
      <c r="G343" s="65">
        <v>0</v>
      </c>
      <c r="H343" s="65">
        <v>0</v>
      </c>
      <c r="I343" s="65">
        <v>9</v>
      </c>
      <c r="K343" s="65" t="s">
        <v>328</v>
      </c>
      <c r="L343" s="65" t="s">
        <v>1051</v>
      </c>
      <c r="M343" s="65" t="s">
        <v>1</v>
      </c>
      <c r="N343" s="65" t="s">
        <v>254</v>
      </c>
      <c r="O343" s="65">
        <v>16</v>
      </c>
    </row>
    <row r="344" spans="1:15" s="65" customFormat="1" x14ac:dyDescent="0.25">
      <c r="A344" s="65" t="s">
        <v>384</v>
      </c>
      <c r="B344" s="295" t="s">
        <v>994</v>
      </c>
      <c r="C344" s="65">
        <v>25</v>
      </c>
      <c r="D344" s="65" t="s">
        <v>52</v>
      </c>
      <c r="E344" s="65">
        <v>0</v>
      </c>
      <c r="F344" s="65">
        <v>0</v>
      </c>
      <c r="G344" s="65">
        <v>0</v>
      </c>
      <c r="H344" s="65">
        <v>0</v>
      </c>
      <c r="I344" s="65">
        <v>9</v>
      </c>
      <c r="K344" s="65" t="s">
        <v>328</v>
      </c>
      <c r="L344" s="65" t="s">
        <v>1051</v>
      </c>
      <c r="M344" s="65" t="s">
        <v>1</v>
      </c>
      <c r="N344" s="65" t="s">
        <v>254</v>
      </c>
      <c r="O344" s="65">
        <v>16</v>
      </c>
    </row>
    <row r="345" spans="1:15" s="65" customFormat="1" x14ac:dyDescent="0.25">
      <c r="A345" s="65" t="s">
        <v>384</v>
      </c>
      <c r="B345" s="295" t="s">
        <v>994</v>
      </c>
      <c r="C345" s="65">
        <v>26</v>
      </c>
      <c r="D345" s="65" t="s">
        <v>52</v>
      </c>
      <c r="E345" s="65">
        <v>0</v>
      </c>
      <c r="F345" s="65">
        <v>0</v>
      </c>
      <c r="G345" s="65">
        <v>0</v>
      </c>
      <c r="H345" s="65">
        <v>0</v>
      </c>
      <c r="I345" s="65">
        <v>9</v>
      </c>
      <c r="K345" s="65" t="s">
        <v>328</v>
      </c>
      <c r="L345" s="65" t="s">
        <v>1051</v>
      </c>
      <c r="M345" s="65" t="s">
        <v>1</v>
      </c>
      <c r="N345" s="65" t="s">
        <v>254</v>
      </c>
      <c r="O345" s="65">
        <v>16</v>
      </c>
    </row>
    <row r="346" spans="1:15" s="65" customFormat="1" x14ac:dyDescent="0.25">
      <c r="A346" s="65" t="s">
        <v>384</v>
      </c>
      <c r="B346" s="295" t="s">
        <v>994</v>
      </c>
      <c r="C346" s="65">
        <v>27</v>
      </c>
      <c r="D346" s="65" t="s">
        <v>52</v>
      </c>
      <c r="E346" s="65">
        <v>0</v>
      </c>
      <c r="F346" s="65">
        <v>0</v>
      </c>
      <c r="G346" s="65">
        <v>0</v>
      </c>
      <c r="H346" s="65">
        <v>0</v>
      </c>
      <c r="I346" s="65">
        <v>9</v>
      </c>
      <c r="K346" s="65" t="s">
        <v>328</v>
      </c>
      <c r="L346" s="65" t="s">
        <v>1051</v>
      </c>
      <c r="M346" s="65" t="s">
        <v>1</v>
      </c>
      <c r="N346" s="65" t="s">
        <v>254</v>
      </c>
      <c r="O346" s="65">
        <v>16</v>
      </c>
    </row>
    <row r="347" spans="1:15" s="65" customFormat="1" ht="15" customHeight="1" x14ac:dyDescent="0.25">
      <c r="A347" s="65" t="s">
        <v>384</v>
      </c>
      <c r="B347" s="295" t="s">
        <v>948</v>
      </c>
      <c r="C347" s="65">
        <v>1</v>
      </c>
      <c r="D347" s="65">
        <v>4</v>
      </c>
      <c r="E347" s="65">
        <v>4</v>
      </c>
      <c r="F347" s="65">
        <v>13</v>
      </c>
      <c r="G347" s="65">
        <v>15</v>
      </c>
      <c r="H347" s="65">
        <v>0</v>
      </c>
      <c r="I347" s="65">
        <v>10</v>
      </c>
      <c r="K347" s="65" t="s">
        <v>5</v>
      </c>
      <c r="L347" s="65" t="s">
        <v>1043</v>
      </c>
      <c r="M347" s="65" t="s">
        <v>1</v>
      </c>
      <c r="N347" s="65" t="s">
        <v>254</v>
      </c>
      <c r="O347" s="65">
        <v>16</v>
      </c>
    </row>
    <row r="348" spans="1:15" s="65" customFormat="1" x14ac:dyDescent="0.25">
      <c r="A348" s="65" t="s">
        <v>384</v>
      </c>
      <c r="B348" s="295" t="s">
        <v>948</v>
      </c>
      <c r="C348" s="65">
        <v>2</v>
      </c>
      <c r="D348" s="65">
        <v>4</v>
      </c>
      <c r="E348" s="65">
        <v>4</v>
      </c>
      <c r="F348" s="65">
        <v>14</v>
      </c>
      <c r="G348" s="65">
        <v>16</v>
      </c>
      <c r="H348" s="65">
        <v>0</v>
      </c>
      <c r="I348" s="65">
        <v>10</v>
      </c>
      <c r="K348" s="65" t="s">
        <v>5</v>
      </c>
      <c r="L348" s="65" t="s">
        <v>1044</v>
      </c>
      <c r="M348" s="65" t="s">
        <v>1</v>
      </c>
      <c r="N348" s="65" t="s">
        <v>254</v>
      </c>
      <c r="O348" s="65">
        <v>16</v>
      </c>
    </row>
    <row r="349" spans="1:15" s="65" customFormat="1" x14ac:dyDescent="0.25">
      <c r="A349" s="65" t="s">
        <v>384</v>
      </c>
      <c r="B349" s="295" t="s">
        <v>948</v>
      </c>
      <c r="C349" s="65">
        <v>3</v>
      </c>
      <c r="D349" s="65">
        <v>3</v>
      </c>
      <c r="E349" s="65">
        <v>4</v>
      </c>
      <c r="F349" s="65">
        <v>11</v>
      </c>
      <c r="G349" s="65">
        <v>11</v>
      </c>
      <c r="H349" s="65">
        <v>0</v>
      </c>
      <c r="I349" s="65">
        <v>10</v>
      </c>
      <c r="K349" s="65" t="s">
        <v>5</v>
      </c>
      <c r="L349" s="65" t="s">
        <v>1045</v>
      </c>
      <c r="M349" s="65" t="s">
        <v>1</v>
      </c>
      <c r="N349" s="65" t="s">
        <v>254</v>
      </c>
      <c r="O349" s="65">
        <v>16</v>
      </c>
    </row>
    <row r="350" spans="1:15" s="65" customFormat="1" x14ac:dyDescent="0.25">
      <c r="A350" s="65" t="s">
        <v>384</v>
      </c>
      <c r="B350" s="295" t="s">
        <v>948</v>
      </c>
      <c r="C350" s="65">
        <v>4</v>
      </c>
      <c r="D350" s="65">
        <v>3</v>
      </c>
      <c r="E350" s="65">
        <v>4</v>
      </c>
      <c r="F350" s="65">
        <v>15</v>
      </c>
      <c r="G350" s="65">
        <v>16</v>
      </c>
      <c r="H350" s="65">
        <v>0</v>
      </c>
      <c r="I350" s="65">
        <v>10</v>
      </c>
      <c r="K350" s="65" t="s">
        <v>5</v>
      </c>
      <c r="L350" s="65" t="s">
        <v>1046</v>
      </c>
      <c r="M350" s="65" t="s">
        <v>1</v>
      </c>
      <c r="N350" s="65" t="s">
        <v>254</v>
      </c>
      <c r="O350" s="65">
        <v>16</v>
      </c>
    </row>
    <row r="351" spans="1:15" s="65" customFormat="1" x14ac:dyDescent="0.25">
      <c r="A351" s="65" t="s">
        <v>384</v>
      </c>
      <c r="B351" s="295" t="s">
        <v>948</v>
      </c>
      <c r="C351" s="65">
        <v>5</v>
      </c>
      <c r="D351" s="65">
        <v>3</v>
      </c>
      <c r="E351" s="65">
        <v>3</v>
      </c>
      <c r="F351" s="65">
        <v>9</v>
      </c>
      <c r="G351" s="65">
        <v>6</v>
      </c>
      <c r="H351" s="65">
        <v>0</v>
      </c>
      <c r="I351" s="65">
        <v>10</v>
      </c>
      <c r="K351" s="65" t="s">
        <v>5</v>
      </c>
      <c r="L351" s="65" t="s">
        <v>741</v>
      </c>
      <c r="M351" s="65" t="s">
        <v>1</v>
      </c>
      <c r="N351" s="65" t="s">
        <v>254</v>
      </c>
      <c r="O351" s="65">
        <v>16</v>
      </c>
    </row>
    <row r="352" spans="1:15" s="65" customFormat="1" x14ac:dyDescent="0.25">
      <c r="A352" s="65" t="s">
        <v>384</v>
      </c>
      <c r="B352" s="295" t="s">
        <v>948</v>
      </c>
      <c r="C352" s="65">
        <v>6</v>
      </c>
      <c r="D352" s="65">
        <v>3</v>
      </c>
      <c r="E352" s="65">
        <v>4</v>
      </c>
      <c r="F352" s="65">
        <v>12</v>
      </c>
      <c r="G352" s="65">
        <v>11</v>
      </c>
      <c r="H352" s="65">
        <v>0</v>
      </c>
      <c r="I352" s="65">
        <v>10</v>
      </c>
      <c r="K352" s="65" t="s">
        <v>5</v>
      </c>
      <c r="L352" s="65" t="s">
        <v>739</v>
      </c>
      <c r="M352" s="65" t="s">
        <v>1</v>
      </c>
      <c r="N352" s="65" t="s">
        <v>254</v>
      </c>
      <c r="O352" s="65">
        <v>16</v>
      </c>
    </row>
    <row r="353" spans="1:15" s="65" customFormat="1" x14ac:dyDescent="0.25">
      <c r="A353" s="65" t="s">
        <v>384</v>
      </c>
      <c r="B353" s="295" t="s">
        <v>948</v>
      </c>
      <c r="C353" s="65">
        <v>7</v>
      </c>
      <c r="D353" s="65">
        <v>4</v>
      </c>
      <c r="E353" s="65">
        <v>4</v>
      </c>
      <c r="F353" s="65">
        <v>13</v>
      </c>
      <c r="G353" s="65">
        <v>14</v>
      </c>
      <c r="H353" s="65">
        <v>0</v>
      </c>
      <c r="I353" s="65">
        <v>10</v>
      </c>
      <c r="K353" s="65" t="s">
        <v>5</v>
      </c>
      <c r="L353" s="65" t="s">
        <v>1043</v>
      </c>
      <c r="M353" s="65" t="s">
        <v>1</v>
      </c>
      <c r="N353" s="65" t="s">
        <v>254</v>
      </c>
      <c r="O353" s="65">
        <v>16</v>
      </c>
    </row>
    <row r="354" spans="1:15" s="65" customFormat="1" x14ac:dyDescent="0.25">
      <c r="A354" s="65" t="s">
        <v>384</v>
      </c>
      <c r="B354" s="295" t="s">
        <v>948</v>
      </c>
      <c r="C354" s="65">
        <v>8</v>
      </c>
      <c r="D354" s="65">
        <v>3</v>
      </c>
      <c r="E354" s="65">
        <v>4</v>
      </c>
      <c r="F354" s="65">
        <v>9</v>
      </c>
      <c r="G354" s="65">
        <v>14</v>
      </c>
      <c r="H354" s="65">
        <v>0</v>
      </c>
      <c r="I354" s="65">
        <v>10</v>
      </c>
      <c r="K354" s="65" t="s">
        <v>5</v>
      </c>
      <c r="L354" s="65" t="s">
        <v>741</v>
      </c>
      <c r="M354" s="65" t="s">
        <v>1</v>
      </c>
      <c r="N354" s="65" t="s">
        <v>254</v>
      </c>
      <c r="O354" s="65">
        <v>16</v>
      </c>
    </row>
    <row r="355" spans="1:15" s="65" customFormat="1" x14ac:dyDescent="0.25">
      <c r="A355" s="65" t="s">
        <v>384</v>
      </c>
      <c r="B355" s="295" t="s">
        <v>948</v>
      </c>
      <c r="C355" s="65">
        <v>9</v>
      </c>
      <c r="D355" s="65">
        <v>3</v>
      </c>
      <c r="E355" s="65">
        <v>3</v>
      </c>
      <c r="F355" s="65">
        <v>10</v>
      </c>
      <c r="G355" s="65">
        <v>8</v>
      </c>
      <c r="H355" s="65">
        <v>0</v>
      </c>
      <c r="I355" s="65">
        <v>10</v>
      </c>
      <c r="K355" s="65" t="s">
        <v>5</v>
      </c>
      <c r="L355" s="65" t="s">
        <v>1047</v>
      </c>
      <c r="M355" s="65" t="s">
        <v>1</v>
      </c>
      <c r="N355" s="65" t="s">
        <v>254</v>
      </c>
      <c r="O355" s="65">
        <v>16</v>
      </c>
    </row>
    <row r="356" spans="1:15" s="65" customFormat="1" x14ac:dyDescent="0.25">
      <c r="A356" s="65" t="s">
        <v>384</v>
      </c>
      <c r="B356" s="295" t="s">
        <v>948</v>
      </c>
      <c r="C356" s="65">
        <v>10</v>
      </c>
      <c r="D356" s="65">
        <v>3</v>
      </c>
      <c r="E356" s="65">
        <v>3</v>
      </c>
      <c r="F356" s="65">
        <v>9</v>
      </c>
      <c r="G356" s="65">
        <v>8</v>
      </c>
      <c r="H356" s="65">
        <v>0</v>
      </c>
      <c r="I356" s="65">
        <v>10</v>
      </c>
      <c r="K356" s="65" t="s">
        <v>5</v>
      </c>
      <c r="L356" s="65" t="s">
        <v>741</v>
      </c>
      <c r="M356" s="65" t="s">
        <v>1</v>
      </c>
      <c r="N356" s="65" t="s">
        <v>254</v>
      </c>
      <c r="O356" s="65">
        <v>16</v>
      </c>
    </row>
    <row r="357" spans="1:15" s="65" customFormat="1" x14ac:dyDescent="0.25">
      <c r="A357" s="65" t="s">
        <v>384</v>
      </c>
      <c r="B357" s="295" t="s">
        <v>948</v>
      </c>
      <c r="C357" s="65">
        <v>11</v>
      </c>
      <c r="D357" s="65">
        <v>3</v>
      </c>
      <c r="E357" s="65">
        <v>4</v>
      </c>
      <c r="F357" s="65">
        <v>14</v>
      </c>
      <c r="G357" s="65">
        <v>12</v>
      </c>
      <c r="H357" s="65">
        <v>0</v>
      </c>
      <c r="I357" s="65">
        <v>10</v>
      </c>
      <c r="K357" s="65" t="s">
        <v>5</v>
      </c>
      <c r="L357" s="65" t="s">
        <v>1044</v>
      </c>
      <c r="M357" s="65" t="s">
        <v>1</v>
      </c>
      <c r="N357" s="65" t="s">
        <v>254</v>
      </c>
      <c r="O357" s="65">
        <v>16</v>
      </c>
    </row>
    <row r="358" spans="1:15" s="65" customFormat="1" x14ac:dyDescent="0.25">
      <c r="A358" s="65" t="s">
        <v>384</v>
      </c>
      <c r="B358" s="295" t="s">
        <v>948</v>
      </c>
      <c r="C358" s="65">
        <v>12</v>
      </c>
      <c r="D358" s="65">
        <v>3</v>
      </c>
      <c r="E358" s="65">
        <v>4</v>
      </c>
      <c r="F358" s="65">
        <v>13</v>
      </c>
      <c r="G358" s="65">
        <v>12</v>
      </c>
      <c r="H358" s="65">
        <v>0</v>
      </c>
      <c r="I358" s="65">
        <v>10</v>
      </c>
      <c r="K358" s="65" t="s">
        <v>5</v>
      </c>
      <c r="L358" s="65" t="s">
        <v>1043</v>
      </c>
      <c r="M358" s="65" t="s">
        <v>1</v>
      </c>
      <c r="N358" s="65" t="s">
        <v>254</v>
      </c>
      <c r="O358" s="65">
        <v>16</v>
      </c>
    </row>
    <row r="359" spans="1:15" s="65" customFormat="1" x14ac:dyDescent="0.25">
      <c r="A359" s="65" t="s">
        <v>384</v>
      </c>
      <c r="B359" s="295" t="s">
        <v>948</v>
      </c>
      <c r="C359" s="65">
        <v>13</v>
      </c>
      <c r="D359" s="65">
        <v>4</v>
      </c>
      <c r="E359" s="65">
        <v>3</v>
      </c>
      <c r="F359" s="65">
        <v>10</v>
      </c>
      <c r="G359" s="65">
        <v>11</v>
      </c>
      <c r="H359" s="65">
        <v>0</v>
      </c>
      <c r="I359" s="65">
        <v>10</v>
      </c>
      <c r="K359" s="65" t="s">
        <v>5</v>
      </c>
      <c r="L359" s="65" t="s">
        <v>1047</v>
      </c>
      <c r="M359" s="65" t="s">
        <v>1</v>
      </c>
      <c r="N359" s="65" t="s">
        <v>254</v>
      </c>
      <c r="O359" s="65">
        <v>16</v>
      </c>
    </row>
    <row r="360" spans="1:15" s="65" customFormat="1" x14ac:dyDescent="0.25">
      <c r="A360" s="65" t="s">
        <v>384</v>
      </c>
      <c r="B360" s="295" t="s">
        <v>948</v>
      </c>
      <c r="C360" s="65">
        <v>14</v>
      </c>
      <c r="D360" s="65">
        <v>4</v>
      </c>
      <c r="E360" s="65">
        <v>3</v>
      </c>
      <c r="F360" s="65">
        <v>9</v>
      </c>
      <c r="G360" s="65">
        <v>12</v>
      </c>
      <c r="H360" s="65">
        <v>0</v>
      </c>
      <c r="I360" s="65">
        <v>10</v>
      </c>
      <c r="K360" s="65" t="s">
        <v>5</v>
      </c>
      <c r="L360" s="65" t="s">
        <v>741</v>
      </c>
      <c r="M360" s="65" t="s">
        <v>1</v>
      </c>
      <c r="N360" s="65" t="s">
        <v>254</v>
      </c>
      <c r="O360" s="65">
        <v>16</v>
      </c>
    </row>
    <row r="361" spans="1:15" s="65" customFormat="1" x14ac:dyDescent="0.25">
      <c r="A361" s="65" t="s">
        <v>384</v>
      </c>
      <c r="B361" s="295" t="s">
        <v>948</v>
      </c>
      <c r="C361" s="65">
        <v>15</v>
      </c>
      <c r="D361" s="65">
        <v>4</v>
      </c>
      <c r="E361" s="65">
        <v>3</v>
      </c>
      <c r="F361" s="65">
        <v>12</v>
      </c>
      <c r="G361" s="65">
        <v>13</v>
      </c>
      <c r="H361" s="65">
        <v>0</v>
      </c>
      <c r="I361" s="65">
        <v>10</v>
      </c>
      <c r="K361" s="65" t="s">
        <v>5</v>
      </c>
      <c r="L361" s="65" t="s">
        <v>739</v>
      </c>
      <c r="M361" s="65" t="s">
        <v>1</v>
      </c>
      <c r="N361" s="65" t="s">
        <v>254</v>
      </c>
      <c r="O361" s="65">
        <v>16</v>
      </c>
    </row>
    <row r="362" spans="1:15" s="65" customFormat="1" x14ac:dyDescent="0.25">
      <c r="A362" s="65" t="s">
        <v>384</v>
      </c>
      <c r="B362" s="295" t="s">
        <v>948</v>
      </c>
      <c r="C362" s="65">
        <v>16</v>
      </c>
      <c r="D362" s="65">
        <v>3</v>
      </c>
      <c r="E362" s="65">
        <v>3</v>
      </c>
      <c r="F362" s="65">
        <v>8</v>
      </c>
      <c r="G362" s="65">
        <v>9</v>
      </c>
      <c r="H362" s="65">
        <v>0</v>
      </c>
      <c r="I362" s="65">
        <v>10</v>
      </c>
      <c r="K362" s="65" t="s">
        <v>5</v>
      </c>
      <c r="L362" s="65" t="s">
        <v>1048</v>
      </c>
      <c r="M362" s="65" t="s">
        <v>1</v>
      </c>
      <c r="N362" s="65" t="s">
        <v>254</v>
      </c>
      <c r="O362" s="65">
        <v>16</v>
      </c>
    </row>
    <row r="363" spans="1:15" s="65" customFormat="1" x14ac:dyDescent="0.25">
      <c r="A363" s="65" t="s">
        <v>384</v>
      </c>
      <c r="B363" s="295" t="s">
        <v>948</v>
      </c>
      <c r="C363" s="65">
        <v>17</v>
      </c>
      <c r="D363" s="65">
        <v>3</v>
      </c>
      <c r="E363" s="65">
        <v>3</v>
      </c>
      <c r="F363" s="65">
        <v>7</v>
      </c>
      <c r="G363" s="65">
        <v>8</v>
      </c>
      <c r="H363" s="65">
        <v>0</v>
      </c>
      <c r="I363" s="65">
        <v>10</v>
      </c>
      <c r="K363" s="65" t="s">
        <v>5</v>
      </c>
      <c r="L363" s="65" t="s">
        <v>1049</v>
      </c>
      <c r="M363" s="65" t="s">
        <v>1</v>
      </c>
      <c r="N363" s="65" t="s">
        <v>254</v>
      </c>
      <c r="O363" s="65">
        <v>16</v>
      </c>
    </row>
    <row r="364" spans="1:15" s="65" customFormat="1" x14ac:dyDescent="0.25">
      <c r="A364" s="65" t="s">
        <v>384</v>
      </c>
      <c r="B364" s="295" t="s">
        <v>948</v>
      </c>
      <c r="C364" s="65">
        <v>18</v>
      </c>
      <c r="D364" s="65">
        <v>3</v>
      </c>
      <c r="E364" s="65">
        <v>3</v>
      </c>
      <c r="F364" s="65">
        <v>6</v>
      </c>
      <c r="G364" s="65">
        <v>8</v>
      </c>
      <c r="H364" s="65">
        <v>0</v>
      </c>
      <c r="I364" s="65">
        <v>10</v>
      </c>
      <c r="K364" s="65" t="s">
        <v>5</v>
      </c>
      <c r="L364" s="65" t="s">
        <v>1050</v>
      </c>
      <c r="M364" s="65" t="s">
        <v>1</v>
      </c>
      <c r="N364" s="65" t="s">
        <v>254</v>
      </c>
      <c r="O364" s="65">
        <v>16</v>
      </c>
    </row>
    <row r="365" spans="1:15" s="65" customFormat="1" x14ac:dyDescent="0.25">
      <c r="A365" s="65" t="s">
        <v>384</v>
      </c>
      <c r="B365" s="295" t="s">
        <v>948</v>
      </c>
      <c r="C365" s="65">
        <v>19</v>
      </c>
      <c r="D365" s="65" t="s">
        <v>52</v>
      </c>
      <c r="E365" s="65">
        <v>0</v>
      </c>
      <c r="F365" s="65">
        <v>0</v>
      </c>
      <c r="G365" s="65">
        <v>0</v>
      </c>
      <c r="H365" s="65">
        <v>0</v>
      </c>
      <c r="I365" s="65">
        <v>10</v>
      </c>
      <c r="K365" s="65" t="s">
        <v>5</v>
      </c>
      <c r="L365" s="65" t="s">
        <v>1051</v>
      </c>
      <c r="M365" s="65" t="s">
        <v>1</v>
      </c>
      <c r="N365" s="65" t="s">
        <v>254</v>
      </c>
      <c r="O365" s="65">
        <v>16</v>
      </c>
    </row>
    <row r="366" spans="1:15" s="65" customFormat="1" x14ac:dyDescent="0.25">
      <c r="A366" s="65" t="s">
        <v>384</v>
      </c>
      <c r="B366" s="295" t="s">
        <v>948</v>
      </c>
      <c r="C366" s="65">
        <v>20</v>
      </c>
      <c r="D366" s="65" t="s">
        <v>52</v>
      </c>
      <c r="E366" s="65">
        <v>0</v>
      </c>
      <c r="F366" s="65">
        <v>0</v>
      </c>
      <c r="G366" s="65">
        <v>0</v>
      </c>
      <c r="H366" s="65">
        <v>0</v>
      </c>
      <c r="I366" s="65">
        <v>10</v>
      </c>
      <c r="K366" s="65" t="s">
        <v>5</v>
      </c>
      <c r="L366" s="65" t="s">
        <v>1051</v>
      </c>
      <c r="M366" s="65" t="s">
        <v>1</v>
      </c>
      <c r="N366" s="65" t="s">
        <v>254</v>
      </c>
      <c r="O366" s="65">
        <v>16</v>
      </c>
    </row>
    <row r="367" spans="1:15" s="65" customFormat="1" x14ac:dyDescent="0.25">
      <c r="A367" s="65" t="s">
        <v>384</v>
      </c>
      <c r="B367" s="295" t="s">
        <v>948</v>
      </c>
      <c r="C367" s="65">
        <v>21</v>
      </c>
      <c r="D367" s="65" t="s">
        <v>52</v>
      </c>
      <c r="E367" s="65">
        <v>0</v>
      </c>
      <c r="F367" s="65">
        <v>0</v>
      </c>
      <c r="G367" s="65">
        <v>0</v>
      </c>
      <c r="H367" s="65">
        <v>0</v>
      </c>
      <c r="I367" s="65">
        <v>10</v>
      </c>
      <c r="K367" s="65" t="s">
        <v>5</v>
      </c>
      <c r="L367" s="65" t="s">
        <v>1051</v>
      </c>
      <c r="M367" s="65" t="s">
        <v>1</v>
      </c>
      <c r="N367" s="65" t="s">
        <v>254</v>
      </c>
      <c r="O367" s="65">
        <v>16</v>
      </c>
    </row>
    <row r="368" spans="1:15" s="65" customFormat="1" x14ac:dyDescent="0.25">
      <c r="A368" s="65" t="s">
        <v>384</v>
      </c>
      <c r="B368" s="295" t="s">
        <v>948</v>
      </c>
      <c r="C368" s="65">
        <v>22</v>
      </c>
      <c r="D368" s="65" t="s">
        <v>52</v>
      </c>
      <c r="E368" s="65">
        <v>0</v>
      </c>
      <c r="F368" s="65">
        <v>0</v>
      </c>
      <c r="G368" s="65">
        <v>0</v>
      </c>
      <c r="H368" s="65">
        <v>0</v>
      </c>
      <c r="I368" s="65">
        <v>10</v>
      </c>
      <c r="K368" s="65" t="s">
        <v>5</v>
      </c>
      <c r="L368" s="65" t="s">
        <v>1051</v>
      </c>
      <c r="M368" s="65" t="s">
        <v>1</v>
      </c>
      <c r="N368" s="65" t="s">
        <v>254</v>
      </c>
      <c r="O368" s="65">
        <v>16</v>
      </c>
    </row>
    <row r="369" spans="1:15" s="65" customFormat="1" x14ac:dyDescent="0.25">
      <c r="A369" s="65" t="s">
        <v>384</v>
      </c>
      <c r="B369" s="295" t="s">
        <v>948</v>
      </c>
      <c r="C369" s="65">
        <v>23</v>
      </c>
      <c r="D369" s="65" t="s">
        <v>52</v>
      </c>
      <c r="E369" s="65">
        <v>0</v>
      </c>
      <c r="F369" s="65">
        <v>0</v>
      </c>
      <c r="G369" s="65">
        <v>0</v>
      </c>
      <c r="H369" s="65">
        <v>0</v>
      </c>
      <c r="I369" s="65">
        <v>10</v>
      </c>
      <c r="K369" s="65" t="s">
        <v>5</v>
      </c>
      <c r="L369" s="65" t="s">
        <v>1051</v>
      </c>
      <c r="M369" s="65" t="s">
        <v>1</v>
      </c>
      <c r="N369" s="65" t="s">
        <v>254</v>
      </c>
      <c r="O369" s="65">
        <v>16</v>
      </c>
    </row>
    <row r="370" spans="1:15" s="65" customFormat="1" x14ac:dyDescent="0.25">
      <c r="A370" s="65" t="s">
        <v>384</v>
      </c>
      <c r="B370" s="295" t="s">
        <v>948</v>
      </c>
      <c r="C370" s="65">
        <v>24</v>
      </c>
      <c r="D370" s="65" t="s">
        <v>52</v>
      </c>
      <c r="E370" s="65">
        <v>0</v>
      </c>
      <c r="F370" s="65">
        <v>0</v>
      </c>
      <c r="G370" s="65">
        <v>0</v>
      </c>
      <c r="H370" s="65">
        <v>0</v>
      </c>
      <c r="I370" s="65">
        <v>10</v>
      </c>
      <c r="K370" s="65" t="s">
        <v>5</v>
      </c>
      <c r="L370" s="65" t="s">
        <v>1051</v>
      </c>
      <c r="M370" s="65" t="s">
        <v>1</v>
      </c>
      <c r="N370" s="65" t="s">
        <v>254</v>
      </c>
      <c r="O370" s="65">
        <v>16</v>
      </c>
    </row>
    <row r="371" spans="1:15" s="65" customFormat="1" x14ac:dyDescent="0.25">
      <c r="A371" s="65" t="s">
        <v>384</v>
      </c>
      <c r="B371" s="295" t="s">
        <v>948</v>
      </c>
      <c r="C371" s="65">
        <v>25</v>
      </c>
      <c r="D371" s="65" t="s">
        <v>52</v>
      </c>
      <c r="E371" s="65">
        <v>0</v>
      </c>
      <c r="F371" s="65">
        <v>0</v>
      </c>
      <c r="G371" s="65">
        <v>0</v>
      </c>
      <c r="H371" s="65">
        <v>0</v>
      </c>
      <c r="I371" s="65">
        <v>10</v>
      </c>
      <c r="K371" s="65" t="s">
        <v>5</v>
      </c>
      <c r="L371" s="65" t="s">
        <v>1051</v>
      </c>
      <c r="M371" s="65" t="s">
        <v>1</v>
      </c>
      <c r="N371" s="65" t="s">
        <v>254</v>
      </c>
      <c r="O371" s="65">
        <v>16</v>
      </c>
    </row>
    <row r="372" spans="1:15" s="65" customFormat="1" x14ac:dyDescent="0.25">
      <c r="A372" s="65" t="s">
        <v>384</v>
      </c>
      <c r="B372" s="295" t="s">
        <v>948</v>
      </c>
      <c r="C372" s="65">
        <v>26</v>
      </c>
      <c r="D372" s="65" t="s">
        <v>52</v>
      </c>
      <c r="E372" s="65">
        <v>0</v>
      </c>
      <c r="F372" s="65">
        <v>0</v>
      </c>
      <c r="G372" s="65">
        <v>0</v>
      </c>
      <c r="H372" s="65">
        <v>0</v>
      </c>
      <c r="I372" s="65">
        <v>10</v>
      </c>
      <c r="K372" s="65" t="s">
        <v>5</v>
      </c>
      <c r="L372" s="65" t="s">
        <v>1051</v>
      </c>
      <c r="M372" s="65" t="s">
        <v>1</v>
      </c>
      <c r="N372" s="65" t="s">
        <v>254</v>
      </c>
      <c r="O372" s="65">
        <v>16</v>
      </c>
    </row>
    <row r="373" spans="1:15" s="65" customFormat="1" x14ac:dyDescent="0.25">
      <c r="A373" s="65" t="s">
        <v>384</v>
      </c>
      <c r="B373" s="295" t="s">
        <v>948</v>
      </c>
      <c r="C373" s="65">
        <v>27</v>
      </c>
      <c r="D373" s="65" t="s">
        <v>52</v>
      </c>
      <c r="E373" s="65">
        <v>0</v>
      </c>
      <c r="F373" s="65">
        <v>0</v>
      </c>
      <c r="G373" s="65">
        <v>0</v>
      </c>
      <c r="H373" s="65">
        <v>0</v>
      </c>
      <c r="I373" s="65">
        <v>10</v>
      </c>
      <c r="K373" s="65" t="s">
        <v>5</v>
      </c>
      <c r="L373" s="65" t="s">
        <v>1051</v>
      </c>
      <c r="M373" s="65" t="s">
        <v>1</v>
      </c>
      <c r="N373" s="65" t="s">
        <v>254</v>
      </c>
      <c r="O373" s="65">
        <v>16</v>
      </c>
    </row>
    <row r="374" spans="1:15" s="65" customFormat="1" ht="15" customHeight="1" x14ac:dyDescent="0.25">
      <c r="A374" s="65" t="s">
        <v>384</v>
      </c>
      <c r="B374" s="295" t="s">
        <v>955</v>
      </c>
      <c r="C374" s="65">
        <v>1</v>
      </c>
      <c r="D374" s="65">
        <v>4</v>
      </c>
      <c r="E374" s="65">
        <v>4</v>
      </c>
      <c r="F374" s="65">
        <v>13</v>
      </c>
      <c r="G374" s="65">
        <v>15</v>
      </c>
      <c r="H374" s="65">
        <v>0</v>
      </c>
      <c r="I374" s="65">
        <v>10</v>
      </c>
      <c r="K374" s="65" t="s">
        <v>10</v>
      </c>
      <c r="L374" s="65" t="s">
        <v>1043</v>
      </c>
      <c r="M374" s="65" t="s">
        <v>1</v>
      </c>
      <c r="N374" s="65" t="s">
        <v>254</v>
      </c>
      <c r="O374" s="65">
        <v>16</v>
      </c>
    </row>
    <row r="375" spans="1:15" s="65" customFormat="1" x14ac:dyDescent="0.25">
      <c r="A375" s="65" t="s">
        <v>384</v>
      </c>
      <c r="B375" s="295" t="s">
        <v>955</v>
      </c>
      <c r="C375" s="65">
        <v>2</v>
      </c>
      <c r="D375" s="65">
        <v>4</v>
      </c>
      <c r="E375" s="65">
        <v>4</v>
      </c>
      <c r="F375" s="65">
        <v>14</v>
      </c>
      <c r="G375" s="65">
        <v>15</v>
      </c>
      <c r="H375" s="65">
        <v>0</v>
      </c>
      <c r="I375" s="65">
        <v>10</v>
      </c>
      <c r="K375" s="65" t="s">
        <v>10</v>
      </c>
      <c r="L375" s="65" t="s">
        <v>1044</v>
      </c>
      <c r="M375" s="65" t="s">
        <v>1</v>
      </c>
      <c r="N375" s="65" t="s">
        <v>254</v>
      </c>
      <c r="O375" s="65">
        <v>16</v>
      </c>
    </row>
    <row r="376" spans="1:15" s="65" customFormat="1" x14ac:dyDescent="0.25">
      <c r="A376" s="65" t="s">
        <v>384</v>
      </c>
      <c r="B376" s="295" t="s">
        <v>955</v>
      </c>
      <c r="C376" s="65">
        <v>3</v>
      </c>
      <c r="D376" s="65">
        <v>3</v>
      </c>
      <c r="E376" s="65">
        <v>4</v>
      </c>
      <c r="F376" s="65">
        <v>11</v>
      </c>
      <c r="G376" s="65">
        <v>14</v>
      </c>
      <c r="H376" s="65">
        <v>0</v>
      </c>
      <c r="I376" s="65">
        <v>10</v>
      </c>
      <c r="K376" s="65" t="s">
        <v>10</v>
      </c>
      <c r="L376" s="65" t="s">
        <v>1045</v>
      </c>
      <c r="M376" s="65" t="s">
        <v>1</v>
      </c>
      <c r="N376" s="65" t="s">
        <v>254</v>
      </c>
      <c r="O376" s="65">
        <v>16</v>
      </c>
    </row>
    <row r="377" spans="1:15" s="65" customFormat="1" x14ac:dyDescent="0.25">
      <c r="A377" s="65" t="s">
        <v>384</v>
      </c>
      <c r="B377" s="295" t="s">
        <v>955</v>
      </c>
      <c r="C377" s="65">
        <v>4</v>
      </c>
      <c r="D377" s="65">
        <v>3</v>
      </c>
      <c r="E377" s="65">
        <v>4</v>
      </c>
      <c r="F377" s="65">
        <v>15</v>
      </c>
      <c r="G377" s="65">
        <v>14</v>
      </c>
      <c r="H377" s="65">
        <v>0</v>
      </c>
      <c r="I377" s="65">
        <v>10</v>
      </c>
      <c r="K377" s="65" t="s">
        <v>10</v>
      </c>
      <c r="L377" s="65" t="s">
        <v>1046</v>
      </c>
      <c r="M377" s="65" t="s">
        <v>1</v>
      </c>
      <c r="N377" s="65" t="s">
        <v>254</v>
      </c>
      <c r="O377" s="65">
        <v>16</v>
      </c>
    </row>
    <row r="378" spans="1:15" s="65" customFormat="1" x14ac:dyDescent="0.25">
      <c r="A378" s="65" t="s">
        <v>384</v>
      </c>
      <c r="B378" s="295" t="s">
        <v>955</v>
      </c>
      <c r="C378" s="65">
        <v>5</v>
      </c>
      <c r="D378" s="65">
        <v>3</v>
      </c>
      <c r="E378" s="65">
        <v>3</v>
      </c>
      <c r="F378" s="65">
        <v>9</v>
      </c>
      <c r="G378" s="65">
        <v>10</v>
      </c>
      <c r="H378" s="65">
        <v>0</v>
      </c>
      <c r="I378" s="65">
        <v>10</v>
      </c>
      <c r="K378" s="65" t="s">
        <v>10</v>
      </c>
      <c r="L378" s="65" t="s">
        <v>741</v>
      </c>
      <c r="M378" s="65" t="s">
        <v>1</v>
      </c>
      <c r="N378" s="65" t="s">
        <v>254</v>
      </c>
      <c r="O378" s="65">
        <v>16</v>
      </c>
    </row>
    <row r="379" spans="1:15" s="65" customFormat="1" x14ac:dyDescent="0.25">
      <c r="A379" s="65" t="s">
        <v>384</v>
      </c>
      <c r="B379" s="295" t="s">
        <v>955</v>
      </c>
      <c r="C379" s="65">
        <v>6</v>
      </c>
      <c r="D379" s="65">
        <v>3</v>
      </c>
      <c r="E379" s="65">
        <v>4</v>
      </c>
      <c r="F379" s="65">
        <v>12</v>
      </c>
      <c r="G379" s="65">
        <v>18</v>
      </c>
      <c r="H379" s="65">
        <v>0</v>
      </c>
      <c r="I379" s="65">
        <v>10</v>
      </c>
      <c r="K379" s="65" t="s">
        <v>10</v>
      </c>
      <c r="L379" s="65" t="s">
        <v>739</v>
      </c>
      <c r="M379" s="65" t="s">
        <v>1</v>
      </c>
      <c r="N379" s="65" t="s">
        <v>254</v>
      </c>
      <c r="O379" s="65">
        <v>16</v>
      </c>
    </row>
    <row r="380" spans="1:15" s="65" customFormat="1" x14ac:dyDescent="0.25">
      <c r="A380" s="65" t="s">
        <v>384</v>
      </c>
      <c r="B380" s="295" t="s">
        <v>955</v>
      </c>
      <c r="C380" s="65">
        <v>7</v>
      </c>
      <c r="D380" s="65">
        <v>4</v>
      </c>
      <c r="E380" s="65">
        <v>4</v>
      </c>
      <c r="F380" s="65">
        <v>13</v>
      </c>
      <c r="G380" s="65">
        <v>14</v>
      </c>
      <c r="H380" s="65">
        <v>0</v>
      </c>
      <c r="I380" s="65">
        <v>10</v>
      </c>
      <c r="K380" s="65" t="s">
        <v>10</v>
      </c>
      <c r="L380" s="65" t="s">
        <v>1043</v>
      </c>
      <c r="M380" s="65" t="s">
        <v>1</v>
      </c>
      <c r="N380" s="65" t="s">
        <v>254</v>
      </c>
      <c r="O380" s="65">
        <v>16</v>
      </c>
    </row>
    <row r="381" spans="1:15" s="65" customFormat="1" x14ac:dyDescent="0.25">
      <c r="A381" s="65" t="s">
        <v>384</v>
      </c>
      <c r="B381" s="295" t="s">
        <v>955</v>
      </c>
      <c r="C381" s="65">
        <v>8</v>
      </c>
      <c r="D381" s="65">
        <v>3</v>
      </c>
      <c r="E381" s="65">
        <v>4</v>
      </c>
      <c r="F381" s="65">
        <v>9</v>
      </c>
      <c r="G381" s="65">
        <v>13</v>
      </c>
      <c r="H381" s="65">
        <v>0</v>
      </c>
      <c r="I381" s="65">
        <v>10</v>
      </c>
      <c r="K381" s="65" t="s">
        <v>10</v>
      </c>
      <c r="L381" s="65" t="s">
        <v>741</v>
      </c>
      <c r="M381" s="65" t="s">
        <v>1</v>
      </c>
      <c r="N381" s="65" t="s">
        <v>254</v>
      </c>
      <c r="O381" s="65">
        <v>16</v>
      </c>
    </row>
    <row r="382" spans="1:15" s="65" customFormat="1" x14ac:dyDescent="0.25">
      <c r="A382" s="65" t="s">
        <v>384</v>
      </c>
      <c r="B382" s="295" t="s">
        <v>955</v>
      </c>
      <c r="C382" s="65">
        <v>9</v>
      </c>
      <c r="D382" s="65">
        <v>3</v>
      </c>
      <c r="E382" s="65">
        <v>3</v>
      </c>
      <c r="F382" s="65">
        <v>10</v>
      </c>
      <c r="G382" s="65">
        <v>7</v>
      </c>
      <c r="H382" s="65">
        <v>0</v>
      </c>
      <c r="I382" s="65">
        <v>10</v>
      </c>
      <c r="K382" s="65" t="s">
        <v>10</v>
      </c>
      <c r="L382" s="65" t="s">
        <v>1047</v>
      </c>
      <c r="M382" s="65" t="s">
        <v>1</v>
      </c>
      <c r="N382" s="65" t="s">
        <v>254</v>
      </c>
      <c r="O382" s="65">
        <v>16</v>
      </c>
    </row>
    <row r="383" spans="1:15" s="65" customFormat="1" x14ac:dyDescent="0.25">
      <c r="A383" s="65" t="s">
        <v>384</v>
      </c>
      <c r="B383" s="295" t="s">
        <v>955</v>
      </c>
      <c r="C383" s="65">
        <v>10</v>
      </c>
      <c r="D383" s="65">
        <v>3</v>
      </c>
      <c r="E383" s="65">
        <v>3</v>
      </c>
      <c r="F383" s="65">
        <v>9</v>
      </c>
      <c r="G383" s="65">
        <v>8</v>
      </c>
      <c r="H383" s="65">
        <v>0</v>
      </c>
      <c r="I383" s="65">
        <v>10</v>
      </c>
      <c r="K383" s="65" t="s">
        <v>10</v>
      </c>
      <c r="L383" s="65" t="s">
        <v>741</v>
      </c>
      <c r="M383" s="65" t="s">
        <v>1</v>
      </c>
      <c r="N383" s="65" t="s">
        <v>254</v>
      </c>
      <c r="O383" s="65">
        <v>16</v>
      </c>
    </row>
    <row r="384" spans="1:15" s="65" customFormat="1" x14ac:dyDescent="0.25">
      <c r="A384" s="65" t="s">
        <v>384</v>
      </c>
      <c r="B384" s="295" t="s">
        <v>955</v>
      </c>
      <c r="C384" s="65">
        <v>11</v>
      </c>
      <c r="D384" s="65">
        <v>3</v>
      </c>
      <c r="E384" s="65">
        <v>4</v>
      </c>
      <c r="F384" s="65">
        <v>14</v>
      </c>
      <c r="G384" s="65">
        <v>11</v>
      </c>
      <c r="H384" s="65">
        <v>0</v>
      </c>
      <c r="I384" s="65">
        <v>10</v>
      </c>
      <c r="K384" s="65" t="s">
        <v>10</v>
      </c>
      <c r="L384" s="65" t="s">
        <v>1044</v>
      </c>
      <c r="M384" s="65" t="s">
        <v>1</v>
      </c>
      <c r="N384" s="65" t="s">
        <v>254</v>
      </c>
      <c r="O384" s="65">
        <v>16</v>
      </c>
    </row>
    <row r="385" spans="1:15" s="65" customFormat="1" x14ac:dyDescent="0.25">
      <c r="A385" s="65" t="s">
        <v>384</v>
      </c>
      <c r="B385" s="295" t="s">
        <v>955</v>
      </c>
      <c r="C385" s="65">
        <v>12</v>
      </c>
      <c r="D385" s="65">
        <v>3</v>
      </c>
      <c r="E385" s="65">
        <v>4</v>
      </c>
      <c r="F385" s="65">
        <v>13</v>
      </c>
      <c r="G385" s="65">
        <v>10</v>
      </c>
      <c r="H385" s="65">
        <v>0</v>
      </c>
      <c r="I385" s="65">
        <v>10</v>
      </c>
      <c r="K385" s="65" t="s">
        <v>10</v>
      </c>
      <c r="L385" s="65" t="s">
        <v>1043</v>
      </c>
      <c r="M385" s="65" t="s">
        <v>1</v>
      </c>
      <c r="N385" s="65" t="s">
        <v>254</v>
      </c>
      <c r="O385" s="65">
        <v>16</v>
      </c>
    </row>
    <row r="386" spans="1:15" s="65" customFormat="1" x14ac:dyDescent="0.25">
      <c r="A386" s="65" t="s">
        <v>384</v>
      </c>
      <c r="B386" s="295" t="s">
        <v>955</v>
      </c>
      <c r="C386" s="65">
        <v>13</v>
      </c>
      <c r="D386" s="65">
        <v>4</v>
      </c>
      <c r="E386" s="65">
        <v>3</v>
      </c>
      <c r="F386" s="65">
        <v>10</v>
      </c>
      <c r="G386" s="65">
        <v>11</v>
      </c>
      <c r="H386" s="65">
        <v>0</v>
      </c>
      <c r="I386" s="65">
        <v>10</v>
      </c>
      <c r="K386" s="65" t="s">
        <v>10</v>
      </c>
      <c r="L386" s="65" t="s">
        <v>1047</v>
      </c>
      <c r="M386" s="65" t="s">
        <v>1</v>
      </c>
      <c r="N386" s="65" t="s">
        <v>254</v>
      </c>
      <c r="O386" s="65">
        <v>16</v>
      </c>
    </row>
    <row r="387" spans="1:15" s="65" customFormat="1" x14ac:dyDescent="0.25">
      <c r="A387" s="65" t="s">
        <v>384</v>
      </c>
      <c r="B387" s="295" t="s">
        <v>955</v>
      </c>
      <c r="C387" s="65">
        <v>14</v>
      </c>
      <c r="D387" s="65">
        <v>4</v>
      </c>
      <c r="E387" s="65">
        <v>3</v>
      </c>
      <c r="F387" s="65">
        <v>9</v>
      </c>
      <c r="G387" s="65">
        <v>11</v>
      </c>
      <c r="H387" s="65">
        <v>0</v>
      </c>
      <c r="I387" s="65">
        <v>10</v>
      </c>
      <c r="K387" s="65" t="s">
        <v>10</v>
      </c>
      <c r="L387" s="65" t="s">
        <v>741</v>
      </c>
      <c r="M387" s="65" t="s">
        <v>1</v>
      </c>
      <c r="N387" s="65" t="s">
        <v>254</v>
      </c>
      <c r="O387" s="65">
        <v>16</v>
      </c>
    </row>
    <row r="388" spans="1:15" s="65" customFormat="1" x14ac:dyDescent="0.25">
      <c r="A388" s="65" t="s">
        <v>384</v>
      </c>
      <c r="B388" s="295" t="s">
        <v>955</v>
      </c>
      <c r="C388" s="65">
        <v>15</v>
      </c>
      <c r="D388" s="65">
        <v>4</v>
      </c>
      <c r="E388" s="65">
        <v>3</v>
      </c>
      <c r="F388" s="65">
        <v>12</v>
      </c>
      <c r="G388" s="65">
        <v>12</v>
      </c>
      <c r="H388" s="65">
        <v>0</v>
      </c>
      <c r="I388" s="65">
        <v>10</v>
      </c>
      <c r="K388" s="65" t="s">
        <v>10</v>
      </c>
      <c r="L388" s="65" t="s">
        <v>739</v>
      </c>
      <c r="M388" s="65" t="s">
        <v>1</v>
      </c>
      <c r="N388" s="65" t="s">
        <v>254</v>
      </c>
      <c r="O388" s="65">
        <v>16</v>
      </c>
    </row>
    <row r="389" spans="1:15" s="65" customFormat="1" x14ac:dyDescent="0.25">
      <c r="A389" s="65" t="s">
        <v>384</v>
      </c>
      <c r="B389" s="295" t="s">
        <v>955</v>
      </c>
      <c r="C389" s="65">
        <v>16</v>
      </c>
      <c r="D389" s="65">
        <v>3</v>
      </c>
      <c r="E389" s="65">
        <v>3</v>
      </c>
      <c r="F389" s="65">
        <v>8</v>
      </c>
      <c r="G389" s="65">
        <v>9</v>
      </c>
      <c r="H389" s="65">
        <v>0</v>
      </c>
      <c r="I389" s="65">
        <v>10</v>
      </c>
      <c r="K389" s="65" t="s">
        <v>10</v>
      </c>
      <c r="L389" s="65" t="s">
        <v>1048</v>
      </c>
      <c r="M389" s="65" t="s">
        <v>1</v>
      </c>
      <c r="N389" s="65" t="s">
        <v>254</v>
      </c>
      <c r="O389" s="65">
        <v>16</v>
      </c>
    </row>
    <row r="390" spans="1:15" s="65" customFormat="1" x14ac:dyDescent="0.25">
      <c r="A390" s="65" t="s">
        <v>384</v>
      </c>
      <c r="B390" s="295" t="s">
        <v>955</v>
      </c>
      <c r="C390" s="65">
        <v>17</v>
      </c>
      <c r="D390" s="65">
        <v>3</v>
      </c>
      <c r="E390" s="65">
        <v>3</v>
      </c>
      <c r="F390" s="65">
        <v>7</v>
      </c>
      <c r="G390" s="65">
        <v>6</v>
      </c>
      <c r="H390" s="65">
        <v>0</v>
      </c>
      <c r="I390" s="65">
        <v>10</v>
      </c>
      <c r="K390" s="65" t="s">
        <v>10</v>
      </c>
      <c r="L390" s="65" t="s">
        <v>1049</v>
      </c>
      <c r="M390" s="65" t="s">
        <v>1</v>
      </c>
      <c r="N390" s="65" t="s">
        <v>254</v>
      </c>
      <c r="O390" s="65">
        <v>16</v>
      </c>
    </row>
    <row r="391" spans="1:15" s="65" customFormat="1" x14ac:dyDescent="0.25">
      <c r="A391" s="65" t="s">
        <v>384</v>
      </c>
      <c r="B391" s="295" t="s">
        <v>955</v>
      </c>
      <c r="C391" s="65">
        <v>18</v>
      </c>
      <c r="D391" s="65">
        <v>3</v>
      </c>
      <c r="E391" s="65">
        <v>3</v>
      </c>
      <c r="F391" s="65">
        <v>6</v>
      </c>
      <c r="G391" s="65">
        <v>6</v>
      </c>
      <c r="H391" s="65">
        <v>0</v>
      </c>
      <c r="I391" s="65">
        <v>10</v>
      </c>
      <c r="K391" s="65" t="s">
        <v>10</v>
      </c>
      <c r="L391" s="65" t="s">
        <v>1050</v>
      </c>
      <c r="M391" s="65" t="s">
        <v>1</v>
      </c>
      <c r="N391" s="65" t="s">
        <v>254</v>
      </c>
      <c r="O391" s="65">
        <v>16</v>
      </c>
    </row>
    <row r="392" spans="1:15" s="65" customFormat="1" x14ac:dyDescent="0.25">
      <c r="A392" s="65" t="s">
        <v>384</v>
      </c>
      <c r="B392" s="295" t="s">
        <v>955</v>
      </c>
      <c r="C392" s="65">
        <v>19</v>
      </c>
      <c r="D392" s="65" t="s">
        <v>52</v>
      </c>
      <c r="E392" s="65">
        <v>0</v>
      </c>
      <c r="F392" s="65">
        <v>0</v>
      </c>
      <c r="G392" s="65">
        <v>0</v>
      </c>
      <c r="H392" s="65">
        <v>0</v>
      </c>
      <c r="I392" s="65">
        <v>10</v>
      </c>
      <c r="K392" s="65" t="s">
        <v>10</v>
      </c>
      <c r="L392" s="65" t="s">
        <v>1051</v>
      </c>
      <c r="M392" s="65" t="s">
        <v>1</v>
      </c>
      <c r="N392" s="65" t="s">
        <v>254</v>
      </c>
      <c r="O392" s="65">
        <v>16</v>
      </c>
    </row>
    <row r="393" spans="1:15" s="65" customFormat="1" x14ac:dyDescent="0.25">
      <c r="A393" s="65" t="s">
        <v>384</v>
      </c>
      <c r="B393" s="295" t="s">
        <v>955</v>
      </c>
      <c r="C393" s="65">
        <v>20</v>
      </c>
      <c r="D393" s="65" t="s">
        <v>52</v>
      </c>
      <c r="E393" s="65">
        <v>0</v>
      </c>
      <c r="F393" s="65">
        <v>0</v>
      </c>
      <c r="G393" s="65">
        <v>0</v>
      </c>
      <c r="H393" s="65">
        <v>0</v>
      </c>
      <c r="I393" s="65">
        <v>10</v>
      </c>
      <c r="K393" s="65" t="s">
        <v>10</v>
      </c>
      <c r="L393" s="65" t="s">
        <v>1051</v>
      </c>
      <c r="M393" s="65" t="s">
        <v>1</v>
      </c>
      <c r="N393" s="65" t="s">
        <v>254</v>
      </c>
      <c r="O393" s="65">
        <v>16</v>
      </c>
    </row>
    <row r="394" spans="1:15" s="65" customFormat="1" x14ac:dyDescent="0.25">
      <c r="A394" s="65" t="s">
        <v>384</v>
      </c>
      <c r="B394" s="295" t="s">
        <v>955</v>
      </c>
      <c r="C394" s="65">
        <v>21</v>
      </c>
      <c r="D394" s="65" t="s">
        <v>52</v>
      </c>
      <c r="E394" s="65">
        <v>0</v>
      </c>
      <c r="F394" s="65">
        <v>0</v>
      </c>
      <c r="G394" s="65">
        <v>0</v>
      </c>
      <c r="H394" s="65">
        <v>0</v>
      </c>
      <c r="I394" s="65">
        <v>10</v>
      </c>
      <c r="K394" s="65" t="s">
        <v>10</v>
      </c>
      <c r="L394" s="65" t="s">
        <v>1051</v>
      </c>
      <c r="M394" s="65" t="s">
        <v>1</v>
      </c>
      <c r="N394" s="65" t="s">
        <v>254</v>
      </c>
      <c r="O394" s="65">
        <v>16</v>
      </c>
    </row>
    <row r="395" spans="1:15" s="65" customFormat="1" x14ac:dyDescent="0.25">
      <c r="A395" s="65" t="s">
        <v>384</v>
      </c>
      <c r="B395" s="295" t="s">
        <v>955</v>
      </c>
      <c r="C395" s="65">
        <v>22</v>
      </c>
      <c r="D395" s="65" t="s">
        <v>52</v>
      </c>
      <c r="E395" s="65">
        <v>0</v>
      </c>
      <c r="F395" s="65">
        <v>0</v>
      </c>
      <c r="G395" s="65">
        <v>0</v>
      </c>
      <c r="H395" s="65">
        <v>0</v>
      </c>
      <c r="I395" s="65">
        <v>10</v>
      </c>
      <c r="K395" s="65" t="s">
        <v>10</v>
      </c>
      <c r="L395" s="65" t="s">
        <v>1051</v>
      </c>
      <c r="M395" s="65" t="s">
        <v>1</v>
      </c>
      <c r="N395" s="65" t="s">
        <v>254</v>
      </c>
      <c r="O395" s="65">
        <v>16</v>
      </c>
    </row>
    <row r="396" spans="1:15" s="65" customFormat="1" x14ac:dyDescent="0.25">
      <c r="A396" s="65" t="s">
        <v>384</v>
      </c>
      <c r="B396" s="295" t="s">
        <v>955</v>
      </c>
      <c r="C396" s="65">
        <v>23</v>
      </c>
      <c r="D396" s="65" t="s">
        <v>52</v>
      </c>
      <c r="E396" s="65">
        <v>0</v>
      </c>
      <c r="F396" s="65">
        <v>0</v>
      </c>
      <c r="G396" s="65">
        <v>0</v>
      </c>
      <c r="H396" s="65">
        <v>0</v>
      </c>
      <c r="I396" s="65">
        <v>10</v>
      </c>
      <c r="K396" s="65" t="s">
        <v>10</v>
      </c>
      <c r="L396" s="65" t="s">
        <v>1051</v>
      </c>
      <c r="M396" s="65" t="s">
        <v>1</v>
      </c>
      <c r="N396" s="65" t="s">
        <v>254</v>
      </c>
      <c r="O396" s="65">
        <v>16</v>
      </c>
    </row>
    <row r="397" spans="1:15" s="65" customFormat="1" x14ac:dyDescent="0.25">
      <c r="A397" s="65" t="s">
        <v>384</v>
      </c>
      <c r="B397" s="295" t="s">
        <v>955</v>
      </c>
      <c r="C397" s="65">
        <v>24</v>
      </c>
      <c r="D397" s="65" t="s">
        <v>52</v>
      </c>
      <c r="E397" s="65">
        <v>0</v>
      </c>
      <c r="F397" s="65">
        <v>0</v>
      </c>
      <c r="G397" s="65">
        <v>0</v>
      </c>
      <c r="H397" s="65">
        <v>0</v>
      </c>
      <c r="I397" s="65">
        <v>10</v>
      </c>
      <c r="K397" s="65" t="s">
        <v>10</v>
      </c>
      <c r="L397" s="65" t="s">
        <v>1051</v>
      </c>
      <c r="M397" s="65" t="s">
        <v>1</v>
      </c>
      <c r="N397" s="65" t="s">
        <v>254</v>
      </c>
      <c r="O397" s="65">
        <v>16</v>
      </c>
    </row>
    <row r="398" spans="1:15" s="65" customFormat="1" x14ac:dyDescent="0.25">
      <c r="A398" s="65" t="s">
        <v>384</v>
      </c>
      <c r="B398" s="295" t="s">
        <v>955</v>
      </c>
      <c r="C398" s="65">
        <v>25</v>
      </c>
      <c r="D398" s="65" t="s">
        <v>52</v>
      </c>
      <c r="E398" s="65">
        <v>0</v>
      </c>
      <c r="F398" s="65">
        <v>0</v>
      </c>
      <c r="G398" s="65">
        <v>0</v>
      </c>
      <c r="H398" s="65">
        <v>0</v>
      </c>
      <c r="I398" s="65">
        <v>10</v>
      </c>
      <c r="K398" s="65" t="s">
        <v>10</v>
      </c>
      <c r="L398" s="65" t="s">
        <v>1051</v>
      </c>
      <c r="M398" s="65" t="s">
        <v>1</v>
      </c>
      <c r="N398" s="65" t="s">
        <v>254</v>
      </c>
      <c r="O398" s="65">
        <v>16</v>
      </c>
    </row>
    <row r="399" spans="1:15" s="65" customFormat="1" x14ac:dyDescent="0.25">
      <c r="A399" s="65" t="s">
        <v>384</v>
      </c>
      <c r="B399" s="295" t="s">
        <v>955</v>
      </c>
      <c r="C399" s="65">
        <v>26</v>
      </c>
      <c r="D399" s="65" t="s">
        <v>52</v>
      </c>
      <c r="E399" s="65">
        <v>0</v>
      </c>
      <c r="F399" s="65">
        <v>0</v>
      </c>
      <c r="G399" s="65">
        <v>0</v>
      </c>
      <c r="H399" s="65">
        <v>0</v>
      </c>
      <c r="I399" s="65">
        <v>10</v>
      </c>
      <c r="K399" s="65" t="s">
        <v>10</v>
      </c>
      <c r="L399" s="65" t="s">
        <v>1051</v>
      </c>
      <c r="M399" s="65" t="s">
        <v>1</v>
      </c>
      <c r="N399" s="65" t="s">
        <v>254</v>
      </c>
      <c r="O399" s="65">
        <v>16</v>
      </c>
    </row>
    <row r="400" spans="1:15" s="65" customFormat="1" x14ac:dyDescent="0.25">
      <c r="A400" s="65" t="s">
        <v>384</v>
      </c>
      <c r="B400" s="295" t="s">
        <v>955</v>
      </c>
      <c r="C400" s="65">
        <v>27</v>
      </c>
      <c r="D400" s="65" t="s">
        <v>52</v>
      </c>
      <c r="E400" s="65">
        <v>0</v>
      </c>
      <c r="F400" s="65">
        <v>0</v>
      </c>
      <c r="G400" s="65">
        <v>0</v>
      </c>
      <c r="H400" s="65">
        <v>0</v>
      </c>
      <c r="I400" s="65">
        <v>10</v>
      </c>
      <c r="K400" s="65" t="s">
        <v>10</v>
      </c>
      <c r="L400" s="65" t="s">
        <v>1051</v>
      </c>
      <c r="M400" s="65" t="s">
        <v>1</v>
      </c>
      <c r="N400" s="65" t="s">
        <v>254</v>
      </c>
      <c r="O400" s="65">
        <v>16</v>
      </c>
    </row>
    <row r="401" spans="1:15" s="78" customFormat="1" ht="15" customHeight="1" x14ac:dyDescent="0.25">
      <c r="A401" s="78" t="s">
        <v>380</v>
      </c>
      <c r="B401" s="297"/>
      <c r="C401" s="78">
        <v>1</v>
      </c>
      <c r="D401" s="78">
        <v>4</v>
      </c>
      <c r="E401" s="78">
        <v>4</v>
      </c>
      <c r="F401" s="78">
        <v>13</v>
      </c>
      <c r="G401" s="78">
        <v>13</v>
      </c>
      <c r="H401" s="78">
        <v>0</v>
      </c>
      <c r="K401" s="78" t="s">
        <v>1037</v>
      </c>
      <c r="L401" s="78" t="s">
        <v>1052</v>
      </c>
      <c r="M401" s="78" t="s">
        <v>1</v>
      </c>
      <c r="N401" s="78" t="s">
        <v>254</v>
      </c>
      <c r="O401" s="78">
        <v>16</v>
      </c>
    </row>
    <row r="402" spans="1:15" s="78" customFormat="1" x14ac:dyDescent="0.25">
      <c r="A402" s="78" t="s">
        <v>380</v>
      </c>
      <c r="B402" s="297"/>
      <c r="C402" s="78">
        <v>2</v>
      </c>
      <c r="D402" s="78">
        <v>4</v>
      </c>
      <c r="E402" s="78">
        <v>4</v>
      </c>
      <c r="F402" s="78">
        <v>14</v>
      </c>
      <c r="G402" s="78">
        <v>12</v>
      </c>
      <c r="H402" s="78">
        <v>0</v>
      </c>
      <c r="K402" s="78" t="s">
        <v>1037</v>
      </c>
      <c r="L402" s="78" t="s">
        <v>1053</v>
      </c>
      <c r="M402" s="78" t="s">
        <v>1</v>
      </c>
      <c r="N402" s="78" t="s">
        <v>254</v>
      </c>
      <c r="O402" s="78">
        <v>16</v>
      </c>
    </row>
    <row r="403" spans="1:15" s="78" customFormat="1" x14ac:dyDescent="0.25">
      <c r="A403" s="78" t="s">
        <v>380</v>
      </c>
      <c r="B403" s="297"/>
      <c r="C403" s="78">
        <v>3</v>
      </c>
      <c r="D403" s="78">
        <v>3</v>
      </c>
      <c r="E403" s="78">
        <v>4</v>
      </c>
      <c r="F403" s="78">
        <v>11</v>
      </c>
      <c r="G403" s="78">
        <v>11</v>
      </c>
      <c r="H403" s="78">
        <v>0</v>
      </c>
      <c r="K403" s="78" t="s">
        <v>1037</v>
      </c>
      <c r="L403" s="78" t="s">
        <v>1054</v>
      </c>
      <c r="M403" s="78" t="s">
        <v>1</v>
      </c>
      <c r="N403" s="78" t="s">
        <v>254</v>
      </c>
      <c r="O403" s="78">
        <v>16</v>
      </c>
    </row>
    <row r="404" spans="1:15" s="78" customFormat="1" x14ac:dyDescent="0.25">
      <c r="A404" s="78" t="s">
        <v>380</v>
      </c>
      <c r="B404" s="297"/>
      <c r="C404" s="78">
        <v>4</v>
      </c>
      <c r="D404" s="78">
        <v>3</v>
      </c>
      <c r="E404" s="78">
        <v>4</v>
      </c>
      <c r="F404" s="78">
        <v>15</v>
      </c>
      <c r="G404" s="78">
        <v>14</v>
      </c>
      <c r="H404" s="78">
        <v>0</v>
      </c>
      <c r="K404" s="78" t="s">
        <v>1037</v>
      </c>
      <c r="L404" s="78" t="s">
        <v>1055</v>
      </c>
      <c r="M404" s="78" t="s">
        <v>1</v>
      </c>
      <c r="N404" s="78" t="s">
        <v>254</v>
      </c>
      <c r="O404" s="78">
        <v>16</v>
      </c>
    </row>
    <row r="405" spans="1:15" s="78" customFormat="1" x14ac:dyDescent="0.25">
      <c r="A405" s="78" t="s">
        <v>380</v>
      </c>
      <c r="B405" s="297"/>
      <c r="C405" s="78">
        <v>5</v>
      </c>
      <c r="D405" s="78">
        <v>3</v>
      </c>
      <c r="E405" s="78">
        <v>3</v>
      </c>
      <c r="F405" s="78">
        <v>9</v>
      </c>
      <c r="G405" s="78">
        <v>6</v>
      </c>
      <c r="H405" s="78">
        <v>2</v>
      </c>
      <c r="K405" s="78" t="s">
        <v>1042</v>
      </c>
      <c r="L405" s="78" t="s">
        <v>1056</v>
      </c>
      <c r="M405" s="78" t="s">
        <v>1</v>
      </c>
      <c r="N405" s="78" t="s">
        <v>254</v>
      </c>
      <c r="O405" s="78">
        <v>16</v>
      </c>
    </row>
    <row r="406" spans="1:15" s="78" customFormat="1" x14ac:dyDescent="0.25">
      <c r="A406" s="78" t="s">
        <v>380</v>
      </c>
      <c r="B406" s="297"/>
      <c r="C406" s="78">
        <v>6</v>
      </c>
      <c r="D406" s="78">
        <v>3</v>
      </c>
      <c r="E406" s="78">
        <v>4</v>
      </c>
      <c r="F406" s="78">
        <v>12</v>
      </c>
      <c r="G406" s="78">
        <v>8</v>
      </c>
      <c r="H406" s="78">
        <v>3</v>
      </c>
      <c r="K406" s="78" t="s">
        <v>1039</v>
      </c>
      <c r="L406" s="78" t="s">
        <v>1057</v>
      </c>
      <c r="M406" s="78" t="s">
        <v>1</v>
      </c>
      <c r="N406" s="78" t="s">
        <v>254</v>
      </c>
      <c r="O406" s="78">
        <v>16</v>
      </c>
    </row>
    <row r="407" spans="1:15" s="78" customFormat="1" x14ac:dyDescent="0.25">
      <c r="A407" s="78" t="s">
        <v>380</v>
      </c>
      <c r="B407" s="297"/>
      <c r="C407" s="78">
        <v>7</v>
      </c>
      <c r="D407" s="78">
        <v>4</v>
      </c>
      <c r="E407" s="78">
        <v>4</v>
      </c>
      <c r="F407" s="78">
        <v>13</v>
      </c>
      <c r="G407" s="78">
        <v>13</v>
      </c>
      <c r="H407" s="78">
        <v>0</v>
      </c>
      <c r="K407" s="78" t="s">
        <v>1037</v>
      </c>
      <c r="L407" s="78" t="s">
        <v>1052</v>
      </c>
      <c r="M407" s="78" t="s">
        <v>1</v>
      </c>
      <c r="N407" s="78" t="s">
        <v>254</v>
      </c>
      <c r="O407" s="78">
        <v>16</v>
      </c>
    </row>
    <row r="408" spans="1:15" s="78" customFormat="1" x14ac:dyDescent="0.25">
      <c r="A408" s="78" t="s">
        <v>380</v>
      </c>
      <c r="B408" s="297"/>
      <c r="C408" s="78">
        <v>8</v>
      </c>
      <c r="D408" s="78">
        <v>3</v>
      </c>
      <c r="E408" s="78">
        <v>4</v>
      </c>
      <c r="F408" s="78">
        <v>9</v>
      </c>
      <c r="G408" s="78">
        <v>9</v>
      </c>
      <c r="H408" s="78">
        <v>0</v>
      </c>
      <c r="K408" s="78" t="s">
        <v>1037</v>
      </c>
      <c r="L408" s="78" t="s">
        <v>1056</v>
      </c>
      <c r="M408" s="78" t="s">
        <v>1</v>
      </c>
      <c r="N408" s="78" t="s">
        <v>254</v>
      </c>
      <c r="O408" s="78">
        <v>16</v>
      </c>
    </row>
    <row r="409" spans="1:15" s="78" customFormat="1" x14ac:dyDescent="0.25">
      <c r="A409" s="78" t="s">
        <v>380</v>
      </c>
      <c r="B409" s="297"/>
      <c r="C409" s="78">
        <v>9</v>
      </c>
      <c r="D409" s="78">
        <v>3</v>
      </c>
      <c r="E409" s="78">
        <v>3</v>
      </c>
      <c r="F409" s="78">
        <v>10</v>
      </c>
      <c r="G409" s="78">
        <v>6</v>
      </c>
      <c r="H409" s="78">
        <v>4</v>
      </c>
      <c r="K409" s="78" t="s">
        <v>1058</v>
      </c>
      <c r="L409" s="78" t="s">
        <v>1059</v>
      </c>
      <c r="M409" s="78" t="s">
        <v>1</v>
      </c>
      <c r="N409" s="78" t="s">
        <v>254</v>
      </c>
      <c r="O409" s="78">
        <v>16</v>
      </c>
    </row>
    <row r="410" spans="1:15" s="78" customFormat="1" x14ac:dyDescent="0.25">
      <c r="A410" s="78" t="s">
        <v>380</v>
      </c>
      <c r="B410" s="297"/>
      <c r="C410" s="78">
        <v>10</v>
      </c>
      <c r="D410" s="78">
        <v>3</v>
      </c>
      <c r="E410" s="78">
        <v>3</v>
      </c>
      <c r="F410" s="78">
        <v>9</v>
      </c>
      <c r="G410" s="78">
        <v>8</v>
      </c>
      <c r="H410" s="78">
        <v>0</v>
      </c>
      <c r="K410" s="78" t="s">
        <v>1037</v>
      </c>
      <c r="L410" s="78" t="s">
        <v>1056</v>
      </c>
      <c r="M410" s="78" t="s">
        <v>1</v>
      </c>
      <c r="N410" s="78" t="s">
        <v>254</v>
      </c>
      <c r="O410" s="78">
        <v>16</v>
      </c>
    </row>
    <row r="411" spans="1:15" s="78" customFormat="1" x14ac:dyDescent="0.25">
      <c r="A411" s="78" t="s">
        <v>380</v>
      </c>
      <c r="B411" s="297"/>
      <c r="C411" s="78">
        <v>11</v>
      </c>
      <c r="D411" s="78">
        <v>3</v>
      </c>
      <c r="E411" s="78">
        <v>4</v>
      </c>
      <c r="F411" s="78">
        <v>14</v>
      </c>
      <c r="G411" s="78">
        <v>10</v>
      </c>
      <c r="H411" s="78">
        <v>9</v>
      </c>
      <c r="K411" s="78" t="s">
        <v>1060</v>
      </c>
      <c r="L411" s="78" t="s">
        <v>1053</v>
      </c>
      <c r="M411" s="78" t="s">
        <v>1</v>
      </c>
      <c r="N411" s="78" t="s">
        <v>254</v>
      </c>
      <c r="O411" s="78">
        <v>16</v>
      </c>
    </row>
    <row r="412" spans="1:15" s="78" customFormat="1" x14ac:dyDescent="0.25">
      <c r="A412" s="78" t="s">
        <v>380</v>
      </c>
      <c r="B412" s="297"/>
      <c r="C412" s="78">
        <v>12</v>
      </c>
      <c r="D412" s="78">
        <v>3</v>
      </c>
      <c r="E412" s="78">
        <v>4</v>
      </c>
      <c r="F412" s="78">
        <v>13</v>
      </c>
      <c r="G412" s="78">
        <v>10</v>
      </c>
      <c r="H412" s="78">
        <v>0</v>
      </c>
      <c r="K412" s="78" t="s">
        <v>1037</v>
      </c>
      <c r="L412" s="78" t="s">
        <v>1052</v>
      </c>
      <c r="M412" s="78" t="s">
        <v>1</v>
      </c>
      <c r="N412" s="78" t="s">
        <v>254</v>
      </c>
      <c r="O412" s="78">
        <v>16</v>
      </c>
    </row>
    <row r="413" spans="1:15" s="78" customFormat="1" x14ac:dyDescent="0.25">
      <c r="A413" s="78" t="s">
        <v>380</v>
      </c>
      <c r="B413" s="297"/>
      <c r="C413" s="78">
        <v>13</v>
      </c>
      <c r="D413" s="78">
        <v>4</v>
      </c>
      <c r="E413" s="78">
        <v>3</v>
      </c>
      <c r="F413" s="78">
        <v>10</v>
      </c>
      <c r="G413" s="78">
        <v>10</v>
      </c>
      <c r="H413" s="78">
        <v>0</v>
      </c>
      <c r="K413" s="78" t="s">
        <v>1037</v>
      </c>
      <c r="L413" s="78" t="s">
        <v>1059</v>
      </c>
      <c r="M413" s="78" t="s">
        <v>1</v>
      </c>
      <c r="N413" s="78" t="s">
        <v>254</v>
      </c>
      <c r="O413" s="78">
        <v>16</v>
      </c>
    </row>
    <row r="414" spans="1:15" s="78" customFormat="1" x14ac:dyDescent="0.25">
      <c r="A414" s="78" t="s">
        <v>380</v>
      </c>
      <c r="B414" s="297"/>
      <c r="C414" s="78">
        <v>14</v>
      </c>
      <c r="D414" s="78">
        <v>4</v>
      </c>
      <c r="E414" s="78">
        <v>3</v>
      </c>
      <c r="F414" s="78">
        <v>9</v>
      </c>
      <c r="G414" s="78">
        <v>9</v>
      </c>
      <c r="H414" s="78">
        <v>0</v>
      </c>
      <c r="K414" s="78" t="s">
        <v>1037</v>
      </c>
      <c r="L414" s="78" t="s">
        <v>1056</v>
      </c>
      <c r="M414" s="78" t="s">
        <v>1</v>
      </c>
      <c r="N414" s="78" t="s">
        <v>254</v>
      </c>
      <c r="O414" s="78">
        <v>16</v>
      </c>
    </row>
    <row r="415" spans="1:15" s="78" customFormat="1" x14ac:dyDescent="0.25">
      <c r="A415" s="78" t="s">
        <v>380</v>
      </c>
      <c r="B415" s="297"/>
      <c r="C415" s="78">
        <v>15</v>
      </c>
      <c r="D415" s="78">
        <v>4</v>
      </c>
      <c r="E415" s="78">
        <v>3</v>
      </c>
      <c r="F415" s="78">
        <v>12</v>
      </c>
      <c r="G415" s="78">
        <v>11</v>
      </c>
      <c r="H415" s="78">
        <v>0</v>
      </c>
      <c r="K415" s="78" t="s">
        <v>1037</v>
      </c>
      <c r="L415" s="78" t="s">
        <v>1057</v>
      </c>
      <c r="M415" s="78" t="s">
        <v>1</v>
      </c>
      <c r="N415" s="78" t="s">
        <v>254</v>
      </c>
      <c r="O415" s="78">
        <v>16</v>
      </c>
    </row>
    <row r="416" spans="1:15" s="78" customFormat="1" x14ac:dyDescent="0.25">
      <c r="A416" s="78" t="s">
        <v>380</v>
      </c>
      <c r="B416" s="297"/>
      <c r="C416" s="78">
        <v>16</v>
      </c>
      <c r="D416" s="78">
        <v>3</v>
      </c>
      <c r="E416" s="78">
        <v>3</v>
      </c>
      <c r="F416" s="78">
        <v>8</v>
      </c>
      <c r="G416" s="78">
        <v>7</v>
      </c>
      <c r="H416" s="78">
        <v>0</v>
      </c>
      <c r="K416" s="78" t="s">
        <v>1037</v>
      </c>
      <c r="L416" s="78" t="s">
        <v>1061</v>
      </c>
      <c r="M416" s="78" t="s">
        <v>1</v>
      </c>
      <c r="N416" s="78" t="s">
        <v>254</v>
      </c>
      <c r="O416" s="78">
        <v>16</v>
      </c>
    </row>
    <row r="417" spans="1:16" s="78" customFormat="1" x14ac:dyDescent="0.25">
      <c r="A417" s="78" t="s">
        <v>380</v>
      </c>
      <c r="B417" s="297"/>
      <c r="C417" s="78">
        <v>17</v>
      </c>
      <c r="D417" s="78">
        <v>3</v>
      </c>
      <c r="E417" s="78">
        <v>3</v>
      </c>
      <c r="F417" s="78">
        <v>7</v>
      </c>
      <c r="G417" s="78">
        <v>6</v>
      </c>
      <c r="H417" s="78">
        <v>0</v>
      </c>
      <c r="K417" s="78" t="s">
        <v>1037</v>
      </c>
      <c r="L417" s="78" t="s">
        <v>1062</v>
      </c>
      <c r="M417" s="78" t="s">
        <v>1</v>
      </c>
      <c r="N417" s="78" t="s">
        <v>254</v>
      </c>
      <c r="O417" s="78">
        <v>16</v>
      </c>
    </row>
    <row r="418" spans="1:16" s="78" customFormat="1" x14ac:dyDescent="0.25">
      <c r="A418" s="78" t="s">
        <v>380</v>
      </c>
      <c r="B418" s="297"/>
      <c r="C418" s="78">
        <v>18</v>
      </c>
      <c r="D418" s="78">
        <v>3</v>
      </c>
      <c r="E418" s="78">
        <v>3</v>
      </c>
      <c r="F418" s="78">
        <v>6</v>
      </c>
      <c r="G418" s="78">
        <v>6</v>
      </c>
      <c r="H418" s="78">
        <v>0</v>
      </c>
      <c r="K418" s="78" t="s">
        <v>1037</v>
      </c>
      <c r="L418" s="78" t="s">
        <v>1063</v>
      </c>
      <c r="M418" s="78" t="s">
        <v>1</v>
      </c>
      <c r="N418" s="78" t="s">
        <v>254</v>
      </c>
      <c r="O418" s="78">
        <v>16</v>
      </c>
    </row>
    <row r="419" spans="1:16" s="78" customFormat="1" x14ac:dyDescent="0.25">
      <c r="A419" s="78" t="s">
        <v>380</v>
      </c>
      <c r="B419" s="297"/>
      <c r="C419" s="78">
        <v>19</v>
      </c>
      <c r="D419" s="78" t="s">
        <v>52</v>
      </c>
      <c r="E419" s="78">
        <v>0</v>
      </c>
      <c r="F419" s="78">
        <v>0</v>
      </c>
      <c r="G419" s="78">
        <v>0</v>
      </c>
      <c r="H419" s="78">
        <v>0</v>
      </c>
      <c r="K419" s="78" t="s">
        <v>1037</v>
      </c>
      <c r="L419" s="78" t="s">
        <v>1064</v>
      </c>
      <c r="M419" s="78" t="s">
        <v>1</v>
      </c>
      <c r="N419" s="78" t="s">
        <v>254</v>
      </c>
      <c r="O419" s="78">
        <v>16</v>
      </c>
    </row>
    <row r="420" spans="1:16" s="78" customFormat="1" x14ac:dyDescent="0.25">
      <c r="A420" s="78" t="s">
        <v>380</v>
      </c>
      <c r="B420" s="297"/>
      <c r="C420" s="78">
        <v>20</v>
      </c>
      <c r="D420" s="78" t="s">
        <v>52</v>
      </c>
      <c r="E420" s="78">
        <v>0</v>
      </c>
      <c r="F420" s="78">
        <v>0</v>
      </c>
      <c r="G420" s="78">
        <v>0</v>
      </c>
      <c r="H420" s="78">
        <v>0</v>
      </c>
      <c r="K420" s="78" t="s">
        <v>1037</v>
      </c>
      <c r="L420" s="78" t="s">
        <v>1064</v>
      </c>
      <c r="M420" s="78" t="s">
        <v>1</v>
      </c>
      <c r="N420" s="78" t="s">
        <v>254</v>
      </c>
      <c r="O420" s="78">
        <v>16</v>
      </c>
    </row>
    <row r="421" spans="1:16" s="78" customFormat="1" x14ac:dyDescent="0.25">
      <c r="A421" s="78" t="s">
        <v>380</v>
      </c>
      <c r="B421" s="297"/>
      <c r="C421" s="78">
        <v>21</v>
      </c>
      <c r="D421" s="78" t="s">
        <v>52</v>
      </c>
      <c r="E421" s="78">
        <v>0</v>
      </c>
      <c r="F421" s="78">
        <v>0</v>
      </c>
      <c r="G421" s="78">
        <v>0</v>
      </c>
      <c r="H421" s="78">
        <v>0</v>
      </c>
      <c r="K421" s="78" t="s">
        <v>1037</v>
      </c>
      <c r="L421" s="78" t="s">
        <v>1064</v>
      </c>
      <c r="M421" s="78" t="s">
        <v>1</v>
      </c>
      <c r="N421" s="78" t="s">
        <v>254</v>
      </c>
      <c r="O421" s="78">
        <v>16</v>
      </c>
    </row>
    <row r="422" spans="1:16" s="78" customFormat="1" x14ac:dyDescent="0.25">
      <c r="A422" s="78" t="s">
        <v>380</v>
      </c>
      <c r="B422" s="297"/>
      <c r="C422" s="78">
        <v>22</v>
      </c>
      <c r="D422" s="78" t="s">
        <v>52</v>
      </c>
      <c r="E422" s="78">
        <v>0</v>
      </c>
      <c r="F422" s="78">
        <v>0</v>
      </c>
      <c r="G422" s="78">
        <v>0</v>
      </c>
      <c r="H422" s="78">
        <v>0</v>
      </c>
      <c r="K422" s="78" t="s">
        <v>1037</v>
      </c>
      <c r="L422" s="78" t="s">
        <v>1064</v>
      </c>
      <c r="M422" s="78" t="s">
        <v>1</v>
      </c>
      <c r="N422" s="78" t="s">
        <v>254</v>
      </c>
      <c r="O422" s="78">
        <v>16</v>
      </c>
    </row>
    <row r="423" spans="1:16" s="78" customFormat="1" x14ac:dyDescent="0.25">
      <c r="A423" s="78" t="s">
        <v>380</v>
      </c>
      <c r="B423" s="297"/>
      <c r="C423" s="78">
        <v>23</v>
      </c>
      <c r="D423" s="78" t="s">
        <v>52</v>
      </c>
      <c r="E423" s="78">
        <v>0</v>
      </c>
      <c r="F423" s="78">
        <v>0</v>
      </c>
      <c r="G423" s="78">
        <v>0</v>
      </c>
      <c r="H423" s="78">
        <v>0</v>
      </c>
      <c r="K423" s="78" t="s">
        <v>1037</v>
      </c>
      <c r="L423" s="78" t="s">
        <v>1064</v>
      </c>
      <c r="M423" s="78" t="s">
        <v>1</v>
      </c>
      <c r="N423" s="78" t="s">
        <v>254</v>
      </c>
      <c r="O423" s="78">
        <v>16</v>
      </c>
    </row>
    <row r="424" spans="1:16" s="78" customFormat="1" x14ac:dyDescent="0.25">
      <c r="A424" s="78" t="s">
        <v>380</v>
      </c>
      <c r="B424" s="297"/>
      <c r="C424" s="78">
        <v>24</v>
      </c>
      <c r="D424" s="78" t="s">
        <v>52</v>
      </c>
      <c r="E424" s="78">
        <v>0</v>
      </c>
      <c r="F424" s="78">
        <v>0</v>
      </c>
      <c r="G424" s="78">
        <v>0</v>
      </c>
      <c r="H424" s="78">
        <v>0</v>
      </c>
      <c r="K424" s="78" t="s">
        <v>1037</v>
      </c>
      <c r="L424" s="78" t="s">
        <v>1064</v>
      </c>
      <c r="M424" s="78" t="s">
        <v>1</v>
      </c>
      <c r="N424" s="78" t="s">
        <v>254</v>
      </c>
      <c r="O424" s="78">
        <v>16</v>
      </c>
    </row>
    <row r="425" spans="1:16" s="78" customFormat="1" x14ac:dyDescent="0.25">
      <c r="A425" s="78" t="s">
        <v>380</v>
      </c>
      <c r="B425" s="297"/>
      <c r="C425" s="78">
        <v>25</v>
      </c>
      <c r="D425" s="78" t="s">
        <v>52</v>
      </c>
      <c r="E425" s="78">
        <v>0</v>
      </c>
      <c r="F425" s="78">
        <v>0</v>
      </c>
      <c r="G425" s="78">
        <v>0</v>
      </c>
      <c r="H425" s="78">
        <v>0</v>
      </c>
      <c r="K425" s="78" t="s">
        <v>1037</v>
      </c>
      <c r="L425" s="78" t="s">
        <v>1064</v>
      </c>
      <c r="M425" s="78" t="s">
        <v>1</v>
      </c>
      <c r="N425" s="78" t="s">
        <v>254</v>
      </c>
      <c r="O425" s="78">
        <v>16</v>
      </c>
    </row>
    <row r="426" spans="1:16" s="78" customFormat="1" x14ac:dyDescent="0.25">
      <c r="A426" s="78" t="s">
        <v>380</v>
      </c>
      <c r="B426" s="297"/>
      <c r="C426" s="78">
        <v>26</v>
      </c>
      <c r="D426" s="78" t="s">
        <v>52</v>
      </c>
      <c r="E426" s="78">
        <v>0</v>
      </c>
      <c r="F426" s="78">
        <v>0</v>
      </c>
      <c r="G426" s="78">
        <v>0</v>
      </c>
      <c r="H426" s="78">
        <v>0</v>
      </c>
      <c r="K426" s="78" t="s">
        <v>1037</v>
      </c>
      <c r="L426" s="78" t="s">
        <v>1064</v>
      </c>
      <c r="M426" s="78" t="s">
        <v>1</v>
      </c>
      <c r="N426" s="78" t="s">
        <v>254</v>
      </c>
      <c r="O426" s="78">
        <v>16</v>
      </c>
    </row>
    <row r="427" spans="1:16" s="78" customFormat="1" x14ac:dyDescent="0.25">
      <c r="A427" s="78" t="s">
        <v>380</v>
      </c>
      <c r="B427" s="297"/>
      <c r="C427" s="78">
        <v>27</v>
      </c>
      <c r="D427" s="78" t="s">
        <v>52</v>
      </c>
      <c r="E427" s="78">
        <v>0</v>
      </c>
      <c r="F427" s="78">
        <v>0</v>
      </c>
      <c r="G427" s="78">
        <v>0</v>
      </c>
      <c r="H427" s="78">
        <v>0</v>
      </c>
      <c r="K427" s="78" t="s">
        <v>1037</v>
      </c>
      <c r="L427" s="78" t="s">
        <v>1064</v>
      </c>
      <c r="M427" s="78" t="s">
        <v>1</v>
      </c>
      <c r="N427" s="78" t="s">
        <v>254</v>
      </c>
      <c r="O427" s="78">
        <v>16</v>
      </c>
    </row>
    <row r="428" spans="1:16" s="65" customFormat="1" ht="15" customHeight="1" x14ac:dyDescent="0.25">
      <c r="A428" s="289" t="s">
        <v>729</v>
      </c>
      <c r="B428" s="294">
        <v>14</v>
      </c>
      <c r="C428" s="65">
        <v>1</v>
      </c>
      <c r="D428" s="65">
        <v>4</v>
      </c>
      <c r="H428" s="65">
        <v>0</v>
      </c>
      <c r="M428" s="65" t="s">
        <v>1</v>
      </c>
      <c r="N428" s="65" t="s">
        <v>254</v>
      </c>
      <c r="O428" s="65">
        <v>16</v>
      </c>
    </row>
    <row r="429" spans="1:16" s="65" customFormat="1" x14ac:dyDescent="0.25">
      <c r="A429" s="289" t="s">
        <v>729</v>
      </c>
      <c r="B429" s="294">
        <v>14</v>
      </c>
      <c r="C429" s="65">
        <v>2</v>
      </c>
      <c r="D429" s="65">
        <v>4</v>
      </c>
      <c r="H429" s="65">
        <v>0</v>
      </c>
      <c r="M429" s="65" t="s">
        <v>1</v>
      </c>
      <c r="N429" s="65" t="s">
        <v>254</v>
      </c>
      <c r="O429" s="65">
        <v>16</v>
      </c>
    </row>
    <row r="430" spans="1:16" s="65" customFormat="1" x14ac:dyDescent="0.25">
      <c r="A430" s="289" t="s">
        <v>729</v>
      </c>
      <c r="B430" s="294">
        <v>14</v>
      </c>
      <c r="C430" s="65">
        <v>3</v>
      </c>
      <c r="D430" s="65">
        <v>3</v>
      </c>
      <c r="H430" s="65">
        <v>1</v>
      </c>
      <c r="I430" s="65">
        <v>6</v>
      </c>
      <c r="J430" s="65">
        <v>57</v>
      </c>
      <c r="K430" s="65">
        <v>3</v>
      </c>
      <c r="L430" s="65" t="s">
        <v>731</v>
      </c>
      <c r="M430" s="65" t="s">
        <v>1</v>
      </c>
      <c r="N430" s="65" t="s">
        <v>254</v>
      </c>
      <c r="O430" s="65">
        <v>17</v>
      </c>
      <c r="P430" s="65" t="s">
        <v>730</v>
      </c>
    </row>
    <row r="431" spans="1:16" s="65" customFormat="1" x14ac:dyDescent="0.25">
      <c r="A431" s="289" t="s">
        <v>729</v>
      </c>
      <c r="B431" s="294">
        <v>14</v>
      </c>
      <c r="C431" s="65">
        <v>4</v>
      </c>
      <c r="D431" s="65">
        <v>3</v>
      </c>
      <c r="H431" s="65">
        <v>9</v>
      </c>
      <c r="M431" s="65" t="s">
        <v>1</v>
      </c>
      <c r="N431" s="65" t="s">
        <v>254</v>
      </c>
      <c r="O431" s="65">
        <v>17</v>
      </c>
    </row>
    <row r="432" spans="1:16" s="65" customFormat="1" x14ac:dyDescent="0.25">
      <c r="A432" s="289" t="s">
        <v>729</v>
      </c>
      <c r="B432" s="294">
        <v>14</v>
      </c>
      <c r="C432" s="65">
        <v>5</v>
      </c>
      <c r="D432" s="65">
        <v>3</v>
      </c>
      <c r="H432" s="65">
        <v>0</v>
      </c>
      <c r="M432" s="65" t="s">
        <v>1</v>
      </c>
      <c r="N432" s="65" t="s">
        <v>254</v>
      </c>
      <c r="O432" s="65">
        <v>17</v>
      </c>
    </row>
    <row r="433" spans="1:16" s="65" customFormat="1" x14ac:dyDescent="0.25">
      <c r="A433" s="289" t="s">
        <v>729</v>
      </c>
      <c r="B433" s="294">
        <v>14</v>
      </c>
      <c r="C433" s="65">
        <v>6</v>
      </c>
      <c r="D433" s="65">
        <v>3</v>
      </c>
      <c r="H433" s="65">
        <v>5</v>
      </c>
      <c r="M433" s="65" t="s">
        <v>1</v>
      </c>
      <c r="N433" s="65" t="s">
        <v>254</v>
      </c>
      <c r="O433" s="65">
        <v>17</v>
      </c>
    </row>
    <row r="434" spans="1:16" s="65" customFormat="1" x14ac:dyDescent="0.25">
      <c r="A434" s="289" t="s">
        <v>729</v>
      </c>
      <c r="B434" s="294">
        <v>14</v>
      </c>
      <c r="C434" s="65">
        <v>7</v>
      </c>
      <c r="D434" s="65">
        <v>4</v>
      </c>
      <c r="H434" s="65">
        <v>1</v>
      </c>
      <c r="I434" s="65">
        <v>7</v>
      </c>
      <c r="J434" s="65">
        <v>60</v>
      </c>
      <c r="K434" s="65">
        <v>18</v>
      </c>
      <c r="L434" s="65" t="s">
        <v>733</v>
      </c>
      <c r="M434" s="65" t="s">
        <v>1</v>
      </c>
      <c r="N434" s="65" t="s">
        <v>254</v>
      </c>
      <c r="O434" s="65">
        <v>18</v>
      </c>
      <c r="P434" s="65" t="s">
        <v>732</v>
      </c>
    </row>
    <row r="435" spans="1:16" s="65" customFormat="1" x14ac:dyDescent="0.25">
      <c r="A435" s="289" t="s">
        <v>729</v>
      </c>
      <c r="B435" s="294">
        <v>14</v>
      </c>
      <c r="C435" s="65">
        <v>8</v>
      </c>
      <c r="D435" s="65">
        <v>3</v>
      </c>
      <c r="H435" s="65">
        <v>2</v>
      </c>
      <c r="M435" s="65" t="s">
        <v>1</v>
      </c>
      <c r="N435" s="65" t="s">
        <v>254</v>
      </c>
      <c r="O435" s="65">
        <v>18</v>
      </c>
    </row>
    <row r="436" spans="1:16" s="65" customFormat="1" x14ac:dyDescent="0.25">
      <c r="A436" s="289" t="s">
        <v>729</v>
      </c>
      <c r="B436" s="294">
        <v>14</v>
      </c>
      <c r="C436" s="65">
        <v>9</v>
      </c>
      <c r="D436" s="65">
        <v>3</v>
      </c>
      <c r="H436" s="65">
        <v>0</v>
      </c>
      <c r="M436" s="65" t="s">
        <v>1</v>
      </c>
      <c r="N436" s="65" t="s">
        <v>254</v>
      </c>
      <c r="O436" s="65">
        <v>18</v>
      </c>
    </row>
    <row r="437" spans="1:16" s="65" customFormat="1" x14ac:dyDescent="0.25">
      <c r="A437" s="289" t="s">
        <v>729</v>
      </c>
      <c r="B437" s="294">
        <v>14</v>
      </c>
      <c r="C437" s="65">
        <v>10</v>
      </c>
      <c r="D437" s="65">
        <v>3</v>
      </c>
      <c r="H437" s="65">
        <v>0</v>
      </c>
      <c r="M437" s="65" t="s">
        <v>1</v>
      </c>
      <c r="N437" s="65" t="s">
        <v>254</v>
      </c>
      <c r="O437" s="65">
        <v>18</v>
      </c>
    </row>
    <row r="438" spans="1:16" s="65" customFormat="1" x14ac:dyDescent="0.25">
      <c r="A438" s="289" t="s">
        <v>729</v>
      </c>
      <c r="B438" s="294">
        <v>14</v>
      </c>
      <c r="C438" s="65">
        <v>11</v>
      </c>
      <c r="D438" s="65">
        <v>3</v>
      </c>
      <c r="H438" s="65">
        <v>2</v>
      </c>
      <c r="M438" s="65" t="s">
        <v>1</v>
      </c>
      <c r="N438" s="65" t="s">
        <v>254</v>
      </c>
      <c r="O438" s="65">
        <v>18</v>
      </c>
    </row>
    <row r="439" spans="1:16" s="65" customFormat="1" x14ac:dyDescent="0.25">
      <c r="A439" s="289" t="s">
        <v>729</v>
      </c>
      <c r="B439" s="294">
        <v>14</v>
      </c>
      <c r="C439" s="65">
        <v>12</v>
      </c>
      <c r="D439" s="65">
        <v>3</v>
      </c>
      <c r="H439" s="65">
        <v>0</v>
      </c>
      <c r="M439" s="65" t="s">
        <v>1</v>
      </c>
      <c r="N439" s="65" t="s">
        <v>254</v>
      </c>
      <c r="O439" s="65">
        <v>18</v>
      </c>
    </row>
    <row r="440" spans="1:16" s="65" customFormat="1" x14ac:dyDescent="0.25">
      <c r="A440" s="289" t="s">
        <v>729</v>
      </c>
      <c r="B440" s="294">
        <v>14</v>
      </c>
      <c r="C440" s="65">
        <v>13</v>
      </c>
      <c r="D440" s="65">
        <v>4</v>
      </c>
      <c r="H440" s="65">
        <v>1</v>
      </c>
      <c r="I440" s="65">
        <v>7</v>
      </c>
      <c r="J440" s="65">
        <v>31</v>
      </c>
      <c r="K440" s="65">
        <v>7</v>
      </c>
      <c r="L440" s="65" t="s">
        <v>735</v>
      </c>
      <c r="M440" s="65" t="s">
        <v>1</v>
      </c>
      <c r="N440" s="65" t="s">
        <v>254</v>
      </c>
      <c r="O440" s="65">
        <v>19</v>
      </c>
      <c r="P440" s="65" t="s">
        <v>734</v>
      </c>
    </row>
    <row r="441" spans="1:16" s="65" customFormat="1" x14ac:dyDescent="0.25">
      <c r="A441" s="289" t="s">
        <v>729</v>
      </c>
      <c r="B441" s="294">
        <v>14</v>
      </c>
      <c r="C441" s="65">
        <v>14</v>
      </c>
      <c r="D441" s="65">
        <v>4</v>
      </c>
      <c r="H441" s="65">
        <v>0</v>
      </c>
      <c r="M441" s="65" t="s">
        <v>1</v>
      </c>
      <c r="N441" s="65" t="s">
        <v>254</v>
      </c>
      <c r="O441" s="65">
        <v>19</v>
      </c>
    </row>
    <row r="442" spans="1:16" s="65" customFormat="1" x14ac:dyDescent="0.25">
      <c r="A442" s="289" t="s">
        <v>729</v>
      </c>
      <c r="B442" s="294">
        <v>14</v>
      </c>
      <c r="C442" s="65">
        <v>15</v>
      </c>
      <c r="D442" s="65">
        <v>4</v>
      </c>
      <c r="H442" s="65">
        <v>2</v>
      </c>
      <c r="M442" s="65" t="s">
        <v>1</v>
      </c>
      <c r="N442" s="65" t="s">
        <v>254</v>
      </c>
      <c r="O442" s="65">
        <v>19</v>
      </c>
    </row>
    <row r="443" spans="1:16" s="65" customFormat="1" x14ac:dyDescent="0.25">
      <c r="A443" s="289" t="s">
        <v>729</v>
      </c>
      <c r="B443" s="294">
        <v>14</v>
      </c>
      <c r="C443" s="65">
        <v>16</v>
      </c>
      <c r="D443" s="65">
        <v>3</v>
      </c>
      <c r="H443" s="65">
        <v>1</v>
      </c>
      <c r="I443" s="65">
        <v>6</v>
      </c>
      <c r="J443" s="65">
        <v>52</v>
      </c>
      <c r="K443" s="65">
        <v>46</v>
      </c>
      <c r="L443" s="65" t="s">
        <v>715</v>
      </c>
      <c r="M443" s="65" t="s">
        <v>1</v>
      </c>
      <c r="N443" s="65" t="s">
        <v>254</v>
      </c>
      <c r="O443" s="65">
        <v>20</v>
      </c>
      <c r="P443" s="65" t="s">
        <v>736</v>
      </c>
    </row>
    <row r="444" spans="1:16" s="65" customFormat="1" x14ac:dyDescent="0.25">
      <c r="A444" s="289" t="s">
        <v>729</v>
      </c>
      <c r="B444" s="294">
        <v>14</v>
      </c>
      <c r="C444" s="65">
        <v>17</v>
      </c>
      <c r="D444" s="65">
        <v>3</v>
      </c>
      <c r="H444" s="65">
        <v>0</v>
      </c>
      <c r="M444" s="65" t="s">
        <v>1</v>
      </c>
      <c r="N444" s="65" t="s">
        <v>254</v>
      </c>
      <c r="O444" s="65">
        <v>20</v>
      </c>
    </row>
    <row r="445" spans="1:16" s="65" customFormat="1" x14ac:dyDescent="0.25">
      <c r="A445" s="289" t="s">
        <v>729</v>
      </c>
      <c r="B445" s="294">
        <v>14</v>
      </c>
      <c r="C445" s="65">
        <v>18</v>
      </c>
      <c r="D445" s="65">
        <v>3</v>
      </c>
      <c r="H445" s="65">
        <v>0</v>
      </c>
      <c r="M445" s="65" t="s">
        <v>1</v>
      </c>
      <c r="N445" s="65" t="s">
        <v>254</v>
      </c>
      <c r="O445" s="65">
        <v>20</v>
      </c>
    </row>
    <row r="446" spans="1:16" s="65" customFormat="1" x14ac:dyDescent="0.25">
      <c r="A446" s="289" t="s">
        <v>729</v>
      </c>
      <c r="B446" s="294">
        <v>14</v>
      </c>
      <c r="C446" s="65">
        <v>19</v>
      </c>
      <c r="D446" s="65" t="s">
        <v>52</v>
      </c>
      <c r="H446" s="65">
        <v>0</v>
      </c>
      <c r="M446" s="65" t="s">
        <v>1</v>
      </c>
      <c r="N446" s="65" t="s">
        <v>254</v>
      </c>
      <c r="O446" s="65">
        <v>20</v>
      </c>
    </row>
    <row r="447" spans="1:16" s="65" customFormat="1" x14ac:dyDescent="0.25">
      <c r="A447" s="289" t="s">
        <v>729</v>
      </c>
      <c r="B447" s="294">
        <v>14</v>
      </c>
      <c r="C447" s="65">
        <v>20</v>
      </c>
      <c r="D447" s="65" t="s">
        <v>52</v>
      </c>
      <c r="H447" s="65">
        <v>0</v>
      </c>
      <c r="M447" s="65" t="s">
        <v>1</v>
      </c>
      <c r="N447" s="65" t="s">
        <v>254</v>
      </c>
      <c r="O447" s="65">
        <v>20</v>
      </c>
    </row>
    <row r="448" spans="1:16" s="65" customFormat="1" x14ac:dyDescent="0.25">
      <c r="A448" s="289" t="s">
        <v>729</v>
      </c>
      <c r="B448" s="294">
        <v>14</v>
      </c>
      <c r="C448" s="65">
        <v>21</v>
      </c>
      <c r="D448" s="65" t="s">
        <v>52</v>
      </c>
      <c r="H448" s="65">
        <v>0</v>
      </c>
      <c r="M448" s="65" t="s">
        <v>1</v>
      </c>
      <c r="N448" s="65" t="s">
        <v>254</v>
      </c>
      <c r="O448" s="65">
        <v>20</v>
      </c>
    </row>
    <row r="449" spans="1:15" s="65" customFormat="1" x14ac:dyDescent="0.25">
      <c r="A449" s="289" t="s">
        <v>729</v>
      </c>
      <c r="B449" s="294">
        <v>14</v>
      </c>
      <c r="C449" s="65">
        <v>22</v>
      </c>
      <c r="D449" s="65" t="s">
        <v>52</v>
      </c>
      <c r="H449" s="65">
        <v>0</v>
      </c>
      <c r="M449" s="65" t="s">
        <v>1</v>
      </c>
      <c r="N449" s="65" t="s">
        <v>254</v>
      </c>
      <c r="O449" s="65">
        <v>20</v>
      </c>
    </row>
    <row r="450" spans="1:15" s="65" customFormat="1" x14ac:dyDescent="0.25">
      <c r="A450" s="289" t="s">
        <v>729</v>
      </c>
      <c r="B450" s="294">
        <v>14</v>
      </c>
      <c r="C450" s="65">
        <v>23</v>
      </c>
      <c r="D450" s="65" t="s">
        <v>52</v>
      </c>
      <c r="H450" s="65">
        <v>0</v>
      </c>
      <c r="M450" s="65" t="s">
        <v>1</v>
      </c>
      <c r="N450" s="65" t="s">
        <v>254</v>
      </c>
      <c r="O450" s="65">
        <v>20</v>
      </c>
    </row>
    <row r="451" spans="1:15" s="65" customFormat="1" x14ac:dyDescent="0.25">
      <c r="A451" s="289" t="s">
        <v>729</v>
      </c>
      <c r="B451" s="294">
        <v>14</v>
      </c>
      <c r="C451" s="65">
        <v>24</v>
      </c>
      <c r="D451" s="65" t="s">
        <v>52</v>
      </c>
      <c r="H451" s="65">
        <v>0</v>
      </c>
      <c r="M451" s="65" t="s">
        <v>1</v>
      </c>
      <c r="N451" s="65" t="s">
        <v>254</v>
      </c>
      <c r="O451" s="65">
        <v>20</v>
      </c>
    </row>
    <row r="452" spans="1:15" s="65" customFormat="1" x14ac:dyDescent="0.25">
      <c r="A452" s="289" t="s">
        <v>729</v>
      </c>
      <c r="B452" s="294">
        <v>14</v>
      </c>
      <c r="C452" s="65">
        <v>25</v>
      </c>
      <c r="D452" s="65" t="s">
        <v>52</v>
      </c>
      <c r="H452" s="65">
        <v>0</v>
      </c>
      <c r="M452" s="65" t="s">
        <v>1</v>
      </c>
      <c r="N452" s="65" t="s">
        <v>254</v>
      </c>
      <c r="O452" s="65">
        <v>20</v>
      </c>
    </row>
    <row r="453" spans="1:15" s="65" customFormat="1" x14ac:dyDescent="0.25">
      <c r="A453" s="289" t="s">
        <v>729</v>
      </c>
      <c r="B453" s="294">
        <v>14</v>
      </c>
      <c r="C453" s="65">
        <v>26</v>
      </c>
      <c r="D453" s="65" t="s">
        <v>52</v>
      </c>
      <c r="H453" s="65">
        <v>0</v>
      </c>
      <c r="M453" s="65" t="s">
        <v>1</v>
      </c>
      <c r="N453" s="65" t="s">
        <v>254</v>
      </c>
      <c r="O453" s="65">
        <v>20</v>
      </c>
    </row>
    <row r="454" spans="1:15" s="65" customFormat="1" x14ac:dyDescent="0.25">
      <c r="A454" s="289" t="s">
        <v>729</v>
      </c>
      <c r="B454" s="294">
        <v>14</v>
      </c>
      <c r="C454" s="65">
        <v>27</v>
      </c>
      <c r="D454" s="65" t="s">
        <v>52</v>
      </c>
      <c r="H454" s="65">
        <v>0</v>
      </c>
      <c r="M454" s="65" t="s">
        <v>1</v>
      </c>
      <c r="N454" s="65" t="s">
        <v>254</v>
      </c>
      <c r="O454" s="65">
        <v>20</v>
      </c>
    </row>
    <row r="455" spans="1:15" s="78" customFormat="1" ht="15" customHeight="1" x14ac:dyDescent="0.25">
      <c r="A455" s="317" t="s">
        <v>943</v>
      </c>
      <c r="B455" s="297">
        <v>17</v>
      </c>
      <c r="C455" s="78">
        <v>1</v>
      </c>
      <c r="D455" s="78">
        <v>4</v>
      </c>
      <c r="H455" s="78">
        <v>0</v>
      </c>
      <c r="M455" s="78" t="s">
        <v>1</v>
      </c>
      <c r="N455" s="78" t="s">
        <v>254</v>
      </c>
      <c r="O455" s="78">
        <v>20</v>
      </c>
    </row>
    <row r="456" spans="1:15" s="78" customFormat="1" x14ac:dyDescent="0.25">
      <c r="A456" s="317" t="s">
        <v>943</v>
      </c>
      <c r="B456" s="297">
        <v>17</v>
      </c>
      <c r="C456" s="78">
        <v>2</v>
      </c>
      <c r="D456" s="78">
        <v>4</v>
      </c>
      <c r="H456" s="78">
        <v>0</v>
      </c>
      <c r="M456" s="78" t="s">
        <v>1</v>
      </c>
      <c r="N456" s="78" t="s">
        <v>254</v>
      </c>
      <c r="O456" s="78">
        <v>20</v>
      </c>
    </row>
    <row r="457" spans="1:15" s="78" customFormat="1" x14ac:dyDescent="0.25">
      <c r="A457" s="317" t="s">
        <v>943</v>
      </c>
      <c r="B457" s="297">
        <v>17</v>
      </c>
      <c r="C457" s="78">
        <v>3</v>
      </c>
      <c r="D457" s="78">
        <v>3</v>
      </c>
      <c r="H457" s="78">
        <v>0</v>
      </c>
      <c r="M457" s="78" t="s">
        <v>1</v>
      </c>
      <c r="N457" s="78" t="s">
        <v>254</v>
      </c>
      <c r="O457" s="78">
        <v>20</v>
      </c>
    </row>
    <row r="458" spans="1:15" s="78" customFormat="1" x14ac:dyDescent="0.25">
      <c r="A458" s="317" t="s">
        <v>943</v>
      </c>
      <c r="B458" s="297">
        <v>17</v>
      </c>
      <c r="C458" s="78">
        <v>4</v>
      </c>
      <c r="D458" s="78">
        <v>3</v>
      </c>
      <c r="H458" s="78">
        <v>4</v>
      </c>
      <c r="M458" s="78" t="s">
        <v>1</v>
      </c>
      <c r="N458" s="78" t="s">
        <v>254</v>
      </c>
      <c r="O458" s="78">
        <v>20</v>
      </c>
    </row>
    <row r="459" spans="1:15" s="78" customFormat="1" x14ac:dyDescent="0.25">
      <c r="A459" s="317" t="s">
        <v>943</v>
      </c>
      <c r="B459" s="297">
        <v>17</v>
      </c>
      <c r="C459" s="78">
        <v>5</v>
      </c>
      <c r="D459" s="78">
        <v>3</v>
      </c>
      <c r="H459" s="78">
        <v>0</v>
      </c>
      <c r="M459" s="78" t="s">
        <v>1</v>
      </c>
      <c r="N459" s="78" t="s">
        <v>254</v>
      </c>
      <c r="O459" s="78">
        <v>20</v>
      </c>
    </row>
    <row r="460" spans="1:15" s="78" customFormat="1" x14ac:dyDescent="0.25">
      <c r="A460" s="317" t="s">
        <v>943</v>
      </c>
      <c r="B460" s="297">
        <v>17</v>
      </c>
      <c r="C460" s="78">
        <v>6</v>
      </c>
      <c r="D460" s="78">
        <v>3</v>
      </c>
      <c r="H460" s="78">
        <v>6</v>
      </c>
      <c r="M460" s="78" t="s">
        <v>1</v>
      </c>
      <c r="N460" s="78" t="s">
        <v>254</v>
      </c>
      <c r="O460" s="78">
        <v>20</v>
      </c>
    </row>
    <row r="461" spans="1:15" s="78" customFormat="1" x14ac:dyDescent="0.25">
      <c r="A461" s="317" t="s">
        <v>943</v>
      </c>
      <c r="B461" s="297">
        <v>17</v>
      </c>
      <c r="C461" s="78">
        <v>7</v>
      </c>
      <c r="D461" s="78">
        <v>4</v>
      </c>
      <c r="H461" s="78">
        <v>0</v>
      </c>
      <c r="M461" s="78" t="s">
        <v>1</v>
      </c>
      <c r="N461" s="78" t="s">
        <v>254</v>
      </c>
      <c r="O461" s="78">
        <v>20</v>
      </c>
    </row>
    <row r="462" spans="1:15" s="78" customFormat="1" x14ac:dyDescent="0.25">
      <c r="A462" s="317" t="s">
        <v>943</v>
      </c>
      <c r="B462" s="297">
        <v>17</v>
      </c>
      <c r="C462" s="78">
        <v>8</v>
      </c>
      <c r="D462" s="78">
        <v>3</v>
      </c>
      <c r="H462" s="78">
        <v>0</v>
      </c>
      <c r="M462" s="78" t="s">
        <v>1</v>
      </c>
      <c r="N462" s="78" t="s">
        <v>254</v>
      </c>
      <c r="O462" s="78">
        <v>20</v>
      </c>
    </row>
    <row r="463" spans="1:15" s="78" customFormat="1" x14ac:dyDescent="0.25">
      <c r="A463" s="317" t="s">
        <v>943</v>
      </c>
      <c r="B463" s="297">
        <v>17</v>
      </c>
      <c r="C463" s="78">
        <v>9</v>
      </c>
      <c r="D463" s="78">
        <v>3</v>
      </c>
      <c r="H463" s="78">
        <v>0</v>
      </c>
      <c r="M463" s="78" t="s">
        <v>1</v>
      </c>
      <c r="N463" s="78" t="s">
        <v>254</v>
      </c>
      <c r="O463" s="78">
        <v>20</v>
      </c>
    </row>
    <row r="464" spans="1:15" s="78" customFormat="1" x14ac:dyDescent="0.25">
      <c r="A464" s="317" t="s">
        <v>943</v>
      </c>
      <c r="B464" s="297">
        <v>17</v>
      </c>
      <c r="C464" s="78">
        <v>10</v>
      </c>
      <c r="D464" s="78">
        <v>3</v>
      </c>
      <c r="H464" s="78">
        <v>0</v>
      </c>
      <c r="M464" s="78" t="s">
        <v>1</v>
      </c>
      <c r="N464" s="78" t="s">
        <v>254</v>
      </c>
      <c r="O464" s="78">
        <v>20</v>
      </c>
    </row>
    <row r="465" spans="1:15" s="78" customFormat="1" x14ac:dyDescent="0.25">
      <c r="A465" s="317" t="s">
        <v>943</v>
      </c>
      <c r="B465" s="297">
        <v>17</v>
      </c>
      <c r="C465" s="78">
        <v>11</v>
      </c>
      <c r="D465" s="78">
        <v>3</v>
      </c>
      <c r="H465" s="78">
        <v>0</v>
      </c>
      <c r="M465" s="78" t="s">
        <v>1</v>
      </c>
      <c r="N465" s="78" t="s">
        <v>254</v>
      </c>
      <c r="O465" s="78">
        <v>20</v>
      </c>
    </row>
    <row r="466" spans="1:15" s="78" customFormat="1" x14ac:dyDescent="0.25">
      <c r="A466" s="317" t="s">
        <v>943</v>
      </c>
      <c r="B466" s="297">
        <v>17</v>
      </c>
      <c r="C466" s="78">
        <v>12</v>
      </c>
      <c r="D466" s="78">
        <v>3</v>
      </c>
      <c r="H466" s="78">
        <v>0</v>
      </c>
      <c r="M466" s="78" t="s">
        <v>1</v>
      </c>
      <c r="N466" s="78" t="s">
        <v>254</v>
      </c>
      <c r="O466" s="78">
        <v>20</v>
      </c>
    </row>
    <row r="467" spans="1:15" s="78" customFormat="1" x14ac:dyDescent="0.25">
      <c r="A467" s="317" t="s">
        <v>943</v>
      </c>
      <c r="B467" s="297">
        <v>17</v>
      </c>
      <c r="C467" s="78">
        <v>13</v>
      </c>
      <c r="D467" s="78">
        <v>4</v>
      </c>
      <c r="H467" s="78">
        <v>0</v>
      </c>
      <c r="M467" s="78" t="s">
        <v>1</v>
      </c>
      <c r="N467" s="78" t="s">
        <v>254</v>
      </c>
      <c r="O467" s="78">
        <v>20</v>
      </c>
    </row>
    <row r="468" spans="1:15" s="78" customFormat="1" x14ac:dyDescent="0.25">
      <c r="A468" s="317" t="s">
        <v>943</v>
      </c>
      <c r="B468" s="297">
        <v>17</v>
      </c>
      <c r="C468" s="78">
        <v>14</v>
      </c>
      <c r="D468" s="78">
        <v>4</v>
      </c>
      <c r="H468" s="78">
        <v>0</v>
      </c>
      <c r="M468" s="78" t="s">
        <v>1</v>
      </c>
      <c r="N468" s="78" t="s">
        <v>254</v>
      </c>
      <c r="O468" s="78">
        <v>20</v>
      </c>
    </row>
    <row r="469" spans="1:15" s="78" customFormat="1" x14ac:dyDescent="0.25">
      <c r="A469" s="317" t="s">
        <v>943</v>
      </c>
      <c r="B469" s="297">
        <v>17</v>
      </c>
      <c r="C469" s="78">
        <v>15</v>
      </c>
      <c r="D469" s="78">
        <v>4</v>
      </c>
      <c r="H469" s="78">
        <v>0</v>
      </c>
      <c r="M469" s="78" t="s">
        <v>1</v>
      </c>
      <c r="N469" s="78" t="s">
        <v>254</v>
      </c>
      <c r="O469" s="78">
        <v>20</v>
      </c>
    </row>
    <row r="470" spans="1:15" s="78" customFormat="1" x14ac:dyDescent="0.25">
      <c r="A470" s="317" t="s">
        <v>943</v>
      </c>
      <c r="B470" s="297">
        <v>17</v>
      </c>
      <c r="C470" s="78">
        <v>16</v>
      </c>
      <c r="D470" s="78">
        <v>3</v>
      </c>
      <c r="H470" s="78">
        <v>0</v>
      </c>
      <c r="M470" s="78" t="s">
        <v>1</v>
      </c>
      <c r="N470" s="78" t="s">
        <v>254</v>
      </c>
      <c r="O470" s="78">
        <v>20</v>
      </c>
    </row>
    <row r="471" spans="1:15" s="78" customFormat="1" x14ac:dyDescent="0.25">
      <c r="A471" s="317" t="s">
        <v>943</v>
      </c>
      <c r="B471" s="297">
        <v>17</v>
      </c>
      <c r="C471" s="78">
        <v>17</v>
      </c>
      <c r="D471" s="78">
        <v>3</v>
      </c>
      <c r="H471" s="78">
        <v>0</v>
      </c>
      <c r="M471" s="78" t="s">
        <v>1</v>
      </c>
      <c r="N471" s="78" t="s">
        <v>254</v>
      </c>
      <c r="O471" s="78">
        <v>20</v>
      </c>
    </row>
    <row r="472" spans="1:15" s="78" customFormat="1" x14ac:dyDescent="0.25">
      <c r="A472" s="317" t="s">
        <v>943</v>
      </c>
      <c r="B472" s="297">
        <v>17</v>
      </c>
      <c r="C472" s="78">
        <v>18</v>
      </c>
      <c r="D472" s="78">
        <v>3</v>
      </c>
      <c r="H472" s="78">
        <v>0</v>
      </c>
      <c r="M472" s="78" t="s">
        <v>1</v>
      </c>
      <c r="N472" s="78" t="s">
        <v>254</v>
      </c>
      <c r="O472" s="78">
        <v>20</v>
      </c>
    </row>
    <row r="473" spans="1:15" s="78" customFormat="1" x14ac:dyDescent="0.25">
      <c r="A473" s="317" t="s">
        <v>943</v>
      </c>
      <c r="B473" s="297">
        <v>17</v>
      </c>
      <c r="C473" s="78">
        <v>19</v>
      </c>
      <c r="D473" s="78" t="s">
        <v>52</v>
      </c>
      <c r="H473" s="78">
        <v>0</v>
      </c>
      <c r="M473" s="78" t="s">
        <v>1</v>
      </c>
      <c r="N473" s="78" t="s">
        <v>254</v>
      </c>
      <c r="O473" s="78">
        <v>20</v>
      </c>
    </row>
    <row r="474" spans="1:15" s="78" customFormat="1" x14ac:dyDescent="0.25">
      <c r="A474" s="317" t="s">
        <v>943</v>
      </c>
      <c r="B474" s="297">
        <v>17</v>
      </c>
      <c r="C474" s="78">
        <v>20</v>
      </c>
      <c r="D474" s="78" t="s">
        <v>52</v>
      </c>
      <c r="H474" s="78">
        <v>0</v>
      </c>
      <c r="M474" s="78" t="s">
        <v>1</v>
      </c>
      <c r="N474" s="78" t="s">
        <v>254</v>
      </c>
      <c r="O474" s="78">
        <v>20</v>
      </c>
    </row>
    <row r="475" spans="1:15" s="78" customFormat="1" x14ac:dyDescent="0.25">
      <c r="A475" s="317" t="s">
        <v>943</v>
      </c>
      <c r="B475" s="297">
        <v>17</v>
      </c>
      <c r="C475" s="78">
        <v>21</v>
      </c>
      <c r="D475" s="78" t="s">
        <v>52</v>
      </c>
      <c r="H475" s="78">
        <v>0</v>
      </c>
      <c r="M475" s="78" t="s">
        <v>1</v>
      </c>
      <c r="N475" s="78" t="s">
        <v>254</v>
      </c>
      <c r="O475" s="78">
        <v>20</v>
      </c>
    </row>
    <row r="476" spans="1:15" s="78" customFormat="1" x14ac:dyDescent="0.25">
      <c r="A476" s="317" t="s">
        <v>943</v>
      </c>
      <c r="B476" s="297">
        <v>17</v>
      </c>
      <c r="C476" s="78">
        <v>22</v>
      </c>
      <c r="D476" s="78" t="s">
        <v>52</v>
      </c>
      <c r="H476" s="78">
        <v>0</v>
      </c>
      <c r="M476" s="78" t="s">
        <v>1</v>
      </c>
      <c r="N476" s="78" t="s">
        <v>254</v>
      </c>
      <c r="O476" s="78">
        <v>20</v>
      </c>
    </row>
    <row r="477" spans="1:15" s="78" customFormat="1" x14ac:dyDescent="0.25">
      <c r="A477" s="317" t="s">
        <v>943</v>
      </c>
      <c r="B477" s="297">
        <v>17</v>
      </c>
      <c r="C477" s="78">
        <v>23</v>
      </c>
      <c r="D477" s="78" t="s">
        <v>52</v>
      </c>
      <c r="H477" s="78">
        <v>0</v>
      </c>
      <c r="M477" s="78" t="s">
        <v>1</v>
      </c>
      <c r="N477" s="78" t="s">
        <v>254</v>
      </c>
      <c r="O477" s="78">
        <v>20</v>
      </c>
    </row>
    <row r="478" spans="1:15" s="78" customFormat="1" x14ac:dyDescent="0.25">
      <c r="A478" s="317" t="s">
        <v>943</v>
      </c>
      <c r="B478" s="297">
        <v>17</v>
      </c>
      <c r="C478" s="78">
        <v>24</v>
      </c>
      <c r="D478" s="78" t="s">
        <v>52</v>
      </c>
      <c r="H478" s="78">
        <v>0</v>
      </c>
      <c r="M478" s="78" t="s">
        <v>1</v>
      </c>
      <c r="N478" s="78" t="s">
        <v>254</v>
      </c>
      <c r="O478" s="78">
        <v>20</v>
      </c>
    </row>
    <row r="479" spans="1:15" s="78" customFormat="1" x14ac:dyDescent="0.25">
      <c r="A479" s="317" t="s">
        <v>943</v>
      </c>
      <c r="B479" s="297">
        <v>17</v>
      </c>
      <c r="C479" s="78">
        <v>25</v>
      </c>
      <c r="D479" s="78" t="s">
        <v>52</v>
      </c>
      <c r="H479" s="78">
        <v>0</v>
      </c>
      <c r="M479" s="78" t="s">
        <v>1</v>
      </c>
      <c r="N479" s="78" t="s">
        <v>254</v>
      </c>
      <c r="O479" s="78">
        <v>20</v>
      </c>
    </row>
    <row r="480" spans="1:15" s="78" customFormat="1" x14ac:dyDescent="0.25">
      <c r="A480" s="317" t="s">
        <v>943</v>
      </c>
      <c r="B480" s="297">
        <v>17</v>
      </c>
      <c r="C480" s="78">
        <v>26</v>
      </c>
      <c r="D480" s="78" t="s">
        <v>52</v>
      </c>
      <c r="H480" s="78">
        <v>0</v>
      </c>
      <c r="M480" s="78" t="s">
        <v>1</v>
      </c>
      <c r="N480" s="78" t="s">
        <v>254</v>
      </c>
      <c r="O480" s="78">
        <v>20</v>
      </c>
    </row>
    <row r="481" spans="1:15" s="78" customFormat="1" x14ac:dyDescent="0.25">
      <c r="A481" s="317" t="s">
        <v>943</v>
      </c>
      <c r="B481" s="297">
        <v>17</v>
      </c>
      <c r="C481" s="78">
        <v>27</v>
      </c>
      <c r="D481" s="78" t="s">
        <v>52</v>
      </c>
      <c r="H481" s="78">
        <v>0</v>
      </c>
      <c r="M481" s="78" t="s">
        <v>1</v>
      </c>
      <c r="N481" s="78" t="s">
        <v>254</v>
      </c>
      <c r="O481" s="78">
        <v>20</v>
      </c>
    </row>
    <row r="482" spans="1:15" s="78" customFormat="1" ht="15" customHeight="1" x14ac:dyDescent="0.25">
      <c r="A482" s="317" t="s">
        <v>943</v>
      </c>
      <c r="B482" s="297">
        <v>17</v>
      </c>
      <c r="C482" s="78">
        <v>1</v>
      </c>
      <c r="D482" s="78">
        <v>4</v>
      </c>
      <c r="H482" s="78">
        <v>0</v>
      </c>
      <c r="M482" s="78" t="s">
        <v>1</v>
      </c>
      <c r="N482" s="78" t="s">
        <v>254</v>
      </c>
      <c r="O482" s="78">
        <v>20</v>
      </c>
    </row>
    <row r="483" spans="1:15" s="78" customFormat="1" x14ac:dyDescent="0.25">
      <c r="A483" s="317" t="s">
        <v>943</v>
      </c>
      <c r="B483" s="297">
        <v>17</v>
      </c>
      <c r="C483" s="78">
        <v>2</v>
      </c>
      <c r="D483" s="78">
        <v>4</v>
      </c>
      <c r="H483" s="78">
        <v>0</v>
      </c>
      <c r="M483" s="78" t="s">
        <v>1</v>
      </c>
      <c r="N483" s="78" t="s">
        <v>254</v>
      </c>
      <c r="O483" s="78">
        <v>20</v>
      </c>
    </row>
    <row r="484" spans="1:15" s="78" customFormat="1" x14ac:dyDescent="0.25">
      <c r="A484" s="317" t="s">
        <v>943</v>
      </c>
      <c r="B484" s="297">
        <v>17</v>
      </c>
      <c r="C484" s="78">
        <v>3</v>
      </c>
      <c r="D484" s="78">
        <v>3</v>
      </c>
      <c r="H484" s="78">
        <v>0</v>
      </c>
      <c r="M484" s="78" t="s">
        <v>1</v>
      </c>
      <c r="N484" s="78" t="s">
        <v>254</v>
      </c>
      <c r="O484" s="78">
        <v>20</v>
      </c>
    </row>
    <row r="485" spans="1:15" s="78" customFormat="1" x14ac:dyDescent="0.25">
      <c r="A485" s="317" t="s">
        <v>943</v>
      </c>
      <c r="B485" s="297">
        <v>17</v>
      </c>
      <c r="C485" s="78">
        <v>4</v>
      </c>
      <c r="D485" s="78">
        <v>3</v>
      </c>
      <c r="H485" s="78">
        <v>4</v>
      </c>
      <c r="M485" s="78" t="s">
        <v>1</v>
      </c>
      <c r="N485" s="78" t="s">
        <v>254</v>
      </c>
      <c r="O485" s="78">
        <v>20</v>
      </c>
    </row>
    <row r="486" spans="1:15" s="78" customFormat="1" x14ac:dyDescent="0.25">
      <c r="A486" s="317" t="s">
        <v>943</v>
      </c>
      <c r="B486" s="297">
        <v>17</v>
      </c>
      <c r="C486" s="78">
        <v>5</v>
      </c>
      <c r="D486" s="78">
        <v>3</v>
      </c>
      <c r="H486" s="78">
        <v>0</v>
      </c>
      <c r="M486" s="78" t="s">
        <v>1</v>
      </c>
      <c r="N486" s="78" t="s">
        <v>254</v>
      </c>
      <c r="O486" s="78">
        <v>20</v>
      </c>
    </row>
    <row r="487" spans="1:15" s="78" customFormat="1" x14ac:dyDescent="0.25">
      <c r="A487" s="317" t="s">
        <v>943</v>
      </c>
      <c r="B487" s="297">
        <v>17</v>
      </c>
      <c r="C487" s="78">
        <v>6</v>
      </c>
      <c r="D487" s="78">
        <v>3</v>
      </c>
      <c r="H487" s="78">
        <v>6</v>
      </c>
      <c r="M487" s="78" t="s">
        <v>1</v>
      </c>
      <c r="N487" s="78" t="s">
        <v>254</v>
      </c>
      <c r="O487" s="78">
        <v>20</v>
      </c>
    </row>
    <row r="488" spans="1:15" s="78" customFormat="1" x14ac:dyDescent="0.25">
      <c r="A488" s="317" t="s">
        <v>943</v>
      </c>
      <c r="B488" s="297">
        <v>17</v>
      </c>
      <c r="C488" s="78">
        <v>7</v>
      </c>
      <c r="D488" s="78">
        <v>4</v>
      </c>
      <c r="H488" s="78">
        <v>0</v>
      </c>
      <c r="M488" s="78" t="s">
        <v>1</v>
      </c>
      <c r="N488" s="78" t="s">
        <v>254</v>
      </c>
      <c r="O488" s="78">
        <v>20</v>
      </c>
    </row>
    <row r="489" spans="1:15" s="78" customFormat="1" x14ac:dyDescent="0.25">
      <c r="A489" s="317" t="s">
        <v>943</v>
      </c>
      <c r="B489" s="297">
        <v>17</v>
      </c>
      <c r="C489" s="78">
        <v>8</v>
      </c>
      <c r="D489" s="78">
        <v>3</v>
      </c>
      <c r="H489" s="78">
        <v>0</v>
      </c>
      <c r="M489" s="78" t="s">
        <v>1</v>
      </c>
      <c r="N489" s="78" t="s">
        <v>254</v>
      </c>
      <c r="O489" s="78">
        <v>20</v>
      </c>
    </row>
    <row r="490" spans="1:15" s="78" customFormat="1" x14ac:dyDescent="0.25">
      <c r="A490" s="317" t="s">
        <v>943</v>
      </c>
      <c r="B490" s="297">
        <v>17</v>
      </c>
      <c r="C490" s="78">
        <v>9</v>
      </c>
      <c r="D490" s="78">
        <v>3</v>
      </c>
      <c r="H490" s="78">
        <v>0</v>
      </c>
      <c r="M490" s="78" t="s">
        <v>1</v>
      </c>
      <c r="N490" s="78" t="s">
        <v>254</v>
      </c>
      <c r="O490" s="78">
        <v>20</v>
      </c>
    </row>
    <row r="491" spans="1:15" s="78" customFormat="1" x14ac:dyDescent="0.25">
      <c r="A491" s="317" t="s">
        <v>943</v>
      </c>
      <c r="B491" s="297">
        <v>17</v>
      </c>
      <c r="C491" s="78">
        <v>10</v>
      </c>
      <c r="D491" s="78">
        <v>3</v>
      </c>
      <c r="H491" s="78">
        <v>0</v>
      </c>
      <c r="M491" s="78" t="s">
        <v>1</v>
      </c>
      <c r="N491" s="78" t="s">
        <v>254</v>
      </c>
      <c r="O491" s="78">
        <v>20</v>
      </c>
    </row>
    <row r="492" spans="1:15" s="78" customFormat="1" x14ac:dyDescent="0.25">
      <c r="A492" s="317" t="s">
        <v>943</v>
      </c>
      <c r="B492" s="297">
        <v>17</v>
      </c>
      <c r="C492" s="78">
        <v>11</v>
      </c>
      <c r="D492" s="78">
        <v>3</v>
      </c>
      <c r="H492" s="78">
        <v>0</v>
      </c>
      <c r="M492" s="78" t="s">
        <v>1</v>
      </c>
      <c r="N492" s="78" t="s">
        <v>254</v>
      </c>
      <c r="O492" s="78">
        <v>20</v>
      </c>
    </row>
    <row r="493" spans="1:15" s="78" customFormat="1" x14ac:dyDescent="0.25">
      <c r="A493" s="317" t="s">
        <v>943</v>
      </c>
      <c r="B493" s="297">
        <v>17</v>
      </c>
      <c r="C493" s="78">
        <v>12</v>
      </c>
      <c r="D493" s="78">
        <v>3</v>
      </c>
      <c r="H493" s="78">
        <v>0</v>
      </c>
      <c r="M493" s="78" t="s">
        <v>1</v>
      </c>
      <c r="N493" s="78" t="s">
        <v>254</v>
      </c>
      <c r="O493" s="78">
        <v>20</v>
      </c>
    </row>
    <row r="494" spans="1:15" s="78" customFormat="1" x14ac:dyDescent="0.25">
      <c r="A494" s="317" t="s">
        <v>943</v>
      </c>
      <c r="B494" s="297">
        <v>17</v>
      </c>
      <c r="C494" s="78">
        <v>13</v>
      </c>
      <c r="D494" s="78">
        <v>4</v>
      </c>
      <c r="H494" s="78">
        <v>0</v>
      </c>
      <c r="M494" s="78" t="s">
        <v>1</v>
      </c>
      <c r="N494" s="78" t="s">
        <v>254</v>
      </c>
      <c r="O494" s="78">
        <v>20</v>
      </c>
    </row>
    <row r="495" spans="1:15" s="78" customFormat="1" x14ac:dyDescent="0.25">
      <c r="A495" s="317" t="s">
        <v>943</v>
      </c>
      <c r="B495" s="297">
        <v>17</v>
      </c>
      <c r="C495" s="78">
        <v>14</v>
      </c>
      <c r="D495" s="78">
        <v>4</v>
      </c>
      <c r="H495" s="78">
        <v>0</v>
      </c>
      <c r="M495" s="78" t="s">
        <v>1</v>
      </c>
      <c r="N495" s="78" t="s">
        <v>254</v>
      </c>
      <c r="O495" s="78">
        <v>20</v>
      </c>
    </row>
    <row r="496" spans="1:15" s="78" customFormat="1" x14ac:dyDescent="0.25">
      <c r="A496" s="317" t="s">
        <v>943</v>
      </c>
      <c r="B496" s="297">
        <v>17</v>
      </c>
      <c r="C496" s="78">
        <v>15</v>
      </c>
      <c r="D496" s="78">
        <v>4</v>
      </c>
      <c r="H496" s="78">
        <v>0</v>
      </c>
      <c r="M496" s="78" t="s">
        <v>1</v>
      </c>
      <c r="N496" s="78" t="s">
        <v>254</v>
      </c>
      <c r="O496" s="78">
        <v>20</v>
      </c>
    </row>
    <row r="497" spans="1:15" s="78" customFormat="1" x14ac:dyDescent="0.25">
      <c r="A497" s="317" t="s">
        <v>943</v>
      </c>
      <c r="B497" s="297">
        <v>17</v>
      </c>
      <c r="C497" s="78">
        <v>16</v>
      </c>
      <c r="D497" s="78">
        <v>3</v>
      </c>
      <c r="H497" s="78">
        <v>0</v>
      </c>
      <c r="M497" s="78" t="s">
        <v>1</v>
      </c>
      <c r="N497" s="78" t="s">
        <v>254</v>
      </c>
      <c r="O497" s="78">
        <v>20</v>
      </c>
    </row>
    <row r="498" spans="1:15" s="78" customFormat="1" x14ac:dyDescent="0.25">
      <c r="A498" s="317" t="s">
        <v>943</v>
      </c>
      <c r="B498" s="297">
        <v>17</v>
      </c>
      <c r="C498" s="78">
        <v>17</v>
      </c>
      <c r="D498" s="78">
        <v>3</v>
      </c>
      <c r="H498" s="78">
        <v>0</v>
      </c>
      <c r="M498" s="78" t="s">
        <v>1</v>
      </c>
      <c r="N498" s="78" t="s">
        <v>254</v>
      </c>
      <c r="O498" s="78">
        <v>20</v>
      </c>
    </row>
    <row r="499" spans="1:15" s="78" customFormat="1" x14ac:dyDescent="0.25">
      <c r="A499" s="317" t="s">
        <v>943</v>
      </c>
      <c r="B499" s="297">
        <v>17</v>
      </c>
      <c r="C499" s="78">
        <v>18</v>
      </c>
      <c r="D499" s="78">
        <v>3</v>
      </c>
      <c r="H499" s="78">
        <v>0</v>
      </c>
      <c r="M499" s="78" t="s">
        <v>1</v>
      </c>
      <c r="N499" s="78" t="s">
        <v>254</v>
      </c>
      <c r="O499" s="78">
        <v>20</v>
      </c>
    </row>
    <row r="500" spans="1:15" s="78" customFormat="1" x14ac:dyDescent="0.25">
      <c r="A500" s="317" t="s">
        <v>943</v>
      </c>
      <c r="B500" s="297">
        <v>17</v>
      </c>
      <c r="C500" s="78">
        <v>19</v>
      </c>
      <c r="D500" s="78" t="s">
        <v>52</v>
      </c>
      <c r="H500" s="78">
        <v>0</v>
      </c>
      <c r="M500" s="78" t="s">
        <v>1</v>
      </c>
      <c r="N500" s="78" t="s">
        <v>254</v>
      </c>
      <c r="O500" s="78">
        <v>20</v>
      </c>
    </row>
    <row r="501" spans="1:15" s="78" customFormat="1" x14ac:dyDescent="0.25">
      <c r="A501" s="317" t="s">
        <v>943</v>
      </c>
      <c r="B501" s="297">
        <v>17</v>
      </c>
      <c r="C501" s="78">
        <v>20</v>
      </c>
      <c r="D501" s="78" t="s">
        <v>52</v>
      </c>
      <c r="H501" s="78">
        <v>0</v>
      </c>
      <c r="M501" s="78" t="s">
        <v>1</v>
      </c>
      <c r="N501" s="78" t="s">
        <v>254</v>
      </c>
      <c r="O501" s="78">
        <v>20</v>
      </c>
    </row>
    <row r="502" spans="1:15" s="78" customFormat="1" x14ac:dyDescent="0.25">
      <c r="A502" s="317" t="s">
        <v>943</v>
      </c>
      <c r="B502" s="297">
        <v>17</v>
      </c>
      <c r="C502" s="78">
        <v>21</v>
      </c>
      <c r="D502" s="78" t="s">
        <v>52</v>
      </c>
      <c r="H502" s="78">
        <v>0</v>
      </c>
      <c r="M502" s="78" t="s">
        <v>1</v>
      </c>
      <c r="N502" s="78" t="s">
        <v>254</v>
      </c>
      <c r="O502" s="78">
        <v>20</v>
      </c>
    </row>
    <row r="503" spans="1:15" s="78" customFormat="1" x14ac:dyDescent="0.25">
      <c r="A503" s="317" t="s">
        <v>943</v>
      </c>
      <c r="B503" s="297">
        <v>17</v>
      </c>
      <c r="C503" s="78">
        <v>22</v>
      </c>
      <c r="D503" s="78" t="s">
        <v>52</v>
      </c>
      <c r="H503" s="78">
        <v>0</v>
      </c>
      <c r="M503" s="78" t="s">
        <v>1</v>
      </c>
      <c r="N503" s="78" t="s">
        <v>254</v>
      </c>
      <c r="O503" s="78">
        <v>20</v>
      </c>
    </row>
    <row r="504" spans="1:15" s="78" customFormat="1" x14ac:dyDescent="0.25">
      <c r="A504" s="317" t="s">
        <v>943</v>
      </c>
      <c r="B504" s="297">
        <v>17</v>
      </c>
      <c r="C504" s="78">
        <v>23</v>
      </c>
      <c r="D504" s="78" t="s">
        <v>52</v>
      </c>
      <c r="H504" s="78">
        <v>0</v>
      </c>
      <c r="M504" s="78" t="s">
        <v>1</v>
      </c>
      <c r="N504" s="78" t="s">
        <v>254</v>
      </c>
      <c r="O504" s="78">
        <v>20</v>
      </c>
    </row>
    <row r="505" spans="1:15" s="78" customFormat="1" x14ac:dyDescent="0.25">
      <c r="A505" s="317" t="s">
        <v>943</v>
      </c>
      <c r="B505" s="297">
        <v>17</v>
      </c>
      <c r="C505" s="78">
        <v>24</v>
      </c>
      <c r="D505" s="78" t="s">
        <v>52</v>
      </c>
      <c r="H505" s="78">
        <v>0</v>
      </c>
      <c r="M505" s="78" t="s">
        <v>1</v>
      </c>
      <c r="N505" s="78" t="s">
        <v>254</v>
      </c>
      <c r="O505" s="78">
        <v>20</v>
      </c>
    </row>
    <row r="506" spans="1:15" s="78" customFormat="1" x14ac:dyDescent="0.25">
      <c r="A506" s="317" t="s">
        <v>943</v>
      </c>
      <c r="B506" s="297">
        <v>17</v>
      </c>
      <c r="C506" s="78">
        <v>25</v>
      </c>
      <c r="D506" s="78" t="s">
        <v>52</v>
      </c>
      <c r="H506" s="78">
        <v>0</v>
      </c>
      <c r="M506" s="78" t="s">
        <v>1</v>
      </c>
      <c r="N506" s="78" t="s">
        <v>254</v>
      </c>
      <c r="O506" s="78">
        <v>20</v>
      </c>
    </row>
    <row r="507" spans="1:15" s="78" customFormat="1" x14ac:dyDescent="0.25">
      <c r="A507" s="317" t="s">
        <v>943</v>
      </c>
      <c r="B507" s="297">
        <v>17</v>
      </c>
      <c r="C507" s="78">
        <v>26</v>
      </c>
      <c r="D507" s="78" t="s">
        <v>52</v>
      </c>
      <c r="H507" s="78">
        <v>0</v>
      </c>
      <c r="M507" s="78" t="s">
        <v>1</v>
      </c>
      <c r="N507" s="78" t="s">
        <v>254</v>
      </c>
      <c r="O507" s="78">
        <v>20</v>
      </c>
    </row>
    <row r="508" spans="1:15" s="78" customFormat="1" x14ac:dyDescent="0.25">
      <c r="A508" s="317" t="s">
        <v>943</v>
      </c>
      <c r="B508" s="297">
        <v>17</v>
      </c>
      <c r="C508" s="78">
        <v>27</v>
      </c>
      <c r="D508" s="78" t="s">
        <v>52</v>
      </c>
      <c r="H508" s="78">
        <v>0</v>
      </c>
      <c r="M508" s="78" t="s">
        <v>1</v>
      </c>
      <c r="N508" s="78" t="s">
        <v>254</v>
      </c>
      <c r="O508" s="78">
        <v>20</v>
      </c>
    </row>
    <row r="509" spans="1:15" s="78" customFormat="1" ht="15" customHeight="1" x14ac:dyDescent="0.25">
      <c r="A509" s="317" t="s">
        <v>943</v>
      </c>
      <c r="B509" s="297">
        <v>17</v>
      </c>
      <c r="C509" s="78">
        <v>1</v>
      </c>
      <c r="D509" s="78">
        <v>4</v>
      </c>
      <c r="H509" s="78">
        <v>0</v>
      </c>
      <c r="M509" s="78" t="s">
        <v>1</v>
      </c>
      <c r="N509" s="78" t="s">
        <v>254</v>
      </c>
      <c r="O509" s="78">
        <v>20</v>
      </c>
    </row>
    <row r="510" spans="1:15" s="78" customFormat="1" x14ac:dyDescent="0.25">
      <c r="A510" s="317" t="s">
        <v>943</v>
      </c>
      <c r="B510" s="297">
        <v>17</v>
      </c>
      <c r="C510" s="78">
        <v>2</v>
      </c>
      <c r="D510" s="78">
        <v>4</v>
      </c>
      <c r="H510" s="78">
        <v>0</v>
      </c>
      <c r="M510" s="78" t="s">
        <v>1</v>
      </c>
      <c r="N510" s="78" t="s">
        <v>254</v>
      </c>
      <c r="O510" s="78">
        <v>20</v>
      </c>
    </row>
    <row r="511" spans="1:15" s="78" customFormat="1" x14ac:dyDescent="0.25">
      <c r="A511" s="317" t="s">
        <v>943</v>
      </c>
      <c r="B511" s="297">
        <v>17</v>
      </c>
      <c r="C511" s="78">
        <v>3</v>
      </c>
      <c r="D511" s="78">
        <v>3</v>
      </c>
      <c r="H511" s="78">
        <v>0</v>
      </c>
      <c r="M511" s="78" t="s">
        <v>1</v>
      </c>
      <c r="N511" s="78" t="s">
        <v>254</v>
      </c>
      <c r="O511" s="78">
        <v>20</v>
      </c>
    </row>
    <row r="512" spans="1:15" s="78" customFormat="1" x14ac:dyDescent="0.25">
      <c r="A512" s="317" t="s">
        <v>943</v>
      </c>
      <c r="B512" s="297">
        <v>17</v>
      </c>
      <c r="C512" s="78">
        <v>4</v>
      </c>
      <c r="D512" s="78">
        <v>3</v>
      </c>
      <c r="H512" s="78">
        <v>4</v>
      </c>
      <c r="M512" s="78" t="s">
        <v>1</v>
      </c>
      <c r="N512" s="78" t="s">
        <v>254</v>
      </c>
      <c r="O512" s="78">
        <v>20</v>
      </c>
    </row>
    <row r="513" spans="1:15" s="78" customFormat="1" x14ac:dyDescent="0.25">
      <c r="A513" s="317" t="s">
        <v>943</v>
      </c>
      <c r="B513" s="297">
        <v>17</v>
      </c>
      <c r="C513" s="78">
        <v>5</v>
      </c>
      <c r="D513" s="78">
        <v>3</v>
      </c>
      <c r="H513" s="78">
        <v>0</v>
      </c>
      <c r="M513" s="78" t="s">
        <v>1</v>
      </c>
      <c r="N513" s="78" t="s">
        <v>254</v>
      </c>
      <c r="O513" s="78">
        <v>20</v>
      </c>
    </row>
    <row r="514" spans="1:15" s="78" customFormat="1" x14ac:dyDescent="0.25">
      <c r="A514" s="317" t="s">
        <v>943</v>
      </c>
      <c r="B514" s="297">
        <v>17</v>
      </c>
      <c r="C514" s="78">
        <v>6</v>
      </c>
      <c r="D514" s="78">
        <v>3</v>
      </c>
      <c r="H514" s="78">
        <v>6</v>
      </c>
      <c r="M514" s="78" t="s">
        <v>1</v>
      </c>
      <c r="N514" s="78" t="s">
        <v>254</v>
      </c>
      <c r="O514" s="78">
        <v>20</v>
      </c>
    </row>
    <row r="515" spans="1:15" s="78" customFormat="1" x14ac:dyDescent="0.25">
      <c r="A515" s="317" t="s">
        <v>943</v>
      </c>
      <c r="B515" s="297">
        <v>17</v>
      </c>
      <c r="C515" s="78">
        <v>7</v>
      </c>
      <c r="D515" s="78">
        <v>4</v>
      </c>
      <c r="H515" s="78">
        <v>0</v>
      </c>
      <c r="M515" s="78" t="s">
        <v>1</v>
      </c>
      <c r="N515" s="78" t="s">
        <v>254</v>
      </c>
      <c r="O515" s="78">
        <v>20</v>
      </c>
    </row>
    <row r="516" spans="1:15" s="78" customFormat="1" x14ac:dyDescent="0.25">
      <c r="A516" s="317" t="s">
        <v>943</v>
      </c>
      <c r="B516" s="297">
        <v>17</v>
      </c>
      <c r="C516" s="78">
        <v>8</v>
      </c>
      <c r="D516" s="78">
        <v>3</v>
      </c>
      <c r="H516" s="78">
        <v>0</v>
      </c>
      <c r="M516" s="78" t="s">
        <v>1</v>
      </c>
      <c r="N516" s="78" t="s">
        <v>254</v>
      </c>
      <c r="O516" s="78">
        <v>20</v>
      </c>
    </row>
    <row r="517" spans="1:15" s="78" customFormat="1" x14ac:dyDescent="0.25">
      <c r="A517" s="317" t="s">
        <v>943</v>
      </c>
      <c r="B517" s="297">
        <v>17</v>
      </c>
      <c r="C517" s="78">
        <v>9</v>
      </c>
      <c r="D517" s="78">
        <v>3</v>
      </c>
      <c r="H517" s="78">
        <v>0</v>
      </c>
      <c r="M517" s="78" t="s">
        <v>1</v>
      </c>
      <c r="N517" s="78" t="s">
        <v>254</v>
      </c>
      <c r="O517" s="78">
        <v>20</v>
      </c>
    </row>
    <row r="518" spans="1:15" s="78" customFormat="1" x14ac:dyDescent="0.25">
      <c r="A518" s="317" t="s">
        <v>943</v>
      </c>
      <c r="B518" s="297">
        <v>17</v>
      </c>
      <c r="C518" s="78">
        <v>10</v>
      </c>
      <c r="D518" s="78">
        <v>3</v>
      </c>
      <c r="H518" s="78">
        <v>0</v>
      </c>
      <c r="M518" s="78" t="s">
        <v>1</v>
      </c>
      <c r="N518" s="78" t="s">
        <v>254</v>
      </c>
      <c r="O518" s="78">
        <v>20</v>
      </c>
    </row>
    <row r="519" spans="1:15" s="78" customFormat="1" x14ac:dyDescent="0.25">
      <c r="A519" s="317" t="s">
        <v>943</v>
      </c>
      <c r="B519" s="297">
        <v>17</v>
      </c>
      <c r="C519" s="78">
        <v>11</v>
      </c>
      <c r="D519" s="78">
        <v>3</v>
      </c>
      <c r="H519" s="78">
        <v>0</v>
      </c>
      <c r="M519" s="78" t="s">
        <v>1</v>
      </c>
      <c r="N519" s="78" t="s">
        <v>254</v>
      </c>
      <c r="O519" s="78">
        <v>20</v>
      </c>
    </row>
    <row r="520" spans="1:15" s="78" customFormat="1" x14ac:dyDescent="0.25">
      <c r="A520" s="317" t="s">
        <v>943</v>
      </c>
      <c r="B520" s="297">
        <v>17</v>
      </c>
      <c r="C520" s="78">
        <v>12</v>
      </c>
      <c r="D520" s="78">
        <v>3</v>
      </c>
      <c r="H520" s="78">
        <v>0</v>
      </c>
      <c r="M520" s="78" t="s">
        <v>1</v>
      </c>
      <c r="N520" s="78" t="s">
        <v>254</v>
      </c>
      <c r="O520" s="78">
        <v>20</v>
      </c>
    </row>
    <row r="521" spans="1:15" s="78" customFormat="1" x14ac:dyDescent="0.25">
      <c r="A521" s="317" t="s">
        <v>943</v>
      </c>
      <c r="B521" s="297">
        <v>17</v>
      </c>
      <c r="C521" s="78">
        <v>13</v>
      </c>
      <c r="D521" s="78">
        <v>4</v>
      </c>
      <c r="H521" s="78">
        <v>0</v>
      </c>
      <c r="M521" s="78" t="s">
        <v>1</v>
      </c>
      <c r="N521" s="78" t="s">
        <v>254</v>
      </c>
      <c r="O521" s="78">
        <v>20</v>
      </c>
    </row>
    <row r="522" spans="1:15" s="78" customFormat="1" x14ac:dyDescent="0.25">
      <c r="A522" s="317" t="s">
        <v>943</v>
      </c>
      <c r="B522" s="297">
        <v>17</v>
      </c>
      <c r="C522" s="78">
        <v>14</v>
      </c>
      <c r="D522" s="78">
        <v>4</v>
      </c>
      <c r="H522" s="78">
        <v>0</v>
      </c>
      <c r="M522" s="78" t="s">
        <v>1</v>
      </c>
      <c r="N522" s="78" t="s">
        <v>254</v>
      </c>
      <c r="O522" s="78">
        <v>20</v>
      </c>
    </row>
    <row r="523" spans="1:15" s="78" customFormat="1" x14ac:dyDescent="0.25">
      <c r="A523" s="317" t="s">
        <v>943</v>
      </c>
      <c r="B523" s="297">
        <v>17</v>
      </c>
      <c r="C523" s="78">
        <v>15</v>
      </c>
      <c r="D523" s="78">
        <v>4</v>
      </c>
      <c r="H523" s="78">
        <v>0</v>
      </c>
      <c r="M523" s="78" t="s">
        <v>1</v>
      </c>
      <c r="N523" s="78" t="s">
        <v>254</v>
      </c>
      <c r="O523" s="78">
        <v>20</v>
      </c>
    </row>
    <row r="524" spans="1:15" s="78" customFormat="1" x14ac:dyDescent="0.25">
      <c r="A524" s="317" t="s">
        <v>943</v>
      </c>
      <c r="B524" s="297">
        <v>17</v>
      </c>
      <c r="C524" s="78">
        <v>16</v>
      </c>
      <c r="D524" s="78">
        <v>3</v>
      </c>
      <c r="H524" s="78">
        <v>0</v>
      </c>
      <c r="M524" s="78" t="s">
        <v>1</v>
      </c>
      <c r="N524" s="78" t="s">
        <v>254</v>
      </c>
      <c r="O524" s="78">
        <v>20</v>
      </c>
    </row>
    <row r="525" spans="1:15" s="78" customFormat="1" x14ac:dyDescent="0.25">
      <c r="A525" s="317" t="s">
        <v>943</v>
      </c>
      <c r="B525" s="297">
        <v>17</v>
      </c>
      <c r="C525" s="78">
        <v>17</v>
      </c>
      <c r="D525" s="78">
        <v>3</v>
      </c>
      <c r="H525" s="78">
        <v>0</v>
      </c>
      <c r="M525" s="78" t="s">
        <v>1</v>
      </c>
      <c r="N525" s="78" t="s">
        <v>254</v>
      </c>
      <c r="O525" s="78">
        <v>20</v>
      </c>
    </row>
    <row r="526" spans="1:15" s="78" customFormat="1" x14ac:dyDescent="0.25">
      <c r="A526" s="317" t="s">
        <v>943</v>
      </c>
      <c r="B526" s="297">
        <v>17</v>
      </c>
      <c r="C526" s="78">
        <v>18</v>
      </c>
      <c r="D526" s="78">
        <v>3</v>
      </c>
      <c r="H526" s="78">
        <v>0</v>
      </c>
      <c r="M526" s="78" t="s">
        <v>1</v>
      </c>
      <c r="N526" s="78" t="s">
        <v>254</v>
      </c>
      <c r="O526" s="78">
        <v>20</v>
      </c>
    </row>
    <row r="527" spans="1:15" s="78" customFormat="1" x14ac:dyDescent="0.25">
      <c r="A527" s="317" t="s">
        <v>943</v>
      </c>
      <c r="B527" s="297">
        <v>17</v>
      </c>
      <c r="C527" s="78">
        <v>19</v>
      </c>
      <c r="D527" s="78" t="s">
        <v>52</v>
      </c>
      <c r="H527" s="78">
        <v>0</v>
      </c>
      <c r="M527" s="78" t="s">
        <v>1</v>
      </c>
      <c r="N527" s="78" t="s">
        <v>254</v>
      </c>
      <c r="O527" s="78">
        <v>20</v>
      </c>
    </row>
    <row r="528" spans="1:15" s="78" customFormat="1" x14ac:dyDescent="0.25">
      <c r="A528" s="317" t="s">
        <v>943</v>
      </c>
      <c r="B528" s="297">
        <v>17</v>
      </c>
      <c r="C528" s="78">
        <v>20</v>
      </c>
      <c r="D528" s="78" t="s">
        <v>52</v>
      </c>
      <c r="H528" s="78">
        <v>0</v>
      </c>
      <c r="M528" s="78" t="s">
        <v>1</v>
      </c>
      <c r="N528" s="78" t="s">
        <v>254</v>
      </c>
      <c r="O528" s="78">
        <v>20</v>
      </c>
    </row>
    <row r="529" spans="1:15" s="78" customFormat="1" x14ac:dyDescent="0.25">
      <c r="A529" s="317" t="s">
        <v>943</v>
      </c>
      <c r="B529" s="297">
        <v>17</v>
      </c>
      <c r="C529" s="78">
        <v>21</v>
      </c>
      <c r="D529" s="78" t="s">
        <v>52</v>
      </c>
      <c r="H529" s="78">
        <v>0</v>
      </c>
      <c r="M529" s="78" t="s">
        <v>1</v>
      </c>
      <c r="N529" s="78" t="s">
        <v>254</v>
      </c>
      <c r="O529" s="78">
        <v>20</v>
      </c>
    </row>
    <row r="530" spans="1:15" s="78" customFormat="1" x14ac:dyDescent="0.25">
      <c r="A530" s="317" t="s">
        <v>943</v>
      </c>
      <c r="B530" s="297">
        <v>17</v>
      </c>
      <c r="C530" s="78">
        <v>22</v>
      </c>
      <c r="D530" s="78" t="s">
        <v>52</v>
      </c>
      <c r="H530" s="78">
        <v>0</v>
      </c>
      <c r="M530" s="78" t="s">
        <v>1</v>
      </c>
      <c r="N530" s="78" t="s">
        <v>254</v>
      </c>
      <c r="O530" s="78">
        <v>20</v>
      </c>
    </row>
    <row r="531" spans="1:15" s="78" customFormat="1" x14ac:dyDescent="0.25">
      <c r="A531" s="317" t="s">
        <v>943</v>
      </c>
      <c r="B531" s="297">
        <v>17</v>
      </c>
      <c r="C531" s="78">
        <v>23</v>
      </c>
      <c r="D531" s="78" t="s">
        <v>52</v>
      </c>
      <c r="H531" s="78">
        <v>0</v>
      </c>
      <c r="M531" s="78" t="s">
        <v>1</v>
      </c>
      <c r="N531" s="78" t="s">
        <v>254</v>
      </c>
      <c r="O531" s="78">
        <v>20</v>
      </c>
    </row>
    <row r="532" spans="1:15" s="78" customFormat="1" x14ac:dyDescent="0.25">
      <c r="A532" s="317" t="s">
        <v>943</v>
      </c>
      <c r="B532" s="297">
        <v>17</v>
      </c>
      <c r="C532" s="78">
        <v>24</v>
      </c>
      <c r="D532" s="78" t="s">
        <v>52</v>
      </c>
      <c r="H532" s="78">
        <v>0</v>
      </c>
      <c r="M532" s="78" t="s">
        <v>1</v>
      </c>
      <c r="N532" s="78" t="s">
        <v>254</v>
      </c>
      <c r="O532" s="78">
        <v>20</v>
      </c>
    </row>
    <row r="533" spans="1:15" s="78" customFormat="1" x14ac:dyDescent="0.25">
      <c r="A533" s="317" t="s">
        <v>943</v>
      </c>
      <c r="B533" s="297">
        <v>17</v>
      </c>
      <c r="C533" s="78">
        <v>25</v>
      </c>
      <c r="D533" s="78" t="s">
        <v>52</v>
      </c>
      <c r="H533" s="78">
        <v>0</v>
      </c>
      <c r="M533" s="78" t="s">
        <v>1</v>
      </c>
      <c r="N533" s="78" t="s">
        <v>254</v>
      </c>
      <c r="O533" s="78">
        <v>20</v>
      </c>
    </row>
    <row r="534" spans="1:15" s="78" customFormat="1" x14ac:dyDescent="0.25">
      <c r="A534" s="317" t="s">
        <v>943</v>
      </c>
      <c r="B534" s="297">
        <v>17</v>
      </c>
      <c r="C534" s="78">
        <v>26</v>
      </c>
      <c r="D534" s="78" t="s">
        <v>52</v>
      </c>
      <c r="H534" s="78">
        <v>0</v>
      </c>
      <c r="M534" s="78" t="s">
        <v>1</v>
      </c>
      <c r="N534" s="78" t="s">
        <v>254</v>
      </c>
      <c r="O534" s="78">
        <v>20</v>
      </c>
    </row>
    <row r="535" spans="1:15" s="78" customFormat="1" x14ac:dyDescent="0.25">
      <c r="A535" s="317" t="s">
        <v>943</v>
      </c>
      <c r="B535" s="297">
        <v>17</v>
      </c>
      <c r="C535" s="78">
        <v>27</v>
      </c>
      <c r="D535" s="78" t="s">
        <v>52</v>
      </c>
      <c r="H535" s="78">
        <v>0</v>
      </c>
      <c r="M535" s="78" t="s">
        <v>1</v>
      </c>
      <c r="N535" s="78" t="s">
        <v>254</v>
      </c>
      <c r="O535" s="78">
        <v>20</v>
      </c>
    </row>
    <row r="536" spans="1:15" s="78" customFormat="1" ht="15" customHeight="1" x14ac:dyDescent="0.25">
      <c r="A536" s="317" t="s">
        <v>943</v>
      </c>
      <c r="B536" s="297">
        <v>17</v>
      </c>
      <c r="C536" s="78">
        <v>1</v>
      </c>
      <c r="D536" s="78">
        <v>4</v>
      </c>
      <c r="H536" s="78">
        <v>0</v>
      </c>
      <c r="M536" s="78" t="s">
        <v>1</v>
      </c>
      <c r="N536" s="78" t="s">
        <v>254</v>
      </c>
      <c r="O536" s="78">
        <v>20</v>
      </c>
    </row>
    <row r="537" spans="1:15" s="78" customFormat="1" x14ac:dyDescent="0.25">
      <c r="A537" s="317" t="s">
        <v>943</v>
      </c>
      <c r="B537" s="297">
        <v>17</v>
      </c>
      <c r="C537" s="78">
        <v>2</v>
      </c>
      <c r="D537" s="78">
        <v>4</v>
      </c>
      <c r="H537" s="78">
        <v>0</v>
      </c>
      <c r="M537" s="78" t="s">
        <v>1</v>
      </c>
      <c r="N537" s="78" t="s">
        <v>254</v>
      </c>
      <c r="O537" s="78">
        <v>20</v>
      </c>
    </row>
    <row r="538" spans="1:15" s="78" customFormat="1" x14ac:dyDescent="0.25">
      <c r="A538" s="317" t="s">
        <v>943</v>
      </c>
      <c r="B538" s="297">
        <v>17</v>
      </c>
      <c r="C538" s="78">
        <v>3</v>
      </c>
      <c r="D538" s="78">
        <v>3</v>
      </c>
      <c r="H538" s="78">
        <v>0</v>
      </c>
      <c r="M538" s="78" t="s">
        <v>1</v>
      </c>
      <c r="N538" s="78" t="s">
        <v>254</v>
      </c>
      <c r="O538" s="78">
        <v>20</v>
      </c>
    </row>
    <row r="539" spans="1:15" s="78" customFormat="1" x14ac:dyDescent="0.25">
      <c r="A539" s="317" t="s">
        <v>943</v>
      </c>
      <c r="B539" s="297">
        <v>17</v>
      </c>
      <c r="C539" s="78">
        <v>4</v>
      </c>
      <c r="D539" s="78">
        <v>3</v>
      </c>
      <c r="H539" s="78">
        <v>4</v>
      </c>
      <c r="M539" s="78" t="s">
        <v>1</v>
      </c>
      <c r="N539" s="78" t="s">
        <v>254</v>
      </c>
      <c r="O539" s="78">
        <v>20</v>
      </c>
    </row>
    <row r="540" spans="1:15" s="78" customFormat="1" x14ac:dyDescent="0.25">
      <c r="A540" s="317" t="s">
        <v>943</v>
      </c>
      <c r="B540" s="297">
        <v>17</v>
      </c>
      <c r="C540" s="78">
        <v>5</v>
      </c>
      <c r="D540" s="78">
        <v>3</v>
      </c>
      <c r="H540" s="78">
        <v>0</v>
      </c>
      <c r="M540" s="78" t="s">
        <v>1</v>
      </c>
      <c r="N540" s="78" t="s">
        <v>254</v>
      </c>
      <c r="O540" s="78">
        <v>20</v>
      </c>
    </row>
    <row r="541" spans="1:15" s="78" customFormat="1" x14ac:dyDescent="0.25">
      <c r="A541" s="317" t="s">
        <v>943</v>
      </c>
      <c r="B541" s="297">
        <v>17</v>
      </c>
      <c r="C541" s="78">
        <v>6</v>
      </c>
      <c r="D541" s="78">
        <v>3</v>
      </c>
      <c r="H541" s="78">
        <v>6</v>
      </c>
      <c r="M541" s="78" t="s">
        <v>1</v>
      </c>
      <c r="N541" s="78" t="s">
        <v>254</v>
      </c>
      <c r="O541" s="78">
        <v>20</v>
      </c>
    </row>
    <row r="542" spans="1:15" s="78" customFormat="1" x14ac:dyDescent="0.25">
      <c r="A542" s="317" t="s">
        <v>943</v>
      </c>
      <c r="B542" s="297">
        <v>17</v>
      </c>
      <c r="C542" s="78">
        <v>7</v>
      </c>
      <c r="D542" s="78">
        <v>4</v>
      </c>
      <c r="H542" s="78">
        <v>0</v>
      </c>
      <c r="M542" s="78" t="s">
        <v>1</v>
      </c>
      <c r="N542" s="78" t="s">
        <v>254</v>
      </c>
      <c r="O542" s="78">
        <v>20</v>
      </c>
    </row>
    <row r="543" spans="1:15" s="78" customFormat="1" x14ac:dyDescent="0.25">
      <c r="A543" s="317" t="s">
        <v>943</v>
      </c>
      <c r="B543" s="297">
        <v>17</v>
      </c>
      <c r="C543" s="78">
        <v>8</v>
      </c>
      <c r="D543" s="78">
        <v>3</v>
      </c>
      <c r="H543" s="78">
        <v>0</v>
      </c>
      <c r="M543" s="78" t="s">
        <v>1</v>
      </c>
      <c r="N543" s="78" t="s">
        <v>254</v>
      </c>
      <c r="O543" s="78">
        <v>20</v>
      </c>
    </row>
    <row r="544" spans="1:15" s="78" customFormat="1" x14ac:dyDescent="0.25">
      <c r="A544" s="317" t="s">
        <v>943</v>
      </c>
      <c r="B544" s="297">
        <v>17</v>
      </c>
      <c r="C544" s="78">
        <v>9</v>
      </c>
      <c r="D544" s="78">
        <v>3</v>
      </c>
      <c r="H544" s="78">
        <v>0</v>
      </c>
      <c r="M544" s="78" t="s">
        <v>1</v>
      </c>
      <c r="N544" s="78" t="s">
        <v>254</v>
      </c>
      <c r="O544" s="78">
        <v>20</v>
      </c>
    </row>
    <row r="545" spans="1:15" s="78" customFormat="1" x14ac:dyDescent="0.25">
      <c r="A545" s="317" t="s">
        <v>943</v>
      </c>
      <c r="B545" s="297">
        <v>17</v>
      </c>
      <c r="C545" s="78">
        <v>10</v>
      </c>
      <c r="D545" s="78">
        <v>3</v>
      </c>
      <c r="H545" s="78">
        <v>0</v>
      </c>
      <c r="M545" s="78" t="s">
        <v>1</v>
      </c>
      <c r="N545" s="78" t="s">
        <v>254</v>
      </c>
      <c r="O545" s="78">
        <v>20</v>
      </c>
    </row>
    <row r="546" spans="1:15" s="78" customFormat="1" x14ac:dyDescent="0.25">
      <c r="A546" s="317" t="s">
        <v>943</v>
      </c>
      <c r="B546" s="297">
        <v>17</v>
      </c>
      <c r="C546" s="78">
        <v>11</v>
      </c>
      <c r="D546" s="78">
        <v>3</v>
      </c>
      <c r="H546" s="78">
        <v>0</v>
      </c>
      <c r="M546" s="78" t="s">
        <v>1</v>
      </c>
      <c r="N546" s="78" t="s">
        <v>254</v>
      </c>
      <c r="O546" s="78">
        <v>20</v>
      </c>
    </row>
    <row r="547" spans="1:15" s="78" customFormat="1" x14ac:dyDescent="0.25">
      <c r="A547" s="317" t="s">
        <v>943</v>
      </c>
      <c r="B547" s="297">
        <v>17</v>
      </c>
      <c r="C547" s="78">
        <v>12</v>
      </c>
      <c r="D547" s="78">
        <v>3</v>
      </c>
      <c r="H547" s="78">
        <v>0</v>
      </c>
      <c r="M547" s="78" t="s">
        <v>1</v>
      </c>
      <c r="N547" s="78" t="s">
        <v>254</v>
      </c>
      <c r="O547" s="78">
        <v>20</v>
      </c>
    </row>
    <row r="548" spans="1:15" s="78" customFormat="1" x14ac:dyDescent="0.25">
      <c r="A548" s="317" t="s">
        <v>943</v>
      </c>
      <c r="B548" s="297">
        <v>17</v>
      </c>
      <c r="C548" s="78">
        <v>13</v>
      </c>
      <c r="D548" s="78">
        <v>4</v>
      </c>
      <c r="H548" s="78">
        <v>0</v>
      </c>
      <c r="M548" s="78" t="s">
        <v>1</v>
      </c>
      <c r="N548" s="78" t="s">
        <v>254</v>
      </c>
      <c r="O548" s="78">
        <v>20</v>
      </c>
    </row>
    <row r="549" spans="1:15" s="78" customFormat="1" x14ac:dyDescent="0.25">
      <c r="A549" s="317" t="s">
        <v>943</v>
      </c>
      <c r="B549" s="297">
        <v>17</v>
      </c>
      <c r="C549" s="78">
        <v>14</v>
      </c>
      <c r="D549" s="78">
        <v>4</v>
      </c>
      <c r="H549" s="78">
        <v>0</v>
      </c>
      <c r="M549" s="78" t="s">
        <v>1</v>
      </c>
      <c r="N549" s="78" t="s">
        <v>254</v>
      </c>
      <c r="O549" s="78">
        <v>20</v>
      </c>
    </row>
    <row r="550" spans="1:15" s="78" customFormat="1" x14ac:dyDescent="0.25">
      <c r="A550" s="317" t="s">
        <v>943</v>
      </c>
      <c r="B550" s="297">
        <v>17</v>
      </c>
      <c r="C550" s="78">
        <v>15</v>
      </c>
      <c r="D550" s="78">
        <v>4</v>
      </c>
      <c r="H550" s="78">
        <v>0</v>
      </c>
      <c r="M550" s="78" t="s">
        <v>1</v>
      </c>
      <c r="N550" s="78" t="s">
        <v>254</v>
      </c>
      <c r="O550" s="78">
        <v>20</v>
      </c>
    </row>
    <row r="551" spans="1:15" s="78" customFormat="1" x14ac:dyDescent="0.25">
      <c r="A551" s="317" t="s">
        <v>943</v>
      </c>
      <c r="B551" s="297">
        <v>17</v>
      </c>
      <c r="C551" s="78">
        <v>16</v>
      </c>
      <c r="D551" s="78">
        <v>3</v>
      </c>
      <c r="H551" s="78">
        <v>0</v>
      </c>
      <c r="M551" s="78" t="s">
        <v>1</v>
      </c>
      <c r="N551" s="78" t="s">
        <v>254</v>
      </c>
      <c r="O551" s="78">
        <v>20</v>
      </c>
    </row>
    <row r="552" spans="1:15" s="78" customFormat="1" x14ac:dyDescent="0.25">
      <c r="A552" s="317" t="s">
        <v>943</v>
      </c>
      <c r="B552" s="297">
        <v>17</v>
      </c>
      <c r="C552" s="78">
        <v>17</v>
      </c>
      <c r="D552" s="78">
        <v>3</v>
      </c>
      <c r="H552" s="78">
        <v>0</v>
      </c>
      <c r="M552" s="78" t="s">
        <v>1</v>
      </c>
      <c r="N552" s="78" t="s">
        <v>254</v>
      </c>
      <c r="O552" s="78">
        <v>20</v>
      </c>
    </row>
    <row r="553" spans="1:15" s="78" customFormat="1" x14ac:dyDescent="0.25">
      <c r="A553" s="317" t="s">
        <v>943</v>
      </c>
      <c r="B553" s="297">
        <v>17</v>
      </c>
      <c r="C553" s="78">
        <v>18</v>
      </c>
      <c r="D553" s="78">
        <v>3</v>
      </c>
      <c r="H553" s="78">
        <v>0</v>
      </c>
      <c r="M553" s="78" t="s">
        <v>1</v>
      </c>
      <c r="N553" s="78" t="s">
        <v>254</v>
      </c>
      <c r="O553" s="78">
        <v>20</v>
      </c>
    </row>
    <row r="554" spans="1:15" s="78" customFormat="1" x14ac:dyDescent="0.25">
      <c r="A554" s="317" t="s">
        <v>943</v>
      </c>
      <c r="B554" s="297">
        <v>17</v>
      </c>
      <c r="C554" s="78">
        <v>19</v>
      </c>
      <c r="D554" s="78" t="s">
        <v>52</v>
      </c>
      <c r="H554" s="78">
        <v>0</v>
      </c>
      <c r="M554" s="78" t="s">
        <v>1</v>
      </c>
      <c r="N554" s="78" t="s">
        <v>254</v>
      </c>
      <c r="O554" s="78">
        <v>20</v>
      </c>
    </row>
    <row r="555" spans="1:15" s="78" customFormat="1" x14ac:dyDescent="0.25">
      <c r="A555" s="317" t="s">
        <v>943</v>
      </c>
      <c r="B555" s="297">
        <v>17</v>
      </c>
      <c r="C555" s="78">
        <v>20</v>
      </c>
      <c r="D555" s="78" t="s">
        <v>52</v>
      </c>
      <c r="H555" s="78">
        <v>0</v>
      </c>
      <c r="M555" s="78" t="s">
        <v>1</v>
      </c>
      <c r="N555" s="78" t="s">
        <v>254</v>
      </c>
      <c r="O555" s="78">
        <v>20</v>
      </c>
    </row>
    <row r="556" spans="1:15" s="78" customFormat="1" x14ac:dyDescent="0.25">
      <c r="A556" s="317" t="s">
        <v>943</v>
      </c>
      <c r="B556" s="297">
        <v>17</v>
      </c>
      <c r="C556" s="78">
        <v>21</v>
      </c>
      <c r="D556" s="78" t="s">
        <v>52</v>
      </c>
      <c r="H556" s="78">
        <v>0</v>
      </c>
      <c r="M556" s="78" t="s">
        <v>1</v>
      </c>
      <c r="N556" s="78" t="s">
        <v>254</v>
      </c>
      <c r="O556" s="78">
        <v>20</v>
      </c>
    </row>
    <row r="557" spans="1:15" s="78" customFormat="1" x14ac:dyDescent="0.25">
      <c r="A557" s="317" t="s">
        <v>943</v>
      </c>
      <c r="B557" s="297">
        <v>17</v>
      </c>
      <c r="C557" s="78">
        <v>22</v>
      </c>
      <c r="D557" s="78" t="s">
        <v>52</v>
      </c>
      <c r="H557" s="78">
        <v>0</v>
      </c>
      <c r="M557" s="78" t="s">
        <v>1</v>
      </c>
      <c r="N557" s="78" t="s">
        <v>254</v>
      </c>
      <c r="O557" s="78">
        <v>20</v>
      </c>
    </row>
    <row r="558" spans="1:15" s="78" customFormat="1" x14ac:dyDescent="0.25">
      <c r="A558" s="317" t="s">
        <v>943</v>
      </c>
      <c r="B558" s="297">
        <v>17</v>
      </c>
      <c r="C558" s="78">
        <v>23</v>
      </c>
      <c r="D558" s="78" t="s">
        <v>52</v>
      </c>
      <c r="H558" s="78">
        <v>0</v>
      </c>
      <c r="M558" s="78" t="s">
        <v>1</v>
      </c>
      <c r="N558" s="78" t="s">
        <v>254</v>
      </c>
      <c r="O558" s="78">
        <v>20</v>
      </c>
    </row>
    <row r="559" spans="1:15" s="78" customFormat="1" x14ac:dyDescent="0.25">
      <c r="A559" s="317" t="s">
        <v>943</v>
      </c>
      <c r="B559" s="297">
        <v>17</v>
      </c>
      <c r="C559" s="78">
        <v>24</v>
      </c>
      <c r="D559" s="78" t="s">
        <v>52</v>
      </c>
      <c r="H559" s="78">
        <v>0</v>
      </c>
      <c r="M559" s="78" t="s">
        <v>1</v>
      </c>
      <c r="N559" s="78" t="s">
        <v>254</v>
      </c>
      <c r="O559" s="78">
        <v>20</v>
      </c>
    </row>
    <row r="560" spans="1:15" s="78" customFormat="1" x14ac:dyDescent="0.25">
      <c r="A560" s="317" t="s">
        <v>943</v>
      </c>
      <c r="B560" s="297">
        <v>17</v>
      </c>
      <c r="C560" s="78">
        <v>25</v>
      </c>
      <c r="D560" s="78" t="s">
        <v>52</v>
      </c>
      <c r="H560" s="78">
        <v>0</v>
      </c>
      <c r="M560" s="78" t="s">
        <v>1</v>
      </c>
      <c r="N560" s="78" t="s">
        <v>254</v>
      </c>
      <c r="O560" s="78">
        <v>20</v>
      </c>
    </row>
    <row r="561" spans="1:15" s="78" customFormat="1" x14ac:dyDescent="0.25">
      <c r="A561" s="317" t="s">
        <v>943</v>
      </c>
      <c r="B561" s="297">
        <v>17</v>
      </c>
      <c r="C561" s="78">
        <v>26</v>
      </c>
      <c r="D561" s="78" t="s">
        <v>52</v>
      </c>
      <c r="H561" s="78">
        <v>0</v>
      </c>
      <c r="M561" s="78" t="s">
        <v>1</v>
      </c>
      <c r="N561" s="78" t="s">
        <v>254</v>
      </c>
      <c r="O561" s="78">
        <v>20</v>
      </c>
    </row>
    <row r="562" spans="1:15" s="78" customFormat="1" x14ac:dyDescent="0.25">
      <c r="A562" s="317" t="s">
        <v>943</v>
      </c>
      <c r="B562" s="297">
        <v>17</v>
      </c>
      <c r="C562" s="78">
        <v>27</v>
      </c>
      <c r="D562" s="78" t="s">
        <v>52</v>
      </c>
      <c r="H562" s="78">
        <v>0</v>
      </c>
      <c r="M562" s="78" t="s">
        <v>1</v>
      </c>
      <c r="N562" s="78" t="s">
        <v>254</v>
      </c>
      <c r="O562" s="78">
        <v>20</v>
      </c>
    </row>
    <row r="563" spans="1:15" s="78" customFormat="1" ht="15" customHeight="1" x14ac:dyDescent="0.25">
      <c r="A563" s="317" t="s">
        <v>943</v>
      </c>
      <c r="B563" s="297">
        <v>17</v>
      </c>
      <c r="C563" s="78">
        <v>1</v>
      </c>
      <c r="D563" s="78">
        <v>4</v>
      </c>
      <c r="H563" s="78">
        <v>0</v>
      </c>
      <c r="M563" s="78" t="s">
        <v>1</v>
      </c>
      <c r="N563" s="78" t="s">
        <v>254</v>
      </c>
      <c r="O563" s="78">
        <v>20</v>
      </c>
    </row>
    <row r="564" spans="1:15" s="78" customFormat="1" x14ac:dyDescent="0.25">
      <c r="A564" s="317" t="s">
        <v>943</v>
      </c>
      <c r="B564" s="297">
        <v>17</v>
      </c>
      <c r="C564" s="78">
        <v>2</v>
      </c>
      <c r="D564" s="78">
        <v>4</v>
      </c>
      <c r="H564" s="78">
        <v>0</v>
      </c>
      <c r="M564" s="78" t="s">
        <v>1</v>
      </c>
      <c r="N564" s="78" t="s">
        <v>254</v>
      </c>
      <c r="O564" s="78">
        <v>20</v>
      </c>
    </row>
    <row r="565" spans="1:15" s="78" customFormat="1" x14ac:dyDescent="0.25">
      <c r="A565" s="317" t="s">
        <v>943</v>
      </c>
      <c r="B565" s="297">
        <v>17</v>
      </c>
      <c r="C565" s="78">
        <v>3</v>
      </c>
      <c r="D565" s="78">
        <v>3</v>
      </c>
      <c r="H565" s="78">
        <v>0</v>
      </c>
      <c r="M565" s="78" t="s">
        <v>1</v>
      </c>
      <c r="N565" s="78" t="s">
        <v>254</v>
      </c>
      <c r="O565" s="78">
        <v>20</v>
      </c>
    </row>
    <row r="566" spans="1:15" s="78" customFormat="1" x14ac:dyDescent="0.25">
      <c r="A566" s="317" t="s">
        <v>943</v>
      </c>
      <c r="B566" s="297">
        <v>17</v>
      </c>
      <c r="C566" s="78">
        <v>4</v>
      </c>
      <c r="D566" s="78">
        <v>3</v>
      </c>
      <c r="H566" s="78">
        <v>4</v>
      </c>
      <c r="M566" s="78" t="s">
        <v>1</v>
      </c>
      <c r="N566" s="78" t="s">
        <v>254</v>
      </c>
      <c r="O566" s="78">
        <v>20</v>
      </c>
    </row>
    <row r="567" spans="1:15" s="78" customFormat="1" x14ac:dyDescent="0.25">
      <c r="A567" s="317" t="s">
        <v>943</v>
      </c>
      <c r="B567" s="297">
        <v>17</v>
      </c>
      <c r="C567" s="78">
        <v>5</v>
      </c>
      <c r="D567" s="78">
        <v>3</v>
      </c>
      <c r="H567" s="78">
        <v>0</v>
      </c>
      <c r="M567" s="78" t="s">
        <v>1</v>
      </c>
      <c r="N567" s="78" t="s">
        <v>254</v>
      </c>
      <c r="O567" s="78">
        <v>20</v>
      </c>
    </row>
    <row r="568" spans="1:15" s="78" customFormat="1" x14ac:dyDescent="0.25">
      <c r="A568" s="317" t="s">
        <v>943</v>
      </c>
      <c r="B568" s="297">
        <v>17</v>
      </c>
      <c r="C568" s="78">
        <v>6</v>
      </c>
      <c r="D568" s="78">
        <v>3</v>
      </c>
      <c r="H568" s="78">
        <v>6</v>
      </c>
      <c r="M568" s="78" t="s">
        <v>1</v>
      </c>
      <c r="N568" s="78" t="s">
        <v>254</v>
      </c>
      <c r="O568" s="78">
        <v>20</v>
      </c>
    </row>
    <row r="569" spans="1:15" s="78" customFormat="1" x14ac:dyDescent="0.25">
      <c r="A569" s="317" t="s">
        <v>943</v>
      </c>
      <c r="B569" s="297">
        <v>17</v>
      </c>
      <c r="C569" s="78">
        <v>7</v>
      </c>
      <c r="D569" s="78">
        <v>4</v>
      </c>
      <c r="H569" s="78">
        <v>0</v>
      </c>
      <c r="M569" s="78" t="s">
        <v>1</v>
      </c>
      <c r="N569" s="78" t="s">
        <v>254</v>
      </c>
      <c r="O569" s="78">
        <v>20</v>
      </c>
    </row>
    <row r="570" spans="1:15" s="78" customFormat="1" x14ac:dyDescent="0.25">
      <c r="A570" s="317" t="s">
        <v>943</v>
      </c>
      <c r="B570" s="297">
        <v>17</v>
      </c>
      <c r="C570" s="78">
        <v>8</v>
      </c>
      <c r="D570" s="78">
        <v>3</v>
      </c>
      <c r="H570" s="78">
        <v>0</v>
      </c>
      <c r="M570" s="78" t="s">
        <v>1</v>
      </c>
      <c r="N570" s="78" t="s">
        <v>254</v>
      </c>
      <c r="O570" s="78">
        <v>20</v>
      </c>
    </row>
    <row r="571" spans="1:15" s="78" customFormat="1" x14ac:dyDescent="0.25">
      <c r="A571" s="317" t="s">
        <v>943</v>
      </c>
      <c r="B571" s="297">
        <v>17</v>
      </c>
      <c r="C571" s="78">
        <v>9</v>
      </c>
      <c r="D571" s="78">
        <v>3</v>
      </c>
      <c r="H571" s="78">
        <v>0</v>
      </c>
      <c r="M571" s="78" t="s">
        <v>1</v>
      </c>
      <c r="N571" s="78" t="s">
        <v>254</v>
      </c>
      <c r="O571" s="78">
        <v>20</v>
      </c>
    </row>
    <row r="572" spans="1:15" s="78" customFormat="1" x14ac:dyDescent="0.25">
      <c r="A572" s="317" t="s">
        <v>943</v>
      </c>
      <c r="B572" s="297">
        <v>17</v>
      </c>
      <c r="C572" s="78">
        <v>10</v>
      </c>
      <c r="D572" s="78">
        <v>3</v>
      </c>
      <c r="H572" s="78">
        <v>0</v>
      </c>
      <c r="M572" s="78" t="s">
        <v>1</v>
      </c>
      <c r="N572" s="78" t="s">
        <v>254</v>
      </c>
      <c r="O572" s="78">
        <v>20</v>
      </c>
    </row>
    <row r="573" spans="1:15" s="78" customFormat="1" x14ac:dyDescent="0.25">
      <c r="A573" s="317" t="s">
        <v>943</v>
      </c>
      <c r="B573" s="297">
        <v>17</v>
      </c>
      <c r="C573" s="78">
        <v>11</v>
      </c>
      <c r="D573" s="78">
        <v>3</v>
      </c>
      <c r="H573" s="78">
        <v>0</v>
      </c>
      <c r="M573" s="78" t="s">
        <v>1</v>
      </c>
      <c r="N573" s="78" t="s">
        <v>254</v>
      </c>
      <c r="O573" s="78">
        <v>20</v>
      </c>
    </row>
    <row r="574" spans="1:15" s="78" customFormat="1" x14ac:dyDescent="0.25">
      <c r="A574" s="317" t="s">
        <v>943</v>
      </c>
      <c r="B574" s="297">
        <v>17</v>
      </c>
      <c r="C574" s="78">
        <v>12</v>
      </c>
      <c r="D574" s="78">
        <v>3</v>
      </c>
      <c r="H574" s="78">
        <v>0</v>
      </c>
      <c r="M574" s="78" t="s">
        <v>1</v>
      </c>
      <c r="N574" s="78" t="s">
        <v>254</v>
      </c>
      <c r="O574" s="78">
        <v>20</v>
      </c>
    </row>
    <row r="575" spans="1:15" s="78" customFormat="1" x14ac:dyDescent="0.25">
      <c r="A575" s="317" t="s">
        <v>943</v>
      </c>
      <c r="B575" s="297">
        <v>17</v>
      </c>
      <c r="C575" s="78">
        <v>13</v>
      </c>
      <c r="D575" s="78">
        <v>4</v>
      </c>
      <c r="H575" s="78">
        <v>0</v>
      </c>
      <c r="M575" s="78" t="s">
        <v>1</v>
      </c>
      <c r="N575" s="78" t="s">
        <v>254</v>
      </c>
      <c r="O575" s="78">
        <v>20</v>
      </c>
    </row>
    <row r="576" spans="1:15" s="78" customFormat="1" x14ac:dyDescent="0.25">
      <c r="A576" s="317" t="s">
        <v>943</v>
      </c>
      <c r="B576" s="297">
        <v>17</v>
      </c>
      <c r="C576" s="78">
        <v>14</v>
      </c>
      <c r="D576" s="78">
        <v>4</v>
      </c>
      <c r="H576" s="78">
        <v>0</v>
      </c>
      <c r="M576" s="78" t="s">
        <v>1</v>
      </c>
      <c r="N576" s="78" t="s">
        <v>254</v>
      </c>
      <c r="O576" s="78">
        <v>20</v>
      </c>
    </row>
    <row r="577" spans="1:15" s="78" customFormat="1" x14ac:dyDescent="0.25">
      <c r="A577" s="317" t="s">
        <v>943</v>
      </c>
      <c r="B577" s="297">
        <v>17</v>
      </c>
      <c r="C577" s="78">
        <v>15</v>
      </c>
      <c r="D577" s="78">
        <v>4</v>
      </c>
      <c r="H577" s="78">
        <v>0</v>
      </c>
      <c r="M577" s="78" t="s">
        <v>1</v>
      </c>
      <c r="N577" s="78" t="s">
        <v>254</v>
      </c>
      <c r="O577" s="78">
        <v>20</v>
      </c>
    </row>
    <row r="578" spans="1:15" s="78" customFormat="1" x14ac:dyDescent="0.25">
      <c r="A578" s="317" t="s">
        <v>943</v>
      </c>
      <c r="B578" s="297">
        <v>17</v>
      </c>
      <c r="C578" s="78">
        <v>16</v>
      </c>
      <c r="D578" s="78">
        <v>3</v>
      </c>
      <c r="H578" s="78">
        <v>0</v>
      </c>
      <c r="M578" s="78" t="s">
        <v>1</v>
      </c>
      <c r="N578" s="78" t="s">
        <v>254</v>
      </c>
      <c r="O578" s="78">
        <v>20</v>
      </c>
    </row>
    <row r="579" spans="1:15" s="78" customFormat="1" x14ac:dyDescent="0.25">
      <c r="A579" s="317" t="s">
        <v>943</v>
      </c>
      <c r="B579" s="297">
        <v>17</v>
      </c>
      <c r="C579" s="78">
        <v>17</v>
      </c>
      <c r="D579" s="78">
        <v>3</v>
      </c>
      <c r="H579" s="78">
        <v>0</v>
      </c>
      <c r="M579" s="78" t="s">
        <v>1</v>
      </c>
      <c r="N579" s="78" t="s">
        <v>254</v>
      </c>
      <c r="O579" s="78">
        <v>20</v>
      </c>
    </row>
    <row r="580" spans="1:15" s="78" customFormat="1" x14ac:dyDescent="0.25">
      <c r="A580" s="317" t="s">
        <v>943</v>
      </c>
      <c r="B580" s="297">
        <v>17</v>
      </c>
      <c r="C580" s="78">
        <v>18</v>
      </c>
      <c r="D580" s="78">
        <v>3</v>
      </c>
      <c r="H580" s="78">
        <v>0</v>
      </c>
      <c r="M580" s="78" t="s">
        <v>1</v>
      </c>
      <c r="N580" s="78" t="s">
        <v>254</v>
      </c>
      <c r="O580" s="78">
        <v>20</v>
      </c>
    </row>
    <row r="581" spans="1:15" s="78" customFormat="1" x14ac:dyDescent="0.25">
      <c r="A581" s="317" t="s">
        <v>943</v>
      </c>
      <c r="B581" s="297">
        <v>17</v>
      </c>
      <c r="C581" s="78">
        <v>19</v>
      </c>
      <c r="D581" s="78" t="s">
        <v>52</v>
      </c>
      <c r="H581" s="78">
        <v>0</v>
      </c>
      <c r="M581" s="78" t="s">
        <v>1</v>
      </c>
      <c r="N581" s="78" t="s">
        <v>254</v>
      </c>
      <c r="O581" s="78">
        <v>20</v>
      </c>
    </row>
    <row r="582" spans="1:15" s="78" customFormat="1" x14ac:dyDescent="0.25">
      <c r="A582" s="317" t="s">
        <v>943</v>
      </c>
      <c r="B582" s="297">
        <v>17</v>
      </c>
      <c r="C582" s="78">
        <v>20</v>
      </c>
      <c r="D582" s="78" t="s">
        <v>52</v>
      </c>
      <c r="H582" s="78">
        <v>0</v>
      </c>
      <c r="M582" s="78" t="s">
        <v>1</v>
      </c>
      <c r="N582" s="78" t="s">
        <v>254</v>
      </c>
      <c r="O582" s="78">
        <v>20</v>
      </c>
    </row>
    <row r="583" spans="1:15" s="78" customFormat="1" x14ac:dyDescent="0.25">
      <c r="A583" s="317" t="s">
        <v>943</v>
      </c>
      <c r="B583" s="297">
        <v>17</v>
      </c>
      <c r="C583" s="78">
        <v>21</v>
      </c>
      <c r="D583" s="78" t="s">
        <v>52</v>
      </c>
      <c r="H583" s="78">
        <v>0</v>
      </c>
      <c r="M583" s="78" t="s">
        <v>1</v>
      </c>
      <c r="N583" s="78" t="s">
        <v>254</v>
      </c>
      <c r="O583" s="78">
        <v>20</v>
      </c>
    </row>
    <row r="584" spans="1:15" s="78" customFormat="1" x14ac:dyDescent="0.25">
      <c r="A584" s="317" t="s">
        <v>943</v>
      </c>
      <c r="B584" s="297">
        <v>17</v>
      </c>
      <c r="C584" s="78">
        <v>22</v>
      </c>
      <c r="D584" s="78" t="s">
        <v>52</v>
      </c>
      <c r="H584" s="78">
        <v>0</v>
      </c>
      <c r="M584" s="78" t="s">
        <v>1</v>
      </c>
      <c r="N584" s="78" t="s">
        <v>254</v>
      </c>
      <c r="O584" s="78">
        <v>20</v>
      </c>
    </row>
    <row r="585" spans="1:15" s="78" customFormat="1" x14ac:dyDescent="0.25">
      <c r="A585" s="317" t="s">
        <v>943</v>
      </c>
      <c r="B585" s="297">
        <v>17</v>
      </c>
      <c r="C585" s="78">
        <v>23</v>
      </c>
      <c r="D585" s="78" t="s">
        <v>52</v>
      </c>
      <c r="H585" s="78">
        <v>0</v>
      </c>
      <c r="M585" s="78" t="s">
        <v>1</v>
      </c>
      <c r="N585" s="78" t="s">
        <v>254</v>
      </c>
      <c r="O585" s="78">
        <v>20</v>
      </c>
    </row>
    <row r="586" spans="1:15" s="78" customFormat="1" x14ac:dyDescent="0.25">
      <c r="A586" s="317" t="s">
        <v>943</v>
      </c>
      <c r="B586" s="297">
        <v>17</v>
      </c>
      <c r="C586" s="78">
        <v>24</v>
      </c>
      <c r="D586" s="78" t="s">
        <v>52</v>
      </c>
      <c r="H586" s="78">
        <v>0</v>
      </c>
      <c r="M586" s="78" t="s">
        <v>1</v>
      </c>
      <c r="N586" s="78" t="s">
        <v>254</v>
      </c>
      <c r="O586" s="78">
        <v>20</v>
      </c>
    </row>
    <row r="587" spans="1:15" s="78" customFormat="1" x14ac:dyDescent="0.25">
      <c r="A587" s="317" t="s">
        <v>943</v>
      </c>
      <c r="B587" s="297">
        <v>17</v>
      </c>
      <c r="C587" s="78">
        <v>25</v>
      </c>
      <c r="D587" s="78" t="s">
        <v>52</v>
      </c>
      <c r="H587" s="78">
        <v>0</v>
      </c>
      <c r="M587" s="78" t="s">
        <v>1</v>
      </c>
      <c r="N587" s="78" t="s">
        <v>254</v>
      </c>
      <c r="O587" s="78">
        <v>20</v>
      </c>
    </row>
    <row r="588" spans="1:15" s="78" customFormat="1" x14ac:dyDescent="0.25">
      <c r="A588" s="317" t="s">
        <v>943</v>
      </c>
      <c r="B588" s="297">
        <v>17</v>
      </c>
      <c r="C588" s="78">
        <v>26</v>
      </c>
      <c r="D588" s="78" t="s">
        <v>52</v>
      </c>
      <c r="H588" s="78">
        <v>0</v>
      </c>
      <c r="M588" s="78" t="s">
        <v>1</v>
      </c>
      <c r="N588" s="78" t="s">
        <v>254</v>
      </c>
      <c r="O588" s="78">
        <v>20</v>
      </c>
    </row>
    <row r="589" spans="1:15" s="78" customFormat="1" x14ac:dyDescent="0.25">
      <c r="A589" s="317" t="s">
        <v>943</v>
      </c>
      <c r="B589" s="297">
        <v>17</v>
      </c>
      <c r="C589" s="78">
        <v>27</v>
      </c>
      <c r="D589" s="78" t="s">
        <v>52</v>
      </c>
      <c r="H589" s="78">
        <v>0</v>
      </c>
      <c r="M589" s="78" t="s">
        <v>1</v>
      </c>
      <c r="N589" s="78" t="s">
        <v>254</v>
      </c>
      <c r="O589" s="78">
        <v>20</v>
      </c>
    </row>
    <row r="590" spans="1:15" s="78" customFormat="1" ht="15" customHeight="1" x14ac:dyDescent="0.25">
      <c r="A590" s="317" t="s">
        <v>943</v>
      </c>
      <c r="B590" s="297">
        <v>17</v>
      </c>
      <c r="C590" s="78">
        <v>1</v>
      </c>
      <c r="D590" s="78">
        <v>4</v>
      </c>
      <c r="H590" s="78">
        <v>0</v>
      </c>
      <c r="M590" s="78" t="s">
        <v>1</v>
      </c>
      <c r="N590" s="78" t="s">
        <v>254</v>
      </c>
      <c r="O590" s="78">
        <v>20</v>
      </c>
    </row>
    <row r="591" spans="1:15" s="78" customFormat="1" x14ac:dyDescent="0.25">
      <c r="A591" s="317" t="s">
        <v>943</v>
      </c>
      <c r="B591" s="297">
        <v>17</v>
      </c>
      <c r="C591" s="78">
        <v>2</v>
      </c>
      <c r="D591" s="78">
        <v>4</v>
      </c>
      <c r="H591" s="78">
        <v>0</v>
      </c>
      <c r="M591" s="78" t="s">
        <v>1</v>
      </c>
      <c r="N591" s="78" t="s">
        <v>254</v>
      </c>
      <c r="O591" s="78">
        <v>20</v>
      </c>
    </row>
    <row r="592" spans="1:15" s="78" customFormat="1" x14ac:dyDescent="0.25">
      <c r="A592" s="317" t="s">
        <v>943</v>
      </c>
      <c r="B592" s="297">
        <v>17</v>
      </c>
      <c r="C592" s="78">
        <v>3</v>
      </c>
      <c r="D592" s="78">
        <v>3</v>
      </c>
      <c r="H592" s="78">
        <v>0</v>
      </c>
      <c r="M592" s="78" t="s">
        <v>1</v>
      </c>
      <c r="N592" s="78" t="s">
        <v>254</v>
      </c>
      <c r="O592" s="78">
        <v>20</v>
      </c>
    </row>
    <row r="593" spans="1:15" s="78" customFormat="1" x14ac:dyDescent="0.25">
      <c r="A593" s="317" t="s">
        <v>943</v>
      </c>
      <c r="B593" s="297">
        <v>17</v>
      </c>
      <c r="C593" s="78">
        <v>4</v>
      </c>
      <c r="D593" s="78">
        <v>3</v>
      </c>
      <c r="H593" s="78">
        <v>4</v>
      </c>
      <c r="M593" s="78" t="s">
        <v>1</v>
      </c>
      <c r="N593" s="78" t="s">
        <v>254</v>
      </c>
      <c r="O593" s="78">
        <v>20</v>
      </c>
    </row>
    <row r="594" spans="1:15" s="78" customFormat="1" x14ac:dyDescent="0.25">
      <c r="A594" s="317" t="s">
        <v>943</v>
      </c>
      <c r="B594" s="297">
        <v>17</v>
      </c>
      <c r="C594" s="78">
        <v>5</v>
      </c>
      <c r="D594" s="78">
        <v>3</v>
      </c>
      <c r="H594" s="78">
        <v>0</v>
      </c>
      <c r="M594" s="78" t="s">
        <v>1</v>
      </c>
      <c r="N594" s="78" t="s">
        <v>254</v>
      </c>
      <c r="O594" s="78">
        <v>20</v>
      </c>
    </row>
    <row r="595" spans="1:15" s="78" customFormat="1" x14ac:dyDescent="0.25">
      <c r="A595" s="317" t="s">
        <v>943</v>
      </c>
      <c r="B595" s="297">
        <v>17</v>
      </c>
      <c r="C595" s="78">
        <v>6</v>
      </c>
      <c r="D595" s="78">
        <v>3</v>
      </c>
      <c r="H595" s="78">
        <v>6</v>
      </c>
      <c r="M595" s="78" t="s">
        <v>1</v>
      </c>
      <c r="N595" s="78" t="s">
        <v>254</v>
      </c>
      <c r="O595" s="78">
        <v>20</v>
      </c>
    </row>
    <row r="596" spans="1:15" s="78" customFormat="1" x14ac:dyDescent="0.25">
      <c r="A596" s="317" t="s">
        <v>943</v>
      </c>
      <c r="B596" s="297">
        <v>17</v>
      </c>
      <c r="C596" s="78">
        <v>7</v>
      </c>
      <c r="D596" s="78">
        <v>4</v>
      </c>
      <c r="H596" s="78">
        <v>0</v>
      </c>
      <c r="M596" s="78" t="s">
        <v>1</v>
      </c>
      <c r="N596" s="78" t="s">
        <v>254</v>
      </c>
      <c r="O596" s="78">
        <v>20</v>
      </c>
    </row>
    <row r="597" spans="1:15" s="78" customFormat="1" x14ac:dyDescent="0.25">
      <c r="A597" s="317" t="s">
        <v>943</v>
      </c>
      <c r="B597" s="297">
        <v>17</v>
      </c>
      <c r="C597" s="78">
        <v>8</v>
      </c>
      <c r="D597" s="78">
        <v>3</v>
      </c>
      <c r="H597" s="78">
        <v>0</v>
      </c>
      <c r="M597" s="78" t="s">
        <v>1</v>
      </c>
      <c r="N597" s="78" t="s">
        <v>254</v>
      </c>
      <c r="O597" s="78">
        <v>20</v>
      </c>
    </row>
    <row r="598" spans="1:15" s="78" customFormat="1" x14ac:dyDescent="0.25">
      <c r="A598" s="317" t="s">
        <v>943</v>
      </c>
      <c r="B598" s="297">
        <v>17</v>
      </c>
      <c r="C598" s="78">
        <v>9</v>
      </c>
      <c r="D598" s="78">
        <v>3</v>
      </c>
      <c r="H598" s="78">
        <v>0</v>
      </c>
      <c r="M598" s="78" t="s">
        <v>1</v>
      </c>
      <c r="N598" s="78" t="s">
        <v>254</v>
      </c>
      <c r="O598" s="78">
        <v>20</v>
      </c>
    </row>
    <row r="599" spans="1:15" s="78" customFormat="1" x14ac:dyDescent="0.25">
      <c r="A599" s="317" t="s">
        <v>943</v>
      </c>
      <c r="B599" s="297">
        <v>17</v>
      </c>
      <c r="C599" s="78">
        <v>10</v>
      </c>
      <c r="D599" s="78">
        <v>3</v>
      </c>
      <c r="H599" s="78">
        <v>0</v>
      </c>
      <c r="M599" s="78" t="s">
        <v>1</v>
      </c>
      <c r="N599" s="78" t="s">
        <v>254</v>
      </c>
      <c r="O599" s="78">
        <v>20</v>
      </c>
    </row>
    <row r="600" spans="1:15" s="78" customFormat="1" x14ac:dyDescent="0.25">
      <c r="A600" s="317" t="s">
        <v>943</v>
      </c>
      <c r="B600" s="297">
        <v>17</v>
      </c>
      <c r="C600" s="78">
        <v>11</v>
      </c>
      <c r="D600" s="78">
        <v>3</v>
      </c>
      <c r="H600" s="78">
        <v>0</v>
      </c>
      <c r="M600" s="78" t="s">
        <v>1</v>
      </c>
      <c r="N600" s="78" t="s">
        <v>254</v>
      </c>
      <c r="O600" s="78">
        <v>20</v>
      </c>
    </row>
    <row r="601" spans="1:15" s="78" customFormat="1" x14ac:dyDescent="0.25">
      <c r="A601" s="317" t="s">
        <v>943</v>
      </c>
      <c r="B601" s="297">
        <v>17</v>
      </c>
      <c r="C601" s="78">
        <v>12</v>
      </c>
      <c r="D601" s="78">
        <v>3</v>
      </c>
      <c r="H601" s="78">
        <v>0</v>
      </c>
      <c r="M601" s="78" t="s">
        <v>1</v>
      </c>
      <c r="N601" s="78" t="s">
        <v>254</v>
      </c>
      <c r="O601" s="78">
        <v>20</v>
      </c>
    </row>
    <row r="602" spans="1:15" s="78" customFormat="1" x14ac:dyDescent="0.25">
      <c r="A602" s="317" t="s">
        <v>943</v>
      </c>
      <c r="B602" s="297">
        <v>17</v>
      </c>
      <c r="C602" s="78">
        <v>13</v>
      </c>
      <c r="D602" s="78">
        <v>4</v>
      </c>
      <c r="H602" s="78">
        <v>0</v>
      </c>
      <c r="M602" s="78" t="s">
        <v>1</v>
      </c>
      <c r="N602" s="78" t="s">
        <v>254</v>
      </c>
      <c r="O602" s="78">
        <v>20</v>
      </c>
    </row>
    <row r="603" spans="1:15" s="78" customFormat="1" x14ac:dyDescent="0.25">
      <c r="A603" s="317" t="s">
        <v>943</v>
      </c>
      <c r="B603" s="297">
        <v>17</v>
      </c>
      <c r="C603" s="78">
        <v>14</v>
      </c>
      <c r="D603" s="78">
        <v>4</v>
      </c>
      <c r="H603" s="78">
        <v>0</v>
      </c>
      <c r="M603" s="78" t="s">
        <v>1</v>
      </c>
      <c r="N603" s="78" t="s">
        <v>254</v>
      </c>
      <c r="O603" s="78">
        <v>20</v>
      </c>
    </row>
    <row r="604" spans="1:15" s="78" customFormat="1" x14ac:dyDescent="0.25">
      <c r="A604" s="317" t="s">
        <v>943</v>
      </c>
      <c r="B604" s="297">
        <v>17</v>
      </c>
      <c r="C604" s="78">
        <v>15</v>
      </c>
      <c r="D604" s="78">
        <v>4</v>
      </c>
      <c r="H604" s="78">
        <v>0</v>
      </c>
      <c r="M604" s="78" t="s">
        <v>1</v>
      </c>
      <c r="N604" s="78" t="s">
        <v>254</v>
      </c>
      <c r="O604" s="78">
        <v>20</v>
      </c>
    </row>
    <row r="605" spans="1:15" s="78" customFormat="1" x14ac:dyDescent="0.25">
      <c r="A605" s="317" t="s">
        <v>943</v>
      </c>
      <c r="B605" s="297">
        <v>17</v>
      </c>
      <c r="C605" s="78">
        <v>16</v>
      </c>
      <c r="D605" s="78">
        <v>3</v>
      </c>
      <c r="H605" s="78">
        <v>0</v>
      </c>
      <c r="M605" s="78" t="s">
        <v>1</v>
      </c>
      <c r="N605" s="78" t="s">
        <v>254</v>
      </c>
      <c r="O605" s="78">
        <v>20</v>
      </c>
    </row>
    <row r="606" spans="1:15" s="78" customFormat="1" x14ac:dyDescent="0.25">
      <c r="A606" s="317" t="s">
        <v>943</v>
      </c>
      <c r="B606" s="297">
        <v>17</v>
      </c>
      <c r="C606" s="78">
        <v>17</v>
      </c>
      <c r="D606" s="78">
        <v>3</v>
      </c>
      <c r="H606" s="78">
        <v>0</v>
      </c>
      <c r="M606" s="78" t="s">
        <v>1</v>
      </c>
      <c r="N606" s="78" t="s">
        <v>254</v>
      </c>
      <c r="O606" s="78">
        <v>20</v>
      </c>
    </row>
    <row r="607" spans="1:15" s="78" customFormat="1" x14ac:dyDescent="0.25">
      <c r="A607" s="317" t="s">
        <v>943</v>
      </c>
      <c r="B607" s="297">
        <v>17</v>
      </c>
      <c r="C607" s="78">
        <v>18</v>
      </c>
      <c r="D607" s="78">
        <v>3</v>
      </c>
      <c r="H607" s="78">
        <v>0</v>
      </c>
      <c r="M607" s="78" t="s">
        <v>1</v>
      </c>
      <c r="N607" s="78" t="s">
        <v>254</v>
      </c>
      <c r="O607" s="78">
        <v>20</v>
      </c>
    </row>
    <row r="608" spans="1:15" s="78" customFormat="1" x14ac:dyDescent="0.25">
      <c r="A608" s="317" t="s">
        <v>943</v>
      </c>
      <c r="B608" s="297">
        <v>17</v>
      </c>
      <c r="C608" s="78">
        <v>19</v>
      </c>
      <c r="D608" s="78" t="s">
        <v>52</v>
      </c>
      <c r="H608" s="78">
        <v>0</v>
      </c>
      <c r="M608" s="78" t="s">
        <v>1</v>
      </c>
      <c r="N608" s="78" t="s">
        <v>254</v>
      </c>
      <c r="O608" s="78">
        <v>20</v>
      </c>
    </row>
    <row r="609" spans="1:15" s="78" customFormat="1" x14ac:dyDescent="0.25">
      <c r="A609" s="317" t="s">
        <v>943</v>
      </c>
      <c r="B609" s="297">
        <v>17</v>
      </c>
      <c r="C609" s="78">
        <v>20</v>
      </c>
      <c r="D609" s="78" t="s">
        <v>52</v>
      </c>
      <c r="H609" s="78">
        <v>0</v>
      </c>
      <c r="M609" s="78" t="s">
        <v>1</v>
      </c>
      <c r="N609" s="78" t="s">
        <v>254</v>
      </c>
      <c r="O609" s="78">
        <v>20</v>
      </c>
    </row>
    <row r="610" spans="1:15" s="78" customFormat="1" x14ac:dyDescent="0.25">
      <c r="A610" s="317" t="s">
        <v>943</v>
      </c>
      <c r="B610" s="297">
        <v>17</v>
      </c>
      <c r="C610" s="78">
        <v>21</v>
      </c>
      <c r="D610" s="78" t="s">
        <v>52</v>
      </c>
      <c r="H610" s="78">
        <v>0</v>
      </c>
      <c r="M610" s="78" t="s">
        <v>1</v>
      </c>
      <c r="N610" s="78" t="s">
        <v>254</v>
      </c>
      <c r="O610" s="78">
        <v>20</v>
      </c>
    </row>
    <row r="611" spans="1:15" s="78" customFormat="1" x14ac:dyDescent="0.25">
      <c r="A611" s="317" t="s">
        <v>943</v>
      </c>
      <c r="B611" s="297">
        <v>17</v>
      </c>
      <c r="C611" s="78">
        <v>22</v>
      </c>
      <c r="D611" s="78" t="s">
        <v>52</v>
      </c>
      <c r="H611" s="78">
        <v>0</v>
      </c>
      <c r="M611" s="78" t="s">
        <v>1</v>
      </c>
      <c r="N611" s="78" t="s">
        <v>254</v>
      </c>
      <c r="O611" s="78">
        <v>20</v>
      </c>
    </row>
    <row r="612" spans="1:15" s="78" customFormat="1" x14ac:dyDescent="0.25">
      <c r="A612" s="317" t="s">
        <v>943</v>
      </c>
      <c r="B612" s="297">
        <v>17</v>
      </c>
      <c r="C612" s="78">
        <v>23</v>
      </c>
      <c r="D612" s="78" t="s">
        <v>52</v>
      </c>
      <c r="H612" s="78">
        <v>0</v>
      </c>
      <c r="M612" s="78" t="s">
        <v>1</v>
      </c>
      <c r="N612" s="78" t="s">
        <v>254</v>
      </c>
      <c r="O612" s="78">
        <v>20</v>
      </c>
    </row>
    <row r="613" spans="1:15" s="78" customFormat="1" x14ac:dyDescent="0.25">
      <c r="A613" s="317" t="s">
        <v>943</v>
      </c>
      <c r="B613" s="297">
        <v>17</v>
      </c>
      <c r="C613" s="78">
        <v>24</v>
      </c>
      <c r="D613" s="78" t="s">
        <v>52</v>
      </c>
      <c r="H613" s="78">
        <v>0</v>
      </c>
      <c r="M613" s="78" t="s">
        <v>1</v>
      </c>
      <c r="N613" s="78" t="s">
        <v>254</v>
      </c>
      <c r="O613" s="78">
        <v>20</v>
      </c>
    </row>
    <row r="614" spans="1:15" s="78" customFormat="1" x14ac:dyDescent="0.25">
      <c r="A614" s="317" t="s">
        <v>943</v>
      </c>
      <c r="B614" s="297">
        <v>17</v>
      </c>
      <c r="C614" s="78">
        <v>25</v>
      </c>
      <c r="D614" s="78" t="s">
        <v>52</v>
      </c>
      <c r="H614" s="78">
        <v>0</v>
      </c>
      <c r="M614" s="78" t="s">
        <v>1</v>
      </c>
      <c r="N614" s="78" t="s">
        <v>254</v>
      </c>
      <c r="O614" s="78">
        <v>20</v>
      </c>
    </row>
    <row r="615" spans="1:15" s="78" customFormat="1" x14ac:dyDescent="0.25">
      <c r="A615" s="317" t="s">
        <v>943</v>
      </c>
      <c r="B615" s="297">
        <v>17</v>
      </c>
      <c r="C615" s="78">
        <v>26</v>
      </c>
      <c r="D615" s="78" t="s">
        <v>52</v>
      </c>
      <c r="H615" s="78">
        <v>0</v>
      </c>
      <c r="M615" s="78" t="s">
        <v>1</v>
      </c>
      <c r="N615" s="78" t="s">
        <v>254</v>
      </c>
      <c r="O615" s="78">
        <v>20</v>
      </c>
    </row>
    <row r="616" spans="1:15" s="78" customFormat="1" x14ac:dyDescent="0.25">
      <c r="A616" s="317" t="s">
        <v>943</v>
      </c>
      <c r="B616" s="297">
        <v>17</v>
      </c>
      <c r="C616" s="78">
        <v>27</v>
      </c>
      <c r="D616" s="78" t="s">
        <v>52</v>
      </c>
      <c r="H616" s="78">
        <v>0</v>
      </c>
      <c r="M616" s="78" t="s">
        <v>1</v>
      </c>
      <c r="N616" s="78" t="s">
        <v>254</v>
      </c>
      <c r="O616" s="78">
        <v>20</v>
      </c>
    </row>
    <row r="617" spans="1:15" s="78" customFormat="1" ht="15" customHeight="1" x14ac:dyDescent="0.25">
      <c r="A617" s="317" t="s">
        <v>943</v>
      </c>
      <c r="B617" s="297">
        <v>17</v>
      </c>
      <c r="C617" s="78">
        <v>1</v>
      </c>
      <c r="D617" s="78">
        <v>4</v>
      </c>
      <c r="H617" s="78">
        <v>0</v>
      </c>
      <c r="M617" s="78" t="s">
        <v>1</v>
      </c>
      <c r="N617" s="78" t="s">
        <v>254</v>
      </c>
      <c r="O617" s="78">
        <v>20</v>
      </c>
    </row>
    <row r="618" spans="1:15" s="78" customFormat="1" x14ac:dyDescent="0.25">
      <c r="A618" s="317" t="s">
        <v>943</v>
      </c>
      <c r="B618" s="297">
        <v>17</v>
      </c>
      <c r="C618" s="78">
        <v>2</v>
      </c>
      <c r="D618" s="78">
        <v>4</v>
      </c>
      <c r="H618" s="78">
        <v>0</v>
      </c>
      <c r="M618" s="78" t="s">
        <v>1</v>
      </c>
      <c r="N618" s="78" t="s">
        <v>254</v>
      </c>
      <c r="O618" s="78">
        <v>20</v>
      </c>
    </row>
    <row r="619" spans="1:15" s="78" customFormat="1" x14ac:dyDescent="0.25">
      <c r="A619" s="317" t="s">
        <v>943</v>
      </c>
      <c r="B619" s="297">
        <v>17</v>
      </c>
      <c r="C619" s="78">
        <v>3</v>
      </c>
      <c r="D619" s="78">
        <v>3</v>
      </c>
      <c r="H619" s="78">
        <v>0</v>
      </c>
      <c r="M619" s="78" t="s">
        <v>1</v>
      </c>
      <c r="N619" s="78" t="s">
        <v>254</v>
      </c>
      <c r="O619" s="78">
        <v>20</v>
      </c>
    </row>
    <row r="620" spans="1:15" s="78" customFormat="1" x14ac:dyDescent="0.25">
      <c r="A620" s="317" t="s">
        <v>943</v>
      </c>
      <c r="B620" s="297">
        <v>17</v>
      </c>
      <c r="C620" s="78">
        <v>4</v>
      </c>
      <c r="D620" s="78">
        <v>3</v>
      </c>
      <c r="H620" s="78">
        <v>4</v>
      </c>
      <c r="M620" s="78" t="s">
        <v>1</v>
      </c>
      <c r="N620" s="78" t="s">
        <v>254</v>
      </c>
      <c r="O620" s="78">
        <v>20</v>
      </c>
    </row>
    <row r="621" spans="1:15" s="78" customFormat="1" x14ac:dyDescent="0.25">
      <c r="A621" s="317" t="s">
        <v>943</v>
      </c>
      <c r="B621" s="297">
        <v>17</v>
      </c>
      <c r="C621" s="78">
        <v>5</v>
      </c>
      <c r="D621" s="78">
        <v>3</v>
      </c>
      <c r="H621" s="78">
        <v>0</v>
      </c>
      <c r="M621" s="78" t="s">
        <v>1</v>
      </c>
      <c r="N621" s="78" t="s">
        <v>254</v>
      </c>
      <c r="O621" s="78">
        <v>20</v>
      </c>
    </row>
    <row r="622" spans="1:15" s="78" customFormat="1" x14ac:dyDescent="0.25">
      <c r="A622" s="317" t="s">
        <v>943</v>
      </c>
      <c r="B622" s="297">
        <v>17</v>
      </c>
      <c r="C622" s="78">
        <v>6</v>
      </c>
      <c r="D622" s="78">
        <v>3</v>
      </c>
      <c r="H622" s="78">
        <v>6</v>
      </c>
      <c r="M622" s="78" t="s">
        <v>1</v>
      </c>
      <c r="N622" s="78" t="s">
        <v>254</v>
      </c>
      <c r="O622" s="78">
        <v>20</v>
      </c>
    </row>
    <row r="623" spans="1:15" s="78" customFormat="1" x14ac:dyDescent="0.25">
      <c r="A623" s="317" t="s">
        <v>943</v>
      </c>
      <c r="B623" s="297">
        <v>17</v>
      </c>
      <c r="C623" s="78">
        <v>7</v>
      </c>
      <c r="D623" s="78">
        <v>4</v>
      </c>
      <c r="H623" s="78">
        <v>0</v>
      </c>
      <c r="M623" s="78" t="s">
        <v>1</v>
      </c>
      <c r="N623" s="78" t="s">
        <v>254</v>
      </c>
      <c r="O623" s="78">
        <v>20</v>
      </c>
    </row>
    <row r="624" spans="1:15" s="78" customFormat="1" x14ac:dyDescent="0.25">
      <c r="A624" s="317" t="s">
        <v>943</v>
      </c>
      <c r="B624" s="297">
        <v>17</v>
      </c>
      <c r="C624" s="78">
        <v>8</v>
      </c>
      <c r="D624" s="78">
        <v>3</v>
      </c>
      <c r="H624" s="78">
        <v>0</v>
      </c>
      <c r="M624" s="78" t="s">
        <v>1</v>
      </c>
      <c r="N624" s="78" t="s">
        <v>254</v>
      </c>
      <c r="O624" s="78">
        <v>20</v>
      </c>
    </row>
    <row r="625" spans="1:15" s="78" customFormat="1" x14ac:dyDescent="0.25">
      <c r="A625" s="317" t="s">
        <v>943</v>
      </c>
      <c r="B625" s="297">
        <v>17</v>
      </c>
      <c r="C625" s="78">
        <v>9</v>
      </c>
      <c r="D625" s="78">
        <v>3</v>
      </c>
      <c r="H625" s="78">
        <v>0</v>
      </c>
      <c r="M625" s="78" t="s">
        <v>1</v>
      </c>
      <c r="N625" s="78" t="s">
        <v>254</v>
      </c>
      <c r="O625" s="78">
        <v>20</v>
      </c>
    </row>
    <row r="626" spans="1:15" s="78" customFormat="1" x14ac:dyDescent="0.25">
      <c r="A626" s="317" t="s">
        <v>943</v>
      </c>
      <c r="B626" s="297">
        <v>17</v>
      </c>
      <c r="C626" s="78">
        <v>10</v>
      </c>
      <c r="D626" s="78">
        <v>3</v>
      </c>
      <c r="H626" s="78">
        <v>0</v>
      </c>
      <c r="M626" s="78" t="s">
        <v>1</v>
      </c>
      <c r="N626" s="78" t="s">
        <v>254</v>
      </c>
      <c r="O626" s="78">
        <v>20</v>
      </c>
    </row>
    <row r="627" spans="1:15" s="78" customFormat="1" x14ac:dyDescent="0.25">
      <c r="A627" s="317" t="s">
        <v>943</v>
      </c>
      <c r="B627" s="297">
        <v>17</v>
      </c>
      <c r="C627" s="78">
        <v>11</v>
      </c>
      <c r="D627" s="78">
        <v>3</v>
      </c>
      <c r="H627" s="78">
        <v>0</v>
      </c>
      <c r="M627" s="78" t="s">
        <v>1</v>
      </c>
      <c r="N627" s="78" t="s">
        <v>254</v>
      </c>
      <c r="O627" s="78">
        <v>20</v>
      </c>
    </row>
    <row r="628" spans="1:15" s="78" customFormat="1" x14ac:dyDescent="0.25">
      <c r="A628" s="317" t="s">
        <v>943</v>
      </c>
      <c r="B628" s="297">
        <v>17</v>
      </c>
      <c r="C628" s="78">
        <v>12</v>
      </c>
      <c r="D628" s="78">
        <v>3</v>
      </c>
      <c r="H628" s="78">
        <v>0</v>
      </c>
      <c r="M628" s="78" t="s">
        <v>1</v>
      </c>
      <c r="N628" s="78" t="s">
        <v>254</v>
      </c>
      <c r="O628" s="78">
        <v>20</v>
      </c>
    </row>
    <row r="629" spans="1:15" s="78" customFormat="1" x14ac:dyDescent="0.25">
      <c r="A629" s="317" t="s">
        <v>943</v>
      </c>
      <c r="B629" s="297">
        <v>17</v>
      </c>
      <c r="C629" s="78">
        <v>13</v>
      </c>
      <c r="D629" s="78">
        <v>4</v>
      </c>
      <c r="H629" s="78">
        <v>0</v>
      </c>
      <c r="M629" s="78" t="s">
        <v>1</v>
      </c>
      <c r="N629" s="78" t="s">
        <v>254</v>
      </c>
      <c r="O629" s="78">
        <v>20</v>
      </c>
    </row>
    <row r="630" spans="1:15" s="78" customFormat="1" x14ac:dyDescent="0.25">
      <c r="A630" s="317" t="s">
        <v>943</v>
      </c>
      <c r="B630" s="297">
        <v>17</v>
      </c>
      <c r="C630" s="78">
        <v>14</v>
      </c>
      <c r="D630" s="78">
        <v>4</v>
      </c>
      <c r="H630" s="78">
        <v>0</v>
      </c>
      <c r="M630" s="78" t="s">
        <v>1</v>
      </c>
      <c r="N630" s="78" t="s">
        <v>254</v>
      </c>
      <c r="O630" s="78">
        <v>20</v>
      </c>
    </row>
    <row r="631" spans="1:15" s="78" customFormat="1" x14ac:dyDescent="0.25">
      <c r="A631" s="317" t="s">
        <v>943</v>
      </c>
      <c r="B631" s="297">
        <v>17</v>
      </c>
      <c r="C631" s="78">
        <v>15</v>
      </c>
      <c r="D631" s="78">
        <v>4</v>
      </c>
      <c r="H631" s="78">
        <v>0</v>
      </c>
      <c r="M631" s="78" t="s">
        <v>1</v>
      </c>
      <c r="N631" s="78" t="s">
        <v>254</v>
      </c>
      <c r="O631" s="78">
        <v>20</v>
      </c>
    </row>
    <row r="632" spans="1:15" s="78" customFormat="1" x14ac:dyDescent="0.25">
      <c r="A632" s="317" t="s">
        <v>943</v>
      </c>
      <c r="B632" s="297">
        <v>17</v>
      </c>
      <c r="C632" s="78">
        <v>16</v>
      </c>
      <c r="D632" s="78">
        <v>3</v>
      </c>
      <c r="H632" s="78">
        <v>0</v>
      </c>
      <c r="M632" s="78" t="s">
        <v>1</v>
      </c>
      <c r="N632" s="78" t="s">
        <v>254</v>
      </c>
      <c r="O632" s="78">
        <v>20</v>
      </c>
    </row>
    <row r="633" spans="1:15" s="78" customFormat="1" x14ac:dyDescent="0.25">
      <c r="A633" s="317" t="s">
        <v>943</v>
      </c>
      <c r="B633" s="297">
        <v>17</v>
      </c>
      <c r="C633" s="78">
        <v>17</v>
      </c>
      <c r="D633" s="78">
        <v>3</v>
      </c>
      <c r="H633" s="78">
        <v>0</v>
      </c>
      <c r="M633" s="78" t="s">
        <v>1</v>
      </c>
      <c r="N633" s="78" t="s">
        <v>254</v>
      </c>
      <c r="O633" s="78">
        <v>20</v>
      </c>
    </row>
    <row r="634" spans="1:15" s="78" customFormat="1" x14ac:dyDescent="0.25">
      <c r="A634" s="317" t="s">
        <v>943</v>
      </c>
      <c r="B634" s="297">
        <v>17</v>
      </c>
      <c r="C634" s="78">
        <v>18</v>
      </c>
      <c r="D634" s="78">
        <v>3</v>
      </c>
      <c r="H634" s="78">
        <v>0</v>
      </c>
      <c r="M634" s="78" t="s">
        <v>1</v>
      </c>
      <c r="N634" s="78" t="s">
        <v>254</v>
      </c>
      <c r="O634" s="78">
        <v>20</v>
      </c>
    </row>
    <row r="635" spans="1:15" s="78" customFormat="1" x14ac:dyDescent="0.25">
      <c r="A635" s="317" t="s">
        <v>943</v>
      </c>
      <c r="B635" s="297">
        <v>17</v>
      </c>
      <c r="C635" s="78">
        <v>19</v>
      </c>
      <c r="D635" s="78" t="s">
        <v>52</v>
      </c>
      <c r="H635" s="78">
        <v>0</v>
      </c>
      <c r="M635" s="78" t="s">
        <v>1</v>
      </c>
      <c r="N635" s="78" t="s">
        <v>254</v>
      </c>
      <c r="O635" s="78">
        <v>20</v>
      </c>
    </row>
    <row r="636" spans="1:15" s="78" customFormat="1" x14ac:dyDescent="0.25">
      <c r="A636" s="317" t="s">
        <v>943</v>
      </c>
      <c r="B636" s="297">
        <v>17</v>
      </c>
      <c r="C636" s="78">
        <v>20</v>
      </c>
      <c r="D636" s="78" t="s">
        <v>52</v>
      </c>
      <c r="H636" s="78">
        <v>0</v>
      </c>
      <c r="M636" s="78" t="s">
        <v>1</v>
      </c>
      <c r="N636" s="78" t="s">
        <v>254</v>
      </c>
      <c r="O636" s="78">
        <v>20</v>
      </c>
    </row>
    <row r="637" spans="1:15" s="78" customFormat="1" x14ac:dyDescent="0.25">
      <c r="A637" s="317" t="s">
        <v>943</v>
      </c>
      <c r="B637" s="297">
        <v>17</v>
      </c>
      <c r="C637" s="78">
        <v>21</v>
      </c>
      <c r="D637" s="78" t="s">
        <v>52</v>
      </c>
      <c r="H637" s="78">
        <v>0</v>
      </c>
      <c r="M637" s="78" t="s">
        <v>1</v>
      </c>
      <c r="N637" s="78" t="s">
        <v>254</v>
      </c>
      <c r="O637" s="78">
        <v>20</v>
      </c>
    </row>
    <row r="638" spans="1:15" s="78" customFormat="1" x14ac:dyDescent="0.25">
      <c r="A638" s="317" t="s">
        <v>943</v>
      </c>
      <c r="B638" s="297">
        <v>17</v>
      </c>
      <c r="C638" s="78">
        <v>22</v>
      </c>
      <c r="D638" s="78" t="s">
        <v>52</v>
      </c>
      <c r="H638" s="78">
        <v>0</v>
      </c>
      <c r="M638" s="78" t="s">
        <v>1</v>
      </c>
      <c r="N638" s="78" t="s">
        <v>254</v>
      </c>
      <c r="O638" s="78">
        <v>20</v>
      </c>
    </row>
    <row r="639" spans="1:15" s="78" customFormat="1" x14ac:dyDescent="0.25">
      <c r="A639" s="317" t="s">
        <v>943</v>
      </c>
      <c r="B639" s="297">
        <v>17</v>
      </c>
      <c r="C639" s="78">
        <v>23</v>
      </c>
      <c r="D639" s="78" t="s">
        <v>52</v>
      </c>
      <c r="H639" s="78">
        <v>0</v>
      </c>
      <c r="M639" s="78" t="s">
        <v>1</v>
      </c>
      <c r="N639" s="78" t="s">
        <v>254</v>
      </c>
      <c r="O639" s="78">
        <v>20</v>
      </c>
    </row>
    <row r="640" spans="1:15" s="78" customFormat="1" x14ac:dyDescent="0.25">
      <c r="A640" s="317" t="s">
        <v>943</v>
      </c>
      <c r="B640" s="297">
        <v>17</v>
      </c>
      <c r="C640" s="78">
        <v>24</v>
      </c>
      <c r="D640" s="78" t="s">
        <v>52</v>
      </c>
      <c r="H640" s="78">
        <v>0</v>
      </c>
      <c r="M640" s="78" t="s">
        <v>1</v>
      </c>
      <c r="N640" s="78" t="s">
        <v>254</v>
      </c>
      <c r="O640" s="78">
        <v>20</v>
      </c>
    </row>
    <row r="641" spans="1:16" s="78" customFormat="1" x14ac:dyDescent="0.25">
      <c r="A641" s="317" t="s">
        <v>943</v>
      </c>
      <c r="B641" s="297">
        <v>17</v>
      </c>
      <c r="C641" s="78">
        <v>25</v>
      </c>
      <c r="D641" s="78" t="s">
        <v>52</v>
      </c>
      <c r="H641" s="78">
        <v>0</v>
      </c>
      <c r="M641" s="78" t="s">
        <v>1</v>
      </c>
      <c r="N641" s="78" t="s">
        <v>254</v>
      </c>
      <c r="O641" s="78">
        <v>20</v>
      </c>
    </row>
    <row r="642" spans="1:16" s="78" customFormat="1" x14ac:dyDescent="0.25">
      <c r="A642" s="317" t="s">
        <v>943</v>
      </c>
      <c r="B642" s="297">
        <v>17</v>
      </c>
      <c r="C642" s="78">
        <v>26</v>
      </c>
      <c r="D642" s="78" t="s">
        <v>52</v>
      </c>
      <c r="H642" s="78">
        <v>0</v>
      </c>
      <c r="M642" s="78" t="s">
        <v>1</v>
      </c>
      <c r="N642" s="78" t="s">
        <v>254</v>
      </c>
      <c r="O642" s="78">
        <v>20</v>
      </c>
    </row>
    <row r="643" spans="1:16" s="78" customFormat="1" x14ac:dyDescent="0.25">
      <c r="A643" s="317" t="s">
        <v>943</v>
      </c>
      <c r="B643" s="297">
        <v>17</v>
      </c>
      <c r="C643" s="78">
        <v>27</v>
      </c>
      <c r="D643" s="78" t="s">
        <v>52</v>
      </c>
      <c r="H643" s="78">
        <v>0</v>
      </c>
      <c r="M643" s="78" t="s">
        <v>1</v>
      </c>
      <c r="N643" s="78" t="s">
        <v>254</v>
      </c>
      <c r="O643" s="78">
        <v>20</v>
      </c>
    </row>
    <row r="644" spans="1:16" s="65" customFormat="1" ht="15" customHeight="1" x14ac:dyDescent="0.25">
      <c r="A644" s="65" t="s">
        <v>737</v>
      </c>
      <c r="B644" s="294"/>
      <c r="C644" s="65">
        <v>1</v>
      </c>
      <c r="D644" s="65">
        <v>4</v>
      </c>
      <c r="E644" s="65">
        <v>4</v>
      </c>
      <c r="F644" s="65">
        <v>13</v>
      </c>
      <c r="G644" s="65">
        <v>18</v>
      </c>
      <c r="H644" s="65">
        <v>0</v>
      </c>
      <c r="K644" s="65" t="s">
        <v>1037</v>
      </c>
      <c r="L644" s="65" t="s">
        <v>1043</v>
      </c>
      <c r="M644" s="65" t="s">
        <v>1</v>
      </c>
      <c r="N644" s="65" t="s">
        <v>254</v>
      </c>
      <c r="O644" s="65">
        <v>20</v>
      </c>
    </row>
    <row r="645" spans="1:16" s="65" customFormat="1" x14ac:dyDescent="0.25">
      <c r="A645" s="65" t="s">
        <v>737</v>
      </c>
      <c r="B645" s="294"/>
      <c r="C645" s="65">
        <v>2</v>
      </c>
      <c r="D645" s="65">
        <v>4</v>
      </c>
      <c r="E645" s="65">
        <v>4</v>
      </c>
      <c r="F645" s="65">
        <v>14</v>
      </c>
      <c r="G645" s="65">
        <v>18</v>
      </c>
      <c r="H645" s="65">
        <v>0</v>
      </c>
      <c r="K645" s="65" t="s">
        <v>1037</v>
      </c>
      <c r="L645" s="65" t="s">
        <v>1044</v>
      </c>
      <c r="M645" s="65" t="s">
        <v>1</v>
      </c>
      <c r="N645" s="65" t="s">
        <v>254</v>
      </c>
      <c r="O645" s="65">
        <v>20</v>
      </c>
    </row>
    <row r="646" spans="1:16" s="65" customFormat="1" x14ac:dyDescent="0.25">
      <c r="A646" s="65" t="s">
        <v>737</v>
      </c>
      <c r="B646" s="294"/>
      <c r="C646" s="65">
        <v>3</v>
      </c>
      <c r="D646" s="65">
        <v>3</v>
      </c>
      <c r="E646" s="65">
        <v>4</v>
      </c>
      <c r="F646" s="65">
        <v>11</v>
      </c>
      <c r="G646" s="65">
        <v>16</v>
      </c>
      <c r="H646" s="65">
        <v>0</v>
      </c>
      <c r="K646" s="65" t="s">
        <v>1037</v>
      </c>
      <c r="L646" s="65" t="s">
        <v>1045</v>
      </c>
      <c r="M646" s="65" t="s">
        <v>1</v>
      </c>
      <c r="N646" s="65" t="s">
        <v>254</v>
      </c>
      <c r="O646" s="65">
        <v>20</v>
      </c>
    </row>
    <row r="647" spans="1:16" s="65" customFormat="1" x14ac:dyDescent="0.25">
      <c r="A647" s="65" t="s">
        <v>737</v>
      </c>
      <c r="B647" s="294"/>
      <c r="C647" s="65">
        <v>4</v>
      </c>
      <c r="D647" s="65">
        <v>3</v>
      </c>
      <c r="E647" s="65">
        <v>4</v>
      </c>
      <c r="F647" s="65">
        <v>15</v>
      </c>
      <c r="G647" s="65">
        <v>22</v>
      </c>
      <c r="H647" s="65">
        <v>0</v>
      </c>
      <c r="K647" s="65" t="s">
        <v>1037</v>
      </c>
      <c r="L647" s="65" t="s">
        <v>1046</v>
      </c>
      <c r="M647" s="65" t="s">
        <v>1</v>
      </c>
      <c r="N647" s="65" t="s">
        <v>254</v>
      </c>
      <c r="O647" s="65">
        <v>20</v>
      </c>
    </row>
    <row r="648" spans="1:16" s="65" customFormat="1" x14ac:dyDescent="0.25">
      <c r="A648" s="65" t="s">
        <v>737</v>
      </c>
      <c r="B648" s="294"/>
      <c r="C648" s="65">
        <v>5</v>
      </c>
      <c r="D648" s="65">
        <v>3</v>
      </c>
      <c r="E648" s="65">
        <v>3</v>
      </c>
      <c r="F648" s="65">
        <v>9</v>
      </c>
      <c r="G648" s="65">
        <v>11</v>
      </c>
      <c r="H648" s="65">
        <v>0</v>
      </c>
      <c r="K648" s="65" t="s">
        <v>1037</v>
      </c>
      <c r="L648" s="65" t="s">
        <v>741</v>
      </c>
      <c r="M648" s="65" t="s">
        <v>1</v>
      </c>
      <c r="N648" s="65" t="s">
        <v>254</v>
      </c>
      <c r="O648" s="65">
        <v>20</v>
      </c>
    </row>
    <row r="649" spans="1:16" s="65" customFormat="1" x14ac:dyDescent="0.25">
      <c r="A649" s="65" t="s">
        <v>737</v>
      </c>
      <c r="B649" s="294"/>
      <c r="C649" s="65">
        <v>6</v>
      </c>
      <c r="D649" s="65">
        <v>3</v>
      </c>
      <c r="E649" s="65">
        <v>4</v>
      </c>
      <c r="F649" s="65">
        <v>12</v>
      </c>
      <c r="G649" s="65">
        <v>20</v>
      </c>
      <c r="H649" s="65">
        <v>1</v>
      </c>
      <c r="K649" s="65" t="s">
        <v>209</v>
      </c>
      <c r="L649" s="65" t="s">
        <v>739</v>
      </c>
      <c r="M649" s="65" t="s">
        <v>1</v>
      </c>
      <c r="N649" s="65" t="s">
        <v>254</v>
      </c>
      <c r="O649" s="65">
        <v>21</v>
      </c>
      <c r="P649" s="65" t="s">
        <v>738</v>
      </c>
    </row>
    <row r="650" spans="1:16" s="65" customFormat="1" x14ac:dyDescent="0.25">
      <c r="A650" s="65" t="s">
        <v>737</v>
      </c>
      <c r="B650" s="294"/>
      <c r="C650" s="65">
        <v>7</v>
      </c>
      <c r="D650" s="65">
        <v>4</v>
      </c>
      <c r="E650" s="65">
        <v>4</v>
      </c>
      <c r="F650" s="65">
        <v>13</v>
      </c>
      <c r="G650" s="65">
        <v>20</v>
      </c>
      <c r="H650" s="65">
        <v>0</v>
      </c>
      <c r="K650" s="65" t="s">
        <v>1037</v>
      </c>
      <c r="L650" s="65" t="s">
        <v>1043</v>
      </c>
      <c r="M650" s="65" t="s">
        <v>1</v>
      </c>
      <c r="N650" s="65" t="s">
        <v>254</v>
      </c>
      <c r="O650" s="65">
        <v>21</v>
      </c>
    </row>
    <row r="651" spans="1:16" s="65" customFormat="1" x14ac:dyDescent="0.25">
      <c r="A651" s="65" t="s">
        <v>737</v>
      </c>
      <c r="B651" s="294"/>
      <c r="C651" s="65">
        <v>8</v>
      </c>
      <c r="D651" s="65">
        <v>3</v>
      </c>
      <c r="E651" s="65">
        <v>4</v>
      </c>
      <c r="F651" s="65">
        <v>9</v>
      </c>
      <c r="G651" s="65">
        <v>16</v>
      </c>
      <c r="H651" s="65">
        <v>0</v>
      </c>
      <c r="K651" s="65" t="s">
        <v>1037</v>
      </c>
      <c r="L651" s="65" t="s">
        <v>741</v>
      </c>
      <c r="M651" s="65" t="s">
        <v>1</v>
      </c>
      <c r="N651" s="65" t="s">
        <v>254</v>
      </c>
      <c r="O651" s="65">
        <v>21</v>
      </c>
    </row>
    <row r="652" spans="1:16" s="65" customFormat="1" x14ac:dyDescent="0.25">
      <c r="A652" s="65" t="s">
        <v>737</v>
      </c>
      <c r="B652" s="294"/>
      <c r="C652" s="65">
        <v>9</v>
      </c>
      <c r="D652" s="65">
        <v>3</v>
      </c>
      <c r="E652" s="65">
        <v>3</v>
      </c>
      <c r="F652" s="65">
        <v>10</v>
      </c>
      <c r="G652" s="65">
        <v>10</v>
      </c>
      <c r="H652" s="65">
        <v>0</v>
      </c>
      <c r="K652" s="65" t="s">
        <v>1037</v>
      </c>
      <c r="L652" s="65" t="s">
        <v>1047</v>
      </c>
      <c r="M652" s="65" t="s">
        <v>1</v>
      </c>
      <c r="N652" s="65" t="s">
        <v>254</v>
      </c>
      <c r="O652" s="65">
        <v>21</v>
      </c>
    </row>
    <row r="653" spans="1:16" s="65" customFormat="1" x14ac:dyDescent="0.25">
      <c r="A653" s="65" t="s">
        <v>737</v>
      </c>
      <c r="B653" s="294"/>
      <c r="C653" s="65">
        <v>10</v>
      </c>
      <c r="D653" s="65">
        <v>3</v>
      </c>
      <c r="E653" s="65">
        <v>3</v>
      </c>
      <c r="F653" s="65">
        <v>9</v>
      </c>
      <c r="G653" s="65">
        <v>10</v>
      </c>
      <c r="H653" s="65">
        <v>0</v>
      </c>
      <c r="K653" s="65" t="s">
        <v>1037</v>
      </c>
      <c r="L653" s="65" t="s">
        <v>741</v>
      </c>
      <c r="M653" s="65" t="s">
        <v>1</v>
      </c>
      <c r="N653" s="65" t="s">
        <v>254</v>
      </c>
      <c r="O653" s="65">
        <v>21</v>
      </c>
    </row>
    <row r="654" spans="1:16" s="65" customFormat="1" x14ac:dyDescent="0.25">
      <c r="A654" s="65" t="s">
        <v>737</v>
      </c>
      <c r="B654" s="294"/>
      <c r="C654" s="65">
        <v>11</v>
      </c>
      <c r="D654" s="65">
        <v>3</v>
      </c>
      <c r="E654" s="65">
        <v>4</v>
      </c>
      <c r="F654" s="65">
        <v>14</v>
      </c>
      <c r="G654" s="65">
        <v>19</v>
      </c>
      <c r="H654" s="65">
        <v>0</v>
      </c>
      <c r="K654" s="65" t="s">
        <v>1037</v>
      </c>
      <c r="L654" s="65" t="s">
        <v>1044</v>
      </c>
      <c r="M654" s="65" t="s">
        <v>1</v>
      </c>
      <c r="N654" s="65" t="s">
        <v>254</v>
      </c>
      <c r="O654" s="65">
        <v>21</v>
      </c>
    </row>
    <row r="655" spans="1:16" s="65" customFormat="1" x14ac:dyDescent="0.25">
      <c r="A655" s="65" t="s">
        <v>737</v>
      </c>
      <c r="B655" s="294"/>
      <c r="C655" s="65">
        <v>12</v>
      </c>
      <c r="D655" s="65">
        <v>3</v>
      </c>
      <c r="E655" s="65">
        <v>4</v>
      </c>
      <c r="F655" s="65">
        <v>13</v>
      </c>
      <c r="G655" s="65">
        <v>15</v>
      </c>
      <c r="H655" s="65">
        <v>0</v>
      </c>
      <c r="K655" s="65" t="s">
        <v>1037</v>
      </c>
      <c r="L655" s="65" t="s">
        <v>1043</v>
      </c>
      <c r="M655" s="65" t="s">
        <v>1</v>
      </c>
      <c r="N655" s="65" t="s">
        <v>254</v>
      </c>
      <c r="O655" s="65">
        <v>21</v>
      </c>
    </row>
    <row r="656" spans="1:16" s="65" customFormat="1" x14ac:dyDescent="0.25">
      <c r="A656" s="65" t="s">
        <v>737</v>
      </c>
      <c r="B656" s="294"/>
      <c r="C656" s="65">
        <v>13</v>
      </c>
      <c r="D656" s="65">
        <v>4</v>
      </c>
      <c r="E656" s="65">
        <v>3</v>
      </c>
      <c r="F656" s="65">
        <v>10</v>
      </c>
      <c r="G656" s="65">
        <v>14</v>
      </c>
      <c r="H656" s="65">
        <v>0</v>
      </c>
      <c r="K656" s="65" t="s">
        <v>1037</v>
      </c>
      <c r="L656" s="65" t="s">
        <v>1047</v>
      </c>
      <c r="M656" s="65" t="s">
        <v>1</v>
      </c>
      <c r="N656" s="65" t="s">
        <v>254</v>
      </c>
      <c r="O656" s="65">
        <v>21</v>
      </c>
    </row>
    <row r="657" spans="1:16" s="65" customFormat="1" x14ac:dyDescent="0.25">
      <c r="A657" s="65" t="s">
        <v>737</v>
      </c>
      <c r="B657" s="294"/>
      <c r="C657" s="65">
        <v>14</v>
      </c>
      <c r="D657" s="65">
        <v>4</v>
      </c>
      <c r="E657" s="65">
        <v>3</v>
      </c>
      <c r="F657" s="65">
        <v>9</v>
      </c>
      <c r="G657" s="65">
        <v>15</v>
      </c>
      <c r="H657" s="65">
        <v>1</v>
      </c>
      <c r="K657" s="65" t="s">
        <v>593</v>
      </c>
      <c r="L657" s="65" t="s">
        <v>741</v>
      </c>
      <c r="M657" s="65" t="s">
        <v>1</v>
      </c>
      <c r="N657" s="65" t="s">
        <v>254</v>
      </c>
      <c r="O657" s="65">
        <v>22</v>
      </c>
      <c r="P657" s="65" t="s">
        <v>740</v>
      </c>
    </row>
    <row r="658" spans="1:16" s="65" customFormat="1" x14ac:dyDescent="0.25">
      <c r="A658" s="65" t="s">
        <v>737</v>
      </c>
      <c r="B658" s="294"/>
      <c r="C658" s="65">
        <v>15</v>
      </c>
      <c r="D658" s="65">
        <v>4</v>
      </c>
      <c r="E658" s="65">
        <v>3</v>
      </c>
      <c r="F658" s="65">
        <v>12</v>
      </c>
      <c r="G658" s="65">
        <v>16</v>
      </c>
      <c r="H658" s="65">
        <v>0</v>
      </c>
      <c r="K658" s="65" t="s">
        <v>1037</v>
      </c>
      <c r="L658" s="65" t="s">
        <v>739</v>
      </c>
      <c r="M658" s="65" t="s">
        <v>1</v>
      </c>
      <c r="N658" s="65" t="s">
        <v>254</v>
      </c>
      <c r="O658" s="65">
        <v>22</v>
      </c>
    </row>
    <row r="659" spans="1:16" s="65" customFormat="1" x14ac:dyDescent="0.25">
      <c r="A659" s="65" t="s">
        <v>737</v>
      </c>
      <c r="B659" s="294"/>
      <c r="C659" s="65">
        <v>16</v>
      </c>
      <c r="D659" s="65">
        <v>3</v>
      </c>
      <c r="E659" s="65">
        <v>3</v>
      </c>
      <c r="F659" s="65">
        <v>8</v>
      </c>
      <c r="G659" s="65">
        <v>13</v>
      </c>
      <c r="H659" s="65">
        <v>0</v>
      </c>
      <c r="K659" s="65" t="s">
        <v>1037</v>
      </c>
      <c r="L659" s="65" t="s">
        <v>1048</v>
      </c>
      <c r="M659" s="65" t="s">
        <v>1</v>
      </c>
      <c r="N659" s="65" t="s">
        <v>254</v>
      </c>
      <c r="O659" s="65">
        <v>22</v>
      </c>
    </row>
    <row r="660" spans="1:16" s="65" customFormat="1" x14ac:dyDescent="0.25">
      <c r="A660" s="65" t="s">
        <v>737</v>
      </c>
      <c r="B660" s="294"/>
      <c r="C660" s="65">
        <v>17</v>
      </c>
      <c r="D660" s="65">
        <v>3</v>
      </c>
      <c r="E660" s="65">
        <v>3</v>
      </c>
      <c r="F660" s="65">
        <v>7</v>
      </c>
      <c r="G660" s="65">
        <v>11</v>
      </c>
      <c r="H660" s="65">
        <v>0</v>
      </c>
      <c r="K660" s="65" t="s">
        <v>1037</v>
      </c>
      <c r="L660" s="65" t="s">
        <v>1049</v>
      </c>
      <c r="M660" s="65" t="s">
        <v>1</v>
      </c>
      <c r="N660" s="65" t="s">
        <v>254</v>
      </c>
      <c r="O660" s="65">
        <v>22</v>
      </c>
    </row>
    <row r="661" spans="1:16" s="65" customFormat="1" x14ac:dyDescent="0.25">
      <c r="A661" s="65" t="s">
        <v>737</v>
      </c>
      <c r="B661" s="294"/>
      <c r="C661" s="65">
        <v>18</v>
      </c>
      <c r="D661" s="65">
        <v>3</v>
      </c>
      <c r="E661" s="65">
        <v>3</v>
      </c>
      <c r="F661" s="65">
        <v>6</v>
      </c>
      <c r="G661" s="65">
        <v>9</v>
      </c>
      <c r="H661" s="65">
        <v>0</v>
      </c>
      <c r="K661" s="65" t="s">
        <v>1037</v>
      </c>
      <c r="L661" s="65" t="s">
        <v>1050</v>
      </c>
      <c r="M661" s="65" t="s">
        <v>1</v>
      </c>
      <c r="N661" s="65" t="s">
        <v>254</v>
      </c>
      <c r="O661" s="65">
        <v>22</v>
      </c>
    </row>
    <row r="662" spans="1:16" s="65" customFormat="1" x14ac:dyDescent="0.25">
      <c r="A662" s="65" t="s">
        <v>737</v>
      </c>
      <c r="B662" s="294"/>
      <c r="C662" s="65">
        <v>19</v>
      </c>
      <c r="D662" s="65" t="s">
        <v>52</v>
      </c>
      <c r="E662" s="65">
        <v>0</v>
      </c>
      <c r="F662" s="65">
        <v>0</v>
      </c>
      <c r="G662" s="65">
        <v>0</v>
      </c>
      <c r="H662" s="65">
        <v>0</v>
      </c>
      <c r="K662" s="65" t="s">
        <v>1037</v>
      </c>
      <c r="L662" s="65" t="s">
        <v>1051</v>
      </c>
      <c r="M662" s="65" t="s">
        <v>1</v>
      </c>
      <c r="N662" s="65" t="s">
        <v>254</v>
      </c>
      <c r="O662" s="65">
        <v>22</v>
      </c>
    </row>
    <row r="663" spans="1:16" s="65" customFormat="1" x14ac:dyDescent="0.25">
      <c r="A663" s="65" t="s">
        <v>737</v>
      </c>
      <c r="B663" s="294"/>
      <c r="C663" s="65">
        <v>20</v>
      </c>
      <c r="D663" s="65" t="s">
        <v>52</v>
      </c>
      <c r="E663" s="65">
        <v>0</v>
      </c>
      <c r="F663" s="65">
        <v>0</v>
      </c>
      <c r="G663" s="65">
        <v>0</v>
      </c>
      <c r="H663" s="65">
        <v>0</v>
      </c>
      <c r="K663" s="65" t="s">
        <v>1037</v>
      </c>
      <c r="L663" s="65" t="s">
        <v>1051</v>
      </c>
      <c r="M663" s="65" t="s">
        <v>1</v>
      </c>
      <c r="N663" s="65" t="s">
        <v>254</v>
      </c>
      <c r="O663" s="65">
        <v>22</v>
      </c>
    </row>
    <row r="664" spans="1:16" s="65" customFormat="1" x14ac:dyDescent="0.25">
      <c r="A664" s="65" t="s">
        <v>737</v>
      </c>
      <c r="B664" s="294"/>
      <c r="C664" s="65">
        <v>21</v>
      </c>
      <c r="D664" s="65" t="s">
        <v>52</v>
      </c>
      <c r="E664" s="65">
        <v>0</v>
      </c>
      <c r="F664" s="65">
        <v>0</v>
      </c>
      <c r="G664" s="65">
        <v>0</v>
      </c>
      <c r="H664" s="65">
        <v>0</v>
      </c>
      <c r="K664" s="65" t="s">
        <v>1037</v>
      </c>
      <c r="L664" s="65" t="s">
        <v>1051</v>
      </c>
      <c r="M664" s="65" t="s">
        <v>1</v>
      </c>
      <c r="N664" s="65" t="s">
        <v>254</v>
      </c>
      <c r="O664" s="65">
        <v>22</v>
      </c>
    </row>
    <row r="665" spans="1:16" s="65" customFormat="1" x14ac:dyDescent="0.25">
      <c r="A665" s="65" t="s">
        <v>737</v>
      </c>
      <c r="B665" s="294"/>
      <c r="C665" s="65">
        <v>22</v>
      </c>
      <c r="D665" s="65" t="s">
        <v>52</v>
      </c>
      <c r="E665" s="65">
        <v>0</v>
      </c>
      <c r="F665" s="65">
        <v>0</v>
      </c>
      <c r="G665" s="65">
        <v>0</v>
      </c>
      <c r="H665" s="65">
        <v>0</v>
      </c>
      <c r="K665" s="65" t="s">
        <v>1037</v>
      </c>
      <c r="L665" s="65" t="s">
        <v>1051</v>
      </c>
      <c r="M665" s="65" t="s">
        <v>1</v>
      </c>
      <c r="N665" s="65" t="s">
        <v>254</v>
      </c>
      <c r="O665" s="65">
        <v>22</v>
      </c>
    </row>
    <row r="666" spans="1:16" s="65" customFormat="1" x14ac:dyDescent="0.25">
      <c r="A666" s="65" t="s">
        <v>737</v>
      </c>
      <c r="B666" s="294"/>
      <c r="C666" s="65">
        <v>23</v>
      </c>
      <c r="D666" s="65" t="s">
        <v>52</v>
      </c>
      <c r="E666" s="65">
        <v>0</v>
      </c>
      <c r="F666" s="65">
        <v>0</v>
      </c>
      <c r="G666" s="65">
        <v>0</v>
      </c>
      <c r="H666" s="65">
        <v>0</v>
      </c>
      <c r="K666" s="65" t="s">
        <v>1037</v>
      </c>
      <c r="L666" s="65" t="s">
        <v>1051</v>
      </c>
      <c r="M666" s="65" t="s">
        <v>1</v>
      </c>
      <c r="N666" s="65" t="s">
        <v>254</v>
      </c>
      <c r="O666" s="65">
        <v>22</v>
      </c>
    </row>
    <row r="667" spans="1:16" s="65" customFormat="1" x14ac:dyDescent="0.25">
      <c r="A667" s="65" t="s">
        <v>737</v>
      </c>
      <c r="B667" s="294"/>
      <c r="C667" s="65">
        <v>24</v>
      </c>
      <c r="D667" s="65" t="s">
        <v>52</v>
      </c>
      <c r="E667" s="65">
        <v>0</v>
      </c>
      <c r="F667" s="65">
        <v>0</v>
      </c>
      <c r="G667" s="65">
        <v>0</v>
      </c>
      <c r="H667" s="65">
        <v>0</v>
      </c>
      <c r="K667" s="65" t="s">
        <v>1037</v>
      </c>
      <c r="L667" s="65" t="s">
        <v>1051</v>
      </c>
      <c r="M667" s="65" t="s">
        <v>1</v>
      </c>
      <c r="N667" s="65" t="s">
        <v>254</v>
      </c>
      <c r="O667" s="65">
        <v>22</v>
      </c>
    </row>
    <row r="668" spans="1:16" s="65" customFormat="1" x14ac:dyDescent="0.25">
      <c r="A668" s="65" t="s">
        <v>737</v>
      </c>
      <c r="B668" s="294"/>
      <c r="C668" s="65">
        <v>25</v>
      </c>
      <c r="D668" s="65" t="s">
        <v>52</v>
      </c>
      <c r="E668" s="65">
        <v>0</v>
      </c>
      <c r="F668" s="65">
        <v>0</v>
      </c>
      <c r="G668" s="65">
        <v>0</v>
      </c>
      <c r="H668" s="65">
        <v>0</v>
      </c>
      <c r="K668" s="65" t="s">
        <v>1037</v>
      </c>
      <c r="L668" s="65" t="s">
        <v>1051</v>
      </c>
      <c r="M668" s="65" t="s">
        <v>1</v>
      </c>
      <c r="N668" s="65" t="s">
        <v>254</v>
      </c>
      <c r="O668" s="65">
        <v>22</v>
      </c>
    </row>
    <row r="669" spans="1:16" s="65" customFormat="1" x14ac:dyDescent="0.25">
      <c r="A669" s="65" t="s">
        <v>737</v>
      </c>
      <c r="B669" s="294"/>
      <c r="C669" s="65">
        <v>26</v>
      </c>
      <c r="D669" s="65" t="s">
        <v>52</v>
      </c>
      <c r="E669" s="65">
        <v>0</v>
      </c>
      <c r="F669" s="65">
        <v>0</v>
      </c>
      <c r="G669" s="65">
        <v>0</v>
      </c>
      <c r="H669" s="65">
        <v>0</v>
      </c>
      <c r="K669" s="65" t="s">
        <v>1037</v>
      </c>
      <c r="L669" s="65" t="s">
        <v>1051</v>
      </c>
      <c r="M669" s="65" t="s">
        <v>1</v>
      </c>
      <c r="N669" s="65" t="s">
        <v>254</v>
      </c>
      <c r="O669" s="65">
        <v>22</v>
      </c>
    </row>
    <row r="670" spans="1:16" s="65" customFormat="1" x14ac:dyDescent="0.25">
      <c r="A670" s="65" t="s">
        <v>737</v>
      </c>
      <c r="B670" s="294"/>
      <c r="C670" s="65">
        <v>27</v>
      </c>
      <c r="D670" s="65" t="s">
        <v>52</v>
      </c>
      <c r="E670" s="65">
        <v>0</v>
      </c>
      <c r="F670" s="65">
        <v>0</v>
      </c>
      <c r="G670" s="65">
        <v>0</v>
      </c>
      <c r="H670" s="65">
        <v>0</v>
      </c>
      <c r="K670" s="65" t="s">
        <v>1037</v>
      </c>
      <c r="L670" s="65" t="s">
        <v>1051</v>
      </c>
      <c r="M670" s="65" t="s">
        <v>1</v>
      </c>
      <c r="N670" s="65" t="s">
        <v>254</v>
      </c>
      <c r="O670" s="65">
        <v>22</v>
      </c>
    </row>
    <row r="671" spans="1:16" s="78" customFormat="1" x14ac:dyDescent="0.25">
      <c r="A671" s="290" t="s">
        <v>285</v>
      </c>
      <c r="B671" s="291"/>
      <c r="D671" s="78">
        <v>63</v>
      </c>
      <c r="F671" s="78">
        <v>63</v>
      </c>
      <c r="H671" s="78">
        <v>1</v>
      </c>
      <c r="K671" s="78" t="s">
        <v>206</v>
      </c>
      <c r="L671" s="78" t="s">
        <v>788</v>
      </c>
      <c r="M671" s="78" t="s">
        <v>259</v>
      </c>
      <c r="N671" s="78" t="s">
        <v>254</v>
      </c>
      <c r="O671" s="78">
        <v>22</v>
      </c>
    </row>
    <row r="672" spans="1:16" s="78" customFormat="1" x14ac:dyDescent="0.25">
      <c r="A672" s="290" t="s">
        <v>286</v>
      </c>
      <c r="B672" s="291"/>
      <c r="D672" s="78">
        <v>64</v>
      </c>
      <c r="F672" s="78">
        <v>64</v>
      </c>
      <c r="H672" s="78">
        <v>1</v>
      </c>
      <c r="K672" s="78" t="s">
        <v>206</v>
      </c>
      <c r="L672" s="78" t="s">
        <v>789</v>
      </c>
      <c r="M672" s="78" t="s">
        <v>259</v>
      </c>
      <c r="N672" s="78" t="s">
        <v>254</v>
      </c>
      <c r="O672" s="78">
        <v>22</v>
      </c>
    </row>
    <row r="673" spans="1:16" s="78" customFormat="1" x14ac:dyDescent="0.25">
      <c r="A673" s="290" t="s">
        <v>287</v>
      </c>
      <c r="B673" s="291"/>
      <c r="D673" s="78">
        <v>60</v>
      </c>
      <c r="F673" s="78">
        <v>60</v>
      </c>
      <c r="H673" s="78">
        <v>1</v>
      </c>
      <c r="K673" s="78" t="s">
        <v>206</v>
      </c>
      <c r="L673" s="78" t="s">
        <v>790</v>
      </c>
      <c r="M673" s="78" t="s">
        <v>259</v>
      </c>
      <c r="N673" s="78" t="s">
        <v>254</v>
      </c>
      <c r="O673" s="78">
        <v>22</v>
      </c>
    </row>
    <row r="674" spans="1:16" s="78" customFormat="1" x14ac:dyDescent="0.25">
      <c r="A674" s="290" t="s">
        <v>288</v>
      </c>
      <c r="B674" s="291"/>
      <c r="D674" s="78">
        <v>34</v>
      </c>
      <c r="F674" s="78">
        <v>999</v>
      </c>
      <c r="H674" s="78">
        <v>1</v>
      </c>
      <c r="K674" s="78" t="s">
        <v>206</v>
      </c>
      <c r="L674" s="78" t="s">
        <v>791</v>
      </c>
      <c r="M674" s="78" t="s">
        <v>259</v>
      </c>
      <c r="N674" s="78" t="s">
        <v>254</v>
      </c>
      <c r="O674" s="78">
        <v>22</v>
      </c>
    </row>
    <row r="675" spans="1:16" s="78" customFormat="1" x14ac:dyDescent="0.25">
      <c r="A675" s="291" t="s">
        <v>311</v>
      </c>
      <c r="B675" s="291"/>
      <c r="D675" s="78">
        <v>60</v>
      </c>
      <c r="H675" s="78">
        <v>1</v>
      </c>
      <c r="L675" s="78" t="s">
        <v>743</v>
      </c>
      <c r="M675" s="78" t="s">
        <v>16</v>
      </c>
      <c r="N675" s="78" t="s">
        <v>254</v>
      </c>
      <c r="O675" s="78">
        <v>23</v>
      </c>
      <c r="P675" s="78" t="s">
        <v>742</v>
      </c>
    </row>
    <row r="676" spans="1:16" s="65" customFormat="1" x14ac:dyDescent="0.25">
      <c r="A676" s="288" t="s">
        <v>1065</v>
      </c>
      <c r="B676" s="288"/>
      <c r="F676" s="65">
        <v>22.191000000000031</v>
      </c>
      <c r="G676" s="65">
        <v>754.38599999999997</v>
      </c>
      <c r="H676" s="65">
        <v>1</v>
      </c>
      <c r="K676" s="65" t="s">
        <v>348</v>
      </c>
      <c r="L676" s="65" t="s">
        <v>746</v>
      </c>
      <c r="M676" s="65" t="s">
        <v>16</v>
      </c>
      <c r="N676" s="65" t="s">
        <v>254</v>
      </c>
      <c r="O676" s="65">
        <v>23</v>
      </c>
    </row>
    <row r="677" spans="1:16" s="65" customFormat="1" x14ac:dyDescent="0.25">
      <c r="A677" s="288" t="s">
        <v>744</v>
      </c>
      <c r="B677" s="288"/>
      <c r="F677" s="65">
        <v>-41.572000000000003</v>
      </c>
      <c r="G677" s="65">
        <v>818.149</v>
      </c>
      <c r="H677" s="65">
        <v>1</v>
      </c>
      <c r="K677" s="65" t="s">
        <v>211</v>
      </c>
      <c r="L677" s="65" t="s">
        <v>746</v>
      </c>
      <c r="M677" s="65" t="s">
        <v>16</v>
      </c>
      <c r="N677" s="65" t="s">
        <v>254</v>
      </c>
      <c r="O677" s="65">
        <v>24</v>
      </c>
      <c r="P677" s="65" t="s">
        <v>745</v>
      </c>
    </row>
    <row r="678" spans="1:16" s="78" customFormat="1" ht="15" customHeight="1" x14ac:dyDescent="0.25">
      <c r="A678" s="78" t="s">
        <v>385</v>
      </c>
      <c r="B678" s="296" t="s">
        <v>950</v>
      </c>
      <c r="C678" s="78">
        <v>1</v>
      </c>
      <c r="D678" s="78">
        <v>4</v>
      </c>
      <c r="E678" s="78">
        <v>4</v>
      </c>
      <c r="F678" s="78">
        <v>18</v>
      </c>
      <c r="G678" s="78">
        <v>19</v>
      </c>
      <c r="H678" s="78">
        <v>0</v>
      </c>
      <c r="I678" s="78">
        <v>17</v>
      </c>
      <c r="K678" s="78" t="s">
        <v>354</v>
      </c>
      <c r="L678" s="78" t="s">
        <v>1066</v>
      </c>
      <c r="M678" s="78" t="s">
        <v>16</v>
      </c>
      <c r="N678" s="78" t="s">
        <v>254</v>
      </c>
      <c r="O678" s="78">
        <v>24</v>
      </c>
    </row>
    <row r="679" spans="1:16" s="78" customFormat="1" x14ac:dyDescent="0.25">
      <c r="A679" s="78" t="s">
        <v>385</v>
      </c>
      <c r="B679" s="296" t="s">
        <v>950</v>
      </c>
      <c r="C679" s="78">
        <v>2</v>
      </c>
      <c r="D679" s="78">
        <v>4</v>
      </c>
      <c r="E679" s="78">
        <v>4</v>
      </c>
      <c r="F679" s="78">
        <v>15</v>
      </c>
      <c r="G679" s="78">
        <v>18</v>
      </c>
      <c r="H679" s="78">
        <v>0</v>
      </c>
      <c r="I679" s="78">
        <v>17</v>
      </c>
      <c r="K679" s="78" t="s">
        <v>354</v>
      </c>
      <c r="L679" s="78" t="s">
        <v>1067</v>
      </c>
      <c r="M679" s="78" t="s">
        <v>16</v>
      </c>
      <c r="N679" s="78" t="s">
        <v>254</v>
      </c>
      <c r="O679" s="78">
        <v>24</v>
      </c>
    </row>
    <row r="680" spans="1:16" s="78" customFormat="1" x14ac:dyDescent="0.25">
      <c r="A680" s="78" t="s">
        <v>385</v>
      </c>
      <c r="B680" s="296" t="s">
        <v>950</v>
      </c>
      <c r="C680" s="78">
        <v>3</v>
      </c>
      <c r="D680" s="78">
        <v>3</v>
      </c>
      <c r="E680" s="78">
        <v>4</v>
      </c>
      <c r="F680" s="78">
        <v>12</v>
      </c>
      <c r="G680" s="78">
        <v>14</v>
      </c>
      <c r="H680" s="78">
        <v>0</v>
      </c>
      <c r="I680" s="78">
        <v>17</v>
      </c>
      <c r="K680" s="78" t="s">
        <v>354</v>
      </c>
      <c r="L680" s="78" t="s">
        <v>1068</v>
      </c>
      <c r="M680" s="78" t="s">
        <v>16</v>
      </c>
      <c r="N680" s="78" t="s">
        <v>254</v>
      </c>
      <c r="O680" s="78">
        <v>24</v>
      </c>
    </row>
    <row r="681" spans="1:16" s="78" customFormat="1" x14ac:dyDescent="0.25">
      <c r="A681" s="78" t="s">
        <v>385</v>
      </c>
      <c r="B681" s="296" t="s">
        <v>950</v>
      </c>
      <c r="C681" s="78">
        <v>4</v>
      </c>
      <c r="D681" s="78">
        <v>3</v>
      </c>
      <c r="E681" s="78">
        <v>4</v>
      </c>
      <c r="F681" s="78">
        <v>19</v>
      </c>
      <c r="G681" s="78">
        <v>19</v>
      </c>
      <c r="H681" s="78">
        <v>0</v>
      </c>
      <c r="I681" s="78">
        <v>17</v>
      </c>
      <c r="K681" s="78" t="s">
        <v>354</v>
      </c>
      <c r="L681" s="78" t="s">
        <v>1069</v>
      </c>
      <c r="M681" s="78" t="s">
        <v>16</v>
      </c>
      <c r="N681" s="78" t="s">
        <v>254</v>
      </c>
      <c r="O681" s="78">
        <v>24</v>
      </c>
    </row>
    <row r="682" spans="1:16" s="78" customFormat="1" x14ac:dyDescent="0.25">
      <c r="A682" s="78" t="s">
        <v>385</v>
      </c>
      <c r="B682" s="296" t="s">
        <v>950</v>
      </c>
      <c r="C682" s="78">
        <v>5</v>
      </c>
      <c r="D682" s="78">
        <v>3</v>
      </c>
      <c r="E682" s="78">
        <v>3</v>
      </c>
      <c r="F682" s="78">
        <v>9</v>
      </c>
      <c r="G682" s="78">
        <v>9</v>
      </c>
      <c r="H682" s="78">
        <v>0</v>
      </c>
      <c r="I682" s="78">
        <v>17</v>
      </c>
      <c r="K682" s="78" t="s">
        <v>354</v>
      </c>
      <c r="L682" s="78" t="s">
        <v>1070</v>
      </c>
      <c r="M682" s="78" t="s">
        <v>16</v>
      </c>
      <c r="N682" s="78" t="s">
        <v>254</v>
      </c>
      <c r="O682" s="78">
        <v>24</v>
      </c>
    </row>
    <row r="683" spans="1:16" s="78" customFormat="1" x14ac:dyDescent="0.25">
      <c r="A683" s="78" t="s">
        <v>385</v>
      </c>
      <c r="B683" s="296" t="s">
        <v>950</v>
      </c>
      <c r="C683" s="78">
        <v>6</v>
      </c>
      <c r="D683" s="78">
        <v>3</v>
      </c>
      <c r="E683" s="78">
        <v>4</v>
      </c>
      <c r="F683" s="78">
        <v>12</v>
      </c>
      <c r="G683" s="78">
        <v>14</v>
      </c>
      <c r="H683" s="78">
        <v>0</v>
      </c>
      <c r="I683" s="78">
        <v>17</v>
      </c>
      <c r="K683" s="78" t="s">
        <v>354</v>
      </c>
      <c r="L683" s="78" t="s">
        <v>1068</v>
      </c>
      <c r="M683" s="78" t="s">
        <v>16</v>
      </c>
      <c r="N683" s="78" t="s">
        <v>254</v>
      </c>
      <c r="O683" s="78">
        <v>24</v>
      </c>
    </row>
    <row r="684" spans="1:16" s="78" customFormat="1" x14ac:dyDescent="0.25">
      <c r="A684" s="78" t="s">
        <v>385</v>
      </c>
      <c r="B684" s="296" t="s">
        <v>950</v>
      </c>
      <c r="C684" s="78">
        <v>7</v>
      </c>
      <c r="D684" s="78">
        <v>4</v>
      </c>
      <c r="E684" s="78">
        <v>4</v>
      </c>
      <c r="F684" s="78">
        <v>20</v>
      </c>
      <c r="G684" s="78">
        <v>20</v>
      </c>
      <c r="H684" s="78">
        <v>0</v>
      </c>
      <c r="I684" s="78">
        <v>17</v>
      </c>
      <c r="K684" s="78" t="s">
        <v>354</v>
      </c>
      <c r="L684" s="78" t="s">
        <v>1071</v>
      </c>
      <c r="M684" s="78" t="s">
        <v>16</v>
      </c>
      <c r="N684" s="78" t="s">
        <v>254</v>
      </c>
      <c r="O684" s="78">
        <v>24</v>
      </c>
    </row>
    <row r="685" spans="1:16" s="78" customFormat="1" x14ac:dyDescent="0.25">
      <c r="A685" s="78" t="s">
        <v>385</v>
      </c>
      <c r="B685" s="296" t="s">
        <v>950</v>
      </c>
      <c r="C685" s="78">
        <v>8</v>
      </c>
      <c r="D685" s="78">
        <v>3</v>
      </c>
      <c r="E685" s="78">
        <v>4</v>
      </c>
      <c r="F685" s="78">
        <v>12</v>
      </c>
      <c r="G685" s="78">
        <v>14</v>
      </c>
      <c r="H685" s="78">
        <v>0</v>
      </c>
      <c r="I685" s="78">
        <v>17</v>
      </c>
      <c r="K685" s="78" t="s">
        <v>354</v>
      </c>
      <c r="L685" s="78" t="s">
        <v>1068</v>
      </c>
      <c r="M685" s="78" t="s">
        <v>16</v>
      </c>
      <c r="N685" s="78" t="s">
        <v>254</v>
      </c>
      <c r="O685" s="78">
        <v>24</v>
      </c>
    </row>
    <row r="686" spans="1:16" s="78" customFormat="1" x14ac:dyDescent="0.25">
      <c r="A686" s="78" t="s">
        <v>385</v>
      </c>
      <c r="B686" s="296" t="s">
        <v>950</v>
      </c>
      <c r="C686" s="78">
        <v>9</v>
      </c>
      <c r="D686" s="78">
        <v>3</v>
      </c>
      <c r="E686" s="78">
        <v>3</v>
      </c>
      <c r="F686" s="78">
        <v>6</v>
      </c>
      <c r="G686" s="78">
        <v>7</v>
      </c>
      <c r="H686" s="78">
        <v>0</v>
      </c>
      <c r="I686" s="78">
        <v>17</v>
      </c>
      <c r="K686" s="78" t="s">
        <v>354</v>
      </c>
      <c r="L686" s="78" t="s">
        <v>1072</v>
      </c>
      <c r="M686" s="78" t="s">
        <v>16</v>
      </c>
      <c r="N686" s="78" t="s">
        <v>254</v>
      </c>
      <c r="O686" s="78">
        <v>24</v>
      </c>
    </row>
    <row r="687" spans="1:16" s="78" customFormat="1" x14ac:dyDescent="0.25">
      <c r="A687" s="78" t="s">
        <v>385</v>
      </c>
      <c r="B687" s="296" t="s">
        <v>950</v>
      </c>
      <c r="C687" s="78">
        <v>10</v>
      </c>
      <c r="D687" s="78">
        <v>3</v>
      </c>
      <c r="E687" s="78">
        <v>3</v>
      </c>
      <c r="F687" s="78">
        <v>10</v>
      </c>
      <c r="G687" s="78">
        <v>10</v>
      </c>
      <c r="H687" s="78">
        <v>0</v>
      </c>
      <c r="I687" s="78">
        <v>17</v>
      </c>
      <c r="K687" s="78" t="s">
        <v>354</v>
      </c>
      <c r="L687" s="78" t="s">
        <v>1073</v>
      </c>
      <c r="M687" s="78" t="s">
        <v>16</v>
      </c>
      <c r="N687" s="78" t="s">
        <v>254</v>
      </c>
      <c r="O687" s="78">
        <v>24</v>
      </c>
    </row>
    <row r="688" spans="1:16" s="78" customFormat="1" x14ac:dyDescent="0.25">
      <c r="A688" s="78" t="s">
        <v>385</v>
      </c>
      <c r="B688" s="296" t="s">
        <v>950</v>
      </c>
      <c r="C688" s="78">
        <v>11</v>
      </c>
      <c r="D688" s="78">
        <v>3</v>
      </c>
      <c r="E688" s="78">
        <v>4</v>
      </c>
      <c r="F688" s="78">
        <v>15</v>
      </c>
      <c r="G688" s="78">
        <v>12</v>
      </c>
      <c r="H688" s="78">
        <v>0</v>
      </c>
      <c r="I688" s="78">
        <v>17</v>
      </c>
      <c r="K688" s="78" t="s">
        <v>354</v>
      </c>
      <c r="L688" s="78" t="s">
        <v>1067</v>
      </c>
      <c r="M688" s="78" t="s">
        <v>16</v>
      </c>
      <c r="N688" s="78" t="s">
        <v>254</v>
      </c>
      <c r="O688" s="78">
        <v>24</v>
      </c>
    </row>
    <row r="689" spans="1:15" s="78" customFormat="1" x14ac:dyDescent="0.25">
      <c r="A689" s="78" t="s">
        <v>385</v>
      </c>
      <c r="B689" s="296" t="s">
        <v>950</v>
      </c>
      <c r="C689" s="78">
        <v>12</v>
      </c>
      <c r="D689" s="78">
        <v>3</v>
      </c>
      <c r="E689" s="78">
        <v>4</v>
      </c>
      <c r="F689" s="78">
        <v>12</v>
      </c>
      <c r="G689" s="78">
        <v>12</v>
      </c>
      <c r="H689" s="78">
        <v>0</v>
      </c>
      <c r="I689" s="78">
        <v>17</v>
      </c>
      <c r="K689" s="78" t="s">
        <v>354</v>
      </c>
      <c r="L689" s="78" t="s">
        <v>1068</v>
      </c>
      <c r="M689" s="78" t="s">
        <v>16</v>
      </c>
      <c r="N689" s="78" t="s">
        <v>254</v>
      </c>
      <c r="O689" s="78">
        <v>24</v>
      </c>
    </row>
    <row r="690" spans="1:15" s="78" customFormat="1" x14ac:dyDescent="0.25">
      <c r="A690" s="78" t="s">
        <v>385</v>
      </c>
      <c r="B690" s="296" t="s">
        <v>950</v>
      </c>
      <c r="C690" s="78">
        <v>13</v>
      </c>
      <c r="D690" s="78">
        <v>4</v>
      </c>
      <c r="E690" s="78">
        <v>3</v>
      </c>
      <c r="F690" s="78">
        <v>11</v>
      </c>
      <c r="G690" s="78">
        <v>14</v>
      </c>
      <c r="H690" s="78">
        <v>0</v>
      </c>
      <c r="I690" s="78">
        <v>17</v>
      </c>
      <c r="K690" s="78" t="s">
        <v>354</v>
      </c>
      <c r="L690" s="78" t="s">
        <v>1074</v>
      </c>
      <c r="M690" s="78" t="s">
        <v>16</v>
      </c>
      <c r="N690" s="78" t="s">
        <v>254</v>
      </c>
      <c r="O690" s="78">
        <v>24</v>
      </c>
    </row>
    <row r="691" spans="1:15" s="78" customFormat="1" x14ac:dyDescent="0.25">
      <c r="A691" s="78" t="s">
        <v>385</v>
      </c>
      <c r="B691" s="296" t="s">
        <v>950</v>
      </c>
      <c r="C691" s="78">
        <v>14</v>
      </c>
      <c r="D691" s="78">
        <v>4</v>
      </c>
      <c r="E691" s="78">
        <v>3</v>
      </c>
      <c r="F691" s="78">
        <v>11</v>
      </c>
      <c r="G691" s="78">
        <v>14</v>
      </c>
      <c r="H691" s="78">
        <v>0</v>
      </c>
      <c r="I691" s="78">
        <v>17</v>
      </c>
      <c r="K691" s="78" t="s">
        <v>354</v>
      </c>
      <c r="L691" s="78" t="s">
        <v>1074</v>
      </c>
      <c r="M691" s="78" t="s">
        <v>16</v>
      </c>
      <c r="N691" s="78" t="s">
        <v>254</v>
      </c>
      <c r="O691" s="78">
        <v>24</v>
      </c>
    </row>
    <row r="692" spans="1:15" s="78" customFormat="1" x14ac:dyDescent="0.25">
      <c r="A692" s="78" t="s">
        <v>385</v>
      </c>
      <c r="B692" s="296" t="s">
        <v>950</v>
      </c>
      <c r="C692" s="78">
        <v>15</v>
      </c>
      <c r="D692" s="78">
        <v>4</v>
      </c>
      <c r="E692" s="78">
        <v>3</v>
      </c>
      <c r="F692" s="78">
        <v>13</v>
      </c>
      <c r="G692" s="78">
        <v>16</v>
      </c>
      <c r="H692" s="78">
        <v>0</v>
      </c>
      <c r="I692" s="78">
        <v>17</v>
      </c>
      <c r="K692" s="78" t="s">
        <v>354</v>
      </c>
      <c r="L692" s="78" t="s">
        <v>1075</v>
      </c>
      <c r="M692" s="78" t="s">
        <v>16</v>
      </c>
      <c r="N692" s="78" t="s">
        <v>254</v>
      </c>
      <c r="O692" s="78">
        <v>24</v>
      </c>
    </row>
    <row r="693" spans="1:15" s="78" customFormat="1" x14ac:dyDescent="0.25">
      <c r="A693" s="78" t="s">
        <v>385</v>
      </c>
      <c r="B693" s="296" t="s">
        <v>950</v>
      </c>
      <c r="C693" s="78">
        <v>16</v>
      </c>
      <c r="D693" s="78">
        <v>3</v>
      </c>
      <c r="E693" s="78">
        <v>3</v>
      </c>
      <c r="F693" s="78">
        <v>9</v>
      </c>
      <c r="G693" s="78">
        <v>9</v>
      </c>
      <c r="H693" s="78">
        <v>0</v>
      </c>
      <c r="I693" s="78">
        <v>17</v>
      </c>
      <c r="K693" s="78" t="s">
        <v>354</v>
      </c>
      <c r="L693" s="78" t="s">
        <v>1070</v>
      </c>
      <c r="M693" s="78" t="s">
        <v>16</v>
      </c>
      <c r="N693" s="78" t="s">
        <v>254</v>
      </c>
      <c r="O693" s="78">
        <v>24</v>
      </c>
    </row>
    <row r="694" spans="1:15" s="78" customFormat="1" x14ac:dyDescent="0.25">
      <c r="A694" s="78" t="s">
        <v>385</v>
      </c>
      <c r="B694" s="296" t="s">
        <v>950</v>
      </c>
      <c r="C694" s="78">
        <v>17</v>
      </c>
      <c r="D694" s="78">
        <v>3</v>
      </c>
      <c r="E694" s="78">
        <v>3</v>
      </c>
      <c r="F694" s="78">
        <v>10</v>
      </c>
      <c r="G694" s="78">
        <v>10</v>
      </c>
      <c r="H694" s="78">
        <v>0</v>
      </c>
      <c r="I694" s="78">
        <v>17</v>
      </c>
      <c r="K694" s="78" t="s">
        <v>354</v>
      </c>
      <c r="L694" s="78" t="s">
        <v>1073</v>
      </c>
      <c r="M694" s="78" t="s">
        <v>16</v>
      </c>
      <c r="N694" s="78" t="s">
        <v>254</v>
      </c>
      <c r="O694" s="78">
        <v>24</v>
      </c>
    </row>
    <row r="695" spans="1:15" s="78" customFormat="1" x14ac:dyDescent="0.25">
      <c r="A695" s="78" t="s">
        <v>385</v>
      </c>
      <c r="B695" s="296" t="s">
        <v>950</v>
      </c>
      <c r="C695" s="78">
        <v>18</v>
      </c>
      <c r="D695" s="78">
        <v>3</v>
      </c>
      <c r="E695" s="78">
        <v>3</v>
      </c>
      <c r="F695" s="78">
        <v>7</v>
      </c>
      <c r="G695" s="78">
        <v>7</v>
      </c>
      <c r="H695" s="78">
        <v>0</v>
      </c>
      <c r="I695" s="78">
        <v>17</v>
      </c>
      <c r="K695" s="78" t="s">
        <v>354</v>
      </c>
      <c r="L695" s="78" t="s">
        <v>1076</v>
      </c>
      <c r="M695" s="78" t="s">
        <v>16</v>
      </c>
      <c r="N695" s="78" t="s">
        <v>254</v>
      </c>
      <c r="O695" s="78">
        <v>24</v>
      </c>
    </row>
    <row r="696" spans="1:15" s="78" customFormat="1" x14ac:dyDescent="0.25">
      <c r="A696" s="78" t="s">
        <v>385</v>
      </c>
      <c r="B696" s="296" t="s">
        <v>950</v>
      </c>
      <c r="C696" s="78">
        <v>19</v>
      </c>
      <c r="D696" s="78" t="s">
        <v>52</v>
      </c>
      <c r="E696" s="78">
        <v>0</v>
      </c>
      <c r="F696" s="78">
        <v>0</v>
      </c>
      <c r="G696" s="78">
        <v>0</v>
      </c>
      <c r="H696" s="78">
        <v>0</v>
      </c>
      <c r="I696" s="78">
        <v>17</v>
      </c>
      <c r="K696" s="78" t="s">
        <v>354</v>
      </c>
      <c r="L696" s="78" t="s">
        <v>1077</v>
      </c>
      <c r="M696" s="78" t="s">
        <v>16</v>
      </c>
      <c r="N696" s="78" t="s">
        <v>254</v>
      </c>
      <c r="O696" s="78">
        <v>24</v>
      </c>
    </row>
    <row r="697" spans="1:15" s="78" customFormat="1" x14ac:dyDescent="0.25">
      <c r="A697" s="78" t="s">
        <v>385</v>
      </c>
      <c r="B697" s="296" t="s">
        <v>950</v>
      </c>
      <c r="C697" s="78">
        <v>20</v>
      </c>
      <c r="D697" s="78" t="s">
        <v>52</v>
      </c>
      <c r="E697" s="78">
        <v>0</v>
      </c>
      <c r="F697" s="78">
        <v>0</v>
      </c>
      <c r="G697" s="78">
        <v>0</v>
      </c>
      <c r="H697" s="78">
        <v>0</v>
      </c>
      <c r="I697" s="78">
        <v>17</v>
      </c>
      <c r="K697" s="78" t="s">
        <v>354</v>
      </c>
      <c r="L697" s="78" t="s">
        <v>1077</v>
      </c>
      <c r="M697" s="78" t="s">
        <v>16</v>
      </c>
      <c r="N697" s="78" t="s">
        <v>254</v>
      </c>
      <c r="O697" s="78">
        <v>24</v>
      </c>
    </row>
    <row r="698" spans="1:15" s="78" customFormat="1" x14ac:dyDescent="0.25">
      <c r="A698" s="78" t="s">
        <v>385</v>
      </c>
      <c r="B698" s="296" t="s">
        <v>950</v>
      </c>
      <c r="C698" s="78">
        <v>21</v>
      </c>
      <c r="D698" s="78" t="s">
        <v>52</v>
      </c>
      <c r="E698" s="78">
        <v>0</v>
      </c>
      <c r="F698" s="78">
        <v>0</v>
      </c>
      <c r="G698" s="78">
        <v>0</v>
      </c>
      <c r="H698" s="78">
        <v>0</v>
      </c>
      <c r="I698" s="78">
        <v>17</v>
      </c>
      <c r="K698" s="78" t="s">
        <v>354</v>
      </c>
      <c r="L698" s="78" t="s">
        <v>1077</v>
      </c>
      <c r="M698" s="78" t="s">
        <v>16</v>
      </c>
      <c r="N698" s="78" t="s">
        <v>254</v>
      </c>
      <c r="O698" s="78">
        <v>24</v>
      </c>
    </row>
    <row r="699" spans="1:15" s="78" customFormat="1" x14ac:dyDescent="0.25">
      <c r="A699" s="78" t="s">
        <v>385</v>
      </c>
      <c r="B699" s="296" t="s">
        <v>950</v>
      </c>
      <c r="C699" s="78">
        <v>22</v>
      </c>
      <c r="D699" s="78" t="s">
        <v>52</v>
      </c>
      <c r="E699" s="78">
        <v>0</v>
      </c>
      <c r="F699" s="78">
        <v>0</v>
      </c>
      <c r="G699" s="78">
        <v>0</v>
      </c>
      <c r="H699" s="78">
        <v>0</v>
      </c>
      <c r="I699" s="78">
        <v>17</v>
      </c>
      <c r="K699" s="78" t="s">
        <v>354</v>
      </c>
      <c r="L699" s="78" t="s">
        <v>1077</v>
      </c>
      <c r="M699" s="78" t="s">
        <v>16</v>
      </c>
      <c r="N699" s="78" t="s">
        <v>254</v>
      </c>
      <c r="O699" s="78">
        <v>24</v>
      </c>
    </row>
    <row r="700" spans="1:15" s="78" customFormat="1" x14ac:dyDescent="0.25">
      <c r="A700" s="78" t="s">
        <v>385</v>
      </c>
      <c r="B700" s="296" t="s">
        <v>950</v>
      </c>
      <c r="C700" s="78">
        <v>23</v>
      </c>
      <c r="D700" s="78" t="s">
        <v>52</v>
      </c>
      <c r="E700" s="78">
        <v>0</v>
      </c>
      <c r="F700" s="78">
        <v>0</v>
      </c>
      <c r="G700" s="78">
        <v>0</v>
      </c>
      <c r="H700" s="78">
        <v>0</v>
      </c>
      <c r="I700" s="78">
        <v>17</v>
      </c>
      <c r="K700" s="78" t="s">
        <v>354</v>
      </c>
      <c r="L700" s="78" t="s">
        <v>1077</v>
      </c>
      <c r="M700" s="78" t="s">
        <v>16</v>
      </c>
      <c r="N700" s="78" t="s">
        <v>254</v>
      </c>
      <c r="O700" s="78">
        <v>24</v>
      </c>
    </row>
    <row r="701" spans="1:15" s="78" customFormat="1" x14ac:dyDescent="0.25">
      <c r="A701" s="78" t="s">
        <v>385</v>
      </c>
      <c r="B701" s="296" t="s">
        <v>950</v>
      </c>
      <c r="C701" s="78">
        <v>24</v>
      </c>
      <c r="D701" s="78" t="s">
        <v>52</v>
      </c>
      <c r="E701" s="78">
        <v>0</v>
      </c>
      <c r="F701" s="78">
        <v>0</v>
      </c>
      <c r="G701" s="78">
        <v>0</v>
      </c>
      <c r="H701" s="78">
        <v>0</v>
      </c>
      <c r="I701" s="78">
        <v>17</v>
      </c>
      <c r="K701" s="78" t="s">
        <v>354</v>
      </c>
      <c r="L701" s="78" t="s">
        <v>1077</v>
      </c>
      <c r="M701" s="78" t="s">
        <v>16</v>
      </c>
      <c r="N701" s="78" t="s">
        <v>254</v>
      </c>
      <c r="O701" s="78">
        <v>24</v>
      </c>
    </row>
    <row r="702" spans="1:15" s="78" customFormat="1" x14ac:dyDescent="0.25">
      <c r="A702" s="78" t="s">
        <v>385</v>
      </c>
      <c r="B702" s="296" t="s">
        <v>950</v>
      </c>
      <c r="C702" s="78">
        <v>25</v>
      </c>
      <c r="D702" s="78" t="s">
        <v>52</v>
      </c>
      <c r="E702" s="78">
        <v>0</v>
      </c>
      <c r="F702" s="78">
        <v>0</v>
      </c>
      <c r="G702" s="78">
        <v>0</v>
      </c>
      <c r="H702" s="78">
        <v>0</v>
      </c>
      <c r="I702" s="78">
        <v>17</v>
      </c>
      <c r="K702" s="78" t="s">
        <v>354</v>
      </c>
      <c r="L702" s="78" t="s">
        <v>1077</v>
      </c>
      <c r="M702" s="78" t="s">
        <v>16</v>
      </c>
      <c r="N702" s="78" t="s">
        <v>254</v>
      </c>
      <c r="O702" s="78">
        <v>24</v>
      </c>
    </row>
    <row r="703" spans="1:15" s="78" customFormat="1" x14ac:dyDescent="0.25">
      <c r="A703" s="78" t="s">
        <v>385</v>
      </c>
      <c r="B703" s="296" t="s">
        <v>950</v>
      </c>
      <c r="C703" s="78">
        <v>26</v>
      </c>
      <c r="D703" s="78" t="s">
        <v>52</v>
      </c>
      <c r="E703" s="78">
        <v>0</v>
      </c>
      <c r="F703" s="78">
        <v>0</v>
      </c>
      <c r="G703" s="78">
        <v>0</v>
      </c>
      <c r="H703" s="78">
        <v>0</v>
      </c>
      <c r="I703" s="78">
        <v>17</v>
      </c>
      <c r="K703" s="78" t="s">
        <v>354</v>
      </c>
      <c r="L703" s="78" t="s">
        <v>1077</v>
      </c>
      <c r="M703" s="78" t="s">
        <v>16</v>
      </c>
      <c r="N703" s="78" t="s">
        <v>254</v>
      </c>
      <c r="O703" s="78">
        <v>24</v>
      </c>
    </row>
    <row r="704" spans="1:15" s="78" customFormat="1" x14ac:dyDescent="0.25">
      <c r="A704" s="78" t="s">
        <v>385</v>
      </c>
      <c r="B704" s="296" t="s">
        <v>950</v>
      </c>
      <c r="C704" s="78">
        <v>27</v>
      </c>
      <c r="D704" s="78" t="s">
        <v>52</v>
      </c>
      <c r="E704" s="78">
        <v>0</v>
      </c>
      <c r="F704" s="78">
        <v>0</v>
      </c>
      <c r="G704" s="78">
        <v>0</v>
      </c>
      <c r="H704" s="78">
        <v>0</v>
      </c>
      <c r="I704" s="78">
        <v>17</v>
      </c>
      <c r="K704" s="78" t="s">
        <v>354</v>
      </c>
      <c r="L704" s="78" t="s">
        <v>1077</v>
      </c>
      <c r="M704" s="78" t="s">
        <v>16</v>
      </c>
      <c r="N704" s="78" t="s">
        <v>254</v>
      </c>
      <c r="O704" s="78">
        <v>24</v>
      </c>
    </row>
    <row r="705" spans="1:15" s="78" customFormat="1" ht="15" customHeight="1" x14ac:dyDescent="0.25">
      <c r="A705" s="78" t="s">
        <v>385</v>
      </c>
      <c r="B705" s="296" t="s">
        <v>969</v>
      </c>
      <c r="C705" s="78">
        <v>1</v>
      </c>
      <c r="D705" s="78">
        <v>4</v>
      </c>
      <c r="E705" s="78">
        <v>4</v>
      </c>
      <c r="F705" s="78">
        <v>18</v>
      </c>
      <c r="G705" s="78">
        <v>17</v>
      </c>
      <c r="H705" s="78">
        <v>0</v>
      </c>
      <c r="I705" s="78">
        <v>23</v>
      </c>
      <c r="K705" s="78" t="s">
        <v>211</v>
      </c>
      <c r="L705" s="78" t="s">
        <v>1066</v>
      </c>
      <c r="M705" s="78" t="s">
        <v>16</v>
      </c>
      <c r="N705" s="78" t="s">
        <v>254</v>
      </c>
      <c r="O705" s="78">
        <v>24</v>
      </c>
    </row>
    <row r="706" spans="1:15" s="78" customFormat="1" x14ac:dyDescent="0.25">
      <c r="A706" s="78" t="s">
        <v>385</v>
      </c>
      <c r="B706" s="296" t="s">
        <v>969</v>
      </c>
      <c r="C706" s="78">
        <v>2</v>
      </c>
      <c r="D706" s="78">
        <v>4</v>
      </c>
      <c r="E706" s="78">
        <v>4</v>
      </c>
      <c r="F706" s="78">
        <v>15</v>
      </c>
      <c r="G706" s="78">
        <v>17</v>
      </c>
      <c r="H706" s="78">
        <v>0</v>
      </c>
      <c r="I706" s="78">
        <v>23</v>
      </c>
      <c r="K706" s="78" t="s">
        <v>211</v>
      </c>
      <c r="L706" s="78" t="s">
        <v>1067</v>
      </c>
      <c r="M706" s="78" t="s">
        <v>16</v>
      </c>
      <c r="N706" s="78" t="s">
        <v>254</v>
      </c>
      <c r="O706" s="78">
        <v>24</v>
      </c>
    </row>
    <row r="707" spans="1:15" s="78" customFormat="1" x14ac:dyDescent="0.25">
      <c r="A707" s="78" t="s">
        <v>385</v>
      </c>
      <c r="B707" s="296" t="s">
        <v>969</v>
      </c>
      <c r="C707" s="78">
        <v>3</v>
      </c>
      <c r="D707" s="78">
        <v>3</v>
      </c>
      <c r="E707" s="78">
        <v>4</v>
      </c>
      <c r="F707" s="78">
        <v>12</v>
      </c>
      <c r="G707" s="78">
        <v>13</v>
      </c>
      <c r="H707" s="78">
        <v>0</v>
      </c>
      <c r="I707" s="78">
        <v>23</v>
      </c>
      <c r="K707" s="78" t="s">
        <v>211</v>
      </c>
      <c r="L707" s="78" t="s">
        <v>1068</v>
      </c>
      <c r="M707" s="78" t="s">
        <v>16</v>
      </c>
      <c r="N707" s="78" t="s">
        <v>254</v>
      </c>
      <c r="O707" s="78">
        <v>24</v>
      </c>
    </row>
    <row r="708" spans="1:15" s="78" customFormat="1" x14ac:dyDescent="0.25">
      <c r="A708" s="78" t="s">
        <v>385</v>
      </c>
      <c r="B708" s="296" t="s">
        <v>969</v>
      </c>
      <c r="C708" s="78">
        <v>4</v>
      </c>
      <c r="D708" s="78">
        <v>3</v>
      </c>
      <c r="E708" s="78">
        <v>4</v>
      </c>
      <c r="F708" s="78">
        <v>19</v>
      </c>
      <c r="G708" s="78">
        <v>20</v>
      </c>
      <c r="H708" s="78">
        <v>0</v>
      </c>
      <c r="I708" s="78">
        <v>23</v>
      </c>
      <c r="K708" s="78" t="s">
        <v>211</v>
      </c>
      <c r="L708" s="78" t="s">
        <v>1069</v>
      </c>
      <c r="M708" s="78" t="s">
        <v>16</v>
      </c>
      <c r="N708" s="78" t="s">
        <v>254</v>
      </c>
      <c r="O708" s="78">
        <v>24</v>
      </c>
    </row>
    <row r="709" spans="1:15" s="78" customFormat="1" x14ac:dyDescent="0.25">
      <c r="A709" s="78" t="s">
        <v>385</v>
      </c>
      <c r="B709" s="296" t="s">
        <v>969</v>
      </c>
      <c r="C709" s="78">
        <v>5</v>
      </c>
      <c r="D709" s="78">
        <v>3</v>
      </c>
      <c r="E709" s="78">
        <v>3</v>
      </c>
      <c r="F709" s="78">
        <v>9</v>
      </c>
      <c r="G709" s="78">
        <v>9</v>
      </c>
      <c r="H709" s="78">
        <v>0</v>
      </c>
      <c r="I709" s="78">
        <v>23</v>
      </c>
      <c r="K709" s="78" t="s">
        <v>211</v>
      </c>
      <c r="L709" s="78" t="s">
        <v>1070</v>
      </c>
      <c r="M709" s="78" t="s">
        <v>16</v>
      </c>
      <c r="N709" s="78" t="s">
        <v>254</v>
      </c>
      <c r="O709" s="78">
        <v>24</v>
      </c>
    </row>
    <row r="710" spans="1:15" s="78" customFormat="1" x14ac:dyDescent="0.25">
      <c r="A710" s="78" t="s">
        <v>385</v>
      </c>
      <c r="B710" s="296" t="s">
        <v>969</v>
      </c>
      <c r="C710" s="78">
        <v>6</v>
      </c>
      <c r="D710" s="78">
        <v>3</v>
      </c>
      <c r="E710" s="78">
        <v>4</v>
      </c>
      <c r="F710" s="78">
        <v>12</v>
      </c>
      <c r="G710" s="78">
        <v>15</v>
      </c>
      <c r="H710" s="78">
        <v>0</v>
      </c>
      <c r="I710" s="78">
        <v>23</v>
      </c>
      <c r="K710" s="78" t="s">
        <v>211</v>
      </c>
      <c r="L710" s="78" t="s">
        <v>1068</v>
      </c>
      <c r="M710" s="78" t="s">
        <v>16</v>
      </c>
      <c r="N710" s="78" t="s">
        <v>254</v>
      </c>
      <c r="O710" s="78">
        <v>24</v>
      </c>
    </row>
    <row r="711" spans="1:15" s="78" customFormat="1" x14ac:dyDescent="0.25">
      <c r="A711" s="78" t="s">
        <v>385</v>
      </c>
      <c r="B711" s="296" t="s">
        <v>969</v>
      </c>
      <c r="C711" s="78">
        <v>7</v>
      </c>
      <c r="D711" s="78">
        <v>4</v>
      </c>
      <c r="E711" s="78">
        <v>4</v>
      </c>
      <c r="F711" s="78">
        <v>20</v>
      </c>
      <c r="G711" s="78">
        <v>20</v>
      </c>
      <c r="H711" s="78">
        <v>0</v>
      </c>
      <c r="I711" s="78">
        <v>23</v>
      </c>
      <c r="K711" s="78" t="s">
        <v>211</v>
      </c>
      <c r="L711" s="78" t="s">
        <v>1071</v>
      </c>
      <c r="M711" s="78" t="s">
        <v>16</v>
      </c>
      <c r="N711" s="78" t="s">
        <v>254</v>
      </c>
      <c r="O711" s="78">
        <v>24</v>
      </c>
    </row>
    <row r="712" spans="1:15" s="78" customFormat="1" x14ac:dyDescent="0.25">
      <c r="A712" s="78" t="s">
        <v>385</v>
      </c>
      <c r="B712" s="296" t="s">
        <v>969</v>
      </c>
      <c r="C712" s="78">
        <v>8</v>
      </c>
      <c r="D712" s="78">
        <v>3</v>
      </c>
      <c r="E712" s="78">
        <v>4</v>
      </c>
      <c r="F712" s="78">
        <v>12</v>
      </c>
      <c r="G712" s="78">
        <v>14</v>
      </c>
      <c r="H712" s="78">
        <v>0</v>
      </c>
      <c r="I712" s="78">
        <v>23</v>
      </c>
      <c r="K712" s="78" t="s">
        <v>211</v>
      </c>
      <c r="L712" s="78" t="s">
        <v>1068</v>
      </c>
      <c r="M712" s="78" t="s">
        <v>16</v>
      </c>
      <c r="N712" s="78" t="s">
        <v>254</v>
      </c>
      <c r="O712" s="78">
        <v>24</v>
      </c>
    </row>
    <row r="713" spans="1:15" s="78" customFormat="1" x14ac:dyDescent="0.25">
      <c r="A713" s="78" t="s">
        <v>385</v>
      </c>
      <c r="B713" s="296" t="s">
        <v>969</v>
      </c>
      <c r="C713" s="78">
        <v>9</v>
      </c>
      <c r="D713" s="78">
        <v>3</v>
      </c>
      <c r="E713" s="78">
        <v>3</v>
      </c>
      <c r="F713" s="78">
        <v>6</v>
      </c>
      <c r="G713" s="78">
        <v>10</v>
      </c>
      <c r="H713" s="78">
        <v>0</v>
      </c>
      <c r="I713" s="78">
        <v>23</v>
      </c>
      <c r="K713" s="78" t="s">
        <v>211</v>
      </c>
      <c r="L713" s="78" t="s">
        <v>1072</v>
      </c>
      <c r="M713" s="78" t="s">
        <v>16</v>
      </c>
      <c r="N713" s="78" t="s">
        <v>254</v>
      </c>
      <c r="O713" s="78">
        <v>24</v>
      </c>
    </row>
    <row r="714" spans="1:15" s="78" customFormat="1" x14ac:dyDescent="0.25">
      <c r="A714" s="78" t="s">
        <v>385</v>
      </c>
      <c r="B714" s="296" t="s">
        <v>969</v>
      </c>
      <c r="C714" s="78">
        <v>10</v>
      </c>
      <c r="D714" s="78">
        <v>3</v>
      </c>
      <c r="E714" s="78">
        <v>3</v>
      </c>
      <c r="F714" s="78">
        <v>10</v>
      </c>
      <c r="G714" s="78">
        <v>12</v>
      </c>
      <c r="H714" s="78">
        <v>0</v>
      </c>
      <c r="I714" s="78">
        <v>23</v>
      </c>
      <c r="K714" s="78" t="s">
        <v>211</v>
      </c>
      <c r="L714" s="78" t="s">
        <v>1073</v>
      </c>
      <c r="M714" s="78" t="s">
        <v>16</v>
      </c>
      <c r="N714" s="78" t="s">
        <v>254</v>
      </c>
      <c r="O714" s="78">
        <v>24</v>
      </c>
    </row>
    <row r="715" spans="1:15" s="78" customFormat="1" x14ac:dyDescent="0.25">
      <c r="A715" s="78" t="s">
        <v>385</v>
      </c>
      <c r="B715" s="296" t="s">
        <v>969</v>
      </c>
      <c r="C715" s="78">
        <v>11</v>
      </c>
      <c r="D715" s="78">
        <v>3</v>
      </c>
      <c r="E715" s="78">
        <v>4</v>
      </c>
      <c r="F715" s="78">
        <v>15</v>
      </c>
      <c r="G715" s="78">
        <v>12</v>
      </c>
      <c r="H715" s="78">
        <v>0</v>
      </c>
      <c r="I715" s="78">
        <v>23</v>
      </c>
      <c r="K715" s="78" t="s">
        <v>211</v>
      </c>
      <c r="L715" s="78" t="s">
        <v>1067</v>
      </c>
      <c r="M715" s="78" t="s">
        <v>16</v>
      </c>
      <c r="N715" s="78" t="s">
        <v>254</v>
      </c>
      <c r="O715" s="78">
        <v>24</v>
      </c>
    </row>
    <row r="716" spans="1:15" s="78" customFormat="1" x14ac:dyDescent="0.25">
      <c r="A716" s="78" t="s">
        <v>385</v>
      </c>
      <c r="B716" s="296" t="s">
        <v>969</v>
      </c>
      <c r="C716" s="78">
        <v>12</v>
      </c>
      <c r="D716" s="78">
        <v>3</v>
      </c>
      <c r="E716" s="78">
        <v>4</v>
      </c>
      <c r="F716" s="78">
        <v>12</v>
      </c>
      <c r="G716" s="78">
        <v>14</v>
      </c>
      <c r="H716" s="78">
        <v>0</v>
      </c>
      <c r="I716" s="78">
        <v>23</v>
      </c>
      <c r="K716" s="78" t="s">
        <v>211</v>
      </c>
      <c r="L716" s="78" t="s">
        <v>1068</v>
      </c>
      <c r="M716" s="78" t="s">
        <v>16</v>
      </c>
      <c r="N716" s="78" t="s">
        <v>254</v>
      </c>
      <c r="O716" s="78">
        <v>24</v>
      </c>
    </row>
    <row r="717" spans="1:15" s="78" customFormat="1" x14ac:dyDescent="0.25">
      <c r="A717" s="78" t="s">
        <v>385</v>
      </c>
      <c r="B717" s="296" t="s">
        <v>969</v>
      </c>
      <c r="C717" s="78">
        <v>13</v>
      </c>
      <c r="D717" s="78">
        <v>4</v>
      </c>
      <c r="E717" s="78">
        <v>3</v>
      </c>
      <c r="F717" s="78">
        <v>11</v>
      </c>
      <c r="G717" s="78">
        <v>11</v>
      </c>
      <c r="H717" s="78">
        <v>0</v>
      </c>
      <c r="I717" s="78">
        <v>23</v>
      </c>
      <c r="K717" s="78" t="s">
        <v>211</v>
      </c>
      <c r="L717" s="78" t="s">
        <v>1074</v>
      </c>
      <c r="M717" s="78" t="s">
        <v>16</v>
      </c>
      <c r="N717" s="78" t="s">
        <v>254</v>
      </c>
      <c r="O717" s="78">
        <v>24</v>
      </c>
    </row>
    <row r="718" spans="1:15" s="78" customFormat="1" x14ac:dyDescent="0.25">
      <c r="A718" s="78" t="s">
        <v>385</v>
      </c>
      <c r="B718" s="296" t="s">
        <v>969</v>
      </c>
      <c r="C718" s="78">
        <v>14</v>
      </c>
      <c r="D718" s="78">
        <v>4</v>
      </c>
      <c r="E718" s="78">
        <v>3</v>
      </c>
      <c r="F718" s="78">
        <v>11</v>
      </c>
      <c r="G718" s="78">
        <v>13</v>
      </c>
      <c r="H718" s="78">
        <v>0</v>
      </c>
      <c r="I718" s="78">
        <v>23</v>
      </c>
      <c r="K718" s="78" t="s">
        <v>211</v>
      </c>
      <c r="L718" s="78" t="s">
        <v>1074</v>
      </c>
      <c r="M718" s="78" t="s">
        <v>16</v>
      </c>
      <c r="N718" s="78" t="s">
        <v>254</v>
      </c>
      <c r="O718" s="78">
        <v>24</v>
      </c>
    </row>
    <row r="719" spans="1:15" s="78" customFormat="1" x14ac:dyDescent="0.25">
      <c r="A719" s="78" t="s">
        <v>385</v>
      </c>
      <c r="B719" s="296" t="s">
        <v>969</v>
      </c>
      <c r="C719" s="78">
        <v>15</v>
      </c>
      <c r="D719" s="78">
        <v>4</v>
      </c>
      <c r="E719" s="78">
        <v>3</v>
      </c>
      <c r="F719" s="78">
        <v>13</v>
      </c>
      <c r="G719" s="78">
        <v>16</v>
      </c>
      <c r="H719" s="78">
        <v>0</v>
      </c>
      <c r="I719" s="78">
        <v>23</v>
      </c>
      <c r="K719" s="78" t="s">
        <v>211</v>
      </c>
      <c r="L719" s="78" t="s">
        <v>1075</v>
      </c>
      <c r="M719" s="78" t="s">
        <v>16</v>
      </c>
      <c r="N719" s="78" t="s">
        <v>254</v>
      </c>
      <c r="O719" s="78">
        <v>24</v>
      </c>
    </row>
    <row r="720" spans="1:15" s="78" customFormat="1" x14ac:dyDescent="0.25">
      <c r="A720" s="78" t="s">
        <v>385</v>
      </c>
      <c r="B720" s="296" t="s">
        <v>969</v>
      </c>
      <c r="C720" s="78">
        <v>16</v>
      </c>
      <c r="D720" s="78">
        <v>3</v>
      </c>
      <c r="E720" s="78">
        <v>3</v>
      </c>
      <c r="F720" s="78">
        <v>9</v>
      </c>
      <c r="G720" s="78">
        <v>12</v>
      </c>
      <c r="H720" s="78">
        <v>0</v>
      </c>
      <c r="I720" s="78">
        <v>23</v>
      </c>
      <c r="K720" s="78" t="s">
        <v>211</v>
      </c>
      <c r="L720" s="78" t="s">
        <v>1070</v>
      </c>
      <c r="M720" s="78" t="s">
        <v>16</v>
      </c>
      <c r="N720" s="78" t="s">
        <v>254</v>
      </c>
      <c r="O720" s="78">
        <v>24</v>
      </c>
    </row>
    <row r="721" spans="1:15" s="78" customFormat="1" x14ac:dyDescent="0.25">
      <c r="A721" s="78" t="s">
        <v>385</v>
      </c>
      <c r="B721" s="296" t="s">
        <v>969</v>
      </c>
      <c r="C721" s="78">
        <v>17</v>
      </c>
      <c r="D721" s="78">
        <v>3</v>
      </c>
      <c r="E721" s="78">
        <v>3</v>
      </c>
      <c r="F721" s="78">
        <v>10</v>
      </c>
      <c r="G721" s="78">
        <v>11</v>
      </c>
      <c r="H721" s="78">
        <v>0</v>
      </c>
      <c r="I721" s="78">
        <v>23</v>
      </c>
      <c r="K721" s="78" t="s">
        <v>211</v>
      </c>
      <c r="L721" s="78" t="s">
        <v>1073</v>
      </c>
      <c r="M721" s="78" t="s">
        <v>16</v>
      </c>
      <c r="N721" s="78" t="s">
        <v>254</v>
      </c>
      <c r="O721" s="78">
        <v>24</v>
      </c>
    </row>
    <row r="722" spans="1:15" s="78" customFormat="1" x14ac:dyDescent="0.25">
      <c r="A722" s="78" t="s">
        <v>385</v>
      </c>
      <c r="B722" s="296" t="s">
        <v>969</v>
      </c>
      <c r="C722" s="78">
        <v>18</v>
      </c>
      <c r="D722" s="78">
        <v>3</v>
      </c>
      <c r="E722" s="78">
        <v>3</v>
      </c>
      <c r="F722" s="78">
        <v>7</v>
      </c>
      <c r="G722" s="78">
        <v>8</v>
      </c>
      <c r="H722" s="78">
        <v>0</v>
      </c>
      <c r="I722" s="78">
        <v>23</v>
      </c>
      <c r="K722" s="78" t="s">
        <v>211</v>
      </c>
      <c r="L722" s="78" t="s">
        <v>1076</v>
      </c>
      <c r="M722" s="78" t="s">
        <v>16</v>
      </c>
      <c r="N722" s="78" t="s">
        <v>254</v>
      </c>
      <c r="O722" s="78">
        <v>24</v>
      </c>
    </row>
    <row r="723" spans="1:15" s="78" customFormat="1" x14ac:dyDescent="0.25">
      <c r="A723" s="78" t="s">
        <v>385</v>
      </c>
      <c r="B723" s="296" t="s">
        <v>969</v>
      </c>
      <c r="C723" s="78">
        <v>19</v>
      </c>
      <c r="D723" s="78" t="s">
        <v>52</v>
      </c>
      <c r="E723" s="78">
        <v>0</v>
      </c>
      <c r="F723" s="78">
        <v>0</v>
      </c>
      <c r="G723" s="78">
        <v>0</v>
      </c>
      <c r="H723" s="78">
        <v>0</v>
      </c>
      <c r="I723" s="78">
        <v>23</v>
      </c>
      <c r="K723" s="78" t="s">
        <v>211</v>
      </c>
      <c r="L723" s="78" t="s">
        <v>1077</v>
      </c>
      <c r="M723" s="78" t="s">
        <v>16</v>
      </c>
      <c r="N723" s="78" t="s">
        <v>254</v>
      </c>
      <c r="O723" s="78">
        <v>24</v>
      </c>
    </row>
    <row r="724" spans="1:15" s="78" customFormat="1" x14ac:dyDescent="0.25">
      <c r="A724" s="78" t="s">
        <v>385</v>
      </c>
      <c r="B724" s="296" t="s">
        <v>969</v>
      </c>
      <c r="C724" s="78">
        <v>20</v>
      </c>
      <c r="D724" s="78" t="s">
        <v>52</v>
      </c>
      <c r="E724" s="78">
        <v>0</v>
      </c>
      <c r="F724" s="78">
        <v>0</v>
      </c>
      <c r="G724" s="78">
        <v>0</v>
      </c>
      <c r="H724" s="78">
        <v>0</v>
      </c>
      <c r="I724" s="78">
        <v>23</v>
      </c>
      <c r="K724" s="78" t="s">
        <v>211</v>
      </c>
      <c r="L724" s="78" t="s">
        <v>1077</v>
      </c>
      <c r="M724" s="78" t="s">
        <v>16</v>
      </c>
      <c r="N724" s="78" t="s">
        <v>254</v>
      </c>
      <c r="O724" s="78">
        <v>24</v>
      </c>
    </row>
    <row r="725" spans="1:15" s="78" customFormat="1" x14ac:dyDescent="0.25">
      <c r="A725" s="78" t="s">
        <v>385</v>
      </c>
      <c r="B725" s="296" t="s">
        <v>969</v>
      </c>
      <c r="C725" s="78">
        <v>21</v>
      </c>
      <c r="D725" s="78" t="s">
        <v>52</v>
      </c>
      <c r="E725" s="78">
        <v>0</v>
      </c>
      <c r="F725" s="78">
        <v>0</v>
      </c>
      <c r="G725" s="78">
        <v>0</v>
      </c>
      <c r="H725" s="78">
        <v>0</v>
      </c>
      <c r="I725" s="78">
        <v>23</v>
      </c>
      <c r="K725" s="78" t="s">
        <v>211</v>
      </c>
      <c r="L725" s="78" t="s">
        <v>1077</v>
      </c>
      <c r="M725" s="78" t="s">
        <v>16</v>
      </c>
      <c r="N725" s="78" t="s">
        <v>254</v>
      </c>
      <c r="O725" s="78">
        <v>24</v>
      </c>
    </row>
    <row r="726" spans="1:15" s="78" customFormat="1" x14ac:dyDescent="0.25">
      <c r="A726" s="78" t="s">
        <v>385</v>
      </c>
      <c r="B726" s="296" t="s">
        <v>969</v>
      </c>
      <c r="C726" s="78">
        <v>22</v>
      </c>
      <c r="D726" s="78" t="s">
        <v>52</v>
      </c>
      <c r="E726" s="78">
        <v>0</v>
      </c>
      <c r="F726" s="78">
        <v>0</v>
      </c>
      <c r="G726" s="78">
        <v>0</v>
      </c>
      <c r="H726" s="78">
        <v>0</v>
      </c>
      <c r="I726" s="78">
        <v>23</v>
      </c>
      <c r="K726" s="78" t="s">
        <v>211</v>
      </c>
      <c r="L726" s="78" t="s">
        <v>1077</v>
      </c>
      <c r="M726" s="78" t="s">
        <v>16</v>
      </c>
      <c r="N726" s="78" t="s">
        <v>254</v>
      </c>
      <c r="O726" s="78">
        <v>24</v>
      </c>
    </row>
    <row r="727" spans="1:15" s="78" customFormat="1" x14ac:dyDescent="0.25">
      <c r="A727" s="78" t="s">
        <v>385</v>
      </c>
      <c r="B727" s="296" t="s">
        <v>969</v>
      </c>
      <c r="C727" s="78">
        <v>23</v>
      </c>
      <c r="D727" s="78" t="s">
        <v>52</v>
      </c>
      <c r="E727" s="78">
        <v>0</v>
      </c>
      <c r="F727" s="78">
        <v>0</v>
      </c>
      <c r="G727" s="78">
        <v>0</v>
      </c>
      <c r="H727" s="78">
        <v>0</v>
      </c>
      <c r="I727" s="78">
        <v>23</v>
      </c>
      <c r="K727" s="78" t="s">
        <v>211</v>
      </c>
      <c r="L727" s="78" t="s">
        <v>1077</v>
      </c>
      <c r="M727" s="78" t="s">
        <v>16</v>
      </c>
      <c r="N727" s="78" t="s">
        <v>254</v>
      </c>
      <c r="O727" s="78">
        <v>24</v>
      </c>
    </row>
    <row r="728" spans="1:15" s="78" customFormat="1" x14ac:dyDescent="0.25">
      <c r="A728" s="78" t="s">
        <v>385</v>
      </c>
      <c r="B728" s="296" t="s">
        <v>969</v>
      </c>
      <c r="C728" s="78">
        <v>24</v>
      </c>
      <c r="D728" s="78" t="s">
        <v>52</v>
      </c>
      <c r="E728" s="78">
        <v>0</v>
      </c>
      <c r="F728" s="78">
        <v>0</v>
      </c>
      <c r="G728" s="78">
        <v>0</v>
      </c>
      <c r="H728" s="78">
        <v>0</v>
      </c>
      <c r="I728" s="78">
        <v>23</v>
      </c>
      <c r="K728" s="78" t="s">
        <v>211</v>
      </c>
      <c r="L728" s="78" t="s">
        <v>1077</v>
      </c>
      <c r="M728" s="78" t="s">
        <v>16</v>
      </c>
      <c r="N728" s="78" t="s">
        <v>254</v>
      </c>
      <c r="O728" s="78">
        <v>24</v>
      </c>
    </row>
    <row r="729" spans="1:15" s="78" customFormat="1" x14ac:dyDescent="0.25">
      <c r="A729" s="78" t="s">
        <v>385</v>
      </c>
      <c r="B729" s="296" t="s">
        <v>969</v>
      </c>
      <c r="C729" s="78">
        <v>25</v>
      </c>
      <c r="D729" s="78" t="s">
        <v>52</v>
      </c>
      <c r="E729" s="78">
        <v>0</v>
      </c>
      <c r="F729" s="78">
        <v>0</v>
      </c>
      <c r="G729" s="78">
        <v>0</v>
      </c>
      <c r="H729" s="78">
        <v>0</v>
      </c>
      <c r="I729" s="78">
        <v>23</v>
      </c>
      <c r="K729" s="78" t="s">
        <v>211</v>
      </c>
      <c r="L729" s="78" t="s">
        <v>1077</v>
      </c>
      <c r="M729" s="78" t="s">
        <v>16</v>
      </c>
      <c r="N729" s="78" t="s">
        <v>254</v>
      </c>
      <c r="O729" s="78">
        <v>24</v>
      </c>
    </row>
    <row r="730" spans="1:15" s="78" customFormat="1" x14ac:dyDescent="0.25">
      <c r="A730" s="78" t="s">
        <v>385</v>
      </c>
      <c r="B730" s="296" t="s">
        <v>969</v>
      </c>
      <c r="C730" s="78">
        <v>26</v>
      </c>
      <c r="D730" s="78" t="s">
        <v>52</v>
      </c>
      <c r="E730" s="78">
        <v>0</v>
      </c>
      <c r="F730" s="78">
        <v>0</v>
      </c>
      <c r="G730" s="78">
        <v>0</v>
      </c>
      <c r="H730" s="78">
        <v>0</v>
      </c>
      <c r="I730" s="78">
        <v>23</v>
      </c>
      <c r="K730" s="78" t="s">
        <v>211</v>
      </c>
      <c r="L730" s="78" t="s">
        <v>1077</v>
      </c>
      <c r="M730" s="78" t="s">
        <v>16</v>
      </c>
      <c r="N730" s="78" t="s">
        <v>254</v>
      </c>
      <c r="O730" s="78">
        <v>24</v>
      </c>
    </row>
    <row r="731" spans="1:15" s="78" customFormat="1" x14ac:dyDescent="0.25">
      <c r="A731" s="78" t="s">
        <v>385</v>
      </c>
      <c r="B731" s="296" t="s">
        <v>969</v>
      </c>
      <c r="C731" s="78">
        <v>27</v>
      </c>
      <c r="D731" s="78" t="s">
        <v>52</v>
      </c>
      <c r="E731" s="78">
        <v>0</v>
      </c>
      <c r="F731" s="78">
        <v>0</v>
      </c>
      <c r="G731" s="78">
        <v>0</v>
      </c>
      <c r="H731" s="78">
        <v>0</v>
      </c>
      <c r="I731" s="78">
        <v>23</v>
      </c>
      <c r="K731" s="78" t="s">
        <v>211</v>
      </c>
      <c r="L731" s="78" t="s">
        <v>1077</v>
      </c>
      <c r="M731" s="78" t="s">
        <v>16</v>
      </c>
      <c r="N731" s="78" t="s">
        <v>254</v>
      </c>
      <c r="O731" s="78">
        <v>24</v>
      </c>
    </row>
    <row r="732" spans="1:15" s="78" customFormat="1" ht="15" customHeight="1" x14ac:dyDescent="0.25">
      <c r="A732" s="78" t="s">
        <v>385</v>
      </c>
      <c r="B732" s="296" t="s">
        <v>1003</v>
      </c>
      <c r="C732" s="78">
        <v>1</v>
      </c>
      <c r="D732" s="78">
        <v>4</v>
      </c>
      <c r="E732" s="78">
        <v>4</v>
      </c>
      <c r="F732" s="78">
        <v>18</v>
      </c>
      <c r="G732" s="78">
        <v>18</v>
      </c>
      <c r="H732" s="78">
        <v>0</v>
      </c>
      <c r="I732" s="78">
        <v>28</v>
      </c>
      <c r="K732" s="78" t="s">
        <v>348</v>
      </c>
      <c r="L732" s="78" t="s">
        <v>1066</v>
      </c>
      <c r="M732" s="78" t="s">
        <v>16</v>
      </c>
      <c r="N732" s="78" t="s">
        <v>254</v>
      </c>
      <c r="O732" s="78">
        <v>24</v>
      </c>
    </row>
    <row r="733" spans="1:15" s="78" customFormat="1" x14ac:dyDescent="0.25">
      <c r="A733" s="78" t="s">
        <v>385</v>
      </c>
      <c r="B733" s="296" t="s">
        <v>1003</v>
      </c>
      <c r="C733" s="78">
        <v>2</v>
      </c>
      <c r="D733" s="78">
        <v>4</v>
      </c>
      <c r="E733" s="78">
        <v>4</v>
      </c>
      <c r="F733" s="78">
        <v>15</v>
      </c>
      <c r="G733" s="78">
        <v>17</v>
      </c>
      <c r="H733" s="78">
        <v>0</v>
      </c>
      <c r="I733" s="78">
        <v>28</v>
      </c>
      <c r="K733" s="78" t="s">
        <v>348</v>
      </c>
      <c r="L733" s="78" t="s">
        <v>1067</v>
      </c>
      <c r="M733" s="78" t="s">
        <v>16</v>
      </c>
      <c r="N733" s="78" t="s">
        <v>254</v>
      </c>
      <c r="O733" s="78">
        <v>24</v>
      </c>
    </row>
    <row r="734" spans="1:15" s="78" customFormat="1" x14ac:dyDescent="0.25">
      <c r="A734" s="78" t="s">
        <v>385</v>
      </c>
      <c r="B734" s="296" t="s">
        <v>1003</v>
      </c>
      <c r="C734" s="78">
        <v>3</v>
      </c>
      <c r="D734" s="78">
        <v>3</v>
      </c>
      <c r="E734" s="78">
        <v>4</v>
      </c>
      <c r="F734" s="78">
        <v>12</v>
      </c>
      <c r="G734" s="78">
        <v>17</v>
      </c>
      <c r="H734" s="78">
        <v>0</v>
      </c>
      <c r="I734" s="78">
        <v>28</v>
      </c>
      <c r="K734" s="78" t="s">
        <v>348</v>
      </c>
      <c r="L734" s="78" t="s">
        <v>1068</v>
      </c>
      <c r="M734" s="78" t="s">
        <v>16</v>
      </c>
      <c r="N734" s="78" t="s">
        <v>254</v>
      </c>
      <c r="O734" s="78">
        <v>24</v>
      </c>
    </row>
    <row r="735" spans="1:15" s="78" customFormat="1" x14ac:dyDescent="0.25">
      <c r="A735" s="78" t="s">
        <v>385</v>
      </c>
      <c r="B735" s="296" t="s">
        <v>1003</v>
      </c>
      <c r="C735" s="78">
        <v>4</v>
      </c>
      <c r="D735" s="78">
        <v>3</v>
      </c>
      <c r="E735" s="78">
        <v>4</v>
      </c>
      <c r="F735" s="78">
        <v>19</v>
      </c>
      <c r="G735" s="78">
        <v>20</v>
      </c>
      <c r="H735" s="78">
        <v>0</v>
      </c>
      <c r="I735" s="78">
        <v>28</v>
      </c>
      <c r="K735" s="78" t="s">
        <v>348</v>
      </c>
      <c r="L735" s="78" t="s">
        <v>1069</v>
      </c>
      <c r="M735" s="78" t="s">
        <v>16</v>
      </c>
      <c r="N735" s="78" t="s">
        <v>254</v>
      </c>
      <c r="O735" s="78">
        <v>24</v>
      </c>
    </row>
    <row r="736" spans="1:15" s="78" customFormat="1" x14ac:dyDescent="0.25">
      <c r="A736" s="78" t="s">
        <v>385</v>
      </c>
      <c r="B736" s="296" t="s">
        <v>1003</v>
      </c>
      <c r="C736" s="78">
        <v>5</v>
      </c>
      <c r="D736" s="78">
        <v>3</v>
      </c>
      <c r="E736" s="78">
        <v>3</v>
      </c>
      <c r="F736" s="78">
        <v>9</v>
      </c>
      <c r="G736" s="78">
        <v>9</v>
      </c>
      <c r="H736" s="78">
        <v>0</v>
      </c>
      <c r="I736" s="78">
        <v>28</v>
      </c>
      <c r="K736" s="78" t="s">
        <v>348</v>
      </c>
      <c r="L736" s="78" t="s">
        <v>1070</v>
      </c>
      <c r="M736" s="78" t="s">
        <v>16</v>
      </c>
      <c r="N736" s="78" t="s">
        <v>254</v>
      </c>
      <c r="O736" s="78">
        <v>24</v>
      </c>
    </row>
    <row r="737" spans="1:15" s="78" customFormat="1" x14ac:dyDescent="0.25">
      <c r="A737" s="78" t="s">
        <v>385</v>
      </c>
      <c r="B737" s="296" t="s">
        <v>1003</v>
      </c>
      <c r="C737" s="78">
        <v>6</v>
      </c>
      <c r="D737" s="78">
        <v>3</v>
      </c>
      <c r="E737" s="78">
        <v>4</v>
      </c>
      <c r="F737" s="78">
        <v>12</v>
      </c>
      <c r="G737" s="78">
        <v>16</v>
      </c>
      <c r="H737" s="78">
        <v>0</v>
      </c>
      <c r="I737" s="78">
        <v>28</v>
      </c>
      <c r="K737" s="78" t="s">
        <v>348</v>
      </c>
      <c r="L737" s="78" t="s">
        <v>1068</v>
      </c>
      <c r="M737" s="78" t="s">
        <v>16</v>
      </c>
      <c r="N737" s="78" t="s">
        <v>254</v>
      </c>
      <c r="O737" s="78">
        <v>24</v>
      </c>
    </row>
    <row r="738" spans="1:15" s="78" customFormat="1" x14ac:dyDescent="0.25">
      <c r="A738" s="78" t="s">
        <v>385</v>
      </c>
      <c r="B738" s="296" t="s">
        <v>1003</v>
      </c>
      <c r="C738" s="78">
        <v>7</v>
      </c>
      <c r="D738" s="78">
        <v>4</v>
      </c>
      <c r="E738" s="78">
        <v>4</v>
      </c>
      <c r="F738" s="78">
        <v>20</v>
      </c>
      <c r="G738" s="78">
        <v>19</v>
      </c>
      <c r="H738" s="78">
        <v>0</v>
      </c>
      <c r="I738" s="78">
        <v>28</v>
      </c>
      <c r="K738" s="78" t="s">
        <v>348</v>
      </c>
      <c r="L738" s="78" t="s">
        <v>1071</v>
      </c>
      <c r="M738" s="78" t="s">
        <v>16</v>
      </c>
      <c r="N738" s="78" t="s">
        <v>254</v>
      </c>
      <c r="O738" s="78">
        <v>24</v>
      </c>
    </row>
    <row r="739" spans="1:15" s="78" customFormat="1" x14ac:dyDescent="0.25">
      <c r="A739" s="78" t="s">
        <v>385</v>
      </c>
      <c r="B739" s="296" t="s">
        <v>1003</v>
      </c>
      <c r="C739" s="78">
        <v>8</v>
      </c>
      <c r="D739" s="78">
        <v>3</v>
      </c>
      <c r="E739" s="78">
        <v>4</v>
      </c>
      <c r="F739" s="78">
        <v>12</v>
      </c>
      <c r="G739" s="78">
        <v>14</v>
      </c>
      <c r="H739" s="78">
        <v>0</v>
      </c>
      <c r="I739" s="78">
        <v>28</v>
      </c>
      <c r="K739" s="78" t="s">
        <v>348</v>
      </c>
      <c r="L739" s="78" t="s">
        <v>1068</v>
      </c>
      <c r="M739" s="78" t="s">
        <v>16</v>
      </c>
      <c r="N739" s="78" t="s">
        <v>254</v>
      </c>
      <c r="O739" s="78">
        <v>24</v>
      </c>
    </row>
    <row r="740" spans="1:15" s="78" customFormat="1" x14ac:dyDescent="0.25">
      <c r="A740" s="78" t="s">
        <v>385</v>
      </c>
      <c r="B740" s="296" t="s">
        <v>1003</v>
      </c>
      <c r="C740" s="78">
        <v>9</v>
      </c>
      <c r="D740" s="78">
        <v>3</v>
      </c>
      <c r="E740" s="78">
        <v>3</v>
      </c>
      <c r="F740" s="78">
        <v>6</v>
      </c>
      <c r="G740" s="78">
        <v>8</v>
      </c>
      <c r="H740" s="78">
        <v>0</v>
      </c>
      <c r="I740" s="78">
        <v>28</v>
      </c>
      <c r="K740" s="78" t="s">
        <v>348</v>
      </c>
      <c r="L740" s="78" t="s">
        <v>1072</v>
      </c>
      <c r="M740" s="78" t="s">
        <v>16</v>
      </c>
      <c r="N740" s="78" t="s">
        <v>254</v>
      </c>
      <c r="O740" s="78">
        <v>24</v>
      </c>
    </row>
    <row r="741" spans="1:15" s="78" customFormat="1" x14ac:dyDescent="0.25">
      <c r="A741" s="78" t="s">
        <v>385</v>
      </c>
      <c r="B741" s="296" t="s">
        <v>1003</v>
      </c>
      <c r="C741" s="78">
        <v>10</v>
      </c>
      <c r="D741" s="78">
        <v>3</v>
      </c>
      <c r="E741" s="78">
        <v>3</v>
      </c>
      <c r="F741" s="78">
        <v>10</v>
      </c>
      <c r="G741" s="78">
        <v>13</v>
      </c>
      <c r="H741" s="78">
        <v>0</v>
      </c>
      <c r="I741" s="78">
        <v>28</v>
      </c>
      <c r="K741" s="78" t="s">
        <v>348</v>
      </c>
      <c r="L741" s="78" t="s">
        <v>1073</v>
      </c>
      <c r="M741" s="78" t="s">
        <v>16</v>
      </c>
      <c r="N741" s="78" t="s">
        <v>254</v>
      </c>
      <c r="O741" s="78">
        <v>24</v>
      </c>
    </row>
    <row r="742" spans="1:15" s="78" customFormat="1" x14ac:dyDescent="0.25">
      <c r="A742" s="78" t="s">
        <v>385</v>
      </c>
      <c r="B742" s="296" t="s">
        <v>1003</v>
      </c>
      <c r="C742" s="78">
        <v>11</v>
      </c>
      <c r="D742" s="78">
        <v>3</v>
      </c>
      <c r="E742" s="78">
        <v>4</v>
      </c>
      <c r="F742" s="78">
        <v>15</v>
      </c>
      <c r="G742" s="78">
        <v>12</v>
      </c>
      <c r="H742" s="78">
        <v>0</v>
      </c>
      <c r="I742" s="78">
        <v>28</v>
      </c>
      <c r="K742" s="78" t="s">
        <v>348</v>
      </c>
      <c r="L742" s="78" t="s">
        <v>1067</v>
      </c>
      <c r="M742" s="78" t="s">
        <v>16</v>
      </c>
      <c r="N742" s="78" t="s">
        <v>254</v>
      </c>
      <c r="O742" s="78">
        <v>24</v>
      </c>
    </row>
    <row r="743" spans="1:15" s="78" customFormat="1" x14ac:dyDescent="0.25">
      <c r="A743" s="78" t="s">
        <v>385</v>
      </c>
      <c r="B743" s="296" t="s">
        <v>1003</v>
      </c>
      <c r="C743" s="78">
        <v>12</v>
      </c>
      <c r="D743" s="78">
        <v>3</v>
      </c>
      <c r="E743" s="78">
        <v>4</v>
      </c>
      <c r="F743" s="78">
        <v>12</v>
      </c>
      <c r="G743" s="78">
        <v>12</v>
      </c>
      <c r="H743" s="78">
        <v>0</v>
      </c>
      <c r="I743" s="78">
        <v>28</v>
      </c>
      <c r="K743" s="78" t="s">
        <v>348</v>
      </c>
      <c r="L743" s="78" t="s">
        <v>1068</v>
      </c>
      <c r="M743" s="78" t="s">
        <v>16</v>
      </c>
      <c r="N743" s="78" t="s">
        <v>254</v>
      </c>
      <c r="O743" s="78">
        <v>24</v>
      </c>
    </row>
    <row r="744" spans="1:15" s="78" customFormat="1" x14ac:dyDescent="0.25">
      <c r="A744" s="78" t="s">
        <v>385</v>
      </c>
      <c r="B744" s="296" t="s">
        <v>1003</v>
      </c>
      <c r="C744" s="78">
        <v>13</v>
      </c>
      <c r="D744" s="78">
        <v>4</v>
      </c>
      <c r="E744" s="78">
        <v>3</v>
      </c>
      <c r="F744" s="78">
        <v>11</v>
      </c>
      <c r="G744" s="78">
        <v>12</v>
      </c>
      <c r="H744" s="78">
        <v>0</v>
      </c>
      <c r="I744" s="78">
        <v>28</v>
      </c>
      <c r="K744" s="78" t="s">
        <v>348</v>
      </c>
      <c r="L744" s="78" t="s">
        <v>1074</v>
      </c>
      <c r="M744" s="78" t="s">
        <v>16</v>
      </c>
      <c r="N744" s="78" t="s">
        <v>254</v>
      </c>
      <c r="O744" s="78">
        <v>24</v>
      </c>
    </row>
    <row r="745" spans="1:15" s="78" customFormat="1" x14ac:dyDescent="0.25">
      <c r="A745" s="78" t="s">
        <v>385</v>
      </c>
      <c r="B745" s="296" t="s">
        <v>1003</v>
      </c>
      <c r="C745" s="78">
        <v>14</v>
      </c>
      <c r="D745" s="78">
        <v>4</v>
      </c>
      <c r="E745" s="78">
        <v>3</v>
      </c>
      <c r="F745" s="78">
        <v>11</v>
      </c>
      <c r="G745" s="78">
        <v>14</v>
      </c>
      <c r="H745" s="78">
        <v>0</v>
      </c>
      <c r="I745" s="78">
        <v>28</v>
      </c>
      <c r="K745" s="78" t="s">
        <v>348</v>
      </c>
      <c r="L745" s="78" t="s">
        <v>1074</v>
      </c>
      <c r="M745" s="78" t="s">
        <v>16</v>
      </c>
      <c r="N745" s="78" t="s">
        <v>254</v>
      </c>
      <c r="O745" s="78">
        <v>24</v>
      </c>
    </row>
    <row r="746" spans="1:15" s="78" customFormat="1" x14ac:dyDescent="0.25">
      <c r="A746" s="78" t="s">
        <v>385</v>
      </c>
      <c r="B746" s="296" t="s">
        <v>1003</v>
      </c>
      <c r="C746" s="78">
        <v>15</v>
      </c>
      <c r="D746" s="78">
        <v>4</v>
      </c>
      <c r="E746" s="78">
        <v>3</v>
      </c>
      <c r="F746" s="78">
        <v>13</v>
      </c>
      <c r="G746" s="78">
        <v>17</v>
      </c>
      <c r="H746" s="78">
        <v>0</v>
      </c>
      <c r="I746" s="78">
        <v>28</v>
      </c>
      <c r="K746" s="78" t="s">
        <v>348</v>
      </c>
      <c r="L746" s="78" t="s">
        <v>1075</v>
      </c>
      <c r="M746" s="78" t="s">
        <v>16</v>
      </c>
      <c r="N746" s="78" t="s">
        <v>254</v>
      </c>
      <c r="O746" s="78">
        <v>24</v>
      </c>
    </row>
    <row r="747" spans="1:15" s="78" customFormat="1" x14ac:dyDescent="0.25">
      <c r="A747" s="78" t="s">
        <v>385</v>
      </c>
      <c r="B747" s="296" t="s">
        <v>1003</v>
      </c>
      <c r="C747" s="78">
        <v>16</v>
      </c>
      <c r="D747" s="78">
        <v>3</v>
      </c>
      <c r="E747" s="78">
        <v>3</v>
      </c>
      <c r="F747" s="78">
        <v>9</v>
      </c>
      <c r="G747" s="78">
        <v>12</v>
      </c>
      <c r="H747" s="78">
        <v>0</v>
      </c>
      <c r="I747" s="78">
        <v>28</v>
      </c>
      <c r="K747" s="78" t="s">
        <v>348</v>
      </c>
      <c r="L747" s="78" t="s">
        <v>1070</v>
      </c>
      <c r="M747" s="78" t="s">
        <v>16</v>
      </c>
      <c r="N747" s="78" t="s">
        <v>254</v>
      </c>
      <c r="O747" s="78">
        <v>24</v>
      </c>
    </row>
    <row r="748" spans="1:15" s="78" customFormat="1" x14ac:dyDescent="0.25">
      <c r="A748" s="78" t="s">
        <v>385</v>
      </c>
      <c r="B748" s="296" t="s">
        <v>1003</v>
      </c>
      <c r="C748" s="78">
        <v>17</v>
      </c>
      <c r="D748" s="78">
        <v>3</v>
      </c>
      <c r="E748" s="78">
        <v>3</v>
      </c>
      <c r="F748" s="78">
        <v>10</v>
      </c>
      <c r="G748" s="78">
        <v>11</v>
      </c>
      <c r="H748" s="78">
        <v>0</v>
      </c>
      <c r="I748" s="78">
        <v>28</v>
      </c>
      <c r="K748" s="78" t="s">
        <v>348</v>
      </c>
      <c r="L748" s="78" t="s">
        <v>1073</v>
      </c>
      <c r="M748" s="78" t="s">
        <v>16</v>
      </c>
      <c r="N748" s="78" t="s">
        <v>254</v>
      </c>
      <c r="O748" s="78">
        <v>24</v>
      </c>
    </row>
    <row r="749" spans="1:15" s="78" customFormat="1" x14ac:dyDescent="0.25">
      <c r="A749" s="78" t="s">
        <v>385</v>
      </c>
      <c r="B749" s="296" t="s">
        <v>1003</v>
      </c>
      <c r="C749" s="78">
        <v>18</v>
      </c>
      <c r="D749" s="78">
        <v>3</v>
      </c>
      <c r="E749" s="78">
        <v>3</v>
      </c>
      <c r="F749" s="78">
        <v>7</v>
      </c>
      <c r="G749" s="78">
        <v>8</v>
      </c>
      <c r="H749" s="78">
        <v>0</v>
      </c>
      <c r="I749" s="78">
        <v>28</v>
      </c>
      <c r="K749" s="78" t="s">
        <v>348</v>
      </c>
      <c r="L749" s="78" t="s">
        <v>1076</v>
      </c>
      <c r="M749" s="78" t="s">
        <v>16</v>
      </c>
      <c r="N749" s="78" t="s">
        <v>254</v>
      </c>
      <c r="O749" s="78">
        <v>24</v>
      </c>
    </row>
    <row r="750" spans="1:15" s="78" customFormat="1" x14ac:dyDescent="0.25">
      <c r="A750" s="78" t="s">
        <v>385</v>
      </c>
      <c r="B750" s="296" t="s">
        <v>1003</v>
      </c>
      <c r="C750" s="78">
        <v>19</v>
      </c>
      <c r="D750" s="78" t="s">
        <v>52</v>
      </c>
      <c r="E750" s="78">
        <v>0</v>
      </c>
      <c r="F750" s="78">
        <v>0</v>
      </c>
      <c r="G750" s="78">
        <v>0</v>
      </c>
      <c r="H750" s="78">
        <v>0</v>
      </c>
      <c r="I750" s="78">
        <v>28</v>
      </c>
      <c r="K750" s="78" t="s">
        <v>348</v>
      </c>
      <c r="L750" s="78" t="s">
        <v>1077</v>
      </c>
      <c r="M750" s="78" t="s">
        <v>16</v>
      </c>
      <c r="N750" s="78" t="s">
        <v>254</v>
      </c>
      <c r="O750" s="78">
        <v>24</v>
      </c>
    </row>
    <row r="751" spans="1:15" s="78" customFormat="1" x14ac:dyDescent="0.25">
      <c r="A751" s="78" t="s">
        <v>385</v>
      </c>
      <c r="B751" s="296" t="s">
        <v>1003</v>
      </c>
      <c r="C751" s="78">
        <v>20</v>
      </c>
      <c r="D751" s="78" t="s">
        <v>52</v>
      </c>
      <c r="E751" s="78">
        <v>0</v>
      </c>
      <c r="F751" s="78">
        <v>0</v>
      </c>
      <c r="G751" s="78">
        <v>0</v>
      </c>
      <c r="H751" s="78">
        <v>0</v>
      </c>
      <c r="I751" s="78">
        <v>28</v>
      </c>
      <c r="K751" s="78" t="s">
        <v>348</v>
      </c>
      <c r="L751" s="78" t="s">
        <v>1077</v>
      </c>
      <c r="M751" s="78" t="s">
        <v>16</v>
      </c>
      <c r="N751" s="78" t="s">
        <v>254</v>
      </c>
      <c r="O751" s="78">
        <v>24</v>
      </c>
    </row>
    <row r="752" spans="1:15" s="78" customFormat="1" x14ac:dyDescent="0.25">
      <c r="A752" s="78" t="s">
        <v>385</v>
      </c>
      <c r="B752" s="296" t="s">
        <v>1003</v>
      </c>
      <c r="C752" s="78">
        <v>21</v>
      </c>
      <c r="D752" s="78" t="s">
        <v>52</v>
      </c>
      <c r="E752" s="78">
        <v>0</v>
      </c>
      <c r="F752" s="78">
        <v>0</v>
      </c>
      <c r="G752" s="78">
        <v>0</v>
      </c>
      <c r="H752" s="78">
        <v>0</v>
      </c>
      <c r="I752" s="78">
        <v>28</v>
      </c>
      <c r="K752" s="78" t="s">
        <v>348</v>
      </c>
      <c r="L752" s="78" t="s">
        <v>1077</v>
      </c>
      <c r="M752" s="78" t="s">
        <v>16</v>
      </c>
      <c r="N752" s="78" t="s">
        <v>254</v>
      </c>
      <c r="O752" s="78">
        <v>24</v>
      </c>
    </row>
    <row r="753" spans="1:16" s="78" customFormat="1" x14ac:dyDescent="0.25">
      <c r="A753" s="78" t="s">
        <v>385</v>
      </c>
      <c r="B753" s="296" t="s">
        <v>1003</v>
      </c>
      <c r="C753" s="78">
        <v>22</v>
      </c>
      <c r="D753" s="78" t="s">
        <v>52</v>
      </c>
      <c r="E753" s="78">
        <v>0</v>
      </c>
      <c r="F753" s="78">
        <v>0</v>
      </c>
      <c r="G753" s="78">
        <v>0</v>
      </c>
      <c r="H753" s="78">
        <v>0</v>
      </c>
      <c r="I753" s="78">
        <v>28</v>
      </c>
      <c r="K753" s="78" t="s">
        <v>348</v>
      </c>
      <c r="L753" s="78" t="s">
        <v>1077</v>
      </c>
      <c r="M753" s="78" t="s">
        <v>16</v>
      </c>
      <c r="N753" s="78" t="s">
        <v>254</v>
      </c>
      <c r="O753" s="78">
        <v>24</v>
      </c>
    </row>
    <row r="754" spans="1:16" s="78" customFormat="1" x14ac:dyDescent="0.25">
      <c r="A754" s="78" t="s">
        <v>385</v>
      </c>
      <c r="B754" s="296" t="s">
        <v>1003</v>
      </c>
      <c r="C754" s="78">
        <v>23</v>
      </c>
      <c r="D754" s="78" t="s">
        <v>52</v>
      </c>
      <c r="E754" s="78">
        <v>0</v>
      </c>
      <c r="F754" s="78">
        <v>0</v>
      </c>
      <c r="G754" s="78">
        <v>0</v>
      </c>
      <c r="H754" s="78">
        <v>0</v>
      </c>
      <c r="I754" s="78">
        <v>28</v>
      </c>
      <c r="K754" s="78" t="s">
        <v>348</v>
      </c>
      <c r="L754" s="78" t="s">
        <v>1077</v>
      </c>
      <c r="M754" s="78" t="s">
        <v>16</v>
      </c>
      <c r="N754" s="78" t="s">
        <v>254</v>
      </c>
      <c r="O754" s="78">
        <v>24</v>
      </c>
    </row>
    <row r="755" spans="1:16" s="78" customFormat="1" x14ac:dyDescent="0.25">
      <c r="A755" s="78" t="s">
        <v>385</v>
      </c>
      <c r="B755" s="296" t="s">
        <v>1003</v>
      </c>
      <c r="C755" s="78">
        <v>24</v>
      </c>
      <c r="D755" s="78" t="s">
        <v>52</v>
      </c>
      <c r="E755" s="78">
        <v>0</v>
      </c>
      <c r="F755" s="78">
        <v>0</v>
      </c>
      <c r="G755" s="78">
        <v>0</v>
      </c>
      <c r="H755" s="78">
        <v>0</v>
      </c>
      <c r="I755" s="78">
        <v>28</v>
      </c>
      <c r="K755" s="78" t="s">
        <v>348</v>
      </c>
      <c r="L755" s="78" t="s">
        <v>1077</v>
      </c>
      <c r="M755" s="78" t="s">
        <v>16</v>
      </c>
      <c r="N755" s="78" t="s">
        <v>254</v>
      </c>
      <c r="O755" s="78">
        <v>24</v>
      </c>
    </row>
    <row r="756" spans="1:16" s="78" customFormat="1" x14ac:dyDescent="0.25">
      <c r="A756" s="78" t="s">
        <v>385</v>
      </c>
      <c r="B756" s="296" t="s">
        <v>1003</v>
      </c>
      <c r="C756" s="78">
        <v>25</v>
      </c>
      <c r="D756" s="78" t="s">
        <v>52</v>
      </c>
      <c r="E756" s="78">
        <v>0</v>
      </c>
      <c r="F756" s="78">
        <v>0</v>
      </c>
      <c r="G756" s="78">
        <v>0</v>
      </c>
      <c r="H756" s="78">
        <v>0</v>
      </c>
      <c r="I756" s="78">
        <v>28</v>
      </c>
      <c r="K756" s="78" t="s">
        <v>348</v>
      </c>
      <c r="L756" s="78" t="s">
        <v>1077</v>
      </c>
      <c r="M756" s="78" t="s">
        <v>16</v>
      </c>
      <c r="N756" s="78" t="s">
        <v>254</v>
      </c>
      <c r="O756" s="78">
        <v>24</v>
      </c>
    </row>
    <row r="757" spans="1:16" s="78" customFormat="1" x14ac:dyDescent="0.25">
      <c r="A757" s="78" t="s">
        <v>385</v>
      </c>
      <c r="B757" s="296" t="s">
        <v>1003</v>
      </c>
      <c r="C757" s="78">
        <v>26</v>
      </c>
      <c r="D757" s="78" t="s">
        <v>52</v>
      </c>
      <c r="E757" s="78">
        <v>0</v>
      </c>
      <c r="F757" s="78">
        <v>0</v>
      </c>
      <c r="G757" s="78">
        <v>0</v>
      </c>
      <c r="H757" s="78">
        <v>0</v>
      </c>
      <c r="I757" s="78">
        <v>28</v>
      </c>
      <c r="K757" s="78" t="s">
        <v>348</v>
      </c>
      <c r="L757" s="78" t="s">
        <v>1077</v>
      </c>
      <c r="M757" s="78" t="s">
        <v>16</v>
      </c>
      <c r="N757" s="78" t="s">
        <v>254</v>
      </c>
      <c r="O757" s="78">
        <v>24</v>
      </c>
    </row>
    <row r="758" spans="1:16" s="78" customFormat="1" x14ac:dyDescent="0.25">
      <c r="A758" s="78" t="s">
        <v>385</v>
      </c>
      <c r="B758" s="296" t="s">
        <v>1003</v>
      </c>
      <c r="C758" s="78">
        <v>27</v>
      </c>
      <c r="D758" s="78" t="s">
        <v>52</v>
      </c>
      <c r="E758" s="78">
        <v>0</v>
      </c>
      <c r="F758" s="78">
        <v>0</v>
      </c>
      <c r="G758" s="78">
        <v>0</v>
      </c>
      <c r="H758" s="78">
        <v>0</v>
      </c>
      <c r="I758" s="78">
        <v>28</v>
      </c>
      <c r="K758" s="78" t="s">
        <v>348</v>
      </c>
      <c r="L758" s="78" t="s">
        <v>1077</v>
      </c>
      <c r="M758" s="78" t="s">
        <v>16</v>
      </c>
      <c r="N758" s="78" t="s">
        <v>254</v>
      </c>
      <c r="O758" s="78">
        <v>24</v>
      </c>
    </row>
    <row r="759" spans="1:16" s="78" customFormat="1" ht="15" customHeight="1" x14ac:dyDescent="0.25">
      <c r="A759" s="78" t="s">
        <v>385</v>
      </c>
      <c r="B759" s="296" t="e">
        <v>#N/A</v>
      </c>
      <c r="C759" s="78">
        <v>1</v>
      </c>
      <c r="D759" s="78">
        <v>4</v>
      </c>
      <c r="E759" s="78">
        <v>4</v>
      </c>
      <c r="F759" s="78">
        <v>18</v>
      </c>
      <c r="G759" s="78" t="e">
        <v>#N/A</v>
      </c>
      <c r="H759" s="78" t="e">
        <v>#N/A</v>
      </c>
      <c r="I759" s="78" t="e">
        <v>#N/A</v>
      </c>
      <c r="K759" s="78" t="e">
        <v>#N/A</v>
      </c>
      <c r="L759" s="78" t="s">
        <v>1066</v>
      </c>
      <c r="M759" s="78" t="s">
        <v>16</v>
      </c>
      <c r="N759" s="78" t="s">
        <v>254</v>
      </c>
      <c r="O759" s="78" t="e">
        <v>#N/A</v>
      </c>
      <c r="P759" s="78" t="e">
        <v>#N/A</v>
      </c>
    </row>
    <row r="760" spans="1:16" s="78" customFormat="1" x14ac:dyDescent="0.25">
      <c r="A760" s="78" t="s">
        <v>385</v>
      </c>
      <c r="B760" s="296" t="e">
        <v>#N/A</v>
      </c>
      <c r="C760" s="78">
        <v>2</v>
      </c>
      <c r="D760" s="78">
        <v>4</v>
      </c>
      <c r="E760" s="78">
        <v>4</v>
      </c>
      <c r="F760" s="78">
        <v>15</v>
      </c>
      <c r="G760" s="78" t="e">
        <v>#N/A</v>
      </c>
      <c r="H760" s="78" t="e">
        <v>#N/A</v>
      </c>
      <c r="I760" s="78" t="e">
        <v>#N/A</v>
      </c>
      <c r="K760" s="78" t="e">
        <v>#N/A</v>
      </c>
      <c r="L760" s="78" t="s">
        <v>1067</v>
      </c>
      <c r="M760" s="78" t="s">
        <v>16</v>
      </c>
      <c r="N760" s="78" t="s">
        <v>254</v>
      </c>
      <c r="O760" s="78" t="e">
        <v>#N/A</v>
      </c>
      <c r="P760" s="78" t="e">
        <v>#N/A</v>
      </c>
    </row>
    <row r="761" spans="1:16" s="78" customFormat="1" x14ac:dyDescent="0.25">
      <c r="A761" s="78" t="s">
        <v>385</v>
      </c>
      <c r="B761" s="296" t="e">
        <v>#N/A</v>
      </c>
      <c r="C761" s="78">
        <v>3</v>
      </c>
      <c r="D761" s="78">
        <v>3</v>
      </c>
      <c r="E761" s="78">
        <v>4</v>
      </c>
      <c r="F761" s="78">
        <v>12</v>
      </c>
      <c r="G761" s="78" t="e">
        <v>#N/A</v>
      </c>
      <c r="H761" s="78" t="e">
        <v>#N/A</v>
      </c>
      <c r="I761" s="78" t="e">
        <v>#N/A</v>
      </c>
      <c r="K761" s="78" t="e">
        <v>#N/A</v>
      </c>
      <c r="L761" s="78" t="s">
        <v>1068</v>
      </c>
      <c r="M761" s="78" t="s">
        <v>16</v>
      </c>
      <c r="N761" s="78" t="s">
        <v>254</v>
      </c>
      <c r="O761" s="78" t="e">
        <v>#N/A</v>
      </c>
      <c r="P761" s="78" t="e">
        <v>#N/A</v>
      </c>
    </row>
    <row r="762" spans="1:16" s="78" customFormat="1" x14ac:dyDescent="0.25">
      <c r="A762" s="78" t="s">
        <v>385</v>
      </c>
      <c r="B762" s="296" t="e">
        <v>#N/A</v>
      </c>
      <c r="C762" s="78">
        <v>4</v>
      </c>
      <c r="D762" s="78">
        <v>3</v>
      </c>
      <c r="E762" s="78">
        <v>4</v>
      </c>
      <c r="F762" s="78">
        <v>19</v>
      </c>
      <c r="G762" s="78" t="e">
        <v>#N/A</v>
      </c>
      <c r="H762" s="78" t="e">
        <v>#N/A</v>
      </c>
      <c r="I762" s="78" t="e">
        <v>#N/A</v>
      </c>
      <c r="K762" s="78" t="e">
        <v>#N/A</v>
      </c>
      <c r="L762" s="78" t="s">
        <v>1069</v>
      </c>
      <c r="M762" s="78" t="s">
        <v>16</v>
      </c>
      <c r="N762" s="78" t="s">
        <v>254</v>
      </c>
      <c r="O762" s="78" t="e">
        <v>#N/A</v>
      </c>
      <c r="P762" s="78" t="e">
        <v>#N/A</v>
      </c>
    </row>
    <row r="763" spans="1:16" s="78" customFormat="1" x14ac:dyDescent="0.25">
      <c r="A763" s="78" t="s">
        <v>385</v>
      </c>
      <c r="B763" s="296" t="e">
        <v>#N/A</v>
      </c>
      <c r="C763" s="78">
        <v>5</v>
      </c>
      <c r="D763" s="78">
        <v>3</v>
      </c>
      <c r="E763" s="78">
        <v>3</v>
      </c>
      <c r="F763" s="78">
        <v>9</v>
      </c>
      <c r="G763" s="78" t="e">
        <v>#N/A</v>
      </c>
      <c r="H763" s="78" t="e">
        <v>#N/A</v>
      </c>
      <c r="I763" s="78" t="e">
        <v>#N/A</v>
      </c>
      <c r="K763" s="78" t="e">
        <v>#N/A</v>
      </c>
      <c r="L763" s="78" t="s">
        <v>1070</v>
      </c>
      <c r="M763" s="78" t="s">
        <v>16</v>
      </c>
      <c r="N763" s="78" t="s">
        <v>254</v>
      </c>
      <c r="O763" s="78" t="e">
        <v>#N/A</v>
      </c>
      <c r="P763" s="78" t="e">
        <v>#N/A</v>
      </c>
    </row>
    <row r="764" spans="1:16" s="78" customFormat="1" x14ac:dyDescent="0.25">
      <c r="A764" s="78" t="s">
        <v>385</v>
      </c>
      <c r="B764" s="296" t="e">
        <v>#N/A</v>
      </c>
      <c r="C764" s="78">
        <v>6</v>
      </c>
      <c r="D764" s="78">
        <v>3</v>
      </c>
      <c r="E764" s="78">
        <v>4</v>
      </c>
      <c r="F764" s="78">
        <v>12</v>
      </c>
      <c r="G764" s="78" t="e">
        <v>#N/A</v>
      </c>
      <c r="H764" s="78" t="e">
        <v>#N/A</v>
      </c>
      <c r="I764" s="78" t="e">
        <v>#N/A</v>
      </c>
      <c r="K764" s="78" t="e">
        <v>#N/A</v>
      </c>
      <c r="L764" s="78" t="s">
        <v>1068</v>
      </c>
      <c r="M764" s="78" t="s">
        <v>16</v>
      </c>
      <c r="N764" s="78" t="s">
        <v>254</v>
      </c>
      <c r="O764" s="78" t="e">
        <v>#N/A</v>
      </c>
      <c r="P764" s="78" t="e">
        <v>#N/A</v>
      </c>
    </row>
    <row r="765" spans="1:16" s="78" customFormat="1" x14ac:dyDescent="0.25">
      <c r="A765" s="78" t="s">
        <v>385</v>
      </c>
      <c r="B765" s="296" t="e">
        <v>#N/A</v>
      </c>
      <c r="C765" s="78">
        <v>7</v>
      </c>
      <c r="D765" s="78">
        <v>4</v>
      </c>
      <c r="E765" s="78">
        <v>4</v>
      </c>
      <c r="F765" s="78">
        <v>20</v>
      </c>
      <c r="G765" s="78" t="e">
        <v>#N/A</v>
      </c>
      <c r="H765" s="78" t="e">
        <v>#N/A</v>
      </c>
      <c r="I765" s="78" t="e">
        <v>#N/A</v>
      </c>
      <c r="K765" s="78" t="e">
        <v>#N/A</v>
      </c>
      <c r="L765" s="78" t="s">
        <v>1071</v>
      </c>
      <c r="M765" s="78" t="s">
        <v>16</v>
      </c>
      <c r="N765" s="78" t="s">
        <v>254</v>
      </c>
      <c r="O765" s="78" t="e">
        <v>#N/A</v>
      </c>
      <c r="P765" s="78" t="e">
        <v>#N/A</v>
      </c>
    </row>
    <row r="766" spans="1:16" s="78" customFormat="1" x14ac:dyDescent="0.25">
      <c r="A766" s="78" t="s">
        <v>385</v>
      </c>
      <c r="B766" s="296" t="e">
        <v>#N/A</v>
      </c>
      <c r="C766" s="78">
        <v>8</v>
      </c>
      <c r="D766" s="78">
        <v>3</v>
      </c>
      <c r="E766" s="78">
        <v>4</v>
      </c>
      <c r="F766" s="78">
        <v>12</v>
      </c>
      <c r="G766" s="78" t="e">
        <v>#N/A</v>
      </c>
      <c r="H766" s="78" t="e">
        <v>#N/A</v>
      </c>
      <c r="I766" s="78" t="e">
        <v>#N/A</v>
      </c>
      <c r="K766" s="78" t="e">
        <v>#N/A</v>
      </c>
      <c r="L766" s="78" t="s">
        <v>1068</v>
      </c>
      <c r="M766" s="78" t="s">
        <v>16</v>
      </c>
      <c r="N766" s="78" t="s">
        <v>254</v>
      </c>
      <c r="O766" s="78" t="e">
        <v>#N/A</v>
      </c>
      <c r="P766" s="78" t="e">
        <v>#N/A</v>
      </c>
    </row>
    <row r="767" spans="1:16" s="78" customFormat="1" x14ac:dyDescent="0.25">
      <c r="A767" s="78" t="s">
        <v>385</v>
      </c>
      <c r="B767" s="296" t="e">
        <v>#N/A</v>
      </c>
      <c r="C767" s="78">
        <v>9</v>
      </c>
      <c r="D767" s="78">
        <v>3</v>
      </c>
      <c r="E767" s="78">
        <v>3</v>
      </c>
      <c r="F767" s="78">
        <v>6</v>
      </c>
      <c r="G767" s="78" t="e">
        <v>#N/A</v>
      </c>
      <c r="H767" s="78" t="e">
        <v>#N/A</v>
      </c>
      <c r="I767" s="78" t="e">
        <v>#N/A</v>
      </c>
      <c r="K767" s="78" t="e">
        <v>#N/A</v>
      </c>
      <c r="L767" s="78" t="s">
        <v>1072</v>
      </c>
      <c r="M767" s="78" t="s">
        <v>16</v>
      </c>
      <c r="N767" s="78" t="s">
        <v>254</v>
      </c>
      <c r="O767" s="78" t="e">
        <v>#N/A</v>
      </c>
      <c r="P767" s="78" t="e">
        <v>#N/A</v>
      </c>
    </row>
    <row r="768" spans="1:16" s="78" customFormat="1" x14ac:dyDescent="0.25">
      <c r="A768" s="78" t="s">
        <v>385</v>
      </c>
      <c r="B768" s="296" t="e">
        <v>#N/A</v>
      </c>
      <c r="C768" s="78">
        <v>10</v>
      </c>
      <c r="D768" s="78">
        <v>3</v>
      </c>
      <c r="E768" s="78">
        <v>3</v>
      </c>
      <c r="F768" s="78">
        <v>10</v>
      </c>
      <c r="G768" s="78" t="e">
        <v>#N/A</v>
      </c>
      <c r="H768" s="78" t="e">
        <v>#N/A</v>
      </c>
      <c r="I768" s="78" t="e">
        <v>#N/A</v>
      </c>
      <c r="K768" s="78" t="e">
        <v>#N/A</v>
      </c>
      <c r="L768" s="78" t="s">
        <v>1073</v>
      </c>
      <c r="M768" s="78" t="s">
        <v>16</v>
      </c>
      <c r="N768" s="78" t="s">
        <v>254</v>
      </c>
      <c r="O768" s="78" t="e">
        <v>#N/A</v>
      </c>
      <c r="P768" s="78" t="e">
        <v>#N/A</v>
      </c>
    </row>
    <row r="769" spans="1:16" s="78" customFormat="1" x14ac:dyDescent="0.25">
      <c r="A769" s="78" t="s">
        <v>385</v>
      </c>
      <c r="B769" s="296" t="e">
        <v>#N/A</v>
      </c>
      <c r="C769" s="78">
        <v>11</v>
      </c>
      <c r="D769" s="78">
        <v>3</v>
      </c>
      <c r="E769" s="78">
        <v>4</v>
      </c>
      <c r="F769" s="78">
        <v>15</v>
      </c>
      <c r="G769" s="78" t="e">
        <v>#N/A</v>
      </c>
      <c r="H769" s="78" t="e">
        <v>#N/A</v>
      </c>
      <c r="I769" s="78" t="e">
        <v>#N/A</v>
      </c>
      <c r="K769" s="78" t="e">
        <v>#N/A</v>
      </c>
      <c r="L769" s="78" t="s">
        <v>1067</v>
      </c>
      <c r="M769" s="78" t="s">
        <v>16</v>
      </c>
      <c r="N769" s="78" t="s">
        <v>254</v>
      </c>
      <c r="O769" s="78" t="e">
        <v>#N/A</v>
      </c>
      <c r="P769" s="78" t="e">
        <v>#N/A</v>
      </c>
    </row>
    <row r="770" spans="1:16" s="78" customFormat="1" x14ac:dyDescent="0.25">
      <c r="A770" s="78" t="s">
        <v>385</v>
      </c>
      <c r="B770" s="296" t="e">
        <v>#N/A</v>
      </c>
      <c r="C770" s="78">
        <v>12</v>
      </c>
      <c r="D770" s="78">
        <v>3</v>
      </c>
      <c r="E770" s="78">
        <v>4</v>
      </c>
      <c r="F770" s="78">
        <v>12</v>
      </c>
      <c r="G770" s="78" t="e">
        <v>#N/A</v>
      </c>
      <c r="H770" s="78" t="e">
        <v>#N/A</v>
      </c>
      <c r="I770" s="78" t="e">
        <v>#N/A</v>
      </c>
      <c r="K770" s="78" t="e">
        <v>#N/A</v>
      </c>
      <c r="L770" s="78" t="s">
        <v>1068</v>
      </c>
      <c r="M770" s="78" t="s">
        <v>16</v>
      </c>
      <c r="N770" s="78" t="s">
        <v>254</v>
      </c>
      <c r="O770" s="78" t="e">
        <v>#N/A</v>
      </c>
      <c r="P770" s="78" t="e">
        <v>#N/A</v>
      </c>
    </row>
    <row r="771" spans="1:16" s="78" customFormat="1" x14ac:dyDescent="0.25">
      <c r="A771" s="78" t="s">
        <v>385</v>
      </c>
      <c r="B771" s="296" t="e">
        <v>#N/A</v>
      </c>
      <c r="C771" s="78">
        <v>13</v>
      </c>
      <c r="D771" s="78">
        <v>4</v>
      </c>
      <c r="E771" s="78">
        <v>3</v>
      </c>
      <c r="F771" s="78">
        <v>11</v>
      </c>
      <c r="G771" s="78" t="e">
        <v>#N/A</v>
      </c>
      <c r="H771" s="78" t="e">
        <v>#N/A</v>
      </c>
      <c r="I771" s="78" t="e">
        <v>#N/A</v>
      </c>
      <c r="K771" s="78" t="e">
        <v>#N/A</v>
      </c>
      <c r="L771" s="78" t="s">
        <v>1074</v>
      </c>
      <c r="M771" s="78" t="s">
        <v>16</v>
      </c>
      <c r="N771" s="78" t="s">
        <v>254</v>
      </c>
      <c r="O771" s="78" t="e">
        <v>#N/A</v>
      </c>
      <c r="P771" s="78" t="e">
        <v>#N/A</v>
      </c>
    </row>
    <row r="772" spans="1:16" s="78" customFormat="1" x14ac:dyDescent="0.25">
      <c r="A772" s="78" t="s">
        <v>385</v>
      </c>
      <c r="B772" s="296" t="e">
        <v>#N/A</v>
      </c>
      <c r="C772" s="78">
        <v>14</v>
      </c>
      <c r="D772" s="78">
        <v>4</v>
      </c>
      <c r="E772" s="78">
        <v>3</v>
      </c>
      <c r="F772" s="78">
        <v>11</v>
      </c>
      <c r="G772" s="78" t="e">
        <v>#N/A</v>
      </c>
      <c r="H772" s="78" t="e">
        <v>#N/A</v>
      </c>
      <c r="I772" s="78" t="e">
        <v>#N/A</v>
      </c>
      <c r="K772" s="78" t="e">
        <v>#N/A</v>
      </c>
      <c r="L772" s="78" t="s">
        <v>1074</v>
      </c>
      <c r="M772" s="78" t="s">
        <v>16</v>
      </c>
      <c r="N772" s="78" t="s">
        <v>254</v>
      </c>
      <c r="O772" s="78" t="e">
        <v>#N/A</v>
      </c>
      <c r="P772" s="78" t="e">
        <v>#N/A</v>
      </c>
    </row>
    <row r="773" spans="1:16" s="78" customFormat="1" x14ac:dyDescent="0.25">
      <c r="A773" s="78" t="s">
        <v>385</v>
      </c>
      <c r="B773" s="296" t="e">
        <v>#N/A</v>
      </c>
      <c r="C773" s="78">
        <v>15</v>
      </c>
      <c r="D773" s="78">
        <v>4</v>
      </c>
      <c r="E773" s="78">
        <v>3</v>
      </c>
      <c r="F773" s="78">
        <v>13</v>
      </c>
      <c r="G773" s="78" t="e">
        <v>#N/A</v>
      </c>
      <c r="H773" s="78" t="e">
        <v>#N/A</v>
      </c>
      <c r="I773" s="78" t="e">
        <v>#N/A</v>
      </c>
      <c r="K773" s="78" t="e">
        <v>#N/A</v>
      </c>
      <c r="L773" s="78" t="s">
        <v>1075</v>
      </c>
      <c r="M773" s="78" t="s">
        <v>16</v>
      </c>
      <c r="N773" s="78" t="s">
        <v>254</v>
      </c>
      <c r="O773" s="78" t="e">
        <v>#N/A</v>
      </c>
      <c r="P773" s="78" t="e">
        <v>#N/A</v>
      </c>
    </row>
    <row r="774" spans="1:16" s="78" customFormat="1" x14ac:dyDescent="0.25">
      <c r="A774" s="78" t="s">
        <v>385</v>
      </c>
      <c r="B774" s="296" t="e">
        <v>#N/A</v>
      </c>
      <c r="C774" s="78">
        <v>16</v>
      </c>
      <c r="D774" s="78">
        <v>3</v>
      </c>
      <c r="E774" s="78">
        <v>3</v>
      </c>
      <c r="F774" s="78">
        <v>9</v>
      </c>
      <c r="G774" s="78" t="e">
        <v>#N/A</v>
      </c>
      <c r="H774" s="78" t="e">
        <v>#N/A</v>
      </c>
      <c r="I774" s="78" t="e">
        <v>#N/A</v>
      </c>
      <c r="K774" s="78" t="e">
        <v>#N/A</v>
      </c>
      <c r="L774" s="78" t="s">
        <v>1070</v>
      </c>
      <c r="M774" s="78" t="s">
        <v>16</v>
      </c>
      <c r="N774" s="78" t="s">
        <v>254</v>
      </c>
      <c r="O774" s="78" t="e">
        <v>#N/A</v>
      </c>
      <c r="P774" s="78" t="e">
        <v>#N/A</v>
      </c>
    </row>
    <row r="775" spans="1:16" s="78" customFormat="1" x14ac:dyDescent="0.25">
      <c r="A775" s="78" t="s">
        <v>385</v>
      </c>
      <c r="B775" s="296" t="e">
        <v>#N/A</v>
      </c>
      <c r="C775" s="78">
        <v>17</v>
      </c>
      <c r="D775" s="78">
        <v>3</v>
      </c>
      <c r="E775" s="78">
        <v>3</v>
      </c>
      <c r="F775" s="78">
        <v>10</v>
      </c>
      <c r="G775" s="78" t="e">
        <v>#N/A</v>
      </c>
      <c r="H775" s="78" t="e">
        <v>#N/A</v>
      </c>
      <c r="I775" s="78" t="e">
        <v>#N/A</v>
      </c>
      <c r="K775" s="78" t="e">
        <v>#N/A</v>
      </c>
      <c r="L775" s="78" t="s">
        <v>1073</v>
      </c>
      <c r="M775" s="78" t="s">
        <v>16</v>
      </c>
      <c r="N775" s="78" t="s">
        <v>254</v>
      </c>
      <c r="O775" s="78" t="e">
        <v>#N/A</v>
      </c>
      <c r="P775" s="78" t="e">
        <v>#N/A</v>
      </c>
    </row>
    <row r="776" spans="1:16" s="78" customFormat="1" x14ac:dyDescent="0.25">
      <c r="A776" s="78" t="s">
        <v>385</v>
      </c>
      <c r="B776" s="296" t="e">
        <v>#N/A</v>
      </c>
      <c r="C776" s="78">
        <v>18</v>
      </c>
      <c r="D776" s="78">
        <v>3</v>
      </c>
      <c r="E776" s="78">
        <v>3</v>
      </c>
      <c r="F776" s="78">
        <v>7</v>
      </c>
      <c r="G776" s="78" t="e">
        <v>#N/A</v>
      </c>
      <c r="H776" s="78" t="e">
        <v>#N/A</v>
      </c>
      <c r="I776" s="78" t="e">
        <v>#N/A</v>
      </c>
      <c r="K776" s="78" t="e">
        <v>#N/A</v>
      </c>
      <c r="L776" s="78" t="s">
        <v>1076</v>
      </c>
      <c r="M776" s="78" t="s">
        <v>16</v>
      </c>
      <c r="N776" s="78" t="s">
        <v>254</v>
      </c>
      <c r="O776" s="78" t="e">
        <v>#N/A</v>
      </c>
      <c r="P776" s="78" t="e">
        <v>#N/A</v>
      </c>
    </row>
    <row r="777" spans="1:16" s="78" customFormat="1" x14ac:dyDescent="0.25">
      <c r="A777" s="78" t="s">
        <v>385</v>
      </c>
      <c r="B777" s="296" t="e">
        <v>#N/A</v>
      </c>
      <c r="C777" s="78">
        <v>19</v>
      </c>
      <c r="D777" s="78" t="s">
        <v>52</v>
      </c>
      <c r="E777" s="78">
        <v>0</v>
      </c>
      <c r="F777" s="78">
        <v>0</v>
      </c>
      <c r="G777" s="78" t="e">
        <v>#N/A</v>
      </c>
      <c r="H777" s="78" t="e">
        <v>#N/A</v>
      </c>
      <c r="I777" s="78" t="e">
        <v>#N/A</v>
      </c>
      <c r="K777" s="78" t="e">
        <v>#N/A</v>
      </c>
      <c r="L777" s="78" t="s">
        <v>1077</v>
      </c>
      <c r="M777" s="78" t="s">
        <v>16</v>
      </c>
      <c r="N777" s="78" t="s">
        <v>254</v>
      </c>
      <c r="O777" s="78" t="e">
        <v>#N/A</v>
      </c>
      <c r="P777" s="78" t="e">
        <v>#N/A</v>
      </c>
    </row>
    <row r="778" spans="1:16" s="78" customFormat="1" x14ac:dyDescent="0.25">
      <c r="A778" s="78" t="s">
        <v>385</v>
      </c>
      <c r="B778" s="296" t="e">
        <v>#N/A</v>
      </c>
      <c r="C778" s="78">
        <v>20</v>
      </c>
      <c r="D778" s="78" t="s">
        <v>52</v>
      </c>
      <c r="E778" s="78">
        <v>0</v>
      </c>
      <c r="F778" s="78">
        <v>0</v>
      </c>
      <c r="G778" s="78" t="e">
        <v>#N/A</v>
      </c>
      <c r="H778" s="78" t="e">
        <v>#N/A</v>
      </c>
      <c r="I778" s="78" t="e">
        <v>#N/A</v>
      </c>
      <c r="K778" s="78" t="e">
        <v>#N/A</v>
      </c>
      <c r="L778" s="78" t="s">
        <v>1077</v>
      </c>
      <c r="M778" s="78" t="s">
        <v>16</v>
      </c>
      <c r="N778" s="78" t="s">
        <v>254</v>
      </c>
      <c r="O778" s="78" t="e">
        <v>#N/A</v>
      </c>
      <c r="P778" s="78" t="e">
        <v>#N/A</v>
      </c>
    </row>
    <row r="779" spans="1:16" s="78" customFormat="1" x14ac:dyDescent="0.25">
      <c r="A779" s="78" t="s">
        <v>385</v>
      </c>
      <c r="B779" s="296" t="e">
        <v>#N/A</v>
      </c>
      <c r="C779" s="78">
        <v>21</v>
      </c>
      <c r="D779" s="78" t="s">
        <v>52</v>
      </c>
      <c r="E779" s="78">
        <v>0</v>
      </c>
      <c r="F779" s="78">
        <v>0</v>
      </c>
      <c r="G779" s="78" t="e">
        <v>#N/A</v>
      </c>
      <c r="H779" s="78" t="e">
        <v>#N/A</v>
      </c>
      <c r="I779" s="78" t="e">
        <v>#N/A</v>
      </c>
      <c r="K779" s="78" t="e">
        <v>#N/A</v>
      </c>
      <c r="L779" s="78" t="s">
        <v>1077</v>
      </c>
      <c r="M779" s="78" t="s">
        <v>16</v>
      </c>
      <c r="N779" s="78" t="s">
        <v>254</v>
      </c>
      <c r="O779" s="78" t="e">
        <v>#N/A</v>
      </c>
      <c r="P779" s="78" t="e">
        <v>#N/A</v>
      </c>
    </row>
    <row r="780" spans="1:16" s="78" customFormat="1" x14ac:dyDescent="0.25">
      <c r="A780" s="78" t="s">
        <v>385</v>
      </c>
      <c r="B780" s="296" t="e">
        <v>#N/A</v>
      </c>
      <c r="C780" s="78">
        <v>22</v>
      </c>
      <c r="D780" s="78" t="s">
        <v>52</v>
      </c>
      <c r="E780" s="78">
        <v>0</v>
      </c>
      <c r="F780" s="78">
        <v>0</v>
      </c>
      <c r="G780" s="78" t="e">
        <v>#N/A</v>
      </c>
      <c r="H780" s="78" t="e">
        <v>#N/A</v>
      </c>
      <c r="I780" s="78" t="e">
        <v>#N/A</v>
      </c>
      <c r="K780" s="78" t="e">
        <v>#N/A</v>
      </c>
      <c r="L780" s="78" t="s">
        <v>1077</v>
      </c>
      <c r="M780" s="78" t="s">
        <v>16</v>
      </c>
      <c r="N780" s="78" t="s">
        <v>254</v>
      </c>
      <c r="O780" s="78" t="e">
        <v>#N/A</v>
      </c>
      <c r="P780" s="78" t="e">
        <v>#N/A</v>
      </c>
    </row>
    <row r="781" spans="1:16" s="78" customFormat="1" x14ac:dyDescent="0.25">
      <c r="A781" s="78" t="s">
        <v>385</v>
      </c>
      <c r="B781" s="296" t="e">
        <v>#N/A</v>
      </c>
      <c r="C781" s="78">
        <v>23</v>
      </c>
      <c r="D781" s="78" t="s">
        <v>52</v>
      </c>
      <c r="E781" s="78">
        <v>0</v>
      </c>
      <c r="F781" s="78">
        <v>0</v>
      </c>
      <c r="G781" s="78" t="e">
        <v>#N/A</v>
      </c>
      <c r="H781" s="78" t="e">
        <v>#N/A</v>
      </c>
      <c r="I781" s="78" t="e">
        <v>#N/A</v>
      </c>
      <c r="K781" s="78" t="e">
        <v>#N/A</v>
      </c>
      <c r="L781" s="78" t="s">
        <v>1077</v>
      </c>
      <c r="M781" s="78" t="s">
        <v>16</v>
      </c>
      <c r="N781" s="78" t="s">
        <v>254</v>
      </c>
      <c r="O781" s="78" t="e">
        <v>#N/A</v>
      </c>
      <c r="P781" s="78" t="e">
        <v>#N/A</v>
      </c>
    </row>
    <row r="782" spans="1:16" s="78" customFormat="1" x14ac:dyDescent="0.25">
      <c r="A782" s="78" t="s">
        <v>385</v>
      </c>
      <c r="B782" s="296" t="e">
        <v>#N/A</v>
      </c>
      <c r="C782" s="78">
        <v>24</v>
      </c>
      <c r="D782" s="78" t="s">
        <v>52</v>
      </c>
      <c r="E782" s="78">
        <v>0</v>
      </c>
      <c r="F782" s="78">
        <v>0</v>
      </c>
      <c r="G782" s="78" t="e">
        <v>#N/A</v>
      </c>
      <c r="H782" s="78" t="e">
        <v>#N/A</v>
      </c>
      <c r="I782" s="78" t="e">
        <v>#N/A</v>
      </c>
      <c r="K782" s="78" t="e">
        <v>#N/A</v>
      </c>
      <c r="L782" s="78" t="s">
        <v>1077</v>
      </c>
      <c r="M782" s="78" t="s">
        <v>16</v>
      </c>
      <c r="N782" s="78" t="s">
        <v>254</v>
      </c>
      <c r="O782" s="78" t="e">
        <v>#N/A</v>
      </c>
      <c r="P782" s="78" t="e">
        <v>#N/A</v>
      </c>
    </row>
    <row r="783" spans="1:16" s="78" customFormat="1" x14ac:dyDescent="0.25">
      <c r="A783" s="78" t="s">
        <v>385</v>
      </c>
      <c r="B783" s="296" t="e">
        <v>#N/A</v>
      </c>
      <c r="C783" s="78">
        <v>25</v>
      </c>
      <c r="D783" s="78" t="s">
        <v>52</v>
      </c>
      <c r="E783" s="78">
        <v>0</v>
      </c>
      <c r="F783" s="78">
        <v>0</v>
      </c>
      <c r="G783" s="78" t="e">
        <v>#N/A</v>
      </c>
      <c r="H783" s="78" t="e">
        <v>#N/A</v>
      </c>
      <c r="I783" s="78" t="e">
        <v>#N/A</v>
      </c>
      <c r="K783" s="78" t="e">
        <v>#N/A</v>
      </c>
      <c r="L783" s="78" t="s">
        <v>1077</v>
      </c>
      <c r="M783" s="78" t="s">
        <v>16</v>
      </c>
      <c r="N783" s="78" t="s">
        <v>254</v>
      </c>
      <c r="O783" s="78" t="e">
        <v>#N/A</v>
      </c>
      <c r="P783" s="78" t="e">
        <v>#N/A</v>
      </c>
    </row>
    <row r="784" spans="1:16" s="78" customFormat="1" x14ac:dyDescent="0.25">
      <c r="A784" s="78" t="s">
        <v>385</v>
      </c>
      <c r="B784" s="296" t="e">
        <v>#N/A</v>
      </c>
      <c r="C784" s="78">
        <v>26</v>
      </c>
      <c r="D784" s="78" t="s">
        <v>52</v>
      </c>
      <c r="E784" s="78">
        <v>0</v>
      </c>
      <c r="F784" s="78">
        <v>0</v>
      </c>
      <c r="G784" s="78" t="e">
        <v>#N/A</v>
      </c>
      <c r="H784" s="78" t="e">
        <v>#N/A</v>
      </c>
      <c r="I784" s="78" t="e">
        <v>#N/A</v>
      </c>
      <c r="K784" s="78" t="e">
        <v>#N/A</v>
      </c>
      <c r="L784" s="78" t="s">
        <v>1077</v>
      </c>
      <c r="M784" s="78" t="s">
        <v>16</v>
      </c>
      <c r="N784" s="78" t="s">
        <v>254</v>
      </c>
      <c r="O784" s="78" t="e">
        <v>#N/A</v>
      </c>
      <c r="P784" s="78" t="e">
        <v>#N/A</v>
      </c>
    </row>
    <row r="785" spans="1:16" s="78" customFormat="1" x14ac:dyDescent="0.25">
      <c r="A785" s="78" t="s">
        <v>385</v>
      </c>
      <c r="B785" s="296" t="e">
        <v>#N/A</v>
      </c>
      <c r="C785" s="78">
        <v>27</v>
      </c>
      <c r="D785" s="78" t="s">
        <v>52</v>
      </c>
      <c r="E785" s="78">
        <v>0</v>
      </c>
      <c r="F785" s="78">
        <v>0</v>
      </c>
      <c r="G785" s="78" t="e">
        <v>#N/A</v>
      </c>
      <c r="H785" s="78" t="e">
        <v>#N/A</v>
      </c>
      <c r="I785" s="78" t="e">
        <v>#N/A</v>
      </c>
      <c r="K785" s="78" t="e">
        <v>#N/A</v>
      </c>
      <c r="L785" s="78" t="s">
        <v>1077</v>
      </c>
      <c r="M785" s="78" t="s">
        <v>16</v>
      </c>
      <c r="N785" s="78" t="s">
        <v>254</v>
      </c>
      <c r="O785" s="78" t="e">
        <v>#N/A</v>
      </c>
      <c r="P785" s="78" t="e">
        <v>#N/A</v>
      </c>
    </row>
    <row r="786" spans="1:16" s="65" customFormat="1" ht="15" customHeight="1" x14ac:dyDescent="0.25">
      <c r="A786" s="65" t="s">
        <v>381</v>
      </c>
      <c r="B786" s="294"/>
      <c r="C786" s="65">
        <v>1</v>
      </c>
      <c r="D786" s="65">
        <v>4</v>
      </c>
      <c r="E786" s="65">
        <v>4</v>
      </c>
      <c r="F786" s="65">
        <v>18</v>
      </c>
      <c r="G786" s="65">
        <v>17</v>
      </c>
      <c r="H786" s="65">
        <v>0</v>
      </c>
      <c r="K786" s="65" t="s">
        <v>1037</v>
      </c>
      <c r="L786" s="65" t="s">
        <v>1078</v>
      </c>
      <c r="M786" s="65" t="s">
        <v>16</v>
      </c>
      <c r="N786" s="65" t="s">
        <v>254</v>
      </c>
      <c r="O786" s="65" t="e">
        <v>#N/A</v>
      </c>
    </row>
    <row r="787" spans="1:16" s="65" customFormat="1" x14ac:dyDescent="0.25">
      <c r="A787" s="65" t="s">
        <v>381</v>
      </c>
      <c r="B787" s="294"/>
      <c r="C787" s="65">
        <v>2</v>
      </c>
      <c r="D787" s="65">
        <v>4</v>
      </c>
      <c r="E787" s="65">
        <v>4</v>
      </c>
      <c r="F787" s="65">
        <v>15</v>
      </c>
      <c r="G787" s="65">
        <v>15</v>
      </c>
      <c r="H787" s="65">
        <v>0</v>
      </c>
      <c r="K787" s="65" t="s">
        <v>1037</v>
      </c>
      <c r="L787" s="65" t="s">
        <v>1079</v>
      </c>
      <c r="M787" s="65" t="s">
        <v>16</v>
      </c>
      <c r="N787" s="65" t="s">
        <v>254</v>
      </c>
      <c r="O787" s="65" t="e">
        <v>#N/A</v>
      </c>
    </row>
    <row r="788" spans="1:16" s="65" customFormat="1" x14ac:dyDescent="0.25">
      <c r="A788" s="65" t="s">
        <v>381</v>
      </c>
      <c r="B788" s="294"/>
      <c r="C788" s="65">
        <v>3</v>
      </c>
      <c r="D788" s="65">
        <v>3</v>
      </c>
      <c r="E788" s="65">
        <v>4</v>
      </c>
      <c r="F788" s="65">
        <v>12</v>
      </c>
      <c r="G788" s="65">
        <v>12</v>
      </c>
      <c r="H788" s="65">
        <v>0</v>
      </c>
      <c r="K788" s="65" t="s">
        <v>1037</v>
      </c>
      <c r="L788" s="65" t="s">
        <v>1080</v>
      </c>
      <c r="M788" s="65" t="s">
        <v>16</v>
      </c>
      <c r="N788" s="65" t="s">
        <v>254</v>
      </c>
      <c r="O788" s="65" t="e">
        <v>#N/A</v>
      </c>
    </row>
    <row r="789" spans="1:16" s="65" customFormat="1" x14ac:dyDescent="0.25">
      <c r="A789" s="65" t="s">
        <v>381</v>
      </c>
      <c r="B789" s="294"/>
      <c r="C789" s="65">
        <v>4</v>
      </c>
      <c r="D789" s="65">
        <v>3</v>
      </c>
      <c r="E789" s="65">
        <v>4</v>
      </c>
      <c r="F789" s="65">
        <v>19</v>
      </c>
      <c r="G789" s="65">
        <v>19</v>
      </c>
      <c r="H789" s="65">
        <v>0</v>
      </c>
      <c r="K789" s="65" t="s">
        <v>1037</v>
      </c>
      <c r="L789" s="65" t="s">
        <v>1081</v>
      </c>
      <c r="M789" s="65" t="s">
        <v>16</v>
      </c>
      <c r="N789" s="65" t="s">
        <v>254</v>
      </c>
      <c r="O789" s="65" t="e">
        <v>#N/A</v>
      </c>
    </row>
    <row r="790" spans="1:16" s="65" customFormat="1" x14ac:dyDescent="0.25">
      <c r="A790" s="65" t="s">
        <v>381</v>
      </c>
      <c r="B790" s="294"/>
      <c r="C790" s="65">
        <v>5</v>
      </c>
      <c r="D790" s="65">
        <v>3</v>
      </c>
      <c r="E790" s="65">
        <v>3</v>
      </c>
      <c r="F790" s="65">
        <v>9</v>
      </c>
      <c r="G790" s="65">
        <v>9</v>
      </c>
      <c r="H790" s="65">
        <v>0</v>
      </c>
      <c r="K790" s="65" t="s">
        <v>1037</v>
      </c>
      <c r="L790" s="65" t="s">
        <v>1082</v>
      </c>
      <c r="M790" s="65" t="s">
        <v>16</v>
      </c>
      <c r="N790" s="65" t="s">
        <v>254</v>
      </c>
      <c r="O790" s="65" t="e">
        <v>#N/A</v>
      </c>
    </row>
    <row r="791" spans="1:16" s="65" customFormat="1" x14ac:dyDescent="0.25">
      <c r="A791" s="65" t="s">
        <v>381</v>
      </c>
      <c r="B791" s="294"/>
      <c r="C791" s="65">
        <v>6</v>
      </c>
      <c r="D791" s="65">
        <v>3</v>
      </c>
      <c r="E791" s="65">
        <v>4</v>
      </c>
      <c r="F791" s="65">
        <v>12</v>
      </c>
      <c r="G791" s="65">
        <v>12</v>
      </c>
      <c r="H791" s="65">
        <v>0</v>
      </c>
      <c r="K791" s="65" t="s">
        <v>1037</v>
      </c>
      <c r="L791" s="65" t="s">
        <v>1080</v>
      </c>
      <c r="M791" s="65" t="s">
        <v>16</v>
      </c>
      <c r="N791" s="65" t="s">
        <v>254</v>
      </c>
      <c r="O791" s="65" t="e">
        <v>#N/A</v>
      </c>
    </row>
    <row r="792" spans="1:16" s="65" customFormat="1" x14ac:dyDescent="0.25">
      <c r="A792" s="65" t="s">
        <v>381</v>
      </c>
      <c r="B792" s="294"/>
      <c r="C792" s="65">
        <v>7</v>
      </c>
      <c r="D792" s="65">
        <v>4</v>
      </c>
      <c r="E792" s="65">
        <v>4</v>
      </c>
      <c r="F792" s="65">
        <v>20</v>
      </c>
      <c r="G792" s="65">
        <v>19</v>
      </c>
      <c r="H792" s="65">
        <v>0</v>
      </c>
      <c r="K792" s="65" t="s">
        <v>1037</v>
      </c>
      <c r="L792" s="65" t="s">
        <v>1083</v>
      </c>
      <c r="M792" s="65" t="s">
        <v>16</v>
      </c>
      <c r="N792" s="65" t="s">
        <v>254</v>
      </c>
      <c r="O792" s="65" t="e">
        <v>#N/A</v>
      </c>
    </row>
    <row r="793" spans="1:16" s="65" customFormat="1" x14ac:dyDescent="0.25">
      <c r="A793" s="65" t="s">
        <v>381</v>
      </c>
      <c r="B793" s="294"/>
      <c r="C793" s="65">
        <v>8</v>
      </c>
      <c r="D793" s="65">
        <v>3</v>
      </c>
      <c r="E793" s="65">
        <v>4</v>
      </c>
      <c r="F793" s="65">
        <v>12</v>
      </c>
      <c r="G793" s="65">
        <v>12</v>
      </c>
      <c r="H793" s="65">
        <v>0</v>
      </c>
      <c r="K793" s="65" t="s">
        <v>1037</v>
      </c>
      <c r="L793" s="65" t="s">
        <v>1080</v>
      </c>
      <c r="M793" s="65" t="s">
        <v>16</v>
      </c>
      <c r="N793" s="65" t="s">
        <v>254</v>
      </c>
      <c r="O793" s="65" t="e">
        <v>#N/A</v>
      </c>
    </row>
    <row r="794" spans="1:16" s="65" customFormat="1" x14ac:dyDescent="0.25">
      <c r="A794" s="65" t="s">
        <v>381</v>
      </c>
      <c r="B794" s="294"/>
      <c r="C794" s="65">
        <v>9</v>
      </c>
      <c r="D794" s="65">
        <v>3</v>
      </c>
      <c r="E794" s="65">
        <v>3</v>
      </c>
      <c r="F794" s="65">
        <v>6</v>
      </c>
      <c r="G794" s="65">
        <v>6</v>
      </c>
      <c r="H794" s="65">
        <v>0</v>
      </c>
      <c r="K794" s="65" t="s">
        <v>1037</v>
      </c>
      <c r="L794" s="65" t="s">
        <v>1084</v>
      </c>
      <c r="M794" s="65" t="s">
        <v>16</v>
      </c>
      <c r="N794" s="65" t="s">
        <v>254</v>
      </c>
      <c r="O794" s="65" t="e">
        <v>#N/A</v>
      </c>
    </row>
    <row r="795" spans="1:16" s="65" customFormat="1" x14ac:dyDescent="0.25">
      <c r="A795" s="65" t="s">
        <v>381</v>
      </c>
      <c r="B795" s="294"/>
      <c r="C795" s="65">
        <v>10</v>
      </c>
      <c r="D795" s="65">
        <v>3</v>
      </c>
      <c r="E795" s="65">
        <v>3</v>
      </c>
      <c r="F795" s="65">
        <v>10</v>
      </c>
      <c r="G795" s="65">
        <v>10</v>
      </c>
      <c r="H795" s="65">
        <v>0</v>
      </c>
      <c r="K795" s="65" t="s">
        <v>1037</v>
      </c>
      <c r="L795" s="65" t="s">
        <v>1085</v>
      </c>
      <c r="M795" s="65" t="s">
        <v>16</v>
      </c>
      <c r="N795" s="65" t="s">
        <v>254</v>
      </c>
      <c r="O795" s="65" t="e">
        <v>#N/A</v>
      </c>
    </row>
    <row r="796" spans="1:16" s="65" customFormat="1" x14ac:dyDescent="0.25">
      <c r="A796" s="65" t="s">
        <v>381</v>
      </c>
      <c r="B796" s="294"/>
      <c r="C796" s="65">
        <v>11</v>
      </c>
      <c r="D796" s="65">
        <v>3</v>
      </c>
      <c r="E796" s="65">
        <v>4</v>
      </c>
      <c r="F796" s="65">
        <v>15</v>
      </c>
      <c r="G796" s="65">
        <v>12</v>
      </c>
      <c r="H796" s="65">
        <v>0</v>
      </c>
      <c r="K796" s="65" t="s">
        <v>1037</v>
      </c>
      <c r="L796" s="65" t="s">
        <v>1079</v>
      </c>
      <c r="M796" s="65" t="s">
        <v>16</v>
      </c>
      <c r="N796" s="65" t="s">
        <v>254</v>
      </c>
      <c r="O796" s="65" t="e">
        <v>#N/A</v>
      </c>
    </row>
    <row r="797" spans="1:16" s="65" customFormat="1" x14ac:dyDescent="0.25">
      <c r="A797" s="65" t="s">
        <v>381</v>
      </c>
      <c r="B797" s="294"/>
      <c r="C797" s="65">
        <v>12</v>
      </c>
      <c r="D797" s="65">
        <v>3</v>
      </c>
      <c r="E797" s="65">
        <v>4</v>
      </c>
      <c r="F797" s="65">
        <v>12</v>
      </c>
      <c r="G797" s="65">
        <v>12</v>
      </c>
      <c r="H797" s="65">
        <v>0</v>
      </c>
      <c r="K797" s="65" t="s">
        <v>1037</v>
      </c>
      <c r="L797" s="65" t="s">
        <v>1080</v>
      </c>
      <c r="M797" s="65" t="s">
        <v>16</v>
      </c>
      <c r="N797" s="65" t="s">
        <v>254</v>
      </c>
      <c r="O797" s="65" t="e">
        <v>#N/A</v>
      </c>
    </row>
    <row r="798" spans="1:16" s="65" customFormat="1" x14ac:dyDescent="0.25">
      <c r="A798" s="65" t="s">
        <v>381</v>
      </c>
      <c r="B798" s="294"/>
      <c r="C798" s="65">
        <v>13</v>
      </c>
      <c r="D798" s="65">
        <v>4</v>
      </c>
      <c r="E798" s="65">
        <v>3</v>
      </c>
      <c r="F798" s="65">
        <v>11</v>
      </c>
      <c r="G798" s="65">
        <v>11</v>
      </c>
      <c r="H798" s="65">
        <v>0</v>
      </c>
      <c r="K798" s="65" t="s">
        <v>1037</v>
      </c>
      <c r="L798" s="65" t="s">
        <v>1086</v>
      </c>
      <c r="M798" s="65" t="s">
        <v>16</v>
      </c>
      <c r="N798" s="65" t="s">
        <v>254</v>
      </c>
      <c r="O798" s="65" t="e">
        <v>#N/A</v>
      </c>
    </row>
    <row r="799" spans="1:16" s="65" customFormat="1" x14ac:dyDescent="0.25">
      <c r="A799" s="65" t="s">
        <v>381</v>
      </c>
      <c r="B799" s="294"/>
      <c r="C799" s="65">
        <v>14</v>
      </c>
      <c r="D799" s="65">
        <v>4</v>
      </c>
      <c r="E799" s="65">
        <v>3</v>
      </c>
      <c r="F799" s="65">
        <v>11</v>
      </c>
      <c r="G799" s="65">
        <v>11</v>
      </c>
      <c r="H799" s="65">
        <v>0</v>
      </c>
      <c r="K799" s="65" t="s">
        <v>1037</v>
      </c>
      <c r="L799" s="65" t="s">
        <v>1086</v>
      </c>
      <c r="M799" s="65" t="s">
        <v>16</v>
      </c>
      <c r="N799" s="65" t="s">
        <v>254</v>
      </c>
      <c r="O799" s="65" t="e">
        <v>#N/A</v>
      </c>
    </row>
    <row r="800" spans="1:16" s="65" customFormat="1" x14ac:dyDescent="0.25">
      <c r="A800" s="65" t="s">
        <v>381</v>
      </c>
      <c r="B800" s="294"/>
      <c r="C800" s="65">
        <v>15</v>
      </c>
      <c r="D800" s="65">
        <v>4</v>
      </c>
      <c r="E800" s="65">
        <v>3</v>
      </c>
      <c r="F800" s="65">
        <v>13</v>
      </c>
      <c r="G800" s="65">
        <v>13</v>
      </c>
      <c r="H800" s="65">
        <v>0</v>
      </c>
      <c r="K800" s="65" t="s">
        <v>1037</v>
      </c>
      <c r="L800" s="65" t="s">
        <v>1087</v>
      </c>
      <c r="M800" s="65" t="s">
        <v>16</v>
      </c>
      <c r="N800" s="65" t="s">
        <v>254</v>
      </c>
      <c r="O800" s="65" t="e">
        <v>#N/A</v>
      </c>
    </row>
    <row r="801" spans="1:16" s="65" customFormat="1" x14ac:dyDescent="0.25">
      <c r="A801" s="65" t="s">
        <v>381</v>
      </c>
      <c r="B801" s="294"/>
      <c r="C801" s="65">
        <v>16</v>
      </c>
      <c r="D801" s="65">
        <v>3</v>
      </c>
      <c r="E801" s="65">
        <v>3</v>
      </c>
      <c r="F801" s="65">
        <v>9</v>
      </c>
      <c r="G801" s="65">
        <v>9</v>
      </c>
      <c r="H801" s="65">
        <v>0</v>
      </c>
      <c r="K801" s="65" t="s">
        <v>1037</v>
      </c>
      <c r="L801" s="65" t="s">
        <v>1082</v>
      </c>
      <c r="M801" s="65" t="s">
        <v>16</v>
      </c>
      <c r="N801" s="65" t="s">
        <v>254</v>
      </c>
      <c r="O801" s="65" t="e">
        <v>#N/A</v>
      </c>
    </row>
    <row r="802" spans="1:16" s="65" customFormat="1" x14ac:dyDescent="0.25">
      <c r="A802" s="65" t="s">
        <v>381</v>
      </c>
      <c r="B802" s="294"/>
      <c r="C802" s="65">
        <v>17</v>
      </c>
      <c r="D802" s="65">
        <v>3</v>
      </c>
      <c r="E802" s="65">
        <v>3</v>
      </c>
      <c r="F802" s="65">
        <v>10</v>
      </c>
      <c r="G802" s="65">
        <v>10</v>
      </c>
      <c r="H802" s="65">
        <v>0</v>
      </c>
      <c r="K802" s="65" t="s">
        <v>1037</v>
      </c>
      <c r="L802" s="65" t="s">
        <v>1085</v>
      </c>
      <c r="M802" s="65" t="s">
        <v>16</v>
      </c>
      <c r="N802" s="65" t="s">
        <v>254</v>
      </c>
      <c r="O802" s="65" t="e">
        <v>#N/A</v>
      </c>
    </row>
    <row r="803" spans="1:16" s="65" customFormat="1" x14ac:dyDescent="0.25">
      <c r="A803" s="65" t="s">
        <v>381</v>
      </c>
      <c r="B803" s="294"/>
      <c r="C803" s="65">
        <v>18</v>
      </c>
      <c r="D803" s="65">
        <v>3</v>
      </c>
      <c r="E803" s="65">
        <v>3</v>
      </c>
      <c r="F803" s="65">
        <v>7</v>
      </c>
      <c r="G803" s="65">
        <v>7</v>
      </c>
      <c r="H803" s="65">
        <v>0</v>
      </c>
      <c r="K803" s="65" t="s">
        <v>1037</v>
      </c>
      <c r="L803" s="65" t="s">
        <v>1088</v>
      </c>
      <c r="M803" s="65" t="s">
        <v>16</v>
      </c>
      <c r="N803" s="65" t="s">
        <v>254</v>
      </c>
      <c r="O803" s="65" t="e">
        <v>#N/A</v>
      </c>
    </row>
    <row r="804" spans="1:16" s="65" customFormat="1" x14ac:dyDescent="0.25">
      <c r="A804" s="65" t="s">
        <v>381</v>
      </c>
      <c r="B804" s="294"/>
      <c r="C804" s="65">
        <v>19</v>
      </c>
      <c r="D804" s="65" t="s">
        <v>52</v>
      </c>
      <c r="E804" s="65">
        <v>0</v>
      </c>
      <c r="F804" s="65">
        <v>0</v>
      </c>
      <c r="G804" s="65">
        <v>0</v>
      </c>
      <c r="H804" s="65">
        <v>0</v>
      </c>
      <c r="K804" s="65" t="s">
        <v>1037</v>
      </c>
      <c r="L804" s="65" t="s">
        <v>1089</v>
      </c>
      <c r="M804" s="65" t="s">
        <v>16</v>
      </c>
      <c r="N804" s="65" t="s">
        <v>254</v>
      </c>
      <c r="O804" s="65" t="e">
        <v>#N/A</v>
      </c>
    </row>
    <row r="805" spans="1:16" s="65" customFormat="1" x14ac:dyDescent="0.25">
      <c r="A805" s="65" t="s">
        <v>381</v>
      </c>
      <c r="B805" s="294"/>
      <c r="C805" s="65">
        <v>20</v>
      </c>
      <c r="D805" s="65" t="s">
        <v>52</v>
      </c>
      <c r="E805" s="65">
        <v>0</v>
      </c>
      <c r="F805" s="65">
        <v>0</v>
      </c>
      <c r="G805" s="65">
        <v>0</v>
      </c>
      <c r="H805" s="65">
        <v>0</v>
      </c>
      <c r="K805" s="65" t="s">
        <v>1037</v>
      </c>
      <c r="L805" s="65" t="s">
        <v>1089</v>
      </c>
      <c r="M805" s="65" t="s">
        <v>16</v>
      </c>
      <c r="N805" s="65" t="s">
        <v>254</v>
      </c>
      <c r="O805" s="65" t="e">
        <v>#N/A</v>
      </c>
    </row>
    <row r="806" spans="1:16" s="65" customFormat="1" x14ac:dyDescent="0.25">
      <c r="A806" s="65" t="s">
        <v>381</v>
      </c>
      <c r="B806" s="294"/>
      <c r="C806" s="65">
        <v>21</v>
      </c>
      <c r="D806" s="65" t="s">
        <v>52</v>
      </c>
      <c r="E806" s="65">
        <v>0</v>
      </c>
      <c r="F806" s="65">
        <v>0</v>
      </c>
      <c r="G806" s="65">
        <v>0</v>
      </c>
      <c r="H806" s="65">
        <v>0</v>
      </c>
      <c r="K806" s="65" t="s">
        <v>1037</v>
      </c>
      <c r="L806" s="65" t="s">
        <v>1089</v>
      </c>
      <c r="M806" s="65" t="s">
        <v>16</v>
      </c>
      <c r="N806" s="65" t="s">
        <v>254</v>
      </c>
      <c r="O806" s="65" t="e">
        <v>#N/A</v>
      </c>
    </row>
    <row r="807" spans="1:16" s="65" customFormat="1" x14ac:dyDescent="0.25">
      <c r="A807" s="65" t="s">
        <v>381</v>
      </c>
      <c r="B807" s="294"/>
      <c r="C807" s="65">
        <v>22</v>
      </c>
      <c r="D807" s="65" t="s">
        <v>52</v>
      </c>
      <c r="E807" s="65">
        <v>0</v>
      </c>
      <c r="F807" s="65">
        <v>0</v>
      </c>
      <c r="G807" s="65">
        <v>0</v>
      </c>
      <c r="H807" s="65">
        <v>0</v>
      </c>
      <c r="K807" s="65" t="s">
        <v>1037</v>
      </c>
      <c r="L807" s="65" t="s">
        <v>1089</v>
      </c>
      <c r="M807" s="65" t="s">
        <v>16</v>
      </c>
      <c r="N807" s="65" t="s">
        <v>254</v>
      </c>
      <c r="O807" s="65" t="e">
        <v>#N/A</v>
      </c>
    </row>
    <row r="808" spans="1:16" s="65" customFormat="1" x14ac:dyDescent="0.25">
      <c r="A808" s="65" t="s">
        <v>381</v>
      </c>
      <c r="B808" s="294"/>
      <c r="C808" s="65">
        <v>23</v>
      </c>
      <c r="D808" s="65" t="s">
        <v>52</v>
      </c>
      <c r="E808" s="65">
        <v>0</v>
      </c>
      <c r="F808" s="65">
        <v>0</v>
      </c>
      <c r="G808" s="65">
        <v>0</v>
      </c>
      <c r="H808" s="65">
        <v>0</v>
      </c>
      <c r="K808" s="65" t="s">
        <v>1037</v>
      </c>
      <c r="L808" s="65" t="s">
        <v>1089</v>
      </c>
      <c r="M808" s="65" t="s">
        <v>16</v>
      </c>
      <c r="N808" s="65" t="s">
        <v>254</v>
      </c>
      <c r="O808" s="65" t="e">
        <v>#N/A</v>
      </c>
    </row>
    <row r="809" spans="1:16" s="65" customFormat="1" x14ac:dyDescent="0.25">
      <c r="A809" s="65" t="s">
        <v>381</v>
      </c>
      <c r="B809" s="294"/>
      <c r="C809" s="65">
        <v>24</v>
      </c>
      <c r="D809" s="65" t="s">
        <v>52</v>
      </c>
      <c r="E809" s="65">
        <v>0</v>
      </c>
      <c r="F809" s="65">
        <v>0</v>
      </c>
      <c r="G809" s="65">
        <v>0</v>
      </c>
      <c r="H809" s="65">
        <v>0</v>
      </c>
      <c r="K809" s="65" t="s">
        <v>1037</v>
      </c>
      <c r="L809" s="65" t="s">
        <v>1089</v>
      </c>
      <c r="M809" s="65" t="s">
        <v>16</v>
      </c>
      <c r="N809" s="65" t="s">
        <v>254</v>
      </c>
      <c r="O809" s="65" t="e">
        <v>#N/A</v>
      </c>
    </row>
    <row r="810" spans="1:16" s="65" customFormat="1" x14ac:dyDescent="0.25">
      <c r="A810" s="65" t="s">
        <v>381</v>
      </c>
      <c r="B810" s="294"/>
      <c r="C810" s="65">
        <v>25</v>
      </c>
      <c r="D810" s="65" t="s">
        <v>52</v>
      </c>
      <c r="E810" s="65">
        <v>0</v>
      </c>
      <c r="F810" s="65">
        <v>0</v>
      </c>
      <c r="G810" s="65">
        <v>0</v>
      </c>
      <c r="H810" s="65">
        <v>0</v>
      </c>
      <c r="K810" s="65" t="s">
        <v>1037</v>
      </c>
      <c r="L810" s="65" t="s">
        <v>1089</v>
      </c>
      <c r="M810" s="65" t="s">
        <v>16</v>
      </c>
      <c r="N810" s="65" t="s">
        <v>254</v>
      </c>
      <c r="O810" s="65" t="e">
        <v>#N/A</v>
      </c>
    </row>
    <row r="811" spans="1:16" s="65" customFormat="1" x14ac:dyDescent="0.25">
      <c r="A811" s="65" t="s">
        <v>381</v>
      </c>
      <c r="B811" s="294"/>
      <c r="C811" s="65">
        <v>26</v>
      </c>
      <c r="D811" s="65" t="s">
        <v>52</v>
      </c>
      <c r="E811" s="65">
        <v>0</v>
      </c>
      <c r="F811" s="65">
        <v>0</v>
      </c>
      <c r="G811" s="65">
        <v>0</v>
      </c>
      <c r="H811" s="65">
        <v>0</v>
      </c>
      <c r="K811" s="65" t="s">
        <v>1037</v>
      </c>
      <c r="L811" s="65" t="s">
        <v>1089</v>
      </c>
      <c r="M811" s="65" t="s">
        <v>16</v>
      </c>
      <c r="N811" s="65" t="s">
        <v>254</v>
      </c>
      <c r="O811" s="65" t="e">
        <v>#N/A</v>
      </c>
    </row>
    <row r="812" spans="1:16" s="65" customFormat="1" x14ac:dyDescent="0.25">
      <c r="A812" s="65" t="s">
        <v>381</v>
      </c>
      <c r="B812" s="294"/>
      <c r="C812" s="65">
        <v>27</v>
      </c>
      <c r="D812" s="65" t="s">
        <v>52</v>
      </c>
      <c r="E812" s="65">
        <v>0</v>
      </c>
      <c r="F812" s="65">
        <v>0</v>
      </c>
      <c r="G812" s="65">
        <v>0</v>
      </c>
      <c r="H812" s="65">
        <v>0</v>
      </c>
      <c r="K812" s="65" t="s">
        <v>1037</v>
      </c>
      <c r="L812" s="65" t="s">
        <v>1089</v>
      </c>
      <c r="M812" s="65" t="s">
        <v>16</v>
      </c>
      <c r="N812" s="65" t="s">
        <v>254</v>
      </c>
      <c r="O812" s="65" t="e">
        <v>#N/A</v>
      </c>
    </row>
    <row r="813" spans="1:16" s="78" customFormat="1" ht="15" customHeight="1" x14ac:dyDescent="0.25">
      <c r="A813" s="317" t="s">
        <v>942</v>
      </c>
      <c r="B813" s="297">
        <v>15</v>
      </c>
      <c r="C813" s="78">
        <v>1</v>
      </c>
      <c r="D813" s="78">
        <v>4</v>
      </c>
      <c r="H813" s="78">
        <v>0</v>
      </c>
      <c r="M813" s="78" t="s">
        <v>16</v>
      </c>
      <c r="N813" s="78" t="s">
        <v>254</v>
      </c>
      <c r="O813" s="78" t="e">
        <v>#N/A</v>
      </c>
    </row>
    <row r="814" spans="1:16" s="78" customFormat="1" x14ac:dyDescent="0.25">
      <c r="A814" s="317" t="s">
        <v>942</v>
      </c>
      <c r="B814" s="297">
        <v>15</v>
      </c>
      <c r="C814" s="78">
        <v>2</v>
      </c>
      <c r="D814" s="78">
        <v>4</v>
      </c>
      <c r="H814" s="78">
        <v>0</v>
      </c>
      <c r="M814" s="78" t="s">
        <v>16</v>
      </c>
      <c r="N814" s="78" t="s">
        <v>254</v>
      </c>
      <c r="O814" s="78" t="e">
        <v>#N/A</v>
      </c>
    </row>
    <row r="815" spans="1:16" s="78" customFormat="1" x14ac:dyDescent="0.25">
      <c r="A815" s="317" t="s">
        <v>942</v>
      </c>
      <c r="B815" s="297">
        <v>15</v>
      </c>
      <c r="C815" s="78">
        <v>3</v>
      </c>
      <c r="D815" s="78">
        <v>3</v>
      </c>
      <c r="H815" s="78">
        <v>1</v>
      </c>
      <c r="I815" s="78">
        <v>6</v>
      </c>
      <c r="J815" s="78">
        <v>57</v>
      </c>
      <c r="K815" s="78">
        <v>57</v>
      </c>
      <c r="L815" s="78" t="s">
        <v>1090</v>
      </c>
      <c r="M815" s="78" t="s">
        <v>16</v>
      </c>
      <c r="N815" s="78" t="s">
        <v>254</v>
      </c>
      <c r="O815" s="78" t="e">
        <v>#N/A</v>
      </c>
      <c r="P815" s="78" t="s">
        <v>730</v>
      </c>
    </row>
    <row r="816" spans="1:16" s="78" customFormat="1" x14ac:dyDescent="0.25">
      <c r="A816" s="317" t="s">
        <v>942</v>
      </c>
      <c r="B816" s="297">
        <v>15</v>
      </c>
      <c r="C816" s="78">
        <v>4</v>
      </c>
      <c r="D816" s="78">
        <v>3</v>
      </c>
      <c r="H816" s="78">
        <v>2</v>
      </c>
      <c r="M816" s="78" t="s">
        <v>16</v>
      </c>
      <c r="N816" s="78" t="s">
        <v>254</v>
      </c>
      <c r="O816" s="78" t="e">
        <v>#N/A</v>
      </c>
    </row>
    <row r="817" spans="1:16" s="78" customFormat="1" x14ac:dyDescent="0.25">
      <c r="A817" s="317" t="s">
        <v>942</v>
      </c>
      <c r="B817" s="297">
        <v>15</v>
      </c>
      <c r="C817" s="78">
        <v>5</v>
      </c>
      <c r="D817" s="78">
        <v>3</v>
      </c>
      <c r="H817" s="78">
        <v>0</v>
      </c>
      <c r="M817" s="78" t="s">
        <v>16</v>
      </c>
      <c r="N817" s="78" t="s">
        <v>254</v>
      </c>
      <c r="O817" s="78" t="e">
        <v>#N/A</v>
      </c>
    </row>
    <row r="818" spans="1:16" s="78" customFormat="1" x14ac:dyDescent="0.25">
      <c r="A818" s="317" t="s">
        <v>942</v>
      </c>
      <c r="B818" s="297">
        <v>15</v>
      </c>
      <c r="C818" s="78">
        <v>6</v>
      </c>
      <c r="D818" s="78">
        <v>3</v>
      </c>
      <c r="H818" s="78">
        <v>1</v>
      </c>
      <c r="I818" s="78">
        <v>6</v>
      </c>
      <c r="J818" s="78">
        <v>59</v>
      </c>
      <c r="K818" s="78">
        <v>6</v>
      </c>
      <c r="L818" s="78" t="s">
        <v>1091</v>
      </c>
      <c r="M818" s="78" t="s">
        <v>16</v>
      </c>
      <c r="N818" s="78" t="s">
        <v>254</v>
      </c>
      <c r="O818" s="78" t="e">
        <v>#N/A</v>
      </c>
      <c r="P818" s="78" t="s">
        <v>1092</v>
      </c>
    </row>
    <row r="819" spans="1:16" s="78" customFormat="1" x14ac:dyDescent="0.25">
      <c r="A819" s="317" t="s">
        <v>942</v>
      </c>
      <c r="B819" s="297">
        <v>15</v>
      </c>
      <c r="C819" s="78">
        <v>7</v>
      </c>
      <c r="D819" s="78">
        <v>4</v>
      </c>
      <c r="H819" s="78">
        <v>0</v>
      </c>
      <c r="M819" s="78" t="s">
        <v>16</v>
      </c>
      <c r="N819" s="78" t="s">
        <v>254</v>
      </c>
      <c r="O819" s="78" t="e">
        <v>#N/A</v>
      </c>
    </row>
    <row r="820" spans="1:16" s="78" customFormat="1" x14ac:dyDescent="0.25">
      <c r="A820" s="317" t="s">
        <v>942</v>
      </c>
      <c r="B820" s="297">
        <v>15</v>
      </c>
      <c r="C820" s="78">
        <v>8</v>
      </c>
      <c r="D820" s="78">
        <v>3</v>
      </c>
      <c r="H820" s="78">
        <v>0</v>
      </c>
      <c r="M820" s="78" t="s">
        <v>16</v>
      </c>
      <c r="N820" s="78" t="s">
        <v>254</v>
      </c>
      <c r="O820" s="78" t="e">
        <v>#N/A</v>
      </c>
    </row>
    <row r="821" spans="1:16" s="78" customFormat="1" x14ac:dyDescent="0.25">
      <c r="A821" s="317" t="s">
        <v>942</v>
      </c>
      <c r="B821" s="297">
        <v>15</v>
      </c>
      <c r="C821" s="78">
        <v>9</v>
      </c>
      <c r="D821" s="78">
        <v>3</v>
      </c>
      <c r="H821" s="78">
        <v>0</v>
      </c>
      <c r="M821" s="78" t="s">
        <v>16</v>
      </c>
      <c r="N821" s="78" t="s">
        <v>254</v>
      </c>
      <c r="O821" s="78" t="e">
        <v>#N/A</v>
      </c>
    </row>
    <row r="822" spans="1:16" s="78" customFormat="1" x14ac:dyDescent="0.25">
      <c r="A822" s="317" t="s">
        <v>942</v>
      </c>
      <c r="B822" s="297">
        <v>15</v>
      </c>
      <c r="C822" s="78">
        <v>10</v>
      </c>
      <c r="D822" s="78">
        <v>3</v>
      </c>
      <c r="H822" s="78">
        <v>0</v>
      </c>
      <c r="M822" s="78" t="s">
        <v>16</v>
      </c>
      <c r="N822" s="78" t="s">
        <v>254</v>
      </c>
      <c r="O822" s="78" t="e">
        <v>#N/A</v>
      </c>
    </row>
    <row r="823" spans="1:16" s="78" customFormat="1" x14ac:dyDescent="0.25">
      <c r="A823" s="317" t="s">
        <v>942</v>
      </c>
      <c r="B823" s="297">
        <v>15</v>
      </c>
      <c r="C823" s="78">
        <v>11</v>
      </c>
      <c r="D823" s="78">
        <v>3</v>
      </c>
      <c r="H823" s="78">
        <v>0</v>
      </c>
      <c r="M823" s="78" t="s">
        <v>16</v>
      </c>
      <c r="N823" s="78" t="s">
        <v>254</v>
      </c>
      <c r="O823" s="78" t="e">
        <v>#N/A</v>
      </c>
    </row>
    <row r="824" spans="1:16" s="78" customFormat="1" x14ac:dyDescent="0.25">
      <c r="A824" s="317" t="s">
        <v>942</v>
      </c>
      <c r="B824" s="297">
        <v>15</v>
      </c>
      <c r="C824" s="78">
        <v>12</v>
      </c>
      <c r="D824" s="78">
        <v>3</v>
      </c>
      <c r="H824" s="78">
        <v>0</v>
      </c>
      <c r="M824" s="78" t="s">
        <v>16</v>
      </c>
      <c r="N824" s="78" t="s">
        <v>254</v>
      </c>
      <c r="O824" s="78" t="e">
        <v>#N/A</v>
      </c>
    </row>
    <row r="825" spans="1:16" s="78" customFormat="1" x14ac:dyDescent="0.25">
      <c r="A825" s="317" t="s">
        <v>942</v>
      </c>
      <c r="B825" s="297">
        <v>15</v>
      </c>
      <c r="C825" s="78">
        <v>13</v>
      </c>
      <c r="D825" s="78">
        <v>4</v>
      </c>
      <c r="H825" s="78">
        <v>0</v>
      </c>
      <c r="M825" s="78" t="s">
        <v>16</v>
      </c>
      <c r="N825" s="78" t="s">
        <v>254</v>
      </c>
      <c r="O825" s="78" t="e">
        <v>#N/A</v>
      </c>
    </row>
    <row r="826" spans="1:16" s="78" customFormat="1" x14ac:dyDescent="0.25">
      <c r="A826" s="317" t="s">
        <v>942</v>
      </c>
      <c r="B826" s="297">
        <v>15</v>
      </c>
      <c r="C826" s="78">
        <v>14</v>
      </c>
      <c r="D826" s="78">
        <v>4</v>
      </c>
      <c r="H826" s="78">
        <v>0</v>
      </c>
      <c r="M826" s="78" t="s">
        <v>16</v>
      </c>
      <c r="N826" s="78" t="s">
        <v>254</v>
      </c>
      <c r="O826" s="78" t="e">
        <v>#N/A</v>
      </c>
    </row>
    <row r="827" spans="1:16" s="78" customFormat="1" x14ac:dyDescent="0.25">
      <c r="A827" s="317" t="s">
        <v>942</v>
      </c>
      <c r="B827" s="297">
        <v>15</v>
      </c>
      <c r="C827" s="78">
        <v>15</v>
      </c>
      <c r="D827" s="78">
        <v>4</v>
      </c>
      <c r="H827" s="78">
        <v>1</v>
      </c>
      <c r="I827" s="78">
        <v>7</v>
      </c>
      <c r="J827" s="78">
        <v>33</v>
      </c>
      <c r="K827" s="78">
        <v>57</v>
      </c>
      <c r="L827" s="78" t="s">
        <v>1093</v>
      </c>
      <c r="M827" s="78" t="s">
        <v>16</v>
      </c>
      <c r="N827" s="78" t="s">
        <v>254</v>
      </c>
      <c r="O827" s="78" t="e">
        <v>#N/A</v>
      </c>
      <c r="P827" s="78" t="s">
        <v>1094</v>
      </c>
    </row>
    <row r="828" spans="1:16" s="78" customFormat="1" x14ac:dyDescent="0.25">
      <c r="A828" s="317" t="s">
        <v>942</v>
      </c>
      <c r="B828" s="297">
        <v>15</v>
      </c>
      <c r="C828" s="78">
        <v>16</v>
      </c>
      <c r="D828" s="78">
        <v>3</v>
      </c>
      <c r="H828" s="78">
        <v>0</v>
      </c>
      <c r="M828" s="78" t="s">
        <v>16</v>
      </c>
      <c r="N828" s="78" t="s">
        <v>254</v>
      </c>
      <c r="O828" s="78" t="e">
        <v>#N/A</v>
      </c>
    </row>
    <row r="829" spans="1:16" s="78" customFormat="1" x14ac:dyDescent="0.25">
      <c r="A829" s="317" t="s">
        <v>942</v>
      </c>
      <c r="B829" s="297">
        <v>15</v>
      </c>
      <c r="C829" s="78">
        <v>17</v>
      </c>
      <c r="D829" s="78">
        <v>3</v>
      </c>
      <c r="H829" s="78">
        <v>0</v>
      </c>
      <c r="M829" s="78" t="s">
        <v>16</v>
      </c>
      <c r="N829" s="78" t="s">
        <v>254</v>
      </c>
      <c r="O829" s="78" t="e">
        <v>#N/A</v>
      </c>
    </row>
    <row r="830" spans="1:16" s="78" customFormat="1" x14ac:dyDescent="0.25">
      <c r="A830" s="317" t="s">
        <v>942</v>
      </c>
      <c r="B830" s="297">
        <v>15</v>
      </c>
      <c r="C830" s="78">
        <v>18</v>
      </c>
      <c r="D830" s="78">
        <v>3</v>
      </c>
      <c r="H830" s="78">
        <v>0</v>
      </c>
      <c r="M830" s="78" t="s">
        <v>16</v>
      </c>
      <c r="N830" s="78" t="s">
        <v>254</v>
      </c>
      <c r="O830" s="78" t="e">
        <v>#N/A</v>
      </c>
    </row>
    <row r="831" spans="1:16" s="78" customFormat="1" x14ac:dyDescent="0.25">
      <c r="A831" s="317" t="s">
        <v>942</v>
      </c>
      <c r="B831" s="297">
        <v>15</v>
      </c>
      <c r="C831" s="78">
        <v>19</v>
      </c>
      <c r="D831" s="78" t="s">
        <v>52</v>
      </c>
      <c r="H831" s="78">
        <v>0</v>
      </c>
      <c r="M831" s="78" t="s">
        <v>16</v>
      </c>
      <c r="N831" s="78" t="s">
        <v>254</v>
      </c>
      <c r="O831" s="78" t="e">
        <v>#N/A</v>
      </c>
    </row>
    <row r="832" spans="1:16" s="78" customFormat="1" x14ac:dyDescent="0.25">
      <c r="A832" s="317" t="s">
        <v>942</v>
      </c>
      <c r="B832" s="297">
        <v>15</v>
      </c>
      <c r="C832" s="78">
        <v>20</v>
      </c>
      <c r="D832" s="78" t="s">
        <v>52</v>
      </c>
      <c r="H832" s="78">
        <v>0</v>
      </c>
      <c r="M832" s="78" t="s">
        <v>16</v>
      </c>
      <c r="N832" s="78" t="s">
        <v>254</v>
      </c>
      <c r="O832" s="78" t="e">
        <v>#N/A</v>
      </c>
    </row>
    <row r="833" spans="1:15" s="78" customFormat="1" x14ac:dyDescent="0.25">
      <c r="A833" s="317" t="s">
        <v>942</v>
      </c>
      <c r="B833" s="297">
        <v>15</v>
      </c>
      <c r="C833" s="78">
        <v>21</v>
      </c>
      <c r="D833" s="78" t="s">
        <v>52</v>
      </c>
      <c r="H833" s="78">
        <v>0</v>
      </c>
      <c r="M833" s="78" t="s">
        <v>16</v>
      </c>
      <c r="N833" s="78" t="s">
        <v>254</v>
      </c>
      <c r="O833" s="78" t="e">
        <v>#N/A</v>
      </c>
    </row>
    <row r="834" spans="1:15" s="78" customFormat="1" x14ac:dyDescent="0.25">
      <c r="A834" s="317" t="s">
        <v>942</v>
      </c>
      <c r="B834" s="297">
        <v>15</v>
      </c>
      <c r="C834" s="78">
        <v>22</v>
      </c>
      <c r="D834" s="78" t="s">
        <v>52</v>
      </c>
      <c r="H834" s="78">
        <v>0</v>
      </c>
      <c r="M834" s="78" t="s">
        <v>16</v>
      </c>
      <c r="N834" s="78" t="s">
        <v>254</v>
      </c>
      <c r="O834" s="78" t="e">
        <v>#N/A</v>
      </c>
    </row>
    <row r="835" spans="1:15" s="78" customFormat="1" x14ac:dyDescent="0.25">
      <c r="A835" s="317" t="s">
        <v>942</v>
      </c>
      <c r="B835" s="297">
        <v>15</v>
      </c>
      <c r="C835" s="78">
        <v>23</v>
      </c>
      <c r="D835" s="78" t="s">
        <v>52</v>
      </c>
      <c r="H835" s="78">
        <v>0</v>
      </c>
      <c r="M835" s="78" t="s">
        <v>16</v>
      </c>
      <c r="N835" s="78" t="s">
        <v>254</v>
      </c>
      <c r="O835" s="78" t="e">
        <v>#N/A</v>
      </c>
    </row>
    <row r="836" spans="1:15" s="78" customFormat="1" x14ac:dyDescent="0.25">
      <c r="A836" s="317" t="s">
        <v>942</v>
      </c>
      <c r="B836" s="297">
        <v>15</v>
      </c>
      <c r="C836" s="78">
        <v>24</v>
      </c>
      <c r="D836" s="78" t="s">
        <v>52</v>
      </c>
      <c r="H836" s="78">
        <v>0</v>
      </c>
      <c r="M836" s="78" t="s">
        <v>16</v>
      </c>
      <c r="N836" s="78" t="s">
        <v>254</v>
      </c>
      <c r="O836" s="78" t="e">
        <v>#N/A</v>
      </c>
    </row>
    <row r="837" spans="1:15" s="78" customFormat="1" x14ac:dyDescent="0.25">
      <c r="A837" s="317" t="s">
        <v>942</v>
      </c>
      <c r="B837" s="297">
        <v>15</v>
      </c>
      <c r="C837" s="78">
        <v>25</v>
      </c>
      <c r="D837" s="78" t="s">
        <v>52</v>
      </c>
      <c r="H837" s="78">
        <v>0</v>
      </c>
      <c r="M837" s="78" t="s">
        <v>16</v>
      </c>
      <c r="N837" s="78" t="s">
        <v>254</v>
      </c>
      <c r="O837" s="78" t="e">
        <v>#N/A</v>
      </c>
    </row>
    <row r="838" spans="1:15" s="78" customFormat="1" x14ac:dyDescent="0.25">
      <c r="A838" s="317" t="s">
        <v>942</v>
      </c>
      <c r="B838" s="297">
        <v>15</v>
      </c>
      <c r="C838" s="78">
        <v>26</v>
      </c>
      <c r="D838" s="78" t="s">
        <v>52</v>
      </c>
      <c r="H838" s="78">
        <v>0</v>
      </c>
      <c r="M838" s="78" t="s">
        <v>16</v>
      </c>
      <c r="N838" s="78" t="s">
        <v>254</v>
      </c>
      <c r="O838" s="78" t="e">
        <v>#N/A</v>
      </c>
    </row>
    <row r="839" spans="1:15" s="78" customFormat="1" x14ac:dyDescent="0.25">
      <c r="A839" s="317" t="s">
        <v>942</v>
      </c>
      <c r="B839" s="297">
        <v>15</v>
      </c>
      <c r="C839" s="78">
        <v>27</v>
      </c>
      <c r="D839" s="78" t="s">
        <v>52</v>
      </c>
      <c r="H839" s="78">
        <v>0</v>
      </c>
      <c r="M839" s="78" t="s">
        <v>16</v>
      </c>
      <c r="N839" s="78" t="s">
        <v>254</v>
      </c>
      <c r="O839" s="78" t="e">
        <v>#N/A</v>
      </c>
    </row>
    <row r="840" spans="1:15" s="65" customFormat="1" ht="15" customHeight="1" x14ac:dyDescent="0.25">
      <c r="A840" s="289" t="s">
        <v>944</v>
      </c>
      <c r="B840" s="294">
        <v>18</v>
      </c>
      <c r="C840" s="65">
        <v>1</v>
      </c>
      <c r="D840" s="65">
        <v>4</v>
      </c>
      <c r="H840" s="65">
        <v>0</v>
      </c>
      <c r="M840" s="65" t="s">
        <v>16</v>
      </c>
      <c r="N840" s="65" t="s">
        <v>254</v>
      </c>
      <c r="O840" s="65" t="e">
        <v>#N/A</v>
      </c>
    </row>
    <row r="841" spans="1:15" s="65" customFormat="1" x14ac:dyDescent="0.25">
      <c r="A841" s="289" t="s">
        <v>944</v>
      </c>
      <c r="B841" s="294">
        <v>18</v>
      </c>
      <c r="C841" s="65">
        <v>2</v>
      </c>
      <c r="D841" s="65">
        <v>4</v>
      </c>
      <c r="H841" s="65">
        <v>0</v>
      </c>
      <c r="M841" s="65" t="s">
        <v>16</v>
      </c>
      <c r="N841" s="65" t="s">
        <v>254</v>
      </c>
      <c r="O841" s="65" t="e">
        <v>#N/A</v>
      </c>
    </row>
    <row r="842" spans="1:15" s="65" customFormat="1" x14ac:dyDescent="0.25">
      <c r="A842" s="289" t="s">
        <v>944</v>
      </c>
      <c r="B842" s="294">
        <v>18</v>
      </c>
      <c r="C842" s="65">
        <v>3</v>
      </c>
      <c r="D842" s="65">
        <v>3</v>
      </c>
      <c r="H842" s="65">
        <v>0</v>
      </c>
      <c r="M842" s="65" t="s">
        <v>16</v>
      </c>
      <c r="N842" s="65" t="s">
        <v>254</v>
      </c>
      <c r="O842" s="65" t="e">
        <v>#N/A</v>
      </c>
    </row>
    <row r="843" spans="1:15" s="65" customFormat="1" x14ac:dyDescent="0.25">
      <c r="A843" s="289" t="s">
        <v>944</v>
      </c>
      <c r="B843" s="294">
        <v>18</v>
      </c>
      <c r="C843" s="65">
        <v>4</v>
      </c>
      <c r="D843" s="65">
        <v>3</v>
      </c>
      <c r="H843" s="65">
        <v>2</v>
      </c>
      <c r="M843" s="65" t="s">
        <v>16</v>
      </c>
      <c r="N843" s="65" t="s">
        <v>254</v>
      </c>
      <c r="O843" s="65" t="e">
        <v>#N/A</v>
      </c>
    </row>
    <row r="844" spans="1:15" s="65" customFormat="1" x14ac:dyDescent="0.25">
      <c r="A844" s="289" t="s">
        <v>944</v>
      </c>
      <c r="B844" s="294">
        <v>18</v>
      </c>
      <c r="C844" s="65">
        <v>5</v>
      </c>
      <c r="D844" s="65">
        <v>3</v>
      </c>
      <c r="H844" s="65">
        <v>0</v>
      </c>
      <c r="M844" s="65" t="s">
        <v>16</v>
      </c>
      <c r="N844" s="65" t="s">
        <v>254</v>
      </c>
      <c r="O844" s="65" t="e">
        <v>#N/A</v>
      </c>
    </row>
    <row r="845" spans="1:15" s="65" customFormat="1" x14ac:dyDescent="0.25">
      <c r="A845" s="289" t="s">
        <v>944</v>
      </c>
      <c r="B845" s="294">
        <v>18</v>
      </c>
      <c r="C845" s="65">
        <v>6</v>
      </c>
      <c r="D845" s="65">
        <v>3</v>
      </c>
      <c r="H845" s="65">
        <v>0</v>
      </c>
      <c r="M845" s="65" t="s">
        <v>16</v>
      </c>
      <c r="N845" s="65" t="s">
        <v>254</v>
      </c>
      <c r="O845" s="65" t="e">
        <v>#N/A</v>
      </c>
    </row>
    <row r="846" spans="1:15" s="65" customFormat="1" x14ac:dyDescent="0.25">
      <c r="A846" s="289" t="s">
        <v>944</v>
      </c>
      <c r="B846" s="294">
        <v>18</v>
      </c>
      <c r="C846" s="65">
        <v>7</v>
      </c>
      <c r="D846" s="65">
        <v>4</v>
      </c>
      <c r="H846" s="65">
        <v>0</v>
      </c>
      <c r="M846" s="65" t="s">
        <v>16</v>
      </c>
      <c r="N846" s="65" t="s">
        <v>254</v>
      </c>
      <c r="O846" s="65" t="e">
        <v>#N/A</v>
      </c>
    </row>
    <row r="847" spans="1:15" s="65" customFormat="1" x14ac:dyDescent="0.25">
      <c r="A847" s="289" t="s">
        <v>944</v>
      </c>
      <c r="B847" s="294">
        <v>18</v>
      </c>
      <c r="C847" s="65">
        <v>8</v>
      </c>
      <c r="D847" s="65">
        <v>3</v>
      </c>
      <c r="H847" s="65">
        <v>0</v>
      </c>
      <c r="M847" s="65" t="s">
        <v>16</v>
      </c>
      <c r="N847" s="65" t="s">
        <v>254</v>
      </c>
      <c r="O847" s="65" t="e">
        <v>#N/A</v>
      </c>
    </row>
    <row r="848" spans="1:15" s="65" customFormat="1" x14ac:dyDescent="0.25">
      <c r="A848" s="289" t="s">
        <v>944</v>
      </c>
      <c r="B848" s="294">
        <v>18</v>
      </c>
      <c r="C848" s="65">
        <v>9</v>
      </c>
      <c r="D848" s="65">
        <v>3</v>
      </c>
      <c r="H848" s="65">
        <v>0</v>
      </c>
      <c r="M848" s="65" t="s">
        <v>16</v>
      </c>
      <c r="N848" s="65" t="s">
        <v>254</v>
      </c>
      <c r="O848" s="65" t="e">
        <v>#N/A</v>
      </c>
    </row>
    <row r="849" spans="1:15" s="65" customFormat="1" x14ac:dyDescent="0.25">
      <c r="A849" s="289" t="s">
        <v>944</v>
      </c>
      <c r="B849" s="294">
        <v>18</v>
      </c>
      <c r="C849" s="65">
        <v>10</v>
      </c>
      <c r="D849" s="65">
        <v>3</v>
      </c>
      <c r="H849" s="65">
        <v>0</v>
      </c>
      <c r="M849" s="65" t="s">
        <v>16</v>
      </c>
      <c r="N849" s="65" t="s">
        <v>254</v>
      </c>
      <c r="O849" s="65" t="e">
        <v>#N/A</v>
      </c>
    </row>
    <row r="850" spans="1:15" s="65" customFormat="1" x14ac:dyDescent="0.25">
      <c r="A850" s="289" t="s">
        <v>944</v>
      </c>
      <c r="B850" s="294">
        <v>18</v>
      </c>
      <c r="C850" s="65">
        <v>11</v>
      </c>
      <c r="D850" s="65">
        <v>3</v>
      </c>
      <c r="H850" s="65">
        <v>0</v>
      </c>
      <c r="M850" s="65" t="s">
        <v>16</v>
      </c>
      <c r="N850" s="65" t="s">
        <v>254</v>
      </c>
      <c r="O850" s="65" t="e">
        <v>#N/A</v>
      </c>
    </row>
    <row r="851" spans="1:15" s="65" customFormat="1" x14ac:dyDescent="0.25">
      <c r="A851" s="289" t="s">
        <v>944</v>
      </c>
      <c r="B851" s="294">
        <v>18</v>
      </c>
      <c r="C851" s="65">
        <v>12</v>
      </c>
      <c r="D851" s="65">
        <v>3</v>
      </c>
      <c r="H851" s="65">
        <v>0</v>
      </c>
      <c r="M851" s="65" t="s">
        <v>16</v>
      </c>
      <c r="N851" s="65" t="s">
        <v>254</v>
      </c>
      <c r="O851" s="65" t="e">
        <v>#N/A</v>
      </c>
    </row>
    <row r="852" spans="1:15" s="65" customFormat="1" x14ac:dyDescent="0.25">
      <c r="A852" s="289" t="s">
        <v>944</v>
      </c>
      <c r="B852" s="294">
        <v>18</v>
      </c>
      <c r="C852" s="65">
        <v>13</v>
      </c>
      <c r="D852" s="65">
        <v>4</v>
      </c>
      <c r="H852" s="65">
        <v>0</v>
      </c>
      <c r="M852" s="65" t="s">
        <v>16</v>
      </c>
      <c r="N852" s="65" t="s">
        <v>254</v>
      </c>
      <c r="O852" s="65" t="e">
        <v>#N/A</v>
      </c>
    </row>
    <row r="853" spans="1:15" s="65" customFormat="1" x14ac:dyDescent="0.25">
      <c r="A853" s="289" t="s">
        <v>944</v>
      </c>
      <c r="B853" s="294">
        <v>18</v>
      </c>
      <c r="C853" s="65">
        <v>14</v>
      </c>
      <c r="D853" s="65">
        <v>4</v>
      </c>
      <c r="H853" s="65">
        <v>0</v>
      </c>
      <c r="M853" s="65" t="s">
        <v>16</v>
      </c>
      <c r="N853" s="65" t="s">
        <v>254</v>
      </c>
      <c r="O853" s="65" t="e">
        <v>#N/A</v>
      </c>
    </row>
    <row r="854" spans="1:15" s="65" customFormat="1" x14ac:dyDescent="0.25">
      <c r="A854" s="289" t="s">
        <v>944</v>
      </c>
      <c r="B854" s="294">
        <v>18</v>
      </c>
      <c r="C854" s="65">
        <v>15</v>
      </c>
      <c r="D854" s="65">
        <v>4</v>
      </c>
      <c r="H854" s="65">
        <v>0</v>
      </c>
      <c r="M854" s="65" t="s">
        <v>16</v>
      </c>
      <c r="N854" s="65" t="s">
        <v>254</v>
      </c>
      <c r="O854" s="65" t="e">
        <v>#N/A</v>
      </c>
    </row>
    <row r="855" spans="1:15" s="65" customFormat="1" x14ac:dyDescent="0.25">
      <c r="A855" s="289" t="s">
        <v>944</v>
      </c>
      <c r="B855" s="294">
        <v>18</v>
      </c>
      <c r="C855" s="65">
        <v>16</v>
      </c>
      <c r="D855" s="65">
        <v>3</v>
      </c>
      <c r="H855" s="65">
        <v>0</v>
      </c>
      <c r="M855" s="65" t="s">
        <v>16</v>
      </c>
      <c r="N855" s="65" t="s">
        <v>254</v>
      </c>
      <c r="O855" s="65" t="e">
        <v>#N/A</v>
      </c>
    </row>
    <row r="856" spans="1:15" s="65" customFormat="1" x14ac:dyDescent="0.25">
      <c r="A856" s="289" t="s">
        <v>944</v>
      </c>
      <c r="B856" s="294">
        <v>18</v>
      </c>
      <c r="C856" s="65">
        <v>17</v>
      </c>
      <c r="D856" s="65">
        <v>3</v>
      </c>
      <c r="H856" s="65">
        <v>0</v>
      </c>
      <c r="M856" s="65" t="s">
        <v>16</v>
      </c>
      <c r="N856" s="65" t="s">
        <v>254</v>
      </c>
      <c r="O856" s="65" t="e">
        <v>#N/A</v>
      </c>
    </row>
    <row r="857" spans="1:15" s="65" customFormat="1" x14ac:dyDescent="0.25">
      <c r="A857" s="289" t="s">
        <v>944</v>
      </c>
      <c r="B857" s="294">
        <v>18</v>
      </c>
      <c r="C857" s="65">
        <v>18</v>
      </c>
      <c r="D857" s="65">
        <v>3</v>
      </c>
      <c r="H857" s="65">
        <v>0</v>
      </c>
      <c r="M857" s="65" t="s">
        <v>16</v>
      </c>
      <c r="N857" s="65" t="s">
        <v>254</v>
      </c>
      <c r="O857" s="65" t="e">
        <v>#N/A</v>
      </c>
    </row>
    <row r="858" spans="1:15" s="65" customFormat="1" x14ac:dyDescent="0.25">
      <c r="A858" s="289" t="s">
        <v>944</v>
      </c>
      <c r="B858" s="294">
        <v>18</v>
      </c>
      <c r="C858" s="65">
        <v>19</v>
      </c>
      <c r="D858" s="65" t="s">
        <v>52</v>
      </c>
      <c r="H858" s="65">
        <v>0</v>
      </c>
      <c r="M858" s="65" t="s">
        <v>16</v>
      </c>
      <c r="N858" s="65" t="s">
        <v>254</v>
      </c>
      <c r="O858" s="65" t="e">
        <v>#N/A</v>
      </c>
    </row>
    <row r="859" spans="1:15" s="65" customFormat="1" x14ac:dyDescent="0.25">
      <c r="A859" s="289" t="s">
        <v>944</v>
      </c>
      <c r="B859" s="294">
        <v>18</v>
      </c>
      <c r="C859" s="65">
        <v>20</v>
      </c>
      <c r="D859" s="65" t="s">
        <v>52</v>
      </c>
      <c r="H859" s="65">
        <v>0</v>
      </c>
      <c r="M859" s="65" t="s">
        <v>16</v>
      </c>
      <c r="N859" s="65" t="s">
        <v>254</v>
      </c>
      <c r="O859" s="65" t="e">
        <v>#N/A</v>
      </c>
    </row>
    <row r="860" spans="1:15" s="65" customFormat="1" x14ac:dyDescent="0.25">
      <c r="A860" s="289" t="s">
        <v>944</v>
      </c>
      <c r="B860" s="294">
        <v>18</v>
      </c>
      <c r="C860" s="65">
        <v>21</v>
      </c>
      <c r="D860" s="65" t="s">
        <v>52</v>
      </c>
      <c r="H860" s="65">
        <v>0</v>
      </c>
      <c r="M860" s="65" t="s">
        <v>16</v>
      </c>
      <c r="N860" s="65" t="s">
        <v>254</v>
      </c>
      <c r="O860" s="65" t="e">
        <v>#N/A</v>
      </c>
    </row>
    <row r="861" spans="1:15" s="65" customFormat="1" x14ac:dyDescent="0.25">
      <c r="A861" s="289" t="s">
        <v>944</v>
      </c>
      <c r="B861" s="294">
        <v>18</v>
      </c>
      <c r="C861" s="65">
        <v>22</v>
      </c>
      <c r="D861" s="65" t="s">
        <v>52</v>
      </c>
      <c r="H861" s="65">
        <v>0</v>
      </c>
      <c r="M861" s="65" t="s">
        <v>16</v>
      </c>
      <c r="N861" s="65" t="s">
        <v>254</v>
      </c>
      <c r="O861" s="65" t="e">
        <v>#N/A</v>
      </c>
    </row>
    <row r="862" spans="1:15" s="65" customFormat="1" x14ac:dyDescent="0.25">
      <c r="A862" s="289" t="s">
        <v>944</v>
      </c>
      <c r="B862" s="294">
        <v>18</v>
      </c>
      <c r="C862" s="65">
        <v>23</v>
      </c>
      <c r="D862" s="65" t="s">
        <v>52</v>
      </c>
      <c r="H862" s="65">
        <v>0</v>
      </c>
      <c r="M862" s="65" t="s">
        <v>16</v>
      </c>
      <c r="N862" s="65" t="s">
        <v>254</v>
      </c>
      <c r="O862" s="65" t="e">
        <v>#N/A</v>
      </c>
    </row>
    <row r="863" spans="1:15" s="65" customFormat="1" x14ac:dyDescent="0.25">
      <c r="A863" s="289" t="s">
        <v>944</v>
      </c>
      <c r="B863" s="294">
        <v>18</v>
      </c>
      <c r="C863" s="65">
        <v>24</v>
      </c>
      <c r="D863" s="65" t="s">
        <v>52</v>
      </c>
      <c r="H863" s="65">
        <v>0</v>
      </c>
      <c r="M863" s="65" t="s">
        <v>16</v>
      </c>
      <c r="N863" s="65" t="s">
        <v>254</v>
      </c>
      <c r="O863" s="65" t="e">
        <v>#N/A</v>
      </c>
    </row>
    <row r="864" spans="1:15" s="65" customFormat="1" x14ac:dyDescent="0.25">
      <c r="A864" s="289" t="s">
        <v>944</v>
      </c>
      <c r="B864" s="294">
        <v>18</v>
      </c>
      <c r="C864" s="65">
        <v>25</v>
      </c>
      <c r="D864" s="65" t="s">
        <v>52</v>
      </c>
      <c r="H864" s="65">
        <v>0</v>
      </c>
      <c r="M864" s="65" t="s">
        <v>16</v>
      </c>
      <c r="N864" s="65" t="s">
        <v>254</v>
      </c>
      <c r="O864" s="65" t="e">
        <v>#N/A</v>
      </c>
    </row>
    <row r="865" spans="1:15" s="65" customFormat="1" x14ac:dyDescent="0.25">
      <c r="A865" s="289" t="s">
        <v>944</v>
      </c>
      <c r="B865" s="294">
        <v>18</v>
      </c>
      <c r="C865" s="65">
        <v>26</v>
      </c>
      <c r="D865" s="65" t="s">
        <v>52</v>
      </c>
      <c r="H865" s="65">
        <v>0</v>
      </c>
      <c r="M865" s="65" t="s">
        <v>16</v>
      </c>
      <c r="N865" s="65" t="s">
        <v>254</v>
      </c>
      <c r="O865" s="65" t="e">
        <v>#N/A</v>
      </c>
    </row>
    <row r="866" spans="1:15" s="65" customFormat="1" x14ac:dyDescent="0.25">
      <c r="A866" s="289" t="s">
        <v>944</v>
      </c>
      <c r="B866" s="294">
        <v>18</v>
      </c>
      <c r="C866" s="65">
        <v>27</v>
      </c>
      <c r="D866" s="65" t="s">
        <v>52</v>
      </c>
      <c r="H866" s="65">
        <v>0</v>
      </c>
      <c r="M866" s="65" t="s">
        <v>16</v>
      </c>
      <c r="N866" s="65" t="s">
        <v>254</v>
      </c>
      <c r="O866" s="65" t="e">
        <v>#N/A</v>
      </c>
    </row>
    <row r="867" spans="1:15" s="65" customFormat="1" ht="15" customHeight="1" x14ac:dyDescent="0.25">
      <c r="A867" s="289" t="s">
        <v>944</v>
      </c>
      <c r="B867" s="294">
        <v>18</v>
      </c>
      <c r="C867" s="65">
        <v>1</v>
      </c>
      <c r="D867" s="65">
        <v>4</v>
      </c>
      <c r="H867" s="65">
        <v>0</v>
      </c>
      <c r="M867" s="65" t="s">
        <v>16</v>
      </c>
      <c r="N867" s="65" t="s">
        <v>254</v>
      </c>
      <c r="O867" s="65" t="e">
        <v>#N/A</v>
      </c>
    </row>
    <row r="868" spans="1:15" s="65" customFormat="1" x14ac:dyDescent="0.25">
      <c r="A868" s="289" t="s">
        <v>944</v>
      </c>
      <c r="B868" s="294">
        <v>18</v>
      </c>
      <c r="C868" s="65">
        <v>2</v>
      </c>
      <c r="D868" s="65">
        <v>4</v>
      </c>
      <c r="H868" s="65">
        <v>0</v>
      </c>
      <c r="M868" s="65" t="s">
        <v>16</v>
      </c>
      <c r="N868" s="65" t="s">
        <v>254</v>
      </c>
      <c r="O868" s="65" t="e">
        <v>#N/A</v>
      </c>
    </row>
    <row r="869" spans="1:15" s="65" customFormat="1" x14ac:dyDescent="0.25">
      <c r="A869" s="289" t="s">
        <v>944</v>
      </c>
      <c r="B869" s="294">
        <v>18</v>
      </c>
      <c r="C869" s="65">
        <v>3</v>
      </c>
      <c r="D869" s="65">
        <v>3</v>
      </c>
      <c r="H869" s="65">
        <v>0</v>
      </c>
      <c r="M869" s="65" t="s">
        <v>16</v>
      </c>
      <c r="N869" s="65" t="s">
        <v>254</v>
      </c>
      <c r="O869" s="65" t="e">
        <v>#N/A</v>
      </c>
    </row>
    <row r="870" spans="1:15" s="65" customFormat="1" x14ac:dyDescent="0.25">
      <c r="A870" s="289" t="s">
        <v>944</v>
      </c>
      <c r="B870" s="294">
        <v>18</v>
      </c>
      <c r="C870" s="65">
        <v>4</v>
      </c>
      <c r="D870" s="65">
        <v>3</v>
      </c>
      <c r="H870" s="65">
        <v>2</v>
      </c>
      <c r="M870" s="65" t="s">
        <v>16</v>
      </c>
      <c r="N870" s="65" t="s">
        <v>254</v>
      </c>
      <c r="O870" s="65" t="e">
        <v>#N/A</v>
      </c>
    </row>
    <row r="871" spans="1:15" s="65" customFormat="1" x14ac:dyDescent="0.25">
      <c r="A871" s="289" t="s">
        <v>944</v>
      </c>
      <c r="B871" s="294">
        <v>18</v>
      </c>
      <c r="C871" s="65">
        <v>5</v>
      </c>
      <c r="D871" s="65">
        <v>3</v>
      </c>
      <c r="H871" s="65">
        <v>0</v>
      </c>
      <c r="M871" s="65" t="s">
        <v>16</v>
      </c>
      <c r="N871" s="65" t="s">
        <v>254</v>
      </c>
      <c r="O871" s="65" t="e">
        <v>#N/A</v>
      </c>
    </row>
    <row r="872" spans="1:15" s="65" customFormat="1" x14ac:dyDescent="0.25">
      <c r="A872" s="289" t="s">
        <v>944</v>
      </c>
      <c r="B872" s="294">
        <v>18</v>
      </c>
      <c r="C872" s="65">
        <v>6</v>
      </c>
      <c r="D872" s="65">
        <v>3</v>
      </c>
      <c r="H872" s="65">
        <v>0</v>
      </c>
      <c r="M872" s="65" t="s">
        <v>16</v>
      </c>
      <c r="N872" s="65" t="s">
        <v>254</v>
      </c>
      <c r="O872" s="65" t="e">
        <v>#N/A</v>
      </c>
    </row>
    <row r="873" spans="1:15" s="65" customFormat="1" x14ac:dyDescent="0.25">
      <c r="A873" s="289" t="s">
        <v>944</v>
      </c>
      <c r="B873" s="294">
        <v>18</v>
      </c>
      <c r="C873" s="65">
        <v>7</v>
      </c>
      <c r="D873" s="65">
        <v>4</v>
      </c>
      <c r="H873" s="65">
        <v>0</v>
      </c>
      <c r="M873" s="65" t="s">
        <v>16</v>
      </c>
      <c r="N873" s="65" t="s">
        <v>254</v>
      </c>
      <c r="O873" s="65" t="e">
        <v>#N/A</v>
      </c>
    </row>
    <row r="874" spans="1:15" s="65" customFormat="1" x14ac:dyDescent="0.25">
      <c r="A874" s="289" t="s">
        <v>944</v>
      </c>
      <c r="B874" s="294">
        <v>18</v>
      </c>
      <c r="C874" s="65">
        <v>8</v>
      </c>
      <c r="D874" s="65">
        <v>3</v>
      </c>
      <c r="H874" s="65">
        <v>0</v>
      </c>
      <c r="M874" s="65" t="s">
        <v>16</v>
      </c>
      <c r="N874" s="65" t="s">
        <v>254</v>
      </c>
      <c r="O874" s="65" t="e">
        <v>#N/A</v>
      </c>
    </row>
    <row r="875" spans="1:15" s="65" customFormat="1" x14ac:dyDescent="0.25">
      <c r="A875" s="289" t="s">
        <v>944</v>
      </c>
      <c r="B875" s="294">
        <v>18</v>
      </c>
      <c r="C875" s="65">
        <v>9</v>
      </c>
      <c r="D875" s="65">
        <v>3</v>
      </c>
      <c r="H875" s="65">
        <v>0</v>
      </c>
      <c r="M875" s="65" t="s">
        <v>16</v>
      </c>
      <c r="N875" s="65" t="s">
        <v>254</v>
      </c>
      <c r="O875" s="65" t="e">
        <v>#N/A</v>
      </c>
    </row>
    <row r="876" spans="1:15" s="65" customFormat="1" x14ac:dyDescent="0.25">
      <c r="A876" s="289" t="s">
        <v>944</v>
      </c>
      <c r="B876" s="294">
        <v>18</v>
      </c>
      <c r="C876" s="65">
        <v>10</v>
      </c>
      <c r="D876" s="65">
        <v>3</v>
      </c>
      <c r="H876" s="65">
        <v>0</v>
      </c>
      <c r="M876" s="65" t="s">
        <v>16</v>
      </c>
      <c r="N876" s="65" t="s">
        <v>254</v>
      </c>
      <c r="O876" s="65" t="e">
        <v>#N/A</v>
      </c>
    </row>
    <row r="877" spans="1:15" s="65" customFormat="1" x14ac:dyDescent="0.25">
      <c r="A877" s="289" t="s">
        <v>944</v>
      </c>
      <c r="B877" s="294">
        <v>18</v>
      </c>
      <c r="C877" s="65">
        <v>11</v>
      </c>
      <c r="D877" s="65">
        <v>3</v>
      </c>
      <c r="H877" s="65">
        <v>0</v>
      </c>
      <c r="M877" s="65" t="s">
        <v>16</v>
      </c>
      <c r="N877" s="65" t="s">
        <v>254</v>
      </c>
      <c r="O877" s="65" t="e">
        <v>#N/A</v>
      </c>
    </row>
    <row r="878" spans="1:15" s="65" customFormat="1" x14ac:dyDescent="0.25">
      <c r="A878" s="289" t="s">
        <v>944</v>
      </c>
      <c r="B878" s="294">
        <v>18</v>
      </c>
      <c r="C878" s="65">
        <v>12</v>
      </c>
      <c r="D878" s="65">
        <v>3</v>
      </c>
      <c r="H878" s="65">
        <v>0</v>
      </c>
      <c r="M878" s="65" t="s">
        <v>16</v>
      </c>
      <c r="N878" s="65" t="s">
        <v>254</v>
      </c>
      <c r="O878" s="65" t="e">
        <v>#N/A</v>
      </c>
    </row>
    <row r="879" spans="1:15" s="65" customFormat="1" x14ac:dyDescent="0.25">
      <c r="A879" s="289" t="s">
        <v>944</v>
      </c>
      <c r="B879" s="294">
        <v>18</v>
      </c>
      <c r="C879" s="65">
        <v>13</v>
      </c>
      <c r="D879" s="65">
        <v>4</v>
      </c>
      <c r="H879" s="65">
        <v>0</v>
      </c>
      <c r="M879" s="65" t="s">
        <v>16</v>
      </c>
      <c r="N879" s="65" t="s">
        <v>254</v>
      </c>
      <c r="O879" s="65" t="e">
        <v>#N/A</v>
      </c>
    </row>
    <row r="880" spans="1:15" s="65" customFormat="1" x14ac:dyDescent="0.25">
      <c r="A880" s="289" t="s">
        <v>944</v>
      </c>
      <c r="B880" s="294">
        <v>18</v>
      </c>
      <c r="C880" s="65">
        <v>14</v>
      </c>
      <c r="D880" s="65">
        <v>4</v>
      </c>
      <c r="H880" s="65">
        <v>0</v>
      </c>
      <c r="M880" s="65" t="s">
        <v>16</v>
      </c>
      <c r="N880" s="65" t="s">
        <v>254</v>
      </c>
      <c r="O880" s="65" t="e">
        <v>#N/A</v>
      </c>
    </row>
    <row r="881" spans="1:15" s="65" customFormat="1" x14ac:dyDescent="0.25">
      <c r="A881" s="289" t="s">
        <v>944</v>
      </c>
      <c r="B881" s="294">
        <v>18</v>
      </c>
      <c r="C881" s="65">
        <v>15</v>
      </c>
      <c r="D881" s="65">
        <v>4</v>
      </c>
      <c r="H881" s="65">
        <v>0</v>
      </c>
      <c r="M881" s="65" t="s">
        <v>16</v>
      </c>
      <c r="N881" s="65" t="s">
        <v>254</v>
      </c>
      <c r="O881" s="65" t="e">
        <v>#N/A</v>
      </c>
    </row>
    <row r="882" spans="1:15" s="65" customFormat="1" x14ac:dyDescent="0.25">
      <c r="A882" s="289" t="s">
        <v>944</v>
      </c>
      <c r="B882" s="294">
        <v>18</v>
      </c>
      <c r="C882" s="65">
        <v>16</v>
      </c>
      <c r="D882" s="65">
        <v>3</v>
      </c>
      <c r="H882" s="65">
        <v>0</v>
      </c>
      <c r="M882" s="65" t="s">
        <v>16</v>
      </c>
      <c r="N882" s="65" t="s">
        <v>254</v>
      </c>
      <c r="O882" s="65" t="e">
        <v>#N/A</v>
      </c>
    </row>
    <row r="883" spans="1:15" s="65" customFormat="1" x14ac:dyDescent="0.25">
      <c r="A883" s="289" t="s">
        <v>944</v>
      </c>
      <c r="B883" s="294">
        <v>18</v>
      </c>
      <c r="C883" s="65">
        <v>17</v>
      </c>
      <c r="D883" s="65">
        <v>3</v>
      </c>
      <c r="H883" s="65">
        <v>0</v>
      </c>
      <c r="M883" s="65" t="s">
        <v>16</v>
      </c>
      <c r="N883" s="65" t="s">
        <v>254</v>
      </c>
      <c r="O883" s="65" t="e">
        <v>#N/A</v>
      </c>
    </row>
    <row r="884" spans="1:15" s="65" customFormat="1" x14ac:dyDescent="0.25">
      <c r="A884" s="289" t="s">
        <v>944</v>
      </c>
      <c r="B884" s="294">
        <v>18</v>
      </c>
      <c r="C884" s="65">
        <v>18</v>
      </c>
      <c r="D884" s="65">
        <v>3</v>
      </c>
      <c r="H884" s="65">
        <v>0</v>
      </c>
      <c r="M884" s="65" t="s">
        <v>16</v>
      </c>
      <c r="N884" s="65" t="s">
        <v>254</v>
      </c>
      <c r="O884" s="65" t="e">
        <v>#N/A</v>
      </c>
    </row>
    <row r="885" spans="1:15" s="65" customFormat="1" x14ac:dyDescent="0.25">
      <c r="A885" s="289" t="s">
        <v>944</v>
      </c>
      <c r="B885" s="294">
        <v>18</v>
      </c>
      <c r="C885" s="65">
        <v>19</v>
      </c>
      <c r="D885" s="65" t="s">
        <v>52</v>
      </c>
      <c r="H885" s="65">
        <v>0</v>
      </c>
      <c r="M885" s="65" t="s">
        <v>16</v>
      </c>
      <c r="N885" s="65" t="s">
        <v>254</v>
      </c>
      <c r="O885" s="65" t="e">
        <v>#N/A</v>
      </c>
    </row>
    <row r="886" spans="1:15" s="65" customFormat="1" x14ac:dyDescent="0.25">
      <c r="A886" s="289" t="s">
        <v>944</v>
      </c>
      <c r="B886" s="294">
        <v>18</v>
      </c>
      <c r="C886" s="65">
        <v>20</v>
      </c>
      <c r="D886" s="65" t="s">
        <v>52</v>
      </c>
      <c r="H886" s="65">
        <v>0</v>
      </c>
      <c r="M886" s="65" t="s">
        <v>16</v>
      </c>
      <c r="N886" s="65" t="s">
        <v>254</v>
      </c>
      <c r="O886" s="65" t="e">
        <v>#N/A</v>
      </c>
    </row>
    <row r="887" spans="1:15" s="65" customFormat="1" x14ac:dyDescent="0.25">
      <c r="A887" s="289" t="s">
        <v>944</v>
      </c>
      <c r="B887" s="294">
        <v>18</v>
      </c>
      <c r="C887" s="65">
        <v>21</v>
      </c>
      <c r="D887" s="65" t="s">
        <v>52</v>
      </c>
      <c r="H887" s="65">
        <v>0</v>
      </c>
      <c r="M887" s="65" t="s">
        <v>16</v>
      </c>
      <c r="N887" s="65" t="s">
        <v>254</v>
      </c>
      <c r="O887" s="65" t="e">
        <v>#N/A</v>
      </c>
    </row>
    <row r="888" spans="1:15" s="65" customFormat="1" x14ac:dyDescent="0.25">
      <c r="A888" s="289" t="s">
        <v>944</v>
      </c>
      <c r="B888" s="294">
        <v>18</v>
      </c>
      <c r="C888" s="65">
        <v>22</v>
      </c>
      <c r="D888" s="65" t="s">
        <v>52</v>
      </c>
      <c r="H888" s="65">
        <v>0</v>
      </c>
      <c r="M888" s="65" t="s">
        <v>16</v>
      </c>
      <c r="N888" s="65" t="s">
        <v>254</v>
      </c>
      <c r="O888" s="65" t="e">
        <v>#N/A</v>
      </c>
    </row>
    <row r="889" spans="1:15" s="65" customFormat="1" x14ac:dyDescent="0.25">
      <c r="A889" s="289" t="s">
        <v>944</v>
      </c>
      <c r="B889" s="294">
        <v>18</v>
      </c>
      <c r="C889" s="65">
        <v>23</v>
      </c>
      <c r="D889" s="65" t="s">
        <v>52</v>
      </c>
      <c r="H889" s="65">
        <v>0</v>
      </c>
      <c r="M889" s="65" t="s">
        <v>16</v>
      </c>
      <c r="N889" s="65" t="s">
        <v>254</v>
      </c>
      <c r="O889" s="65" t="e">
        <v>#N/A</v>
      </c>
    </row>
    <row r="890" spans="1:15" s="65" customFormat="1" x14ac:dyDescent="0.25">
      <c r="A890" s="289" t="s">
        <v>944</v>
      </c>
      <c r="B890" s="294">
        <v>18</v>
      </c>
      <c r="C890" s="65">
        <v>24</v>
      </c>
      <c r="D890" s="65" t="s">
        <v>52</v>
      </c>
      <c r="H890" s="65">
        <v>0</v>
      </c>
      <c r="M890" s="65" t="s">
        <v>16</v>
      </c>
      <c r="N890" s="65" t="s">
        <v>254</v>
      </c>
      <c r="O890" s="65" t="e">
        <v>#N/A</v>
      </c>
    </row>
    <row r="891" spans="1:15" s="65" customFormat="1" x14ac:dyDescent="0.25">
      <c r="A891" s="289" t="s">
        <v>944</v>
      </c>
      <c r="B891" s="294">
        <v>18</v>
      </c>
      <c r="C891" s="65">
        <v>25</v>
      </c>
      <c r="D891" s="65" t="s">
        <v>52</v>
      </c>
      <c r="H891" s="65">
        <v>0</v>
      </c>
      <c r="M891" s="65" t="s">
        <v>16</v>
      </c>
      <c r="N891" s="65" t="s">
        <v>254</v>
      </c>
      <c r="O891" s="65" t="e">
        <v>#N/A</v>
      </c>
    </row>
    <row r="892" spans="1:15" s="65" customFormat="1" x14ac:dyDescent="0.25">
      <c r="A892" s="289" t="s">
        <v>944</v>
      </c>
      <c r="B892" s="294">
        <v>18</v>
      </c>
      <c r="C892" s="65">
        <v>26</v>
      </c>
      <c r="D892" s="65" t="s">
        <v>52</v>
      </c>
      <c r="H892" s="65">
        <v>0</v>
      </c>
      <c r="M892" s="65" t="s">
        <v>16</v>
      </c>
      <c r="N892" s="65" t="s">
        <v>254</v>
      </c>
      <c r="O892" s="65" t="e">
        <v>#N/A</v>
      </c>
    </row>
    <row r="893" spans="1:15" s="65" customFormat="1" x14ac:dyDescent="0.25">
      <c r="A893" s="289" t="s">
        <v>944</v>
      </c>
      <c r="B893" s="294">
        <v>18</v>
      </c>
      <c r="C893" s="65">
        <v>27</v>
      </c>
      <c r="D893" s="65" t="s">
        <v>52</v>
      </c>
      <c r="H893" s="65">
        <v>0</v>
      </c>
      <c r="M893" s="65" t="s">
        <v>16</v>
      </c>
      <c r="N893" s="65" t="s">
        <v>254</v>
      </c>
      <c r="O893" s="65" t="e">
        <v>#N/A</v>
      </c>
    </row>
    <row r="894" spans="1:15" s="65" customFormat="1" ht="15" customHeight="1" x14ac:dyDescent="0.25">
      <c r="A894" s="289" t="s">
        <v>944</v>
      </c>
      <c r="B894" s="294">
        <v>18</v>
      </c>
      <c r="C894" s="65">
        <v>1</v>
      </c>
      <c r="D894" s="65">
        <v>4</v>
      </c>
      <c r="H894" s="65">
        <v>0</v>
      </c>
      <c r="M894" s="65" t="s">
        <v>16</v>
      </c>
      <c r="N894" s="65" t="s">
        <v>254</v>
      </c>
      <c r="O894" s="65" t="e">
        <v>#N/A</v>
      </c>
    </row>
    <row r="895" spans="1:15" s="65" customFormat="1" x14ac:dyDescent="0.25">
      <c r="A895" s="289" t="s">
        <v>944</v>
      </c>
      <c r="B895" s="294">
        <v>18</v>
      </c>
      <c r="C895" s="65">
        <v>2</v>
      </c>
      <c r="D895" s="65">
        <v>4</v>
      </c>
      <c r="H895" s="65">
        <v>0</v>
      </c>
      <c r="M895" s="65" t="s">
        <v>16</v>
      </c>
      <c r="N895" s="65" t="s">
        <v>254</v>
      </c>
      <c r="O895" s="65" t="e">
        <v>#N/A</v>
      </c>
    </row>
    <row r="896" spans="1:15" s="65" customFormat="1" x14ac:dyDescent="0.25">
      <c r="A896" s="289" t="s">
        <v>944</v>
      </c>
      <c r="B896" s="294">
        <v>18</v>
      </c>
      <c r="C896" s="65">
        <v>3</v>
      </c>
      <c r="D896" s="65">
        <v>3</v>
      </c>
      <c r="H896" s="65">
        <v>0</v>
      </c>
      <c r="M896" s="65" t="s">
        <v>16</v>
      </c>
      <c r="N896" s="65" t="s">
        <v>254</v>
      </c>
      <c r="O896" s="65" t="e">
        <v>#N/A</v>
      </c>
    </row>
    <row r="897" spans="1:15" s="65" customFormat="1" x14ac:dyDescent="0.25">
      <c r="A897" s="289" t="s">
        <v>944</v>
      </c>
      <c r="B897" s="294">
        <v>18</v>
      </c>
      <c r="C897" s="65">
        <v>4</v>
      </c>
      <c r="D897" s="65">
        <v>3</v>
      </c>
      <c r="H897" s="65">
        <v>2</v>
      </c>
      <c r="M897" s="65" t="s">
        <v>16</v>
      </c>
      <c r="N897" s="65" t="s">
        <v>254</v>
      </c>
      <c r="O897" s="65" t="e">
        <v>#N/A</v>
      </c>
    </row>
    <row r="898" spans="1:15" s="65" customFormat="1" x14ac:dyDescent="0.25">
      <c r="A898" s="289" t="s">
        <v>944</v>
      </c>
      <c r="B898" s="294">
        <v>18</v>
      </c>
      <c r="C898" s="65">
        <v>5</v>
      </c>
      <c r="D898" s="65">
        <v>3</v>
      </c>
      <c r="H898" s="65">
        <v>0</v>
      </c>
      <c r="M898" s="65" t="s">
        <v>16</v>
      </c>
      <c r="N898" s="65" t="s">
        <v>254</v>
      </c>
      <c r="O898" s="65" t="e">
        <v>#N/A</v>
      </c>
    </row>
    <row r="899" spans="1:15" s="65" customFormat="1" x14ac:dyDescent="0.25">
      <c r="A899" s="289" t="s">
        <v>944</v>
      </c>
      <c r="B899" s="294">
        <v>18</v>
      </c>
      <c r="C899" s="65">
        <v>6</v>
      </c>
      <c r="D899" s="65">
        <v>3</v>
      </c>
      <c r="H899" s="65">
        <v>0</v>
      </c>
      <c r="M899" s="65" t="s">
        <v>16</v>
      </c>
      <c r="N899" s="65" t="s">
        <v>254</v>
      </c>
      <c r="O899" s="65" t="e">
        <v>#N/A</v>
      </c>
    </row>
    <row r="900" spans="1:15" s="65" customFormat="1" x14ac:dyDescent="0.25">
      <c r="A900" s="289" t="s">
        <v>944</v>
      </c>
      <c r="B900" s="294">
        <v>18</v>
      </c>
      <c r="C900" s="65">
        <v>7</v>
      </c>
      <c r="D900" s="65">
        <v>4</v>
      </c>
      <c r="H900" s="65">
        <v>0</v>
      </c>
      <c r="M900" s="65" t="s">
        <v>16</v>
      </c>
      <c r="N900" s="65" t="s">
        <v>254</v>
      </c>
      <c r="O900" s="65" t="e">
        <v>#N/A</v>
      </c>
    </row>
    <row r="901" spans="1:15" s="65" customFormat="1" x14ac:dyDescent="0.25">
      <c r="A901" s="289" t="s">
        <v>944</v>
      </c>
      <c r="B901" s="294">
        <v>18</v>
      </c>
      <c r="C901" s="65">
        <v>8</v>
      </c>
      <c r="D901" s="65">
        <v>3</v>
      </c>
      <c r="H901" s="65">
        <v>0</v>
      </c>
      <c r="M901" s="65" t="s">
        <v>16</v>
      </c>
      <c r="N901" s="65" t="s">
        <v>254</v>
      </c>
      <c r="O901" s="65" t="e">
        <v>#N/A</v>
      </c>
    </row>
    <row r="902" spans="1:15" s="65" customFormat="1" x14ac:dyDescent="0.25">
      <c r="A902" s="289" t="s">
        <v>944</v>
      </c>
      <c r="B902" s="294">
        <v>18</v>
      </c>
      <c r="C902" s="65">
        <v>9</v>
      </c>
      <c r="D902" s="65">
        <v>3</v>
      </c>
      <c r="H902" s="65">
        <v>0</v>
      </c>
      <c r="M902" s="65" t="s">
        <v>16</v>
      </c>
      <c r="N902" s="65" t="s">
        <v>254</v>
      </c>
      <c r="O902" s="65" t="e">
        <v>#N/A</v>
      </c>
    </row>
    <row r="903" spans="1:15" s="65" customFormat="1" x14ac:dyDescent="0.25">
      <c r="A903" s="289" t="s">
        <v>944</v>
      </c>
      <c r="B903" s="294">
        <v>18</v>
      </c>
      <c r="C903" s="65">
        <v>10</v>
      </c>
      <c r="D903" s="65">
        <v>3</v>
      </c>
      <c r="H903" s="65">
        <v>0</v>
      </c>
      <c r="M903" s="65" t="s">
        <v>16</v>
      </c>
      <c r="N903" s="65" t="s">
        <v>254</v>
      </c>
      <c r="O903" s="65" t="e">
        <v>#N/A</v>
      </c>
    </row>
    <row r="904" spans="1:15" s="65" customFormat="1" x14ac:dyDescent="0.25">
      <c r="A904" s="289" t="s">
        <v>944</v>
      </c>
      <c r="B904" s="294">
        <v>18</v>
      </c>
      <c r="C904" s="65">
        <v>11</v>
      </c>
      <c r="D904" s="65">
        <v>3</v>
      </c>
      <c r="H904" s="65">
        <v>0</v>
      </c>
      <c r="M904" s="65" t="s">
        <v>16</v>
      </c>
      <c r="N904" s="65" t="s">
        <v>254</v>
      </c>
      <c r="O904" s="65" t="e">
        <v>#N/A</v>
      </c>
    </row>
    <row r="905" spans="1:15" s="65" customFormat="1" x14ac:dyDescent="0.25">
      <c r="A905" s="289" t="s">
        <v>944</v>
      </c>
      <c r="B905" s="294">
        <v>18</v>
      </c>
      <c r="C905" s="65">
        <v>12</v>
      </c>
      <c r="D905" s="65">
        <v>3</v>
      </c>
      <c r="H905" s="65">
        <v>0</v>
      </c>
      <c r="M905" s="65" t="s">
        <v>16</v>
      </c>
      <c r="N905" s="65" t="s">
        <v>254</v>
      </c>
      <c r="O905" s="65" t="e">
        <v>#N/A</v>
      </c>
    </row>
    <row r="906" spans="1:15" s="65" customFormat="1" x14ac:dyDescent="0.25">
      <c r="A906" s="289" t="s">
        <v>944</v>
      </c>
      <c r="B906" s="294">
        <v>18</v>
      </c>
      <c r="C906" s="65">
        <v>13</v>
      </c>
      <c r="D906" s="65">
        <v>4</v>
      </c>
      <c r="H906" s="65">
        <v>0</v>
      </c>
      <c r="M906" s="65" t="s">
        <v>16</v>
      </c>
      <c r="N906" s="65" t="s">
        <v>254</v>
      </c>
      <c r="O906" s="65" t="e">
        <v>#N/A</v>
      </c>
    </row>
    <row r="907" spans="1:15" s="65" customFormat="1" x14ac:dyDescent="0.25">
      <c r="A907" s="289" t="s">
        <v>944</v>
      </c>
      <c r="B907" s="294">
        <v>18</v>
      </c>
      <c r="C907" s="65">
        <v>14</v>
      </c>
      <c r="D907" s="65">
        <v>4</v>
      </c>
      <c r="H907" s="65">
        <v>0</v>
      </c>
      <c r="M907" s="65" t="s">
        <v>16</v>
      </c>
      <c r="N907" s="65" t="s">
        <v>254</v>
      </c>
      <c r="O907" s="65" t="e">
        <v>#N/A</v>
      </c>
    </row>
    <row r="908" spans="1:15" s="65" customFormat="1" x14ac:dyDescent="0.25">
      <c r="A908" s="289" t="s">
        <v>944</v>
      </c>
      <c r="B908" s="294">
        <v>18</v>
      </c>
      <c r="C908" s="65">
        <v>15</v>
      </c>
      <c r="D908" s="65">
        <v>4</v>
      </c>
      <c r="H908" s="65">
        <v>0</v>
      </c>
      <c r="M908" s="65" t="s">
        <v>16</v>
      </c>
      <c r="N908" s="65" t="s">
        <v>254</v>
      </c>
      <c r="O908" s="65" t="e">
        <v>#N/A</v>
      </c>
    </row>
    <row r="909" spans="1:15" s="65" customFormat="1" x14ac:dyDescent="0.25">
      <c r="A909" s="289" t="s">
        <v>944</v>
      </c>
      <c r="B909" s="294">
        <v>18</v>
      </c>
      <c r="C909" s="65">
        <v>16</v>
      </c>
      <c r="D909" s="65">
        <v>3</v>
      </c>
      <c r="H909" s="65">
        <v>0</v>
      </c>
      <c r="M909" s="65" t="s">
        <v>16</v>
      </c>
      <c r="N909" s="65" t="s">
        <v>254</v>
      </c>
      <c r="O909" s="65" t="e">
        <v>#N/A</v>
      </c>
    </row>
    <row r="910" spans="1:15" s="65" customFormat="1" x14ac:dyDescent="0.25">
      <c r="A910" s="289" t="s">
        <v>944</v>
      </c>
      <c r="B910" s="294">
        <v>18</v>
      </c>
      <c r="C910" s="65">
        <v>17</v>
      </c>
      <c r="D910" s="65">
        <v>3</v>
      </c>
      <c r="H910" s="65">
        <v>0</v>
      </c>
      <c r="M910" s="65" t="s">
        <v>16</v>
      </c>
      <c r="N910" s="65" t="s">
        <v>254</v>
      </c>
      <c r="O910" s="65" t="e">
        <v>#N/A</v>
      </c>
    </row>
    <row r="911" spans="1:15" s="65" customFormat="1" x14ac:dyDescent="0.25">
      <c r="A911" s="289" t="s">
        <v>944</v>
      </c>
      <c r="B911" s="294">
        <v>18</v>
      </c>
      <c r="C911" s="65">
        <v>18</v>
      </c>
      <c r="D911" s="65">
        <v>3</v>
      </c>
      <c r="H911" s="65">
        <v>0</v>
      </c>
      <c r="M911" s="65" t="s">
        <v>16</v>
      </c>
      <c r="N911" s="65" t="s">
        <v>254</v>
      </c>
      <c r="O911" s="65" t="e">
        <v>#N/A</v>
      </c>
    </row>
    <row r="912" spans="1:15" s="65" customFormat="1" x14ac:dyDescent="0.25">
      <c r="A912" s="289" t="s">
        <v>944</v>
      </c>
      <c r="B912" s="294">
        <v>18</v>
      </c>
      <c r="C912" s="65">
        <v>19</v>
      </c>
      <c r="D912" s="65" t="s">
        <v>52</v>
      </c>
      <c r="H912" s="65">
        <v>0</v>
      </c>
      <c r="M912" s="65" t="s">
        <v>16</v>
      </c>
      <c r="N912" s="65" t="s">
        <v>254</v>
      </c>
      <c r="O912" s="65" t="e">
        <v>#N/A</v>
      </c>
    </row>
    <row r="913" spans="1:15" s="65" customFormat="1" x14ac:dyDescent="0.25">
      <c r="A913" s="289" t="s">
        <v>944</v>
      </c>
      <c r="B913" s="294">
        <v>18</v>
      </c>
      <c r="C913" s="65">
        <v>20</v>
      </c>
      <c r="D913" s="65" t="s">
        <v>52</v>
      </c>
      <c r="H913" s="65">
        <v>0</v>
      </c>
      <c r="M913" s="65" t="s">
        <v>16</v>
      </c>
      <c r="N913" s="65" t="s">
        <v>254</v>
      </c>
      <c r="O913" s="65" t="e">
        <v>#N/A</v>
      </c>
    </row>
    <row r="914" spans="1:15" s="65" customFormat="1" x14ac:dyDescent="0.25">
      <c r="A914" s="289" t="s">
        <v>944</v>
      </c>
      <c r="B914" s="294">
        <v>18</v>
      </c>
      <c r="C914" s="65">
        <v>21</v>
      </c>
      <c r="D914" s="65" t="s">
        <v>52</v>
      </c>
      <c r="H914" s="65">
        <v>0</v>
      </c>
      <c r="M914" s="65" t="s">
        <v>16</v>
      </c>
      <c r="N914" s="65" t="s">
        <v>254</v>
      </c>
      <c r="O914" s="65" t="e">
        <v>#N/A</v>
      </c>
    </row>
    <row r="915" spans="1:15" s="65" customFormat="1" x14ac:dyDescent="0.25">
      <c r="A915" s="289" t="s">
        <v>944</v>
      </c>
      <c r="B915" s="294">
        <v>18</v>
      </c>
      <c r="C915" s="65">
        <v>22</v>
      </c>
      <c r="D915" s="65" t="s">
        <v>52</v>
      </c>
      <c r="H915" s="65">
        <v>0</v>
      </c>
      <c r="M915" s="65" t="s">
        <v>16</v>
      </c>
      <c r="N915" s="65" t="s">
        <v>254</v>
      </c>
      <c r="O915" s="65" t="e">
        <v>#N/A</v>
      </c>
    </row>
    <row r="916" spans="1:15" s="65" customFormat="1" x14ac:dyDescent="0.25">
      <c r="A916" s="289" t="s">
        <v>944</v>
      </c>
      <c r="B916" s="294">
        <v>18</v>
      </c>
      <c r="C916" s="65">
        <v>23</v>
      </c>
      <c r="D916" s="65" t="s">
        <v>52</v>
      </c>
      <c r="H916" s="65">
        <v>0</v>
      </c>
      <c r="M916" s="65" t="s">
        <v>16</v>
      </c>
      <c r="N916" s="65" t="s">
        <v>254</v>
      </c>
      <c r="O916" s="65" t="e">
        <v>#N/A</v>
      </c>
    </row>
    <row r="917" spans="1:15" s="65" customFormat="1" x14ac:dyDescent="0.25">
      <c r="A917" s="289" t="s">
        <v>944</v>
      </c>
      <c r="B917" s="294">
        <v>18</v>
      </c>
      <c r="C917" s="65">
        <v>24</v>
      </c>
      <c r="D917" s="65" t="s">
        <v>52</v>
      </c>
      <c r="H917" s="65">
        <v>0</v>
      </c>
      <c r="M917" s="65" t="s">
        <v>16</v>
      </c>
      <c r="N917" s="65" t="s">
        <v>254</v>
      </c>
      <c r="O917" s="65" t="e">
        <v>#N/A</v>
      </c>
    </row>
    <row r="918" spans="1:15" s="65" customFormat="1" x14ac:dyDescent="0.25">
      <c r="A918" s="289" t="s">
        <v>944</v>
      </c>
      <c r="B918" s="294">
        <v>18</v>
      </c>
      <c r="C918" s="65">
        <v>25</v>
      </c>
      <c r="D918" s="65" t="s">
        <v>52</v>
      </c>
      <c r="H918" s="65">
        <v>0</v>
      </c>
      <c r="M918" s="65" t="s">
        <v>16</v>
      </c>
      <c r="N918" s="65" t="s">
        <v>254</v>
      </c>
      <c r="O918" s="65" t="e">
        <v>#N/A</v>
      </c>
    </row>
    <row r="919" spans="1:15" s="65" customFormat="1" x14ac:dyDescent="0.25">
      <c r="A919" s="289" t="s">
        <v>944</v>
      </c>
      <c r="B919" s="294">
        <v>18</v>
      </c>
      <c r="C919" s="65">
        <v>26</v>
      </c>
      <c r="D919" s="65" t="s">
        <v>52</v>
      </c>
      <c r="H919" s="65">
        <v>0</v>
      </c>
      <c r="M919" s="65" t="s">
        <v>16</v>
      </c>
      <c r="N919" s="65" t="s">
        <v>254</v>
      </c>
      <c r="O919" s="65" t="e">
        <v>#N/A</v>
      </c>
    </row>
    <row r="920" spans="1:15" s="65" customFormat="1" x14ac:dyDescent="0.25">
      <c r="A920" s="289" t="s">
        <v>944</v>
      </c>
      <c r="B920" s="294">
        <v>18</v>
      </c>
      <c r="C920" s="65">
        <v>27</v>
      </c>
      <c r="D920" s="65" t="s">
        <v>52</v>
      </c>
      <c r="H920" s="65">
        <v>0</v>
      </c>
      <c r="M920" s="65" t="s">
        <v>16</v>
      </c>
      <c r="N920" s="65" t="s">
        <v>254</v>
      </c>
      <c r="O920" s="65" t="e">
        <v>#N/A</v>
      </c>
    </row>
    <row r="921" spans="1:15" s="65" customFormat="1" ht="15" customHeight="1" x14ac:dyDescent="0.25">
      <c r="A921" s="289" t="s">
        <v>944</v>
      </c>
      <c r="B921" s="294">
        <v>18</v>
      </c>
      <c r="C921" s="65">
        <v>1</v>
      </c>
      <c r="D921" s="65">
        <v>4</v>
      </c>
      <c r="H921" s="65">
        <v>0</v>
      </c>
      <c r="M921" s="65" t="s">
        <v>16</v>
      </c>
      <c r="N921" s="65" t="s">
        <v>254</v>
      </c>
      <c r="O921" s="65" t="e">
        <v>#N/A</v>
      </c>
    </row>
    <row r="922" spans="1:15" s="65" customFormat="1" x14ac:dyDescent="0.25">
      <c r="A922" s="289" t="s">
        <v>944</v>
      </c>
      <c r="B922" s="294">
        <v>18</v>
      </c>
      <c r="C922" s="65">
        <v>2</v>
      </c>
      <c r="D922" s="65">
        <v>4</v>
      </c>
      <c r="H922" s="65">
        <v>0</v>
      </c>
      <c r="M922" s="65" t="s">
        <v>16</v>
      </c>
      <c r="N922" s="65" t="s">
        <v>254</v>
      </c>
      <c r="O922" s="65" t="e">
        <v>#N/A</v>
      </c>
    </row>
    <row r="923" spans="1:15" s="65" customFormat="1" x14ac:dyDescent="0.25">
      <c r="A923" s="289" t="s">
        <v>944</v>
      </c>
      <c r="B923" s="294">
        <v>18</v>
      </c>
      <c r="C923" s="65">
        <v>3</v>
      </c>
      <c r="D923" s="65">
        <v>3</v>
      </c>
      <c r="H923" s="65">
        <v>0</v>
      </c>
      <c r="M923" s="65" t="s">
        <v>16</v>
      </c>
      <c r="N923" s="65" t="s">
        <v>254</v>
      </c>
      <c r="O923" s="65" t="e">
        <v>#N/A</v>
      </c>
    </row>
    <row r="924" spans="1:15" s="65" customFormat="1" x14ac:dyDescent="0.25">
      <c r="A924" s="289" t="s">
        <v>944</v>
      </c>
      <c r="B924" s="294">
        <v>18</v>
      </c>
      <c r="C924" s="65">
        <v>4</v>
      </c>
      <c r="D924" s="65">
        <v>3</v>
      </c>
      <c r="H924" s="65">
        <v>2</v>
      </c>
      <c r="M924" s="65" t="s">
        <v>16</v>
      </c>
      <c r="N924" s="65" t="s">
        <v>254</v>
      </c>
      <c r="O924" s="65" t="e">
        <v>#N/A</v>
      </c>
    </row>
    <row r="925" spans="1:15" s="65" customFormat="1" x14ac:dyDescent="0.25">
      <c r="A925" s="289" t="s">
        <v>944</v>
      </c>
      <c r="B925" s="294">
        <v>18</v>
      </c>
      <c r="C925" s="65">
        <v>5</v>
      </c>
      <c r="D925" s="65">
        <v>3</v>
      </c>
      <c r="H925" s="65">
        <v>0</v>
      </c>
      <c r="M925" s="65" t="s">
        <v>16</v>
      </c>
      <c r="N925" s="65" t="s">
        <v>254</v>
      </c>
      <c r="O925" s="65" t="e">
        <v>#N/A</v>
      </c>
    </row>
    <row r="926" spans="1:15" s="65" customFormat="1" x14ac:dyDescent="0.25">
      <c r="A926" s="289" t="s">
        <v>944</v>
      </c>
      <c r="B926" s="294">
        <v>18</v>
      </c>
      <c r="C926" s="65">
        <v>6</v>
      </c>
      <c r="D926" s="65">
        <v>3</v>
      </c>
      <c r="H926" s="65">
        <v>0</v>
      </c>
      <c r="M926" s="65" t="s">
        <v>16</v>
      </c>
      <c r="N926" s="65" t="s">
        <v>254</v>
      </c>
      <c r="O926" s="65" t="e">
        <v>#N/A</v>
      </c>
    </row>
    <row r="927" spans="1:15" s="65" customFormat="1" x14ac:dyDescent="0.25">
      <c r="A927" s="289" t="s">
        <v>944</v>
      </c>
      <c r="B927" s="294">
        <v>18</v>
      </c>
      <c r="C927" s="65">
        <v>7</v>
      </c>
      <c r="D927" s="65">
        <v>4</v>
      </c>
      <c r="H927" s="65">
        <v>0</v>
      </c>
      <c r="M927" s="65" t="s">
        <v>16</v>
      </c>
      <c r="N927" s="65" t="s">
        <v>254</v>
      </c>
      <c r="O927" s="65" t="e">
        <v>#N/A</v>
      </c>
    </row>
    <row r="928" spans="1:15" s="65" customFormat="1" x14ac:dyDescent="0.25">
      <c r="A928" s="289" t="s">
        <v>944</v>
      </c>
      <c r="B928" s="294">
        <v>18</v>
      </c>
      <c r="C928" s="65">
        <v>8</v>
      </c>
      <c r="D928" s="65">
        <v>3</v>
      </c>
      <c r="H928" s="65">
        <v>0</v>
      </c>
      <c r="M928" s="65" t="s">
        <v>16</v>
      </c>
      <c r="N928" s="65" t="s">
        <v>254</v>
      </c>
      <c r="O928" s="65" t="e">
        <v>#N/A</v>
      </c>
    </row>
    <row r="929" spans="1:15" s="65" customFormat="1" x14ac:dyDescent="0.25">
      <c r="A929" s="289" t="s">
        <v>944</v>
      </c>
      <c r="B929" s="294">
        <v>18</v>
      </c>
      <c r="C929" s="65">
        <v>9</v>
      </c>
      <c r="D929" s="65">
        <v>3</v>
      </c>
      <c r="H929" s="65">
        <v>0</v>
      </c>
      <c r="M929" s="65" t="s">
        <v>16</v>
      </c>
      <c r="N929" s="65" t="s">
        <v>254</v>
      </c>
      <c r="O929" s="65" t="e">
        <v>#N/A</v>
      </c>
    </row>
    <row r="930" spans="1:15" s="65" customFormat="1" x14ac:dyDescent="0.25">
      <c r="A930" s="289" t="s">
        <v>944</v>
      </c>
      <c r="B930" s="294">
        <v>18</v>
      </c>
      <c r="C930" s="65">
        <v>10</v>
      </c>
      <c r="D930" s="65">
        <v>3</v>
      </c>
      <c r="H930" s="65">
        <v>0</v>
      </c>
      <c r="M930" s="65" t="s">
        <v>16</v>
      </c>
      <c r="N930" s="65" t="s">
        <v>254</v>
      </c>
      <c r="O930" s="65" t="e">
        <v>#N/A</v>
      </c>
    </row>
    <row r="931" spans="1:15" s="65" customFormat="1" x14ac:dyDescent="0.25">
      <c r="A931" s="289" t="s">
        <v>944</v>
      </c>
      <c r="B931" s="294">
        <v>18</v>
      </c>
      <c r="C931" s="65">
        <v>11</v>
      </c>
      <c r="D931" s="65">
        <v>3</v>
      </c>
      <c r="H931" s="65">
        <v>0</v>
      </c>
      <c r="M931" s="65" t="s">
        <v>16</v>
      </c>
      <c r="N931" s="65" t="s">
        <v>254</v>
      </c>
      <c r="O931" s="65" t="e">
        <v>#N/A</v>
      </c>
    </row>
    <row r="932" spans="1:15" s="65" customFormat="1" x14ac:dyDescent="0.25">
      <c r="A932" s="289" t="s">
        <v>944</v>
      </c>
      <c r="B932" s="294">
        <v>18</v>
      </c>
      <c r="C932" s="65">
        <v>12</v>
      </c>
      <c r="D932" s="65">
        <v>3</v>
      </c>
      <c r="H932" s="65">
        <v>0</v>
      </c>
      <c r="M932" s="65" t="s">
        <v>16</v>
      </c>
      <c r="N932" s="65" t="s">
        <v>254</v>
      </c>
      <c r="O932" s="65" t="e">
        <v>#N/A</v>
      </c>
    </row>
    <row r="933" spans="1:15" s="65" customFormat="1" x14ac:dyDescent="0.25">
      <c r="A933" s="289" t="s">
        <v>944</v>
      </c>
      <c r="B933" s="294">
        <v>18</v>
      </c>
      <c r="C933" s="65">
        <v>13</v>
      </c>
      <c r="D933" s="65">
        <v>4</v>
      </c>
      <c r="H933" s="65">
        <v>0</v>
      </c>
      <c r="M933" s="65" t="s">
        <v>16</v>
      </c>
      <c r="N933" s="65" t="s">
        <v>254</v>
      </c>
      <c r="O933" s="65" t="e">
        <v>#N/A</v>
      </c>
    </row>
    <row r="934" spans="1:15" s="65" customFormat="1" x14ac:dyDescent="0.25">
      <c r="A934" s="289" t="s">
        <v>944</v>
      </c>
      <c r="B934" s="294">
        <v>18</v>
      </c>
      <c r="C934" s="65">
        <v>14</v>
      </c>
      <c r="D934" s="65">
        <v>4</v>
      </c>
      <c r="H934" s="65">
        <v>0</v>
      </c>
      <c r="M934" s="65" t="s">
        <v>16</v>
      </c>
      <c r="N934" s="65" t="s">
        <v>254</v>
      </c>
      <c r="O934" s="65" t="e">
        <v>#N/A</v>
      </c>
    </row>
    <row r="935" spans="1:15" s="65" customFormat="1" x14ac:dyDescent="0.25">
      <c r="A935" s="289" t="s">
        <v>944</v>
      </c>
      <c r="B935" s="294">
        <v>18</v>
      </c>
      <c r="C935" s="65">
        <v>15</v>
      </c>
      <c r="D935" s="65">
        <v>4</v>
      </c>
      <c r="H935" s="65">
        <v>0</v>
      </c>
      <c r="M935" s="65" t="s">
        <v>16</v>
      </c>
      <c r="N935" s="65" t="s">
        <v>254</v>
      </c>
      <c r="O935" s="65" t="e">
        <v>#N/A</v>
      </c>
    </row>
    <row r="936" spans="1:15" s="65" customFormat="1" x14ac:dyDescent="0.25">
      <c r="A936" s="289" t="s">
        <v>944</v>
      </c>
      <c r="B936" s="294">
        <v>18</v>
      </c>
      <c r="C936" s="65">
        <v>16</v>
      </c>
      <c r="D936" s="65">
        <v>3</v>
      </c>
      <c r="H936" s="65">
        <v>0</v>
      </c>
      <c r="M936" s="65" t="s">
        <v>16</v>
      </c>
      <c r="N936" s="65" t="s">
        <v>254</v>
      </c>
      <c r="O936" s="65" t="e">
        <v>#N/A</v>
      </c>
    </row>
    <row r="937" spans="1:15" s="65" customFormat="1" x14ac:dyDescent="0.25">
      <c r="A937" s="289" t="s">
        <v>944</v>
      </c>
      <c r="B937" s="294">
        <v>18</v>
      </c>
      <c r="C937" s="65">
        <v>17</v>
      </c>
      <c r="D937" s="65">
        <v>3</v>
      </c>
      <c r="H937" s="65">
        <v>0</v>
      </c>
      <c r="M937" s="65" t="s">
        <v>16</v>
      </c>
      <c r="N937" s="65" t="s">
        <v>254</v>
      </c>
      <c r="O937" s="65" t="e">
        <v>#N/A</v>
      </c>
    </row>
    <row r="938" spans="1:15" s="65" customFormat="1" x14ac:dyDescent="0.25">
      <c r="A938" s="289" t="s">
        <v>944</v>
      </c>
      <c r="B938" s="294">
        <v>18</v>
      </c>
      <c r="C938" s="65">
        <v>18</v>
      </c>
      <c r="D938" s="65">
        <v>3</v>
      </c>
      <c r="H938" s="65">
        <v>0</v>
      </c>
      <c r="M938" s="65" t="s">
        <v>16</v>
      </c>
      <c r="N938" s="65" t="s">
        <v>254</v>
      </c>
      <c r="O938" s="65" t="e">
        <v>#N/A</v>
      </c>
    </row>
    <row r="939" spans="1:15" s="65" customFormat="1" x14ac:dyDescent="0.25">
      <c r="A939" s="289" t="s">
        <v>944</v>
      </c>
      <c r="B939" s="294">
        <v>18</v>
      </c>
      <c r="C939" s="65">
        <v>19</v>
      </c>
      <c r="D939" s="65" t="s">
        <v>52</v>
      </c>
      <c r="H939" s="65">
        <v>0</v>
      </c>
      <c r="M939" s="65" t="s">
        <v>16</v>
      </c>
      <c r="N939" s="65" t="s">
        <v>254</v>
      </c>
      <c r="O939" s="65" t="e">
        <v>#N/A</v>
      </c>
    </row>
    <row r="940" spans="1:15" s="65" customFormat="1" x14ac:dyDescent="0.25">
      <c r="A940" s="289" t="s">
        <v>944</v>
      </c>
      <c r="B940" s="294">
        <v>18</v>
      </c>
      <c r="C940" s="65">
        <v>20</v>
      </c>
      <c r="D940" s="65" t="s">
        <v>52</v>
      </c>
      <c r="H940" s="65">
        <v>0</v>
      </c>
      <c r="M940" s="65" t="s">
        <v>16</v>
      </c>
      <c r="N940" s="65" t="s">
        <v>254</v>
      </c>
      <c r="O940" s="65" t="e">
        <v>#N/A</v>
      </c>
    </row>
    <row r="941" spans="1:15" s="65" customFormat="1" x14ac:dyDescent="0.25">
      <c r="A941" s="289" t="s">
        <v>944</v>
      </c>
      <c r="B941" s="294">
        <v>18</v>
      </c>
      <c r="C941" s="65">
        <v>21</v>
      </c>
      <c r="D941" s="65" t="s">
        <v>52</v>
      </c>
      <c r="H941" s="65">
        <v>0</v>
      </c>
      <c r="M941" s="65" t="s">
        <v>16</v>
      </c>
      <c r="N941" s="65" t="s">
        <v>254</v>
      </c>
      <c r="O941" s="65" t="e">
        <v>#N/A</v>
      </c>
    </row>
    <row r="942" spans="1:15" s="65" customFormat="1" x14ac:dyDescent="0.25">
      <c r="A942" s="289" t="s">
        <v>944</v>
      </c>
      <c r="B942" s="294">
        <v>18</v>
      </c>
      <c r="C942" s="65">
        <v>22</v>
      </c>
      <c r="D942" s="65" t="s">
        <v>52</v>
      </c>
      <c r="H942" s="65">
        <v>0</v>
      </c>
      <c r="M942" s="65" t="s">
        <v>16</v>
      </c>
      <c r="N942" s="65" t="s">
        <v>254</v>
      </c>
      <c r="O942" s="65" t="e">
        <v>#N/A</v>
      </c>
    </row>
    <row r="943" spans="1:15" s="65" customFormat="1" x14ac:dyDescent="0.25">
      <c r="A943" s="289" t="s">
        <v>944</v>
      </c>
      <c r="B943" s="294">
        <v>18</v>
      </c>
      <c r="C943" s="65">
        <v>23</v>
      </c>
      <c r="D943" s="65" t="s">
        <v>52</v>
      </c>
      <c r="H943" s="65">
        <v>0</v>
      </c>
      <c r="M943" s="65" t="s">
        <v>16</v>
      </c>
      <c r="N943" s="65" t="s">
        <v>254</v>
      </c>
      <c r="O943" s="65" t="e">
        <v>#N/A</v>
      </c>
    </row>
    <row r="944" spans="1:15" s="65" customFormat="1" x14ac:dyDescent="0.25">
      <c r="A944" s="289" t="s">
        <v>944</v>
      </c>
      <c r="B944" s="294">
        <v>18</v>
      </c>
      <c r="C944" s="65">
        <v>24</v>
      </c>
      <c r="D944" s="65" t="s">
        <v>52</v>
      </c>
      <c r="H944" s="65">
        <v>0</v>
      </c>
      <c r="M944" s="65" t="s">
        <v>16</v>
      </c>
      <c r="N944" s="65" t="s">
        <v>254</v>
      </c>
      <c r="O944" s="65" t="e">
        <v>#N/A</v>
      </c>
    </row>
    <row r="945" spans="1:15" s="65" customFormat="1" x14ac:dyDescent="0.25">
      <c r="A945" s="289" t="s">
        <v>944</v>
      </c>
      <c r="B945" s="294">
        <v>18</v>
      </c>
      <c r="C945" s="65">
        <v>25</v>
      </c>
      <c r="D945" s="65" t="s">
        <v>52</v>
      </c>
      <c r="H945" s="65">
        <v>0</v>
      </c>
      <c r="M945" s="65" t="s">
        <v>16</v>
      </c>
      <c r="N945" s="65" t="s">
        <v>254</v>
      </c>
      <c r="O945" s="65" t="e">
        <v>#N/A</v>
      </c>
    </row>
    <row r="946" spans="1:15" s="65" customFormat="1" x14ac:dyDescent="0.25">
      <c r="A946" s="289" t="s">
        <v>944</v>
      </c>
      <c r="B946" s="294">
        <v>18</v>
      </c>
      <c r="C946" s="65">
        <v>26</v>
      </c>
      <c r="D946" s="65" t="s">
        <v>52</v>
      </c>
      <c r="H946" s="65">
        <v>0</v>
      </c>
      <c r="M946" s="65" t="s">
        <v>16</v>
      </c>
      <c r="N946" s="65" t="s">
        <v>254</v>
      </c>
      <c r="O946" s="65" t="e">
        <v>#N/A</v>
      </c>
    </row>
    <row r="947" spans="1:15" s="65" customFormat="1" x14ac:dyDescent="0.25">
      <c r="A947" s="289" t="s">
        <v>944</v>
      </c>
      <c r="B947" s="294">
        <v>18</v>
      </c>
      <c r="C947" s="65">
        <v>27</v>
      </c>
      <c r="D947" s="65" t="s">
        <v>52</v>
      </c>
      <c r="H947" s="65">
        <v>0</v>
      </c>
      <c r="M947" s="65" t="s">
        <v>16</v>
      </c>
      <c r="N947" s="65" t="s">
        <v>254</v>
      </c>
      <c r="O947" s="65" t="e">
        <v>#N/A</v>
      </c>
    </row>
    <row r="948" spans="1:15" s="65" customFormat="1" ht="15" customHeight="1" x14ac:dyDescent="0.25">
      <c r="A948" s="289" t="s">
        <v>944</v>
      </c>
      <c r="B948" s="294">
        <v>18</v>
      </c>
      <c r="C948" s="65">
        <v>1</v>
      </c>
      <c r="D948" s="65">
        <v>4</v>
      </c>
      <c r="H948" s="65">
        <v>0</v>
      </c>
      <c r="M948" s="65" t="s">
        <v>16</v>
      </c>
      <c r="N948" s="65" t="s">
        <v>254</v>
      </c>
      <c r="O948" s="65" t="e">
        <v>#N/A</v>
      </c>
    </row>
    <row r="949" spans="1:15" s="65" customFormat="1" x14ac:dyDescent="0.25">
      <c r="A949" s="289" t="s">
        <v>944</v>
      </c>
      <c r="B949" s="294">
        <v>18</v>
      </c>
      <c r="C949" s="65">
        <v>2</v>
      </c>
      <c r="D949" s="65">
        <v>4</v>
      </c>
      <c r="H949" s="65">
        <v>0</v>
      </c>
      <c r="M949" s="65" t="s">
        <v>16</v>
      </c>
      <c r="N949" s="65" t="s">
        <v>254</v>
      </c>
      <c r="O949" s="65" t="e">
        <v>#N/A</v>
      </c>
    </row>
    <row r="950" spans="1:15" s="65" customFormat="1" x14ac:dyDescent="0.25">
      <c r="A950" s="289" t="s">
        <v>944</v>
      </c>
      <c r="B950" s="294">
        <v>18</v>
      </c>
      <c r="C950" s="65">
        <v>3</v>
      </c>
      <c r="D950" s="65">
        <v>3</v>
      </c>
      <c r="H950" s="65">
        <v>0</v>
      </c>
      <c r="M950" s="65" t="s">
        <v>16</v>
      </c>
      <c r="N950" s="65" t="s">
        <v>254</v>
      </c>
      <c r="O950" s="65" t="e">
        <v>#N/A</v>
      </c>
    </row>
    <row r="951" spans="1:15" s="65" customFormat="1" x14ac:dyDescent="0.25">
      <c r="A951" s="289" t="s">
        <v>944</v>
      </c>
      <c r="B951" s="294">
        <v>18</v>
      </c>
      <c r="C951" s="65">
        <v>4</v>
      </c>
      <c r="D951" s="65">
        <v>3</v>
      </c>
      <c r="H951" s="65">
        <v>2</v>
      </c>
      <c r="M951" s="65" t="s">
        <v>16</v>
      </c>
      <c r="N951" s="65" t="s">
        <v>254</v>
      </c>
      <c r="O951" s="65" t="e">
        <v>#N/A</v>
      </c>
    </row>
    <row r="952" spans="1:15" s="65" customFormat="1" x14ac:dyDescent="0.25">
      <c r="A952" s="289" t="s">
        <v>944</v>
      </c>
      <c r="B952" s="294">
        <v>18</v>
      </c>
      <c r="C952" s="65">
        <v>5</v>
      </c>
      <c r="D952" s="65">
        <v>3</v>
      </c>
      <c r="H952" s="65">
        <v>0</v>
      </c>
      <c r="M952" s="65" t="s">
        <v>16</v>
      </c>
      <c r="N952" s="65" t="s">
        <v>254</v>
      </c>
      <c r="O952" s="65" t="e">
        <v>#N/A</v>
      </c>
    </row>
    <row r="953" spans="1:15" s="65" customFormat="1" x14ac:dyDescent="0.25">
      <c r="A953" s="289" t="s">
        <v>944</v>
      </c>
      <c r="B953" s="294">
        <v>18</v>
      </c>
      <c r="C953" s="65">
        <v>6</v>
      </c>
      <c r="D953" s="65">
        <v>3</v>
      </c>
      <c r="H953" s="65">
        <v>0</v>
      </c>
      <c r="M953" s="65" t="s">
        <v>16</v>
      </c>
      <c r="N953" s="65" t="s">
        <v>254</v>
      </c>
      <c r="O953" s="65" t="e">
        <v>#N/A</v>
      </c>
    </row>
    <row r="954" spans="1:15" s="65" customFormat="1" x14ac:dyDescent="0.25">
      <c r="A954" s="289" t="s">
        <v>944</v>
      </c>
      <c r="B954" s="294">
        <v>18</v>
      </c>
      <c r="C954" s="65">
        <v>7</v>
      </c>
      <c r="D954" s="65">
        <v>4</v>
      </c>
      <c r="H954" s="65">
        <v>0</v>
      </c>
      <c r="M954" s="65" t="s">
        <v>16</v>
      </c>
      <c r="N954" s="65" t="s">
        <v>254</v>
      </c>
      <c r="O954" s="65" t="e">
        <v>#N/A</v>
      </c>
    </row>
    <row r="955" spans="1:15" s="65" customFormat="1" x14ac:dyDescent="0.25">
      <c r="A955" s="289" t="s">
        <v>944</v>
      </c>
      <c r="B955" s="294">
        <v>18</v>
      </c>
      <c r="C955" s="65">
        <v>8</v>
      </c>
      <c r="D955" s="65">
        <v>3</v>
      </c>
      <c r="H955" s="65">
        <v>0</v>
      </c>
      <c r="M955" s="65" t="s">
        <v>16</v>
      </c>
      <c r="N955" s="65" t="s">
        <v>254</v>
      </c>
      <c r="O955" s="65" t="e">
        <v>#N/A</v>
      </c>
    </row>
    <row r="956" spans="1:15" s="65" customFormat="1" x14ac:dyDescent="0.25">
      <c r="A956" s="289" t="s">
        <v>944</v>
      </c>
      <c r="B956" s="294">
        <v>18</v>
      </c>
      <c r="C956" s="65">
        <v>9</v>
      </c>
      <c r="D956" s="65">
        <v>3</v>
      </c>
      <c r="H956" s="65">
        <v>0</v>
      </c>
      <c r="M956" s="65" t="s">
        <v>16</v>
      </c>
      <c r="N956" s="65" t="s">
        <v>254</v>
      </c>
      <c r="O956" s="65" t="e">
        <v>#N/A</v>
      </c>
    </row>
    <row r="957" spans="1:15" s="65" customFormat="1" x14ac:dyDescent="0.25">
      <c r="A957" s="289" t="s">
        <v>944</v>
      </c>
      <c r="B957" s="294">
        <v>18</v>
      </c>
      <c r="C957" s="65">
        <v>10</v>
      </c>
      <c r="D957" s="65">
        <v>3</v>
      </c>
      <c r="H957" s="65">
        <v>0</v>
      </c>
      <c r="M957" s="65" t="s">
        <v>16</v>
      </c>
      <c r="N957" s="65" t="s">
        <v>254</v>
      </c>
      <c r="O957" s="65" t="e">
        <v>#N/A</v>
      </c>
    </row>
    <row r="958" spans="1:15" s="65" customFormat="1" x14ac:dyDescent="0.25">
      <c r="A958" s="289" t="s">
        <v>944</v>
      </c>
      <c r="B958" s="294">
        <v>18</v>
      </c>
      <c r="C958" s="65">
        <v>11</v>
      </c>
      <c r="D958" s="65">
        <v>3</v>
      </c>
      <c r="H958" s="65">
        <v>0</v>
      </c>
      <c r="M958" s="65" t="s">
        <v>16</v>
      </c>
      <c r="N958" s="65" t="s">
        <v>254</v>
      </c>
      <c r="O958" s="65" t="e">
        <v>#N/A</v>
      </c>
    </row>
    <row r="959" spans="1:15" s="65" customFormat="1" x14ac:dyDescent="0.25">
      <c r="A959" s="289" t="s">
        <v>944</v>
      </c>
      <c r="B959" s="294">
        <v>18</v>
      </c>
      <c r="C959" s="65">
        <v>12</v>
      </c>
      <c r="D959" s="65">
        <v>3</v>
      </c>
      <c r="H959" s="65">
        <v>0</v>
      </c>
      <c r="M959" s="65" t="s">
        <v>16</v>
      </c>
      <c r="N959" s="65" t="s">
        <v>254</v>
      </c>
      <c r="O959" s="65" t="e">
        <v>#N/A</v>
      </c>
    </row>
    <row r="960" spans="1:15" s="65" customFormat="1" x14ac:dyDescent="0.25">
      <c r="A960" s="289" t="s">
        <v>944</v>
      </c>
      <c r="B960" s="294">
        <v>18</v>
      </c>
      <c r="C960" s="65">
        <v>13</v>
      </c>
      <c r="D960" s="65">
        <v>4</v>
      </c>
      <c r="H960" s="65">
        <v>0</v>
      </c>
      <c r="M960" s="65" t="s">
        <v>16</v>
      </c>
      <c r="N960" s="65" t="s">
        <v>254</v>
      </c>
      <c r="O960" s="65" t="e">
        <v>#N/A</v>
      </c>
    </row>
    <row r="961" spans="1:15" s="65" customFormat="1" x14ac:dyDescent="0.25">
      <c r="A961" s="289" t="s">
        <v>944</v>
      </c>
      <c r="B961" s="294">
        <v>18</v>
      </c>
      <c r="C961" s="65">
        <v>14</v>
      </c>
      <c r="D961" s="65">
        <v>4</v>
      </c>
      <c r="H961" s="65">
        <v>0</v>
      </c>
      <c r="M961" s="65" t="s">
        <v>16</v>
      </c>
      <c r="N961" s="65" t="s">
        <v>254</v>
      </c>
      <c r="O961" s="65" t="e">
        <v>#N/A</v>
      </c>
    </row>
    <row r="962" spans="1:15" s="65" customFormat="1" x14ac:dyDescent="0.25">
      <c r="A962" s="289" t="s">
        <v>944</v>
      </c>
      <c r="B962" s="294">
        <v>18</v>
      </c>
      <c r="C962" s="65">
        <v>15</v>
      </c>
      <c r="D962" s="65">
        <v>4</v>
      </c>
      <c r="H962" s="65">
        <v>0</v>
      </c>
      <c r="M962" s="65" t="s">
        <v>16</v>
      </c>
      <c r="N962" s="65" t="s">
        <v>254</v>
      </c>
      <c r="O962" s="65" t="e">
        <v>#N/A</v>
      </c>
    </row>
    <row r="963" spans="1:15" s="65" customFormat="1" x14ac:dyDescent="0.25">
      <c r="A963" s="289" t="s">
        <v>944</v>
      </c>
      <c r="B963" s="294">
        <v>18</v>
      </c>
      <c r="C963" s="65">
        <v>16</v>
      </c>
      <c r="D963" s="65">
        <v>3</v>
      </c>
      <c r="H963" s="65">
        <v>0</v>
      </c>
      <c r="M963" s="65" t="s">
        <v>16</v>
      </c>
      <c r="N963" s="65" t="s">
        <v>254</v>
      </c>
      <c r="O963" s="65" t="e">
        <v>#N/A</v>
      </c>
    </row>
    <row r="964" spans="1:15" s="65" customFormat="1" x14ac:dyDescent="0.25">
      <c r="A964" s="289" t="s">
        <v>944</v>
      </c>
      <c r="B964" s="294">
        <v>18</v>
      </c>
      <c r="C964" s="65">
        <v>17</v>
      </c>
      <c r="D964" s="65">
        <v>3</v>
      </c>
      <c r="H964" s="65">
        <v>0</v>
      </c>
      <c r="M964" s="65" t="s">
        <v>16</v>
      </c>
      <c r="N964" s="65" t="s">
        <v>254</v>
      </c>
      <c r="O964" s="65" t="e">
        <v>#N/A</v>
      </c>
    </row>
    <row r="965" spans="1:15" s="65" customFormat="1" x14ac:dyDescent="0.25">
      <c r="A965" s="289" t="s">
        <v>944</v>
      </c>
      <c r="B965" s="294">
        <v>18</v>
      </c>
      <c r="C965" s="65">
        <v>18</v>
      </c>
      <c r="D965" s="65">
        <v>3</v>
      </c>
      <c r="H965" s="65">
        <v>0</v>
      </c>
      <c r="M965" s="65" t="s">
        <v>16</v>
      </c>
      <c r="N965" s="65" t="s">
        <v>254</v>
      </c>
      <c r="O965" s="65" t="e">
        <v>#N/A</v>
      </c>
    </row>
    <row r="966" spans="1:15" s="65" customFormat="1" x14ac:dyDescent="0.25">
      <c r="A966" s="289" t="s">
        <v>944</v>
      </c>
      <c r="B966" s="294">
        <v>18</v>
      </c>
      <c r="C966" s="65">
        <v>19</v>
      </c>
      <c r="D966" s="65" t="s">
        <v>52</v>
      </c>
      <c r="H966" s="65">
        <v>0</v>
      </c>
      <c r="M966" s="65" t="s">
        <v>16</v>
      </c>
      <c r="N966" s="65" t="s">
        <v>254</v>
      </c>
      <c r="O966" s="65" t="e">
        <v>#N/A</v>
      </c>
    </row>
    <row r="967" spans="1:15" s="65" customFormat="1" x14ac:dyDescent="0.25">
      <c r="A967" s="289" t="s">
        <v>944</v>
      </c>
      <c r="B967" s="294">
        <v>18</v>
      </c>
      <c r="C967" s="65">
        <v>20</v>
      </c>
      <c r="D967" s="65" t="s">
        <v>52</v>
      </c>
      <c r="H967" s="65">
        <v>0</v>
      </c>
      <c r="M967" s="65" t="s">
        <v>16</v>
      </c>
      <c r="N967" s="65" t="s">
        <v>254</v>
      </c>
      <c r="O967" s="65" t="e">
        <v>#N/A</v>
      </c>
    </row>
    <row r="968" spans="1:15" s="65" customFormat="1" x14ac:dyDescent="0.25">
      <c r="A968" s="289" t="s">
        <v>944</v>
      </c>
      <c r="B968" s="294">
        <v>18</v>
      </c>
      <c r="C968" s="65">
        <v>21</v>
      </c>
      <c r="D968" s="65" t="s">
        <v>52</v>
      </c>
      <c r="H968" s="65">
        <v>0</v>
      </c>
      <c r="M968" s="65" t="s">
        <v>16</v>
      </c>
      <c r="N968" s="65" t="s">
        <v>254</v>
      </c>
      <c r="O968" s="65" t="e">
        <v>#N/A</v>
      </c>
    </row>
    <row r="969" spans="1:15" s="65" customFormat="1" x14ac:dyDescent="0.25">
      <c r="A969" s="289" t="s">
        <v>944</v>
      </c>
      <c r="B969" s="294">
        <v>18</v>
      </c>
      <c r="C969" s="65">
        <v>22</v>
      </c>
      <c r="D969" s="65" t="s">
        <v>52</v>
      </c>
      <c r="H969" s="65">
        <v>0</v>
      </c>
      <c r="M969" s="65" t="s">
        <v>16</v>
      </c>
      <c r="N969" s="65" t="s">
        <v>254</v>
      </c>
      <c r="O969" s="65" t="e">
        <v>#N/A</v>
      </c>
    </row>
    <row r="970" spans="1:15" s="65" customFormat="1" x14ac:dyDescent="0.25">
      <c r="A970" s="289" t="s">
        <v>944</v>
      </c>
      <c r="B970" s="294">
        <v>18</v>
      </c>
      <c r="C970" s="65">
        <v>23</v>
      </c>
      <c r="D970" s="65" t="s">
        <v>52</v>
      </c>
      <c r="H970" s="65">
        <v>0</v>
      </c>
      <c r="M970" s="65" t="s">
        <v>16</v>
      </c>
      <c r="N970" s="65" t="s">
        <v>254</v>
      </c>
      <c r="O970" s="65" t="e">
        <v>#N/A</v>
      </c>
    </row>
    <row r="971" spans="1:15" s="65" customFormat="1" x14ac:dyDescent="0.25">
      <c r="A971" s="289" t="s">
        <v>944</v>
      </c>
      <c r="B971" s="294">
        <v>18</v>
      </c>
      <c r="C971" s="65">
        <v>24</v>
      </c>
      <c r="D971" s="65" t="s">
        <v>52</v>
      </c>
      <c r="H971" s="65">
        <v>0</v>
      </c>
      <c r="M971" s="65" t="s">
        <v>16</v>
      </c>
      <c r="N971" s="65" t="s">
        <v>254</v>
      </c>
      <c r="O971" s="65" t="e">
        <v>#N/A</v>
      </c>
    </row>
    <row r="972" spans="1:15" s="65" customFormat="1" x14ac:dyDescent="0.25">
      <c r="A972" s="289" t="s">
        <v>944</v>
      </c>
      <c r="B972" s="294">
        <v>18</v>
      </c>
      <c r="C972" s="65">
        <v>25</v>
      </c>
      <c r="D972" s="65" t="s">
        <v>52</v>
      </c>
      <c r="H972" s="65">
        <v>0</v>
      </c>
      <c r="M972" s="65" t="s">
        <v>16</v>
      </c>
      <c r="N972" s="65" t="s">
        <v>254</v>
      </c>
      <c r="O972" s="65" t="e">
        <v>#N/A</v>
      </c>
    </row>
    <row r="973" spans="1:15" s="65" customFormat="1" x14ac:dyDescent="0.25">
      <c r="A973" s="289" t="s">
        <v>944</v>
      </c>
      <c r="B973" s="294">
        <v>18</v>
      </c>
      <c r="C973" s="65">
        <v>26</v>
      </c>
      <c r="D973" s="65" t="s">
        <v>52</v>
      </c>
      <c r="H973" s="65">
        <v>0</v>
      </c>
      <c r="M973" s="65" t="s">
        <v>16</v>
      </c>
      <c r="N973" s="65" t="s">
        <v>254</v>
      </c>
      <c r="O973" s="65" t="e">
        <v>#N/A</v>
      </c>
    </row>
    <row r="974" spans="1:15" s="65" customFormat="1" x14ac:dyDescent="0.25">
      <c r="A974" s="289" t="s">
        <v>944</v>
      </c>
      <c r="B974" s="294">
        <v>18</v>
      </c>
      <c r="C974" s="65">
        <v>27</v>
      </c>
      <c r="D974" s="65" t="s">
        <v>52</v>
      </c>
      <c r="H974" s="65">
        <v>0</v>
      </c>
      <c r="M974" s="65" t="s">
        <v>16</v>
      </c>
      <c r="N974" s="65" t="s">
        <v>254</v>
      </c>
      <c r="O974" s="65" t="e">
        <v>#N/A</v>
      </c>
    </row>
    <row r="975" spans="1:15" s="65" customFormat="1" ht="15" customHeight="1" x14ac:dyDescent="0.25">
      <c r="A975" s="289" t="s">
        <v>944</v>
      </c>
      <c r="B975" s="294">
        <v>18</v>
      </c>
      <c r="C975" s="65">
        <v>1</v>
      </c>
      <c r="D975" s="65">
        <v>4</v>
      </c>
      <c r="H975" s="65">
        <v>0</v>
      </c>
      <c r="M975" s="65" t="s">
        <v>16</v>
      </c>
      <c r="N975" s="65" t="s">
        <v>254</v>
      </c>
      <c r="O975" s="65" t="e">
        <v>#N/A</v>
      </c>
    </row>
    <row r="976" spans="1:15" s="65" customFormat="1" x14ac:dyDescent="0.25">
      <c r="A976" s="289" t="s">
        <v>944</v>
      </c>
      <c r="B976" s="294">
        <v>18</v>
      </c>
      <c r="C976" s="65">
        <v>2</v>
      </c>
      <c r="D976" s="65">
        <v>4</v>
      </c>
      <c r="H976" s="65">
        <v>0</v>
      </c>
      <c r="M976" s="65" t="s">
        <v>16</v>
      </c>
      <c r="N976" s="65" t="s">
        <v>254</v>
      </c>
      <c r="O976" s="65" t="e">
        <v>#N/A</v>
      </c>
    </row>
    <row r="977" spans="1:15" s="65" customFormat="1" x14ac:dyDescent="0.25">
      <c r="A977" s="289" t="s">
        <v>944</v>
      </c>
      <c r="B977" s="294">
        <v>18</v>
      </c>
      <c r="C977" s="65">
        <v>3</v>
      </c>
      <c r="D977" s="65">
        <v>3</v>
      </c>
      <c r="H977" s="65">
        <v>0</v>
      </c>
      <c r="M977" s="65" t="s">
        <v>16</v>
      </c>
      <c r="N977" s="65" t="s">
        <v>254</v>
      </c>
      <c r="O977" s="65" t="e">
        <v>#N/A</v>
      </c>
    </row>
    <row r="978" spans="1:15" s="65" customFormat="1" x14ac:dyDescent="0.25">
      <c r="A978" s="289" t="s">
        <v>944</v>
      </c>
      <c r="B978" s="294">
        <v>18</v>
      </c>
      <c r="C978" s="65">
        <v>4</v>
      </c>
      <c r="D978" s="65">
        <v>3</v>
      </c>
      <c r="H978" s="65">
        <v>2</v>
      </c>
      <c r="M978" s="65" t="s">
        <v>16</v>
      </c>
      <c r="N978" s="65" t="s">
        <v>254</v>
      </c>
      <c r="O978" s="65" t="e">
        <v>#N/A</v>
      </c>
    </row>
    <row r="979" spans="1:15" s="65" customFormat="1" x14ac:dyDescent="0.25">
      <c r="A979" s="289" t="s">
        <v>944</v>
      </c>
      <c r="B979" s="294">
        <v>18</v>
      </c>
      <c r="C979" s="65">
        <v>5</v>
      </c>
      <c r="D979" s="65">
        <v>3</v>
      </c>
      <c r="H979" s="65">
        <v>0</v>
      </c>
      <c r="M979" s="65" t="s">
        <v>16</v>
      </c>
      <c r="N979" s="65" t="s">
        <v>254</v>
      </c>
      <c r="O979" s="65" t="e">
        <v>#N/A</v>
      </c>
    </row>
    <row r="980" spans="1:15" s="65" customFormat="1" x14ac:dyDescent="0.25">
      <c r="A980" s="289" t="s">
        <v>944</v>
      </c>
      <c r="B980" s="294">
        <v>18</v>
      </c>
      <c r="C980" s="65">
        <v>6</v>
      </c>
      <c r="D980" s="65">
        <v>3</v>
      </c>
      <c r="H980" s="65">
        <v>0</v>
      </c>
      <c r="M980" s="65" t="s">
        <v>16</v>
      </c>
      <c r="N980" s="65" t="s">
        <v>254</v>
      </c>
      <c r="O980" s="65" t="e">
        <v>#N/A</v>
      </c>
    </row>
    <row r="981" spans="1:15" s="65" customFormat="1" x14ac:dyDescent="0.25">
      <c r="A981" s="289" t="s">
        <v>944</v>
      </c>
      <c r="B981" s="294">
        <v>18</v>
      </c>
      <c r="C981" s="65">
        <v>7</v>
      </c>
      <c r="D981" s="65">
        <v>4</v>
      </c>
      <c r="H981" s="65">
        <v>0</v>
      </c>
      <c r="M981" s="65" t="s">
        <v>16</v>
      </c>
      <c r="N981" s="65" t="s">
        <v>254</v>
      </c>
      <c r="O981" s="65" t="e">
        <v>#N/A</v>
      </c>
    </row>
    <row r="982" spans="1:15" s="65" customFormat="1" x14ac:dyDescent="0.25">
      <c r="A982" s="289" t="s">
        <v>944</v>
      </c>
      <c r="B982" s="294">
        <v>18</v>
      </c>
      <c r="C982" s="65">
        <v>8</v>
      </c>
      <c r="D982" s="65">
        <v>3</v>
      </c>
      <c r="H982" s="65">
        <v>0</v>
      </c>
      <c r="M982" s="65" t="s">
        <v>16</v>
      </c>
      <c r="N982" s="65" t="s">
        <v>254</v>
      </c>
      <c r="O982" s="65" t="e">
        <v>#N/A</v>
      </c>
    </row>
    <row r="983" spans="1:15" s="65" customFormat="1" x14ac:dyDescent="0.25">
      <c r="A983" s="289" t="s">
        <v>944</v>
      </c>
      <c r="B983" s="294">
        <v>18</v>
      </c>
      <c r="C983" s="65">
        <v>9</v>
      </c>
      <c r="D983" s="65">
        <v>3</v>
      </c>
      <c r="H983" s="65">
        <v>0</v>
      </c>
      <c r="M983" s="65" t="s">
        <v>16</v>
      </c>
      <c r="N983" s="65" t="s">
        <v>254</v>
      </c>
      <c r="O983" s="65" t="e">
        <v>#N/A</v>
      </c>
    </row>
    <row r="984" spans="1:15" s="65" customFormat="1" x14ac:dyDescent="0.25">
      <c r="A984" s="289" t="s">
        <v>944</v>
      </c>
      <c r="B984" s="294">
        <v>18</v>
      </c>
      <c r="C984" s="65">
        <v>10</v>
      </c>
      <c r="D984" s="65">
        <v>3</v>
      </c>
      <c r="H984" s="65">
        <v>0</v>
      </c>
      <c r="M984" s="65" t="s">
        <v>16</v>
      </c>
      <c r="N984" s="65" t="s">
        <v>254</v>
      </c>
      <c r="O984" s="65" t="e">
        <v>#N/A</v>
      </c>
    </row>
    <row r="985" spans="1:15" s="65" customFormat="1" x14ac:dyDescent="0.25">
      <c r="A985" s="289" t="s">
        <v>944</v>
      </c>
      <c r="B985" s="294">
        <v>18</v>
      </c>
      <c r="C985" s="65">
        <v>11</v>
      </c>
      <c r="D985" s="65">
        <v>3</v>
      </c>
      <c r="H985" s="65">
        <v>0</v>
      </c>
      <c r="M985" s="65" t="s">
        <v>16</v>
      </c>
      <c r="N985" s="65" t="s">
        <v>254</v>
      </c>
      <c r="O985" s="65" t="e">
        <v>#N/A</v>
      </c>
    </row>
    <row r="986" spans="1:15" s="65" customFormat="1" x14ac:dyDescent="0.25">
      <c r="A986" s="289" t="s">
        <v>944</v>
      </c>
      <c r="B986" s="294">
        <v>18</v>
      </c>
      <c r="C986" s="65">
        <v>12</v>
      </c>
      <c r="D986" s="65">
        <v>3</v>
      </c>
      <c r="H986" s="65">
        <v>0</v>
      </c>
      <c r="M986" s="65" t="s">
        <v>16</v>
      </c>
      <c r="N986" s="65" t="s">
        <v>254</v>
      </c>
      <c r="O986" s="65" t="e">
        <v>#N/A</v>
      </c>
    </row>
    <row r="987" spans="1:15" s="65" customFormat="1" x14ac:dyDescent="0.25">
      <c r="A987" s="289" t="s">
        <v>944</v>
      </c>
      <c r="B987" s="294">
        <v>18</v>
      </c>
      <c r="C987" s="65">
        <v>13</v>
      </c>
      <c r="D987" s="65">
        <v>4</v>
      </c>
      <c r="H987" s="65">
        <v>0</v>
      </c>
      <c r="M987" s="65" t="s">
        <v>16</v>
      </c>
      <c r="N987" s="65" t="s">
        <v>254</v>
      </c>
      <c r="O987" s="65" t="e">
        <v>#N/A</v>
      </c>
    </row>
    <row r="988" spans="1:15" s="65" customFormat="1" x14ac:dyDescent="0.25">
      <c r="A988" s="289" t="s">
        <v>944</v>
      </c>
      <c r="B988" s="294">
        <v>18</v>
      </c>
      <c r="C988" s="65">
        <v>14</v>
      </c>
      <c r="D988" s="65">
        <v>4</v>
      </c>
      <c r="H988" s="65">
        <v>0</v>
      </c>
      <c r="M988" s="65" t="s">
        <v>16</v>
      </c>
      <c r="N988" s="65" t="s">
        <v>254</v>
      </c>
      <c r="O988" s="65" t="e">
        <v>#N/A</v>
      </c>
    </row>
    <row r="989" spans="1:15" s="65" customFormat="1" x14ac:dyDescent="0.25">
      <c r="A989" s="289" t="s">
        <v>944</v>
      </c>
      <c r="B989" s="294">
        <v>18</v>
      </c>
      <c r="C989" s="65">
        <v>15</v>
      </c>
      <c r="D989" s="65">
        <v>4</v>
      </c>
      <c r="H989" s="65">
        <v>0</v>
      </c>
      <c r="M989" s="65" t="s">
        <v>16</v>
      </c>
      <c r="N989" s="65" t="s">
        <v>254</v>
      </c>
      <c r="O989" s="65" t="e">
        <v>#N/A</v>
      </c>
    </row>
    <row r="990" spans="1:15" s="65" customFormat="1" x14ac:dyDescent="0.25">
      <c r="A990" s="289" t="s">
        <v>944</v>
      </c>
      <c r="B990" s="294">
        <v>18</v>
      </c>
      <c r="C990" s="65">
        <v>16</v>
      </c>
      <c r="D990" s="65">
        <v>3</v>
      </c>
      <c r="H990" s="65">
        <v>0</v>
      </c>
      <c r="M990" s="65" t="s">
        <v>16</v>
      </c>
      <c r="N990" s="65" t="s">
        <v>254</v>
      </c>
      <c r="O990" s="65" t="e">
        <v>#N/A</v>
      </c>
    </row>
    <row r="991" spans="1:15" s="65" customFormat="1" x14ac:dyDescent="0.25">
      <c r="A991" s="289" t="s">
        <v>944</v>
      </c>
      <c r="B991" s="294">
        <v>18</v>
      </c>
      <c r="C991" s="65">
        <v>17</v>
      </c>
      <c r="D991" s="65">
        <v>3</v>
      </c>
      <c r="H991" s="65">
        <v>0</v>
      </c>
      <c r="M991" s="65" t="s">
        <v>16</v>
      </c>
      <c r="N991" s="65" t="s">
        <v>254</v>
      </c>
      <c r="O991" s="65" t="e">
        <v>#N/A</v>
      </c>
    </row>
    <row r="992" spans="1:15" s="65" customFormat="1" x14ac:dyDescent="0.25">
      <c r="A992" s="289" t="s">
        <v>944</v>
      </c>
      <c r="B992" s="294">
        <v>18</v>
      </c>
      <c r="C992" s="65">
        <v>18</v>
      </c>
      <c r="D992" s="65">
        <v>3</v>
      </c>
      <c r="H992" s="65">
        <v>0</v>
      </c>
      <c r="M992" s="65" t="s">
        <v>16</v>
      </c>
      <c r="N992" s="65" t="s">
        <v>254</v>
      </c>
      <c r="O992" s="65" t="e">
        <v>#N/A</v>
      </c>
    </row>
    <row r="993" spans="1:15" s="65" customFormat="1" x14ac:dyDescent="0.25">
      <c r="A993" s="289" t="s">
        <v>944</v>
      </c>
      <c r="B993" s="294">
        <v>18</v>
      </c>
      <c r="C993" s="65">
        <v>19</v>
      </c>
      <c r="D993" s="65" t="s">
        <v>52</v>
      </c>
      <c r="H993" s="65">
        <v>0</v>
      </c>
      <c r="M993" s="65" t="s">
        <v>16</v>
      </c>
      <c r="N993" s="65" t="s">
        <v>254</v>
      </c>
      <c r="O993" s="65" t="e">
        <v>#N/A</v>
      </c>
    </row>
    <row r="994" spans="1:15" s="65" customFormat="1" x14ac:dyDescent="0.25">
      <c r="A994" s="289" t="s">
        <v>944</v>
      </c>
      <c r="B994" s="294">
        <v>18</v>
      </c>
      <c r="C994" s="65">
        <v>20</v>
      </c>
      <c r="D994" s="65" t="s">
        <v>52</v>
      </c>
      <c r="H994" s="65">
        <v>0</v>
      </c>
      <c r="M994" s="65" t="s">
        <v>16</v>
      </c>
      <c r="N994" s="65" t="s">
        <v>254</v>
      </c>
      <c r="O994" s="65" t="e">
        <v>#N/A</v>
      </c>
    </row>
    <row r="995" spans="1:15" s="65" customFormat="1" x14ac:dyDescent="0.25">
      <c r="A995" s="289" t="s">
        <v>944</v>
      </c>
      <c r="B995" s="294">
        <v>18</v>
      </c>
      <c r="C995" s="65">
        <v>21</v>
      </c>
      <c r="D995" s="65" t="s">
        <v>52</v>
      </c>
      <c r="H995" s="65">
        <v>0</v>
      </c>
      <c r="M995" s="65" t="s">
        <v>16</v>
      </c>
      <c r="N995" s="65" t="s">
        <v>254</v>
      </c>
      <c r="O995" s="65" t="e">
        <v>#N/A</v>
      </c>
    </row>
    <row r="996" spans="1:15" s="65" customFormat="1" x14ac:dyDescent="0.25">
      <c r="A996" s="289" t="s">
        <v>944</v>
      </c>
      <c r="B996" s="294">
        <v>18</v>
      </c>
      <c r="C996" s="65">
        <v>22</v>
      </c>
      <c r="D996" s="65" t="s">
        <v>52</v>
      </c>
      <c r="H996" s="65">
        <v>0</v>
      </c>
      <c r="M996" s="65" t="s">
        <v>16</v>
      </c>
      <c r="N996" s="65" t="s">
        <v>254</v>
      </c>
      <c r="O996" s="65" t="e">
        <v>#N/A</v>
      </c>
    </row>
    <row r="997" spans="1:15" s="65" customFormat="1" x14ac:dyDescent="0.25">
      <c r="A997" s="289" t="s">
        <v>944</v>
      </c>
      <c r="B997" s="294">
        <v>18</v>
      </c>
      <c r="C997" s="65">
        <v>23</v>
      </c>
      <c r="D997" s="65" t="s">
        <v>52</v>
      </c>
      <c r="H997" s="65">
        <v>0</v>
      </c>
      <c r="M997" s="65" t="s">
        <v>16</v>
      </c>
      <c r="N997" s="65" t="s">
        <v>254</v>
      </c>
      <c r="O997" s="65" t="e">
        <v>#N/A</v>
      </c>
    </row>
    <row r="998" spans="1:15" s="65" customFormat="1" x14ac:dyDescent="0.25">
      <c r="A998" s="289" t="s">
        <v>944</v>
      </c>
      <c r="B998" s="294">
        <v>18</v>
      </c>
      <c r="C998" s="65">
        <v>24</v>
      </c>
      <c r="D998" s="65" t="s">
        <v>52</v>
      </c>
      <c r="H998" s="65">
        <v>0</v>
      </c>
      <c r="M998" s="65" t="s">
        <v>16</v>
      </c>
      <c r="N998" s="65" t="s">
        <v>254</v>
      </c>
      <c r="O998" s="65" t="e">
        <v>#N/A</v>
      </c>
    </row>
    <row r="999" spans="1:15" s="65" customFormat="1" x14ac:dyDescent="0.25">
      <c r="A999" s="289" t="s">
        <v>944</v>
      </c>
      <c r="B999" s="294">
        <v>18</v>
      </c>
      <c r="C999" s="65">
        <v>25</v>
      </c>
      <c r="D999" s="65" t="s">
        <v>52</v>
      </c>
      <c r="H999" s="65">
        <v>0</v>
      </c>
      <c r="M999" s="65" t="s">
        <v>16</v>
      </c>
      <c r="N999" s="65" t="s">
        <v>254</v>
      </c>
      <c r="O999" s="65" t="e">
        <v>#N/A</v>
      </c>
    </row>
    <row r="1000" spans="1:15" s="65" customFormat="1" x14ac:dyDescent="0.25">
      <c r="A1000" s="289" t="s">
        <v>944</v>
      </c>
      <c r="B1000" s="294">
        <v>18</v>
      </c>
      <c r="C1000" s="65">
        <v>26</v>
      </c>
      <c r="D1000" s="65" t="s">
        <v>52</v>
      </c>
      <c r="H1000" s="65">
        <v>0</v>
      </c>
      <c r="M1000" s="65" t="s">
        <v>16</v>
      </c>
      <c r="N1000" s="65" t="s">
        <v>254</v>
      </c>
      <c r="O1000" s="65" t="e">
        <v>#N/A</v>
      </c>
    </row>
    <row r="1001" spans="1:15" s="65" customFormat="1" x14ac:dyDescent="0.25">
      <c r="A1001" s="289" t="s">
        <v>944</v>
      </c>
      <c r="B1001" s="294">
        <v>18</v>
      </c>
      <c r="C1001" s="65">
        <v>27</v>
      </c>
      <c r="D1001" s="65" t="s">
        <v>52</v>
      </c>
      <c r="H1001" s="65">
        <v>0</v>
      </c>
      <c r="M1001" s="65" t="s">
        <v>16</v>
      </c>
      <c r="N1001" s="65" t="s">
        <v>254</v>
      </c>
      <c r="O1001" s="65" t="e">
        <v>#N/A</v>
      </c>
    </row>
    <row r="1002" spans="1:15" s="65" customFormat="1" ht="15" customHeight="1" x14ac:dyDescent="0.25">
      <c r="A1002" s="289" t="s">
        <v>944</v>
      </c>
      <c r="B1002" s="294">
        <v>18</v>
      </c>
      <c r="C1002" s="65">
        <v>1</v>
      </c>
      <c r="D1002" s="65">
        <v>4</v>
      </c>
      <c r="H1002" s="65">
        <v>0</v>
      </c>
      <c r="M1002" s="65" t="s">
        <v>16</v>
      </c>
      <c r="N1002" s="65" t="s">
        <v>254</v>
      </c>
      <c r="O1002" s="65" t="e">
        <v>#N/A</v>
      </c>
    </row>
    <row r="1003" spans="1:15" s="65" customFormat="1" x14ac:dyDescent="0.25">
      <c r="A1003" s="289" t="s">
        <v>944</v>
      </c>
      <c r="B1003" s="294">
        <v>18</v>
      </c>
      <c r="C1003" s="65">
        <v>2</v>
      </c>
      <c r="D1003" s="65">
        <v>4</v>
      </c>
      <c r="H1003" s="65">
        <v>0</v>
      </c>
      <c r="M1003" s="65" t="s">
        <v>16</v>
      </c>
      <c r="N1003" s="65" t="s">
        <v>254</v>
      </c>
      <c r="O1003" s="65" t="e">
        <v>#N/A</v>
      </c>
    </row>
    <row r="1004" spans="1:15" s="65" customFormat="1" x14ac:dyDescent="0.25">
      <c r="A1004" s="289" t="s">
        <v>944</v>
      </c>
      <c r="B1004" s="294">
        <v>18</v>
      </c>
      <c r="C1004" s="65">
        <v>3</v>
      </c>
      <c r="D1004" s="65">
        <v>3</v>
      </c>
      <c r="H1004" s="65">
        <v>0</v>
      </c>
      <c r="M1004" s="65" t="s">
        <v>16</v>
      </c>
      <c r="N1004" s="65" t="s">
        <v>254</v>
      </c>
      <c r="O1004" s="65" t="e">
        <v>#N/A</v>
      </c>
    </row>
    <row r="1005" spans="1:15" s="65" customFormat="1" x14ac:dyDescent="0.25">
      <c r="A1005" s="289" t="s">
        <v>944</v>
      </c>
      <c r="B1005" s="294">
        <v>18</v>
      </c>
      <c r="C1005" s="65">
        <v>4</v>
      </c>
      <c r="D1005" s="65">
        <v>3</v>
      </c>
      <c r="H1005" s="65">
        <v>2</v>
      </c>
      <c r="M1005" s="65" t="s">
        <v>16</v>
      </c>
      <c r="N1005" s="65" t="s">
        <v>254</v>
      </c>
      <c r="O1005" s="65" t="e">
        <v>#N/A</v>
      </c>
    </row>
    <row r="1006" spans="1:15" s="65" customFormat="1" x14ac:dyDescent="0.25">
      <c r="A1006" s="289" t="s">
        <v>944</v>
      </c>
      <c r="B1006" s="294">
        <v>18</v>
      </c>
      <c r="C1006" s="65">
        <v>5</v>
      </c>
      <c r="D1006" s="65">
        <v>3</v>
      </c>
      <c r="H1006" s="65">
        <v>0</v>
      </c>
      <c r="M1006" s="65" t="s">
        <v>16</v>
      </c>
      <c r="N1006" s="65" t="s">
        <v>254</v>
      </c>
      <c r="O1006" s="65" t="e">
        <v>#N/A</v>
      </c>
    </row>
    <row r="1007" spans="1:15" s="65" customFormat="1" x14ac:dyDescent="0.25">
      <c r="A1007" s="289" t="s">
        <v>944</v>
      </c>
      <c r="B1007" s="294">
        <v>18</v>
      </c>
      <c r="C1007" s="65">
        <v>6</v>
      </c>
      <c r="D1007" s="65">
        <v>3</v>
      </c>
      <c r="H1007" s="65">
        <v>0</v>
      </c>
      <c r="M1007" s="65" t="s">
        <v>16</v>
      </c>
      <c r="N1007" s="65" t="s">
        <v>254</v>
      </c>
      <c r="O1007" s="65" t="e">
        <v>#N/A</v>
      </c>
    </row>
    <row r="1008" spans="1:15" s="65" customFormat="1" x14ac:dyDescent="0.25">
      <c r="A1008" s="289" t="s">
        <v>944</v>
      </c>
      <c r="B1008" s="294">
        <v>18</v>
      </c>
      <c r="C1008" s="65">
        <v>7</v>
      </c>
      <c r="D1008" s="65">
        <v>4</v>
      </c>
      <c r="H1008" s="65">
        <v>0</v>
      </c>
      <c r="M1008" s="65" t="s">
        <v>16</v>
      </c>
      <c r="N1008" s="65" t="s">
        <v>254</v>
      </c>
      <c r="O1008" s="65" t="e">
        <v>#N/A</v>
      </c>
    </row>
    <row r="1009" spans="1:15" s="65" customFormat="1" x14ac:dyDescent="0.25">
      <c r="A1009" s="289" t="s">
        <v>944</v>
      </c>
      <c r="B1009" s="294">
        <v>18</v>
      </c>
      <c r="C1009" s="65">
        <v>8</v>
      </c>
      <c r="D1009" s="65">
        <v>3</v>
      </c>
      <c r="H1009" s="65">
        <v>0</v>
      </c>
      <c r="M1009" s="65" t="s">
        <v>16</v>
      </c>
      <c r="N1009" s="65" t="s">
        <v>254</v>
      </c>
      <c r="O1009" s="65" t="e">
        <v>#N/A</v>
      </c>
    </row>
    <row r="1010" spans="1:15" s="65" customFormat="1" x14ac:dyDescent="0.25">
      <c r="A1010" s="289" t="s">
        <v>944</v>
      </c>
      <c r="B1010" s="294">
        <v>18</v>
      </c>
      <c r="C1010" s="65">
        <v>9</v>
      </c>
      <c r="D1010" s="65">
        <v>3</v>
      </c>
      <c r="H1010" s="65">
        <v>0</v>
      </c>
      <c r="M1010" s="65" t="s">
        <v>16</v>
      </c>
      <c r="N1010" s="65" t="s">
        <v>254</v>
      </c>
      <c r="O1010" s="65" t="e">
        <v>#N/A</v>
      </c>
    </row>
    <row r="1011" spans="1:15" s="65" customFormat="1" x14ac:dyDescent="0.25">
      <c r="A1011" s="289" t="s">
        <v>944</v>
      </c>
      <c r="B1011" s="294">
        <v>18</v>
      </c>
      <c r="C1011" s="65">
        <v>10</v>
      </c>
      <c r="D1011" s="65">
        <v>3</v>
      </c>
      <c r="H1011" s="65">
        <v>0</v>
      </c>
      <c r="M1011" s="65" t="s">
        <v>16</v>
      </c>
      <c r="N1011" s="65" t="s">
        <v>254</v>
      </c>
      <c r="O1011" s="65" t="e">
        <v>#N/A</v>
      </c>
    </row>
    <row r="1012" spans="1:15" s="65" customFormat="1" x14ac:dyDescent="0.25">
      <c r="A1012" s="289" t="s">
        <v>944</v>
      </c>
      <c r="B1012" s="294">
        <v>18</v>
      </c>
      <c r="C1012" s="65">
        <v>11</v>
      </c>
      <c r="D1012" s="65">
        <v>3</v>
      </c>
      <c r="H1012" s="65">
        <v>0</v>
      </c>
      <c r="M1012" s="65" t="s">
        <v>16</v>
      </c>
      <c r="N1012" s="65" t="s">
        <v>254</v>
      </c>
      <c r="O1012" s="65" t="e">
        <v>#N/A</v>
      </c>
    </row>
    <row r="1013" spans="1:15" s="65" customFormat="1" x14ac:dyDescent="0.25">
      <c r="A1013" s="289" t="s">
        <v>944</v>
      </c>
      <c r="B1013" s="294">
        <v>18</v>
      </c>
      <c r="C1013" s="65">
        <v>12</v>
      </c>
      <c r="D1013" s="65">
        <v>3</v>
      </c>
      <c r="H1013" s="65">
        <v>0</v>
      </c>
      <c r="M1013" s="65" t="s">
        <v>16</v>
      </c>
      <c r="N1013" s="65" t="s">
        <v>254</v>
      </c>
      <c r="O1013" s="65" t="e">
        <v>#N/A</v>
      </c>
    </row>
    <row r="1014" spans="1:15" s="65" customFormat="1" x14ac:dyDescent="0.25">
      <c r="A1014" s="289" t="s">
        <v>944</v>
      </c>
      <c r="B1014" s="294">
        <v>18</v>
      </c>
      <c r="C1014" s="65">
        <v>13</v>
      </c>
      <c r="D1014" s="65">
        <v>4</v>
      </c>
      <c r="H1014" s="65">
        <v>0</v>
      </c>
      <c r="M1014" s="65" t="s">
        <v>16</v>
      </c>
      <c r="N1014" s="65" t="s">
        <v>254</v>
      </c>
      <c r="O1014" s="65" t="e">
        <v>#N/A</v>
      </c>
    </row>
    <row r="1015" spans="1:15" s="65" customFormat="1" x14ac:dyDescent="0.25">
      <c r="A1015" s="289" t="s">
        <v>944</v>
      </c>
      <c r="B1015" s="294">
        <v>18</v>
      </c>
      <c r="C1015" s="65">
        <v>14</v>
      </c>
      <c r="D1015" s="65">
        <v>4</v>
      </c>
      <c r="H1015" s="65">
        <v>0</v>
      </c>
      <c r="M1015" s="65" t="s">
        <v>16</v>
      </c>
      <c r="N1015" s="65" t="s">
        <v>254</v>
      </c>
      <c r="O1015" s="65" t="e">
        <v>#N/A</v>
      </c>
    </row>
    <row r="1016" spans="1:15" s="65" customFormat="1" x14ac:dyDescent="0.25">
      <c r="A1016" s="289" t="s">
        <v>944</v>
      </c>
      <c r="B1016" s="294">
        <v>18</v>
      </c>
      <c r="C1016" s="65">
        <v>15</v>
      </c>
      <c r="D1016" s="65">
        <v>4</v>
      </c>
      <c r="H1016" s="65">
        <v>0</v>
      </c>
      <c r="M1016" s="65" t="s">
        <v>16</v>
      </c>
      <c r="N1016" s="65" t="s">
        <v>254</v>
      </c>
      <c r="O1016" s="65" t="e">
        <v>#N/A</v>
      </c>
    </row>
    <row r="1017" spans="1:15" s="65" customFormat="1" x14ac:dyDescent="0.25">
      <c r="A1017" s="289" t="s">
        <v>944</v>
      </c>
      <c r="B1017" s="294">
        <v>18</v>
      </c>
      <c r="C1017" s="65">
        <v>16</v>
      </c>
      <c r="D1017" s="65">
        <v>3</v>
      </c>
      <c r="H1017" s="65">
        <v>0</v>
      </c>
      <c r="M1017" s="65" t="s">
        <v>16</v>
      </c>
      <c r="N1017" s="65" t="s">
        <v>254</v>
      </c>
      <c r="O1017" s="65" t="e">
        <v>#N/A</v>
      </c>
    </row>
    <row r="1018" spans="1:15" s="65" customFormat="1" x14ac:dyDescent="0.25">
      <c r="A1018" s="289" t="s">
        <v>944</v>
      </c>
      <c r="B1018" s="294">
        <v>18</v>
      </c>
      <c r="C1018" s="65">
        <v>17</v>
      </c>
      <c r="D1018" s="65">
        <v>3</v>
      </c>
      <c r="H1018" s="65">
        <v>0</v>
      </c>
      <c r="M1018" s="65" t="s">
        <v>16</v>
      </c>
      <c r="N1018" s="65" t="s">
        <v>254</v>
      </c>
      <c r="O1018" s="65" t="e">
        <v>#N/A</v>
      </c>
    </row>
    <row r="1019" spans="1:15" s="65" customFormat="1" x14ac:dyDescent="0.25">
      <c r="A1019" s="289" t="s">
        <v>944</v>
      </c>
      <c r="B1019" s="294">
        <v>18</v>
      </c>
      <c r="C1019" s="65">
        <v>18</v>
      </c>
      <c r="D1019" s="65">
        <v>3</v>
      </c>
      <c r="H1019" s="65">
        <v>0</v>
      </c>
      <c r="M1019" s="65" t="s">
        <v>16</v>
      </c>
      <c r="N1019" s="65" t="s">
        <v>254</v>
      </c>
      <c r="O1019" s="65" t="e">
        <v>#N/A</v>
      </c>
    </row>
    <row r="1020" spans="1:15" s="65" customFormat="1" x14ac:dyDescent="0.25">
      <c r="A1020" s="289" t="s">
        <v>944</v>
      </c>
      <c r="B1020" s="294">
        <v>18</v>
      </c>
      <c r="C1020" s="65">
        <v>19</v>
      </c>
      <c r="D1020" s="65" t="s">
        <v>52</v>
      </c>
      <c r="H1020" s="65">
        <v>0</v>
      </c>
      <c r="M1020" s="65" t="s">
        <v>16</v>
      </c>
      <c r="N1020" s="65" t="s">
        <v>254</v>
      </c>
      <c r="O1020" s="65" t="e">
        <v>#N/A</v>
      </c>
    </row>
    <row r="1021" spans="1:15" s="65" customFormat="1" x14ac:dyDescent="0.25">
      <c r="A1021" s="289" t="s">
        <v>944</v>
      </c>
      <c r="B1021" s="294">
        <v>18</v>
      </c>
      <c r="C1021" s="65">
        <v>20</v>
      </c>
      <c r="D1021" s="65" t="s">
        <v>52</v>
      </c>
      <c r="H1021" s="65">
        <v>0</v>
      </c>
      <c r="M1021" s="65" t="s">
        <v>16</v>
      </c>
      <c r="N1021" s="65" t="s">
        <v>254</v>
      </c>
      <c r="O1021" s="65" t="e">
        <v>#N/A</v>
      </c>
    </row>
    <row r="1022" spans="1:15" s="65" customFormat="1" x14ac:dyDescent="0.25">
      <c r="A1022" s="289" t="s">
        <v>944</v>
      </c>
      <c r="B1022" s="294">
        <v>18</v>
      </c>
      <c r="C1022" s="65">
        <v>21</v>
      </c>
      <c r="D1022" s="65" t="s">
        <v>52</v>
      </c>
      <c r="H1022" s="65">
        <v>0</v>
      </c>
      <c r="M1022" s="65" t="s">
        <v>16</v>
      </c>
      <c r="N1022" s="65" t="s">
        <v>254</v>
      </c>
      <c r="O1022" s="65" t="e">
        <v>#N/A</v>
      </c>
    </row>
    <row r="1023" spans="1:15" s="65" customFormat="1" x14ac:dyDescent="0.25">
      <c r="A1023" s="289" t="s">
        <v>944</v>
      </c>
      <c r="B1023" s="294">
        <v>18</v>
      </c>
      <c r="C1023" s="65">
        <v>22</v>
      </c>
      <c r="D1023" s="65" t="s">
        <v>52</v>
      </c>
      <c r="H1023" s="65">
        <v>0</v>
      </c>
      <c r="M1023" s="65" t="s">
        <v>16</v>
      </c>
      <c r="N1023" s="65" t="s">
        <v>254</v>
      </c>
      <c r="O1023" s="65" t="e">
        <v>#N/A</v>
      </c>
    </row>
    <row r="1024" spans="1:15" s="65" customFormat="1" x14ac:dyDescent="0.25">
      <c r="A1024" s="289" t="s">
        <v>944</v>
      </c>
      <c r="B1024" s="294">
        <v>18</v>
      </c>
      <c r="C1024" s="65">
        <v>23</v>
      </c>
      <c r="D1024" s="65" t="s">
        <v>52</v>
      </c>
      <c r="H1024" s="65">
        <v>0</v>
      </c>
      <c r="M1024" s="65" t="s">
        <v>16</v>
      </c>
      <c r="N1024" s="65" t="s">
        <v>254</v>
      </c>
      <c r="O1024" s="65" t="e">
        <v>#N/A</v>
      </c>
    </row>
    <row r="1025" spans="1:15" s="65" customFormat="1" x14ac:dyDescent="0.25">
      <c r="A1025" s="289" t="s">
        <v>944</v>
      </c>
      <c r="B1025" s="294">
        <v>18</v>
      </c>
      <c r="C1025" s="65">
        <v>24</v>
      </c>
      <c r="D1025" s="65" t="s">
        <v>52</v>
      </c>
      <c r="H1025" s="65">
        <v>0</v>
      </c>
      <c r="M1025" s="65" t="s">
        <v>16</v>
      </c>
      <c r="N1025" s="65" t="s">
        <v>254</v>
      </c>
      <c r="O1025" s="65" t="e">
        <v>#N/A</v>
      </c>
    </row>
    <row r="1026" spans="1:15" s="65" customFormat="1" x14ac:dyDescent="0.25">
      <c r="A1026" s="289" t="s">
        <v>944</v>
      </c>
      <c r="B1026" s="294">
        <v>18</v>
      </c>
      <c r="C1026" s="65">
        <v>25</v>
      </c>
      <c r="D1026" s="65" t="s">
        <v>52</v>
      </c>
      <c r="H1026" s="65">
        <v>0</v>
      </c>
      <c r="M1026" s="65" t="s">
        <v>16</v>
      </c>
      <c r="N1026" s="65" t="s">
        <v>254</v>
      </c>
      <c r="O1026" s="65" t="e">
        <v>#N/A</v>
      </c>
    </row>
    <row r="1027" spans="1:15" s="65" customFormat="1" x14ac:dyDescent="0.25">
      <c r="A1027" s="289" t="s">
        <v>944</v>
      </c>
      <c r="B1027" s="294">
        <v>18</v>
      </c>
      <c r="C1027" s="65">
        <v>26</v>
      </c>
      <c r="D1027" s="65" t="s">
        <v>52</v>
      </c>
      <c r="H1027" s="65">
        <v>0</v>
      </c>
      <c r="M1027" s="65" t="s">
        <v>16</v>
      </c>
      <c r="N1027" s="65" t="s">
        <v>254</v>
      </c>
      <c r="O1027" s="65" t="e">
        <v>#N/A</v>
      </c>
    </row>
    <row r="1028" spans="1:15" s="65" customFormat="1" x14ac:dyDescent="0.25">
      <c r="A1028" s="289" t="s">
        <v>944</v>
      </c>
      <c r="B1028" s="294">
        <v>18</v>
      </c>
      <c r="C1028" s="65">
        <v>27</v>
      </c>
      <c r="D1028" s="65" t="s">
        <v>52</v>
      </c>
      <c r="H1028" s="65">
        <v>0</v>
      </c>
      <c r="M1028" s="65" t="s">
        <v>16</v>
      </c>
      <c r="N1028" s="65" t="s">
        <v>254</v>
      </c>
      <c r="O1028" s="65" t="e">
        <v>#N/A</v>
      </c>
    </row>
    <row r="1029" spans="1:15" s="78" customFormat="1" ht="15" customHeight="1" x14ac:dyDescent="0.25">
      <c r="A1029" s="78" t="s">
        <v>1095</v>
      </c>
      <c r="B1029" s="297"/>
      <c r="C1029" s="78">
        <v>1</v>
      </c>
      <c r="D1029" s="78">
        <v>4</v>
      </c>
      <c r="E1029" s="78">
        <v>4</v>
      </c>
      <c r="F1029" s="78">
        <v>18</v>
      </c>
      <c r="G1029" s="78">
        <v>19</v>
      </c>
      <c r="H1029" s="78">
        <v>0</v>
      </c>
      <c r="K1029" s="78" t="s">
        <v>1037</v>
      </c>
      <c r="L1029" s="78" t="s">
        <v>1066</v>
      </c>
      <c r="M1029" s="78" t="s">
        <v>16</v>
      </c>
      <c r="N1029" s="78" t="s">
        <v>254</v>
      </c>
      <c r="O1029" s="78" t="e">
        <v>#N/A</v>
      </c>
    </row>
    <row r="1030" spans="1:15" s="78" customFormat="1" x14ac:dyDescent="0.25">
      <c r="A1030" s="78" t="s">
        <v>1095</v>
      </c>
      <c r="B1030" s="297"/>
      <c r="C1030" s="78">
        <v>2</v>
      </c>
      <c r="D1030" s="78">
        <v>4</v>
      </c>
      <c r="E1030" s="78">
        <v>4</v>
      </c>
      <c r="F1030" s="78">
        <v>15</v>
      </c>
      <c r="G1030" s="78">
        <v>18</v>
      </c>
      <c r="H1030" s="78">
        <v>0</v>
      </c>
      <c r="K1030" s="78" t="s">
        <v>1037</v>
      </c>
      <c r="L1030" s="78" t="s">
        <v>1067</v>
      </c>
      <c r="M1030" s="78" t="s">
        <v>16</v>
      </c>
      <c r="N1030" s="78" t="s">
        <v>254</v>
      </c>
      <c r="O1030" s="78" t="e">
        <v>#N/A</v>
      </c>
    </row>
    <row r="1031" spans="1:15" s="78" customFormat="1" x14ac:dyDescent="0.25">
      <c r="A1031" s="78" t="s">
        <v>1095</v>
      </c>
      <c r="B1031" s="297"/>
      <c r="C1031" s="78">
        <v>3</v>
      </c>
      <c r="D1031" s="78">
        <v>3</v>
      </c>
      <c r="E1031" s="78">
        <v>4</v>
      </c>
      <c r="F1031" s="78">
        <v>12</v>
      </c>
      <c r="G1031" s="78">
        <v>17</v>
      </c>
      <c r="H1031" s="78">
        <v>0</v>
      </c>
      <c r="K1031" s="78" t="s">
        <v>1037</v>
      </c>
      <c r="L1031" s="78" t="s">
        <v>1068</v>
      </c>
      <c r="M1031" s="78" t="s">
        <v>16</v>
      </c>
      <c r="N1031" s="78" t="s">
        <v>254</v>
      </c>
      <c r="O1031" s="78" t="e">
        <v>#N/A</v>
      </c>
    </row>
    <row r="1032" spans="1:15" s="78" customFormat="1" x14ac:dyDescent="0.25">
      <c r="A1032" s="78" t="s">
        <v>1095</v>
      </c>
      <c r="B1032" s="297"/>
      <c r="C1032" s="78">
        <v>4</v>
      </c>
      <c r="D1032" s="78">
        <v>3</v>
      </c>
      <c r="E1032" s="78">
        <v>4</v>
      </c>
      <c r="F1032" s="78">
        <v>19</v>
      </c>
      <c r="G1032" s="78">
        <v>20</v>
      </c>
      <c r="H1032" s="78">
        <v>0</v>
      </c>
      <c r="K1032" s="78" t="s">
        <v>1037</v>
      </c>
      <c r="L1032" s="78" t="s">
        <v>1069</v>
      </c>
      <c r="M1032" s="78" t="s">
        <v>16</v>
      </c>
      <c r="N1032" s="78" t="s">
        <v>254</v>
      </c>
      <c r="O1032" s="78" t="e">
        <v>#N/A</v>
      </c>
    </row>
    <row r="1033" spans="1:15" s="78" customFormat="1" x14ac:dyDescent="0.25">
      <c r="A1033" s="78" t="s">
        <v>1095</v>
      </c>
      <c r="B1033" s="297"/>
      <c r="C1033" s="78">
        <v>5</v>
      </c>
      <c r="D1033" s="78">
        <v>3</v>
      </c>
      <c r="E1033" s="78">
        <v>3</v>
      </c>
      <c r="F1033" s="78">
        <v>9</v>
      </c>
      <c r="G1033" s="78">
        <v>9</v>
      </c>
      <c r="H1033" s="78">
        <v>0</v>
      </c>
      <c r="K1033" s="78" t="s">
        <v>1037</v>
      </c>
      <c r="L1033" s="78" t="s">
        <v>1070</v>
      </c>
      <c r="M1033" s="78" t="s">
        <v>16</v>
      </c>
      <c r="N1033" s="78" t="s">
        <v>254</v>
      </c>
      <c r="O1033" s="78" t="e">
        <v>#N/A</v>
      </c>
    </row>
    <row r="1034" spans="1:15" s="78" customFormat="1" x14ac:dyDescent="0.25">
      <c r="A1034" s="78" t="s">
        <v>1095</v>
      </c>
      <c r="B1034" s="297"/>
      <c r="C1034" s="78">
        <v>6</v>
      </c>
      <c r="D1034" s="78">
        <v>3</v>
      </c>
      <c r="E1034" s="78">
        <v>4</v>
      </c>
      <c r="F1034" s="78">
        <v>12</v>
      </c>
      <c r="G1034" s="78">
        <v>16</v>
      </c>
      <c r="H1034" s="78">
        <v>0</v>
      </c>
      <c r="K1034" s="78" t="s">
        <v>1037</v>
      </c>
      <c r="L1034" s="78" t="s">
        <v>1068</v>
      </c>
      <c r="M1034" s="78" t="s">
        <v>16</v>
      </c>
      <c r="N1034" s="78" t="s">
        <v>254</v>
      </c>
      <c r="O1034" s="78" t="e">
        <v>#N/A</v>
      </c>
    </row>
    <row r="1035" spans="1:15" s="78" customFormat="1" x14ac:dyDescent="0.25">
      <c r="A1035" s="78" t="s">
        <v>1095</v>
      </c>
      <c r="B1035" s="297"/>
      <c r="C1035" s="78">
        <v>7</v>
      </c>
      <c r="D1035" s="78">
        <v>4</v>
      </c>
      <c r="E1035" s="78">
        <v>4</v>
      </c>
      <c r="F1035" s="78">
        <v>20</v>
      </c>
      <c r="G1035" s="78">
        <v>20</v>
      </c>
      <c r="H1035" s="78">
        <v>0</v>
      </c>
      <c r="K1035" s="78" t="s">
        <v>1037</v>
      </c>
      <c r="L1035" s="78" t="s">
        <v>1071</v>
      </c>
      <c r="M1035" s="78" t="s">
        <v>16</v>
      </c>
      <c r="N1035" s="78" t="s">
        <v>254</v>
      </c>
      <c r="O1035" s="78" t="e">
        <v>#N/A</v>
      </c>
    </row>
    <row r="1036" spans="1:15" s="78" customFormat="1" x14ac:dyDescent="0.25">
      <c r="A1036" s="78" t="s">
        <v>1095</v>
      </c>
      <c r="B1036" s="297"/>
      <c r="C1036" s="78">
        <v>8</v>
      </c>
      <c r="D1036" s="78">
        <v>3</v>
      </c>
      <c r="E1036" s="78">
        <v>4</v>
      </c>
      <c r="F1036" s="78">
        <v>12</v>
      </c>
      <c r="G1036" s="78">
        <v>14</v>
      </c>
      <c r="H1036" s="78">
        <v>0</v>
      </c>
      <c r="K1036" s="78" t="s">
        <v>1037</v>
      </c>
      <c r="L1036" s="78" t="s">
        <v>1068</v>
      </c>
      <c r="M1036" s="78" t="s">
        <v>16</v>
      </c>
      <c r="N1036" s="78" t="s">
        <v>254</v>
      </c>
      <c r="O1036" s="78" t="e">
        <v>#N/A</v>
      </c>
    </row>
    <row r="1037" spans="1:15" s="78" customFormat="1" x14ac:dyDescent="0.25">
      <c r="A1037" s="78" t="s">
        <v>1095</v>
      </c>
      <c r="B1037" s="297"/>
      <c r="C1037" s="78">
        <v>9</v>
      </c>
      <c r="D1037" s="78">
        <v>3</v>
      </c>
      <c r="E1037" s="78">
        <v>3</v>
      </c>
      <c r="F1037" s="78">
        <v>6</v>
      </c>
      <c r="G1037" s="78">
        <v>10</v>
      </c>
      <c r="H1037" s="78">
        <v>0</v>
      </c>
      <c r="K1037" s="78" t="s">
        <v>1037</v>
      </c>
      <c r="L1037" s="78" t="s">
        <v>1072</v>
      </c>
      <c r="M1037" s="78" t="s">
        <v>16</v>
      </c>
      <c r="N1037" s="78" t="s">
        <v>254</v>
      </c>
      <c r="O1037" s="78" t="e">
        <v>#N/A</v>
      </c>
    </row>
    <row r="1038" spans="1:15" s="78" customFormat="1" x14ac:dyDescent="0.25">
      <c r="A1038" s="78" t="s">
        <v>1095</v>
      </c>
      <c r="B1038" s="297"/>
      <c r="C1038" s="78">
        <v>10</v>
      </c>
      <c r="D1038" s="78">
        <v>3</v>
      </c>
      <c r="E1038" s="78">
        <v>3</v>
      </c>
      <c r="F1038" s="78">
        <v>10</v>
      </c>
      <c r="G1038" s="78">
        <v>13</v>
      </c>
      <c r="H1038" s="78">
        <v>0</v>
      </c>
      <c r="K1038" s="78" t="s">
        <v>1037</v>
      </c>
      <c r="L1038" s="78" t="s">
        <v>1073</v>
      </c>
      <c r="M1038" s="78" t="s">
        <v>16</v>
      </c>
      <c r="N1038" s="78" t="s">
        <v>254</v>
      </c>
      <c r="O1038" s="78" t="e">
        <v>#N/A</v>
      </c>
    </row>
    <row r="1039" spans="1:15" s="78" customFormat="1" x14ac:dyDescent="0.25">
      <c r="A1039" s="78" t="s">
        <v>1095</v>
      </c>
      <c r="B1039" s="297"/>
      <c r="C1039" s="78">
        <v>11</v>
      </c>
      <c r="D1039" s="78">
        <v>3</v>
      </c>
      <c r="E1039" s="78">
        <v>4</v>
      </c>
      <c r="F1039" s="78">
        <v>15</v>
      </c>
      <c r="G1039" s="78">
        <v>15</v>
      </c>
      <c r="H1039" s="78">
        <v>0</v>
      </c>
      <c r="K1039" s="78" t="s">
        <v>1037</v>
      </c>
      <c r="L1039" s="78" t="s">
        <v>1067</v>
      </c>
      <c r="M1039" s="78" t="s">
        <v>16</v>
      </c>
      <c r="N1039" s="78" t="s">
        <v>254</v>
      </c>
      <c r="O1039" s="78" t="e">
        <v>#N/A</v>
      </c>
    </row>
    <row r="1040" spans="1:15" s="78" customFormat="1" x14ac:dyDescent="0.25">
      <c r="A1040" s="78" t="s">
        <v>1095</v>
      </c>
      <c r="B1040" s="297"/>
      <c r="C1040" s="78">
        <v>12</v>
      </c>
      <c r="D1040" s="78">
        <v>3</v>
      </c>
      <c r="E1040" s="78">
        <v>4</v>
      </c>
      <c r="F1040" s="78">
        <v>12</v>
      </c>
      <c r="G1040" s="78">
        <v>14</v>
      </c>
      <c r="H1040" s="78">
        <v>0</v>
      </c>
      <c r="K1040" s="78" t="s">
        <v>1037</v>
      </c>
      <c r="L1040" s="78" t="s">
        <v>1068</v>
      </c>
      <c r="M1040" s="78" t="s">
        <v>16</v>
      </c>
      <c r="N1040" s="78" t="s">
        <v>254</v>
      </c>
      <c r="O1040" s="78" t="e">
        <v>#N/A</v>
      </c>
    </row>
    <row r="1041" spans="1:15" s="78" customFormat="1" x14ac:dyDescent="0.25">
      <c r="A1041" s="78" t="s">
        <v>1095</v>
      </c>
      <c r="B1041" s="297"/>
      <c r="C1041" s="78">
        <v>13</v>
      </c>
      <c r="D1041" s="78">
        <v>4</v>
      </c>
      <c r="E1041" s="78">
        <v>3</v>
      </c>
      <c r="F1041" s="78">
        <v>11</v>
      </c>
      <c r="G1041" s="78">
        <v>14</v>
      </c>
      <c r="H1041" s="78">
        <v>0</v>
      </c>
      <c r="K1041" s="78" t="s">
        <v>1037</v>
      </c>
      <c r="L1041" s="78" t="s">
        <v>1074</v>
      </c>
      <c r="M1041" s="78" t="s">
        <v>16</v>
      </c>
      <c r="N1041" s="78" t="s">
        <v>254</v>
      </c>
      <c r="O1041" s="78" t="e">
        <v>#N/A</v>
      </c>
    </row>
    <row r="1042" spans="1:15" s="78" customFormat="1" x14ac:dyDescent="0.25">
      <c r="A1042" s="78" t="s">
        <v>1095</v>
      </c>
      <c r="B1042" s="297"/>
      <c r="C1042" s="78">
        <v>14</v>
      </c>
      <c r="D1042" s="78">
        <v>4</v>
      </c>
      <c r="E1042" s="78">
        <v>3</v>
      </c>
      <c r="F1042" s="78">
        <v>11</v>
      </c>
      <c r="G1042" s="78">
        <v>14</v>
      </c>
      <c r="H1042" s="78">
        <v>0</v>
      </c>
      <c r="K1042" s="78" t="s">
        <v>1037</v>
      </c>
      <c r="L1042" s="78" t="s">
        <v>1074</v>
      </c>
      <c r="M1042" s="78" t="s">
        <v>16</v>
      </c>
      <c r="N1042" s="78" t="s">
        <v>254</v>
      </c>
      <c r="O1042" s="78" t="e">
        <v>#N/A</v>
      </c>
    </row>
    <row r="1043" spans="1:15" s="78" customFormat="1" x14ac:dyDescent="0.25">
      <c r="A1043" s="78" t="s">
        <v>1095</v>
      </c>
      <c r="B1043" s="297"/>
      <c r="C1043" s="78">
        <v>15</v>
      </c>
      <c r="D1043" s="78">
        <v>4</v>
      </c>
      <c r="E1043" s="78">
        <v>3</v>
      </c>
      <c r="F1043" s="78">
        <v>13</v>
      </c>
      <c r="G1043" s="78">
        <v>17</v>
      </c>
      <c r="H1043" s="78">
        <v>0</v>
      </c>
      <c r="K1043" s="78" t="s">
        <v>1037</v>
      </c>
      <c r="L1043" s="78" t="s">
        <v>1075</v>
      </c>
      <c r="M1043" s="78" t="s">
        <v>16</v>
      </c>
      <c r="N1043" s="78" t="s">
        <v>254</v>
      </c>
      <c r="O1043" s="78" t="e">
        <v>#N/A</v>
      </c>
    </row>
    <row r="1044" spans="1:15" s="78" customFormat="1" x14ac:dyDescent="0.25">
      <c r="A1044" s="78" t="s">
        <v>1095</v>
      </c>
      <c r="B1044" s="297"/>
      <c r="C1044" s="78">
        <v>16</v>
      </c>
      <c r="D1044" s="78">
        <v>3</v>
      </c>
      <c r="E1044" s="78">
        <v>3</v>
      </c>
      <c r="F1044" s="78">
        <v>9</v>
      </c>
      <c r="G1044" s="78">
        <v>12</v>
      </c>
      <c r="H1044" s="78">
        <v>0</v>
      </c>
      <c r="K1044" s="78" t="s">
        <v>1037</v>
      </c>
      <c r="L1044" s="78" t="s">
        <v>1070</v>
      </c>
      <c r="M1044" s="78" t="s">
        <v>16</v>
      </c>
      <c r="N1044" s="78" t="s">
        <v>254</v>
      </c>
      <c r="O1044" s="78" t="e">
        <v>#N/A</v>
      </c>
    </row>
    <row r="1045" spans="1:15" s="78" customFormat="1" x14ac:dyDescent="0.25">
      <c r="A1045" s="78" t="s">
        <v>1095</v>
      </c>
      <c r="B1045" s="297"/>
      <c r="C1045" s="78">
        <v>17</v>
      </c>
      <c r="D1045" s="78">
        <v>3</v>
      </c>
      <c r="E1045" s="78">
        <v>3</v>
      </c>
      <c r="F1045" s="78">
        <v>10</v>
      </c>
      <c r="G1045" s="78">
        <v>11</v>
      </c>
      <c r="H1045" s="78">
        <v>0</v>
      </c>
      <c r="K1045" s="78" t="s">
        <v>1037</v>
      </c>
      <c r="L1045" s="78" t="s">
        <v>1073</v>
      </c>
      <c r="M1045" s="78" t="s">
        <v>16</v>
      </c>
      <c r="N1045" s="78" t="s">
        <v>254</v>
      </c>
      <c r="O1045" s="78" t="e">
        <v>#N/A</v>
      </c>
    </row>
    <row r="1046" spans="1:15" s="78" customFormat="1" x14ac:dyDescent="0.25">
      <c r="A1046" s="78" t="s">
        <v>1095</v>
      </c>
      <c r="B1046" s="297"/>
      <c r="C1046" s="78">
        <v>18</v>
      </c>
      <c r="D1046" s="78">
        <v>3</v>
      </c>
      <c r="E1046" s="78">
        <v>3</v>
      </c>
      <c r="F1046" s="78">
        <v>7</v>
      </c>
      <c r="G1046" s="78">
        <v>8</v>
      </c>
      <c r="H1046" s="78">
        <v>0</v>
      </c>
      <c r="K1046" s="78" t="s">
        <v>1037</v>
      </c>
      <c r="L1046" s="78" t="s">
        <v>1076</v>
      </c>
      <c r="M1046" s="78" t="s">
        <v>16</v>
      </c>
      <c r="N1046" s="78" t="s">
        <v>254</v>
      </c>
      <c r="O1046" s="78" t="e">
        <v>#N/A</v>
      </c>
    </row>
    <row r="1047" spans="1:15" s="78" customFormat="1" x14ac:dyDescent="0.25">
      <c r="A1047" s="78" t="s">
        <v>1095</v>
      </c>
      <c r="B1047" s="297"/>
      <c r="C1047" s="78">
        <v>19</v>
      </c>
      <c r="D1047" s="78" t="s">
        <v>52</v>
      </c>
      <c r="E1047" s="78">
        <v>0</v>
      </c>
      <c r="F1047" s="78">
        <v>0</v>
      </c>
      <c r="G1047" s="78">
        <v>0</v>
      </c>
      <c r="H1047" s="78">
        <v>0</v>
      </c>
      <c r="K1047" s="78" t="s">
        <v>1037</v>
      </c>
      <c r="L1047" s="78" t="s">
        <v>1077</v>
      </c>
      <c r="M1047" s="78" t="s">
        <v>16</v>
      </c>
      <c r="N1047" s="78" t="s">
        <v>254</v>
      </c>
      <c r="O1047" s="78" t="e">
        <v>#N/A</v>
      </c>
    </row>
    <row r="1048" spans="1:15" s="78" customFormat="1" x14ac:dyDescent="0.25">
      <c r="A1048" s="78" t="s">
        <v>1095</v>
      </c>
      <c r="B1048" s="297"/>
      <c r="C1048" s="78">
        <v>20</v>
      </c>
      <c r="D1048" s="78" t="s">
        <v>52</v>
      </c>
      <c r="E1048" s="78">
        <v>0</v>
      </c>
      <c r="F1048" s="78">
        <v>0</v>
      </c>
      <c r="G1048" s="78">
        <v>0</v>
      </c>
      <c r="H1048" s="78">
        <v>0</v>
      </c>
      <c r="K1048" s="78" t="s">
        <v>1037</v>
      </c>
      <c r="L1048" s="78" t="s">
        <v>1077</v>
      </c>
      <c r="M1048" s="78" t="s">
        <v>16</v>
      </c>
      <c r="N1048" s="78" t="s">
        <v>254</v>
      </c>
      <c r="O1048" s="78" t="e">
        <v>#N/A</v>
      </c>
    </row>
    <row r="1049" spans="1:15" s="78" customFormat="1" x14ac:dyDescent="0.25">
      <c r="A1049" s="78" t="s">
        <v>1095</v>
      </c>
      <c r="B1049" s="297"/>
      <c r="C1049" s="78">
        <v>21</v>
      </c>
      <c r="D1049" s="78" t="s">
        <v>52</v>
      </c>
      <c r="E1049" s="78">
        <v>0</v>
      </c>
      <c r="F1049" s="78">
        <v>0</v>
      </c>
      <c r="G1049" s="78">
        <v>0</v>
      </c>
      <c r="H1049" s="78">
        <v>0</v>
      </c>
      <c r="K1049" s="78" t="s">
        <v>1037</v>
      </c>
      <c r="L1049" s="78" t="s">
        <v>1077</v>
      </c>
      <c r="M1049" s="78" t="s">
        <v>16</v>
      </c>
      <c r="N1049" s="78" t="s">
        <v>254</v>
      </c>
      <c r="O1049" s="78" t="e">
        <v>#N/A</v>
      </c>
    </row>
    <row r="1050" spans="1:15" s="78" customFormat="1" x14ac:dyDescent="0.25">
      <c r="A1050" s="78" t="s">
        <v>1095</v>
      </c>
      <c r="B1050" s="297"/>
      <c r="C1050" s="78">
        <v>22</v>
      </c>
      <c r="D1050" s="78" t="s">
        <v>52</v>
      </c>
      <c r="E1050" s="78">
        <v>0</v>
      </c>
      <c r="F1050" s="78">
        <v>0</v>
      </c>
      <c r="G1050" s="78">
        <v>0</v>
      </c>
      <c r="H1050" s="78">
        <v>0</v>
      </c>
      <c r="K1050" s="78" t="s">
        <v>1037</v>
      </c>
      <c r="L1050" s="78" t="s">
        <v>1077</v>
      </c>
      <c r="M1050" s="78" t="s">
        <v>16</v>
      </c>
      <c r="N1050" s="78" t="s">
        <v>254</v>
      </c>
      <c r="O1050" s="78" t="e">
        <v>#N/A</v>
      </c>
    </row>
    <row r="1051" spans="1:15" s="78" customFormat="1" x14ac:dyDescent="0.25">
      <c r="A1051" s="78" t="s">
        <v>1095</v>
      </c>
      <c r="B1051" s="297"/>
      <c r="C1051" s="78">
        <v>23</v>
      </c>
      <c r="D1051" s="78" t="s">
        <v>52</v>
      </c>
      <c r="E1051" s="78">
        <v>0</v>
      </c>
      <c r="F1051" s="78">
        <v>0</v>
      </c>
      <c r="G1051" s="78">
        <v>0</v>
      </c>
      <c r="H1051" s="78">
        <v>0</v>
      </c>
      <c r="K1051" s="78" t="s">
        <v>1037</v>
      </c>
      <c r="L1051" s="78" t="s">
        <v>1077</v>
      </c>
      <c r="M1051" s="78" t="s">
        <v>16</v>
      </c>
      <c r="N1051" s="78" t="s">
        <v>254</v>
      </c>
      <c r="O1051" s="78" t="e">
        <v>#N/A</v>
      </c>
    </row>
    <row r="1052" spans="1:15" s="78" customFormat="1" x14ac:dyDescent="0.25">
      <c r="A1052" s="78" t="s">
        <v>1095</v>
      </c>
      <c r="B1052" s="297"/>
      <c r="C1052" s="78">
        <v>24</v>
      </c>
      <c r="D1052" s="78" t="s">
        <v>52</v>
      </c>
      <c r="E1052" s="78">
        <v>0</v>
      </c>
      <c r="F1052" s="78">
        <v>0</v>
      </c>
      <c r="G1052" s="78">
        <v>0</v>
      </c>
      <c r="H1052" s="78">
        <v>0</v>
      </c>
      <c r="K1052" s="78" t="s">
        <v>1037</v>
      </c>
      <c r="L1052" s="78" t="s">
        <v>1077</v>
      </c>
      <c r="M1052" s="78" t="s">
        <v>16</v>
      </c>
      <c r="N1052" s="78" t="s">
        <v>254</v>
      </c>
      <c r="O1052" s="78" t="e">
        <v>#N/A</v>
      </c>
    </row>
    <row r="1053" spans="1:15" s="78" customFormat="1" x14ac:dyDescent="0.25">
      <c r="A1053" s="78" t="s">
        <v>1095</v>
      </c>
      <c r="B1053" s="297"/>
      <c r="C1053" s="78">
        <v>25</v>
      </c>
      <c r="D1053" s="78" t="s">
        <v>52</v>
      </c>
      <c r="E1053" s="78">
        <v>0</v>
      </c>
      <c r="F1053" s="78">
        <v>0</v>
      </c>
      <c r="G1053" s="78">
        <v>0</v>
      </c>
      <c r="H1053" s="78">
        <v>0</v>
      </c>
      <c r="K1053" s="78" t="s">
        <v>1037</v>
      </c>
      <c r="L1053" s="78" t="s">
        <v>1077</v>
      </c>
      <c r="M1053" s="78" t="s">
        <v>16</v>
      </c>
      <c r="N1053" s="78" t="s">
        <v>254</v>
      </c>
      <c r="O1053" s="78" t="e">
        <v>#N/A</v>
      </c>
    </row>
    <row r="1054" spans="1:15" s="78" customFormat="1" x14ac:dyDescent="0.25">
      <c r="A1054" s="78" t="s">
        <v>1095</v>
      </c>
      <c r="B1054" s="297"/>
      <c r="C1054" s="78">
        <v>26</v>
      </c>
      <c r="D1054" s="78" t="s">
        <v>52</v>
      </c>
      <c r="E1054" s="78">
        <v>0</v>
      </c>
      <c r="F1054" s="78">
        <v>0</v>
      </c>
      <c r="G1054" s="78">
        <v>0</v>
      </c>
      <c r="H1054" s="78">
        <v>0</v>
      </c>
      <c r="K1054" s="78" t="s">
        <v>1037</v>
      </c>
      <c r="L1054" s="78" t="s">
        <v>1077</v>
      </c>
      <c r="M1054" s="78" t="s">
        <v>16</v>
      </c>
      <c r="N1054" s="78" t="s">
        <v>254</v>
      </c>
      <c r="O1054" s="78" t="e">
        <v>#N/A</v>
      </c>
    </row>
    <row r="1055" spans="1:15" s="78" customFormat="1" x14ac:dyDescent="0.25">
      <c r="A1055" s="78" t="s">
        <v>1095</v>
      </c>
      <c r="B1055" s="297"/>
      <c r="C1055" s="78">
        <v>27</v>
      </c>
      <c r="D1055" s="78" t="s">
        <v>52</v>
      </c>
      <c r="E1055" s="78">
        <v>0</v>
      </c>
      <c r="F1055" s="78">
        <v>0</v>
      </c>
      <c r="G1055" s="78">
        <v>0</v>
      </c>
      <c r="H1055" s="78">
        <v>0</v>
      </c>
      <c r="K1055" s="78" t="s">
        <v>1037</v>
      </c>
      <c r="L1055" s="78" t="s">
        <v>1077</v>
      </c>
      <c r="M1055" s="78" t="s">
        <v>16</v>
      </c>
      <c r="N1055" s="78" t="s">
        <v>254</v>
      </c>
      <c r="O1055" s="78" t="e">
        <v>#N/A</v>
      </c>
    </row>
    <row r="1056" spans="1:15" s="65" customFormat="1" x14ac:dyDescent="0.25">
      <c r="A1056" s="288" t="s">
        <v>258</v>
      </c>
      <c r="B1056" s="288"/>
      <c r="D1056" s="65">
        <v>0.77777777777777812</v>
      </c>
      <c r="H1056" s="65">
        <v>1</v>
      </c>
      <c r="I1056" s="65">
        <v>79</v>
      </c>
      <c r="J1056" s="65">
        <v>65</v>
      </c>
      <c r="K1056" s="65" t="s">
        <v>207</v>
      </c>
      <c r="L1056" s="65" t="s">
        <v>747</v>
      </c>
      <c r="M1056" s="65" t="s">
        <v>259</v>
      </c>
      <c r="N1056" s="65" t="s">
        <v>254</v>
      </c>
      <c r="O1056" s="65" t="e">
        <v>#N/A</v>
      </c>
    </row>
    <row r="1057" spans="1:15" s="65" customFormat="1" x14ac:dyDescent="0.25">
      <c r="A1057" s="288" t="s">
        <v>260</v>
      </c>
      <c r="B1057" s="288"/>
      <c r="D1057" s="65">
        <v>-3.5</v>
      </c>
      <c r="H1057" s="65">
        <v>1</v>
      </c>
      <c r="I1057" s="65">
        <v>0</v>
      </c>
      <c r="J1057" s="65">
        <v>63</v>
      </c>
      <c r="K1057" s="65" t="s">
        <v>18</v>
      </c>
      <c r="L1057" s="65" t="s">
        <v>1096</v>
      </c>
      <c r="M1057" s="65" t="s">
        <v>259</v>
      </c>
      <c r="N1057" s="65" t="s">
        <v>254</v>
      </c>
      <c r="O1057" s="65" t="e">
        <v>#N/A</v>
      </c>
    </row>
    <row r="1058" spans="1:15" s="65" customFormat="1" x14ac:dyDescent="0.25">
      <c r="A1058" s="288" t="s">
        <v>261</v>
      </c>
      <c r="B1058" s="288"/>
      <c r="D1058" s="65">
        <v>0.77777777777777812</v>
      </c>
      <c r="H1058" s="65">
        <v>1</v>
      </c>
      <c r="I1058" s="65">
        <v>79</v>
      </c>
      <c r="J1058" s="65">
        <v>65</v>
      </c>
      <c r="K1058" s="65" t="s">
        <v>207</v>
      </c>
      <c r="L1058" s="65" t="s">
        <v>747</v>
      </c>
      <c r="M1058" s="65" t="s">
        <v>259</v>
      </c>
      <c r="N1058" s="65" t="s">
        <v>254</v>
      </c>
      <c r="O1058" s="65" t="e">
        <v>#N/A</v>
      </c>
    </row>
    <row r="1059" spans="1:15" s="65" customFormat="1" x14ac:dyDescent="0.25">
      <c r="A1059" s="288" t="s">
        <v>262</v>
      </c>
      <c r="B1059" s="288"/>
      <c r="D1059" s="65">
        <v>-3.5</v>
      </c>
      <c r="H1059" s="65">
        <v>1</v>
      </c>
      <c r="I1059" s="65">
        <v>0</v>
      </c>
      <c r="J1059" s="65">
        <v>63</v>
      </c>
      <c r="K1059" s="65" t="s">
        <v>18</v>
      </c>
      <c r="L1059" s="65" t="s">
        <v>1096</v>
      </c>
      <c r="M1059" s="65" t="s">
        <v>259</v>
      </c>
      <c r="N1059" s="65" t="s">
        <v>254</v>
      </c>
      <c r="O1059" s="65" t="e">
        <v>#N/A</v>
      </c>
    </row>
    <row r="1060" spans="1:15" s="65" customFormat="1" x14ac:dyDescent="0.25">
      <c r="A1060" s="288" t="s">
        <v>263</v>
      </c>
      <c r="B1060" s="288"/>
      <c r="D1060" s="65">
        <v>0</v>
      </c>
      <c r="H1060" s="65">
        <v>1</v>
      </c>
      <c r="I1060" s="65">
        <v>68</v>
      </c>
      <c r="J1060" s="65">
        <v>64</v>
      </c>
      <c r="K1060" s="65" t="s">
        <v>693</v>
      </c>
      <c r="L1060" s="65" t="s">
        <v>781</v>
      </c>
      <c r="M1060" s="65" t="s">
        <v>259</v>
      </c>
      <c r="N1060" s="65" t="s">
        <v>254</v>
      </c>
      <c r="O1060" s="65" t="e">
        <v>#N/A</v>
      </c>
    </row>
    <row r="1061" spans="1:15" s="65" customFormat="1" x14ac:dyDescent="0.25">
      <c r="A1061" s="288" t="s">
        <v>264</v>
      </c>
      <c r="B1061" s="288"/>
      <c r="D1061" s="65">
        <v>-0.38888888888888884</v>
      </c>
      <c r="H1061" s="65">
        <v>1</v>
      </c>
      <c r="I1061" s="65">
        <v>65</v>
      </c>
      <c r="J1061" s="65">
        <v>72</v>
      </c>
      <c r="K1061" s="65" t="s">
        <v>348</v>
      </c>
      <c r="L1061" s="65" t="s">
        <v>785</v>
      </c>
      <c r="M1061" s="65" t="s">
        <v>259</v>
      </c>
      <c r="N1061" s="65" t="s">
        <v>254</v>
      </c>
      <c r="O1061" s="65" t="e">
        <v>#N/A</v>
      </c>
    </row>
    <row r="1062" spans="1:15" s="65" customFormat="1" x14ac:dyDescent="0.25">
      <c r="A1062" s="288" t="s">
        <v>1097</v>
      </c>
      <c r="B1062" s="288"/>
      <c r="D1062" s="65">
        <v>0.61111111111111116</v>
      </c>
      <c r="H1062" s="65">
        <v>1</v>
      </c>
      <c r="I1062" s="65">
        <v>62</v>
      </c>
      <c r="J1062" s="65">
        <v>51</v>
      </c>
      <c r="K1062" s="65" t="s">
        <v>11</v>
      </c>
      <c r="L1062" s="65" t="s">
        <v>766</v>
      </c>
      <c r="M1062" s="65" t="s">
        <v>259</v>
      </c>
      <c r="N1062" s="65" t="s">
        <v>254</v>
      </c>
      <c r="O1062" s="65" t="e">
        <v>#N/A</v>
      </c>
    </row>
    <row r="1063" spans="1:15" s="65" customFormat="1" x14ac:dyDescent="0.25">
      <c r="A1063" s="288" t="s">
        <v>1098</v>
      </c>
      <c r="B1063" s="288"/>
      <c r="D1063" s="65">
        <v>-0.27777777777777768</v>
      </c>
      <c r="H1063" s="65">
        <v>1</v>
      </c>
      <c r="I1063" s="65">
        <v>56</v>
      </c>
      <c r="J1063" s="65">
        <v>61</v>
      </c>
      <c r="K1063" s="65" t="s">
        <v>328</v>
      </c>
      <c r="L1063" s="65" t="s">
        <v>770</v>
      </c>
      <c r="M1063" s="65" t="s">
        <v>259</v>
      </c>
      <c r="N1063" s="65" t="s">
        <v>254</v>
      </c>
      <c r="O1063" s="65" t="e">
        <v>#N/A</v>
      </c>
    </row>
    <row r="1064" spans="1:15" s="65" customFormat="1" x14ac:dyDescent="0.25">
      <c r="A1064" s="288" t="s">
        <v>1099</v>
      </c>
      <c r="B1064" s="288"/>
      <c r="D1064" s="65">
        <v>0</v>
      </c>
      <c r="H1064" s="65">
        <v>1</v>
      </c>
      <c r="I1064" s="65">
        <v>68</v>
      </c>
      <c r="J1064" s="65">
        <v>64</v>
      </c>
      <c r="K1064" s="65" t="s">
        <v>693</v>
      </c>
      <c r="L1064" s="65" t="s">
        <v>781</v>
      </c>
      <c r="M1064" s="65" t="s">
        <v>259</v>
      </c>
      <c r="N1064" s="65" t="s">
        <v>254</v>
      </c>
      <c r="O1064" s="65" t="e">
        <v>#N/A</v>
      </c>
    </row>
    <row r="1065" spans="1:15" s="65" customFormat="1" x14ac:dyDescent="0.25">
      <c r="A1065" s="288" t="s">
        <v>1100</v>
      </c>
      <c r="B1065" s="288"/>
      <c r="D1065" s="65">
        <v>-0.38888888888888884</v>
      </c>
      <c r="H1065" s="65">
        <v>1</v>
      </c>
      <c r="I1065" s="65">
        <v>65</v>
      </c>
      <c r="J1065" s="65">
        <v>72</v>
      </c>
      <c r="K1065" s="65" t="s">
        <v>348</v>
      </c>
      <c r="L1065" s="65" t="s">
        <v>785</v>
      </c>
      <c r="M1065" s="65" t="s">
        <v>259</v>
      </c>
      <c r="N1065" s="65" t="s">
        <v>254</v>
      </c>
      <c r="O1065" s="65" t="e">
        <v>#N/A</v>
      </c>
    </row>
    <row r="1066" spans="1:15" s="78" customFormat="1" x14ac:dyDescent="0.25">
      <c r="A1066" s="290" t="s">
        <v>265</v>
      </c>
      <c r="B1066" s="291"/>
      <c r="D1066" s="78">
        <v>0.66666666666666696</v>
      </c>
      <c r="H1066" s="78">
        <v>1</v>
      </c>
      <c r="I1066" s="78">
        <v>79</v>
      </c>
      <c r="J1066" s="78">
        <v>67</v>
      </c>
      <c r="K1066" s="78" t="s">
        <v>690</v>
      </c>
      <c r="L1066" s="78" t="s">
        <v>748</v>
      </c>
      <c r="M1066" s="78" t="s">
        <v>259</v>
      </c>
      <c r="N1066" s="78" t="s">
        <v>254</v>
      </c>
      <c r="O1066" s="78" t="e">
        <v>#N/A</v>
      </c>
    </row>
    <row r="1067" spans="1:15" s="78" customFormat="1" x14ac:dyDescent="0.25">
      <c r="A1067" s="291" t="s">
        <v>266</v>
      </c>
      <c r="B1067" s="291"/>
      <c r="D1067" s="78">
        <v>-4.333333333333333</v>
      </c>
      <c r="H1067" s="78">
        <v>1</v>
      </c>
      <c r="I1067" s="78">
        <v>0</v>
      </c>
      <c r="J1067" s="78">
        <v>78</v>
      </c>
      <c r="K1067" s="78" t="s">
        <v>215</v>
      </c>
      <c r="L1067" s="78" t="s">
        <v>1101</v>
      </c>
      <c r="M1067" s="78" t="s">
        <v>259</v>
      </c>
      <c r="N1067" s="78" t="s">
        <v>254</v>
      </c>
      <c r="O1067" s="78" t="e">
        <v>#N/A</v>
      </c>
    </row>
    <row r="1068" spans="1:15" s="78" customFormat="1" x14ac:dyDescent="0.25">
      <c r="A1068" s="291" t="s">
        <v>267</v>
      </c>
      <c r="B1068" s="291"/>
      <c r="D1068" s="78">
        <v>0.66666666666666696</v>
      </c>
      <c r="H1068" s="78">
        <v>1</v>
      </c>
      <c r="I1068" s="78">
        <v>79</v>
      </c>
      <c r="J1068" s="78">
        <v>67</v>
      </c>
      <c r="K1068" s="78" t="s">
        <v>690</v>
      </c>
      <c r="L1068" s="78" t="s">
        <v>748</v>
      </c>
      <c r="M1068" s="78" t="s">
        <v>259</v>
      </c>
      <c r="N1068" s="78" t="s">
        <v>254</v>
      </c>
      <c r="O1068" s="78" t="e">
        <v>#N/A</v>
      </c>
    </row>
    <row r="1069" spans="1:15" s="78" customFormat="1" x14ac:dyDescent="0.25">
      <c r="A1069" s="291" t="s">
        <v>268</v>
      </c>
      <c r="B1069" s="291"/>
      <c r="D1069" s="78">
        <v>-1.0555555555555558</v>
      </c>
      <c r="H1069" s="78">
        <v>1</v>
      </c>
      <c r="I1069" s="78">
        <v>69</v>
      </c>
      <c r="J1069" s="78">
        <v>88</v>
      </c>
      <c r="K1069" s="78" t="s">
        <v>535</v>
      </c>
      <c r="L1069" s="78" t="s">
        <v>1102</v>
      </c>
      <c r="M1069" s="78" t="s">
        <v>259</v>
      </c>
      <c r="N1069" s="78" t="s">
        <v>254</v>
      </c>
      <c r="O1069" s="78" t="e">
        <v>#N/A</v>
      </c>
    </row>
    <row r="1070" spans="1:15" s="78" customFormat="1" x14ac:dyDescent="0.25">
      <c r="A1070" s="291" t="s">
        <v>269</v>
      </c>
      <c r="B1070" s="291"/>
      <c r="D1070" s="78">
        <v>0.22222222222222232</v>
      </c>
      <c r="H1070" s="78">
        <v>2</v>
      </c>
      <c r="I1070" s="78">
        <v>70</v>
      </c>
      <c r="J1070" s="78">
        <v>66</v>
      </c>
      <c r="K1070" s="78" t="s">
        <v>1042</v>
      </c>
      <c r="L1070" s="78" t="s">
        <v>782</v>
      </c>
      <c r="M1070" s="78" t="s">
        <v>259</v>
      </c>
      <c r="N1070" s="78" t="s">
        <v>254</v>
      </c>
      <c r="O1070" s="78" t="e">
        <v>#N/A</v>
      </c>
    </row>
    <row r="1071" spans="1:15" s="78" customFormat="1" x14ac:dyDescent="0.25">
      <c r="A1071" s="291" t="s">
        <v>270</v>
      </c>
      <c r="B1071" s="291"/>
      <c r="D1071" s="78">
        <v>-4.333333333333333</v>
      </c>
      <c r="H1071" s="78">
        <v>1</v>
      </c>
      <c r="I1071" s="78">
        <v>0</v>
      </c>
      <c r="J1071" s="78">
        <v>78</v>
      </c>
      <c r="K1071" s="78" t="s">
        <v>215</v>
      </c>
      <c r="L1071" s="78" t="s">
        <v>1101</v>
      </c>
      <c r="M1071" s="78" t="s">
        <v>259</v>
      </c>
      <c r="N1071" s="78" t="s">
        <v>254</v>
      </c>
      <c r="O1071" s="78" t="e">
        <v>#N/A</v>
      </c>
    </row>
    <row r="1072" spans="1:15" s="78" customFormat="1" x14ac:dyDescent="0.25">
      <c r="A1072" s="291" t="s">
        <v>1103</v>
      </c>
      <c r="B1072" s="291"/>
      <c r="D1072" s="78">
        <v>0.38888888888888884</v>
      </c>
      <c r="H1072" s="78">
        <v>1</v>
      </c>
      <c r="I1072" s="78">
        <v>65</v>
      </c>
      <c r="J1072" s="78">
        <v>58</v>
      </c>
      <c r="K1072" s="78" t="s">
        <v>3</v>
      </c>
      <c r="L1072" s="78" t="s">
        <v>767</v>
      </c>
      <c r="M1072" s="78" t="s">
        <v>259</v>
      </c>
      <c r="N1072" s="78" t="s">
        <v>254</v>
      </c>
      <c r="O1072" s="78" t="e">
        <v>#N/A</v>
      </c>
    </row>
    <row r="1073" spans="1:15" s="78" customFormat="1" x14ac:dyDescent="0.25">
      <c r="A1073" s="291" t="s">
        <v>1104</v>
      </c>
      <c r="B1073" s="291"/>
      <c r="D1073" s="78">
        <v>-0.61111111111111116</v>
      </c>
      <c r="H1073" s="78">
        <v>1</v>
      </c>
      <c r="I1073" s="78">
        <v>51</v>
      </c>
      <c r="J1073" s="78">
        <v>62</v>
      </c>
      <c r="K1073" s="78" t="s">
        <v>11</v>
      </c>
      <c r="L1073" s="78" t="s">
        <v>771</v>
      </c>
      <c r="M1073" s="78" t="s">
        <v>259</v>
      </c>
      <c r="N1073" s="78" t="s">
        <v>254</v>
      </c>
      <c r="O1073" s="78" t="e">
        <v>#N/A</v>
      </c>
    </row>
    <row r="1074" spans="1:15" s="78" customFormat="1" x14ac:dyDescent="0.25">
      <c r="A1074" s="291" t="s">
        <v>1105</v>
      </c>
      <c r="B1074" s="291"/>
      <c r="D1074" s="78">
        <v>0.22222222222222232</v>
      </c>
      <c r="H1074" s="78">
        <v>2</v>
      </c>
      <c r="I1074" s="78">
        <v>70</v>
      </c>
      <c r="J1074" s="78">
        <v>66</v>
      </c>
      <c r="K1074" s="78" t="s">
        <v>1042</v>
      </c>
      <c r="L1074" s="78" t="s">
        <v>782</v>
      </c>
      <c r="M1074" s="78" t="s">
        <v>259</v>
      </c>
      <c r="N1074" s="78" t="s">
        <v>254</v>
      </c>
      <c r="O1074" s="78" t="e">
        <v>#N/A</v>
      </c>
    </row>
    <row r="1075" spans="1:15" s="78" customFormat="1" x14ac:dyDescent="0.25">
      <c r="A1075" s="291" t="s">
        <v>1106</v>
      </c>
      <c r="B1075" s="291"/>
      <c r="D1075" s="78">
        <v>0</v>
      </c>
      <c r="H1075" s="78">
        <v>0</v>
      </c>
      <c r="K1075" s="78" t="s">
        <v>1037</v>
      </c>
      <c r="L1075" s="78" t="s">
        <v>786</v>
      </c>
      <c r="M1075" s="78" t="s">
        <v>259</v>
      </c>
      <c r="N1075" s="78" t="s">
        <v>254</v>
      </c>
      <c r="O1075" s="78" t="e">
        <v>#N/A</v>
      </c>
    </row>
    <row r="1076" spans="1:15" s="65" customFormat="1" x14ac:dyDescent="0.25">
      <c r="A1076" s="288" t="s">
        <v>271</v>
      </c>
      <c r="B1076" s="288"/>
      <c r="D1076" s="65">
        <v>0.55555555555555536</v>
      </c>
      <c r="H1076" s="65">
        <v>1</v>
      </c>
      <c r="I1076" s="65">
        <v>34</v>
      </c>
      <c r="J1076" s="65">
        <v>29</v>
      </c>
      <c r="K1076" s="65" t="s">
        <v>366</v>
      </c>
      <c r="L1076" s="65" t="s">
        <v>749</v>
      </c>
      <c r="M1076" s="65" t="s">
        <v>259</v>
      </c>
      <c r="N1076" s="65" t="s">
        <v>254</v>
      </c>
      <c r="O1076" s="65" t="e">
        <v>#N/A</v>
      </c>
    </row>
    <row r="1077" spans="1:15" s="65" customFormat="1" x14ac:dyDescent="0.25">
      <c r="A1077" s="288" t="s">
        <v>272</v>
      </c>
      <c r="B1077" s="288"/>
      <c r="D1077" s="65">
        <v>-1.4444444444444446</v>
      </c>
      <c r="H1077" s="65">
        <v>1</v>
      </c>
      <c r="I1077" s="65">
        <v>32</v>
      </c>
      <c r="J1077" s="65">
        <v>45</v>
      </c>
      <c r="K1077" s="65" t="s">
        <v>209</v>
      </c>
      <c r="L1077" s="65" t="s">
        <v>772</v>
      </c>
      <c r="M1077" s="65" t="s">
        <v>259</v>
      </c>
      <c r="N1077" s="65" t="s">
        <v>254</v>
      </c>
      <c r="O1077" s="65" t="e">
        <v>#N/A</v>
      </c>
    </row>
    <row r="1078" spans="1:15" s="65" customFormat="1" x14ac:dyDescent="0.25">
      <c r="A1078" s="288" t="s">
        <v>273</v>
      </c>
      <c r="B1078" s="288"/>
      <c r="D1078" s="65">
        <v>0.55555555555555536</v>
      </c>
      <c r="H1078" s="65">
        <v>1</v>
      </c>
      <c r="I1078" s="65">
        <v>34</v>
      </c>
      <c r="J1078" s="65">
        <v>29</v>
      </c>
      <c r="K1078" s="65" t="s">
        <v>366</v>
      </c>
      <c r="L1078" s="65" t="s">
        <v>749</v>
      </c>
      <c r="M1078" s="65" t="s">
        <v>259</v>
      </c>
      <c r="N1078" s="65" t="s">
        <v>254</v>
      </c>
      <c r="O1078" s="65" t="e">
        <v>#N/A</v>
      </c>
    </row>
    <row r="1079" spans="1:15" s="65" customFormat="1" x14ac:dyDescent="0.25">
      <c r="A1079" s="288" t="s">
        <v>274</v>
      </c>
      <c r="B1079" s="288"/>
      <c r="D1079" s="65">
        <v>-1.4444444444444446</v>
      </c>
      <c r="H1079" s="65">
        <v>1</v>
      </c>
      <c r="I1079" s="65">
        <v>32</v>
      </c>
      <c r="J1079" s="65">
        <v>45</v>
      </c>
      <c r="K1079" s="65" t="s">
        <v>209</v>
      </c>
      <c r="L1079" s="65" t="s">
        <v>772</v>
      </c>
      <c r="M1079" s="65" t="s">
        <v>259</v>
      </c>
      <c r="N1079" s="65" t="s">
        <v>254</v>
      </c>
      <c r="O1079" s="65" t="e">
        <v>#N/A</v>
      </c>
    </row>
    <row r="1080" spans="1:15" s="65" customFormat="1" x14ac:dyDescent="0.25">
      <c r="A1080" s="288" t="s">
        <v>275</v>
      </c>
      <c r="B1080" s="288"/>
      <c r="D1080" s="65">
        <v>0</v>
      </c>
      <c r="H1080" s="65">
        <v>1</v>
      </c>
      <c r="I1080" s="65">
        <v>31</v>
      </c>
      <c r="J1080" s="65">
        <v>36</v>
      </c>
      <c r="K1080" s="65" t="s">
        <v>343</v>
      </c>
      <c r="L1080" s="65" t="s">
        <v>781</v>
      </c>
      <c r="M1080" s="65" t="s">
        <v>259</v>
      </c>
      <c r="N1080" s="65" t="s">
        <v>254</v>
      </c>
      <c r="O1080" s="65" t="e">
        <v>#N/A</v>
      </c>
    </row>
    <row r="1081" spans="1:15" s="65" customFormat="1" x14ac:dyDescent="0.25">
      <c r="A1081" s="288" t="s">
        <v>276</v>
      </c>
      <c r="B1081" s="288"/>
      <c r="D1081" s="65">
        <v>-1</v>
      </c>
      <c r="H1081" s="65">
        <v>1</v>
      </c>
      <c r="I1081" s="65">
        <v>34</v>
      </c>
      <c r="J1081" s="65">
        <v>43</v>
      </c>
      <c r="K1081" s="65" t="s">
        <v>348</v>
      </c>
      <c r="L1081" s="65" t="s">
        <v>787</v>
      </c>
      <c r="M1081" s="65" t="s">
        <v>259</v>
      </c>
      <c r="N1081" s="65" t="s">
        <v>254</v>
      </c>
      <c r="O1081" s="65" t="e">
        <v>#N/A</v>
      </c>
    </row>
    <row r="1082" spans="1:15" s="65" customFormat="1" x14ac:dyDescent="0.25">
      <c r="A1082" s="288" t="s">
        <v>1107</v>
      </c>
      <c r="B1082" s="288"/>
      <c r="D1082" s="65">
        <v>0.33333333333333304</v>
      </c>
      <c r="H1082" s="65">
        <v>1</v>
      </c>
      <c r="I1082" s="65">
        <v>33</v>
      </c>
      <c r="J1082" s="65">
        <v>30</v>
      </c>
      <c r="K1082" s="65" t="s">
        <v>10</v>
      </c>
      <c r="L1082" s="65" t="s">
        <v>768</v>
      </c>
      <c r="M1082" s="65" t="s">
        <v>259</v>
      </c>
      <c r="N1082" s="65" t="s">
        <v>254</v>
      </c>
      <c r="O1082" s="65" t="e">
        <v>#N/A</v>
      </c>
    </row>
    <row r="1083" spans="1:15" s="65" customFormat="1" x14ac:dyDescent="0.25">
      <c r="A1083" s="288" t="s">
        <v>1108</v>
      </c>
      <c r="B1083" s="288"/>
      <c r="D1083" s="65">
        <v>-1.4444444444444446</v>
      </c>
      <c r="H1083" s="65">
        <v>1</v>
      </c>
      <c r="I1083" s="65">
        <v>32</v>
      </c>
      <c r="J1083" s="65">
        <v>45</v>
      </c>
      <c r="K1083" s="65" t="s">
        <v>209</v>
      </c>
      <c r="L1083" s="65" t="s">
        <v>772</v>
      </c>
      <c r="M1083" s="65" t="s">
        <v>259</v>
      </c>
      <c r="N1083" s="65" t="s">
        <v>254</v>
      </c>
      <c r="O1083" s="65" t="e">
        <v>#N/A</v>
      </c>
    </row>
    <row r="1084" spans="1:15" s="65" customFormat="1" x14ac:dyDescent="0.25">
      <c r="A1084" s="288" t="s">
        <v>1109</v>
      </c>
      <c r="B1084" s="288"/>
      <c r="D1084" s="65">
        <v>0</v>
      </c>
      <c r="H1084" s="65">
        <v>1</v>
      </c>
      <c r="I1084" s="65">
        <v>31</v>
      </c>
      <c r="J1084" s="65">
        <v>36</v>
      </c>
      <c r="K1084" s="65" t="s">
        <v>343</v>
      </c>
      <c r="L1084" s="65" t="s">
        <v>781</v>
      </c>
      <c r="M1084" s="65" t="s">
        <v>259</v>
      </c>
      <c r="N1084" s="65" t="s">
        <v>254</v>
      </c>
      <c r="O1084" s="65" t="e">
        <v>#N/A</v>
      </c>
    </row>
    <row r="1085" spans="1:15" s="65" customFormat="1" x14ac:dyDescent="0.25">
      <c r="A1085" s="288" t="s">
        <v>1110</v>
      </c>
      <c r="B1085" s="288"/>
      <c r="D1085" s="65">
        <v>-1</v>
      </c>
      <c r="H1085" s="65">
        <v>1</v>
      </c>
      <c r="I1085" s="65">
        <v>34</v>
      </c>
      <c r="J1085" s="65">
        <v>43</v>
      </c>
      <c r="K1085" s="65" t="s">
        <v>348</v>
      </c>
      <c r="L1085" s="65" t="s">
        <v>787</v>
      </c>
      <c r="M1085" s="65" t="s">
        <v>259</v>
      </c>
      <c r="N1085" s="65" t="s">
        <v>254</v>
      </c>
      <c r="O1085" s="65" t="e">
        <v>#N/A</v>
      </c>
    </row>
    <row r="1086" spans="1:15" s="78" customFormat="1" x14ac:dyDescent="0.25">
      <c r="A1086" s="291" t="s">
        <v>277</v>
      </c>
      <c r="B1086" s="291"/>
      <c r="D1086" s="78">
        <v>50</v>
      </c>
      <c r="F1086" s="78">
        <v>50</v>
      </c>
      <c r="H1086" s="78">
        <v>1</v>
      </c>
      <c r="K1086" s="78" t="s">
        <v>352</v>
      </c>
      <c r="L1086" s="78" t="s">
        <v>750</v>
      </c>
      <c r="M1086" s="78" t="s">
        <v>259</v>
      </c>
      <c r="N1086" s="78" t="s">
        <v>254</v>
      </c>
      <c r="O1086" s="78" t="e">
        <v>#N/A</v>
      </c>
    </row>
    <row r="1087" spans="1:15" s="78" customFormat="1" x14ac:dyDescent="0.25">
      <c r="A1087" s="291" t="s">
        <v>278</v>
      </c>
      <c r="B1087" s="291"/>
      <c r="D1087" s="78">
        <v>51</v>
      </c>
      <c r="F1087" s="78">
        <v>51</v>
      </c>
      <c r="H1087" s="78">
        <v>2</v>
      </c>
      <c r="K1087" s="78" t="s">
        <v>1042</v>
      </c>
      <c r="L1087" s="78" t="s">
        <v>751</v>
      </c>
      <c r="M1087" s="78" t="s">
        <v>259</v>
      </c>
      <c r="N1087" s="78" t="s">
        <v>254</v>
      </c>
      <c r="O1087" s="78" t="e">
        <v>#N/A</v>
      </c>
    </row>
    <row r="1088" spans="1:15" s="78" customFormat="1" x14ac:dyDescent="0.25">
      <c r="A1088" s="291" t="s">
        <v>279</v>
      </c>
      <c r="B1088" s="291"/>
      <c r="D1088" s="78">
        <v>54</v>
      </c>
      <c r="F1088" s="78">
        <v>54</v>
      </c>
      <c r="H1088" s="78">
        <v>3</v>
      </c>
      <c r="K1088" s="78" t="s">
        <v>1039</v>
      </c>
      <c r="L1088" s="78" t="s">
        <v>752</v>
      </c>
      <c r="M1088" s="78" t="s">
        <v>259</v>
      </c>
      <c r="N1088" s="78" t="s">
        <v>254</v>
      </c>
      <c r="O1088" s="78" t="e">
        <v>#N/A</v>
      </c>
    </row>
    <row r="1089" spans="1:15" s="78" customFormat="1" x14ac:dyDescent="0.25">
      <c r="A1089" s="291" t="s">
        <v>280</v>
      </c>
      <c r="B1089" s="291"/>
      <c r="D1089" s="78">
        <v>28</v>
      </c>
      <c r="F1089" s="78">
        <v>999</v>
      </c>
      <c r="H1089" s="78">
        <v>1</v>
      </c>
      <c r="K1089" s="78" t="s">
        <v>328</v>
      </c>
      <c r="L1089" s="78" t="s">
        <v>753</v>
      </c>
      <c r="M1089" s="78" t="s">
        <v>259</v>
      </c>
      <c r="N1089" s="78" t="s">
        <v>254</v>
      </c>
      <c r="O1089" s="78" t="e">
        <v>#N/A</v>
      </c>
    </row>
    <row r="1090" spans="1:15" s="65" customFormat="1" x14ac:dyDescent="0.25">
      <c r="A1090" s="288" t="s">
        <v>289</v>
      </c>
      <c r="B1090" s="288"/>
      <c r="D1090" s="65">
        <v>82</v>
      </c>
      <c r="H1090" s="65">
        <v>1</v>
      </c>
      <c r="L1090" s="65" t="s">
        <v>1111</v>
      </c>
      <c r="M1090" s="65" t="s">
        <v>259</v>
      </c>
      <c r="N1090" s="65" t="s">
        <v>254</v>
      </c>
      <c r="O1090" s="65" t="e">
        <v>#N/A</v>
      </c>
    </row>
    <row r="1091" spans="1:15" s="65" customFormat="1" x14ac:dyDescent="0.25">
      <c r="A1091" s="288" t="s">
        <v>290</v>
      </c>
      <c r="B1091" s="288"/>
      <c r="D1091" s="65">
        <v>83</v>
      </c>
      <c r="H1091" s="65">
        <v>1</v>
      </c>
      <c r="L1091" s="65" t="s">
        <v>1112</v>
      </c>
      <c r="M1091" s="65" t="s">
        <v>259</v>
      </c>
      <c r="N1091" s="65" t="s">
        <v>254</v>
      </c>
      <c r="O1091" s="65" t="e">
        <v>#N/A</v>
      </c>
    </row>
    <row r="1092" spans="1:15" s="65" customFormat="1" x14ac:dyDescent="0.25">
      <c r="A1092" s="288" t="s">
        <v>291</v>
      </c>
      <c r="B1092" s="288"/>
      <c r="D1092" s="65">
        <v>89</v>
      </c>
      <c r="H1092" s="65">
        <v>1</v>
      </c>
      <c r="L1092" s="65" t="s">
        <v>1113</v>
      </c>
      <c r="M1092" s="65" t="s">
        <v>259</v>
      </c>
      <c r="N1092" s="65" t="s">
        <v>254</v>
      </c>
      <c r="O1092" s="65" t="e">
        <v>#N/A</v>
      </c>
    </row>
    <row r="1093" spans="1:15" s="65" customFormat="1" x14ac:dyDescent="0.25">
      <c r="A1093" s="288" t="s">
        <v>292</v>
      </c>
      <c r="B1093" s="288"/>
      <c r="D1093" s="65">
        <v>45</v>
      </c>
      <c r="H1093" s="65">
        <v>1</v>
      </c>
      <c r="L1093" s="65" t="s">
        <v>777</v>
      </c>
      <c r="M1093" s="65" t="s">
        <v>259</v>
      </c>
      <c r="N1093" s="65" t="s">
        <v>254</v>
      </c>
      <c r="O1093" s="65" t="e">
        <v>#N/A</v>
      </c>
    </row>
    <row r="1094" spans="1:15" s="65" customFormat="1" x14ac:dyDescent="0.25">
      <c r="A1094" s="287" t="s">
        <v>1114</v>
      </c>
      <c r="B1094" s="288"/>
      <c r="D1094" s="65">
        <v>67</v>
      </c>
      <c r="H1094" s="65">
        <v>1</v>
      </c>
      <c r="L1094" s="65" t="s">
        <v>774</v>
      </c>
      <c r="M1094" s="65" t="s">
        <v>259</v>
      </c>
      <c r="N1094" s="65" t="s">
        <v>254</v>
      </c>
      <c r="O1094" s="65" t="e">
        <v>#N/A</v>
      </c>
    </row>
    <row r="1095" spans="1:15" s="65" customFormat="1" x14ac:dyDescent="0.25">
      <c r="A1095" s="287" t="s">
        <v>1115</v>
      </c>
      <c r="B1095" s="288"/>
      <c r="D1095" s="65">
        <v>65</v>
      </c>
      <c r="H1095" s="65">
        <v>2</v>
      </c>
      <c r="L1095" s="65" t="s">
        <v>775</v>
      </c>
      <c r="M1095" s="65" t="s">
        <v>259</v>
      </c>
      <c r="N1095" s="65" t="s">
        <v>254</v>
      </c>
      <c r="O1095" s="65" t="e">
        <v>#N/A</v>
      </c>
    </row>
    <row r="1096" spans="1:15" s="65" customFormat="1" x14ac:dyDescent="0.25">
      <c r="A1096" s="287" t="s">
        <v>1116</v>
      </c>
      <c r="B1096" s="288"/>
      <c r="D1096" s="65">
        <v>68</v>
      </c>
      <c r="H1096" s="65">
        <v>1</v>
      </c>
      <c r="L1096" s="65" t="s">
        <v>776</v>
      </c>
      <c r="M1096" s="65" t="s">
        <v>259</v>
      </c>
      <c r="N1096" s="65" t="s">
        <v>254</v>
      </c>
      <c r="O1096" s="65" t="e">
        <v>#N/A</v>
      </c>
    </row>
    <row r="1097" spans="1:15" s="65" customFormat="1" x14ac:dyDescent="0.25">
      <c r="A1097" s="287" t="s">
        <v>1117</v>
      </c>
      <c r="B1097" s="288"/>
      <c r="D1097" s="65">
        <v>45</v>
      </c>
      <c r="H1097" s="65">
        <v>1</v>
      </c>
      <c r="L1097" s="65" t="s">
        <v>777</v>
      </c>
      <c r="M1097" s="65" t="s">
        <v>259</v>
      </c>
      <c r="N1097" s="65" t="s">
        <v>254</v>
      </c>
      <c r="O1097" s="65" t="e">
        <v>#N/A</v>
      </c>
    </row>
    <row r="1098" spans="1:15" s="65" customFormat="1" x14ac:dyDescent="0.25">
      <c r="A1098" s="287" t="s">
        <v>1118</v>
      </c>
      <c r="B1098" s="288"/>
      <c r="D1098" s="65">
        <v>70</v>
      </c>
      <c r="H1098" s="65">
        <v>1</v>
      </c>
      <c r="L1098" s="65" t="s">
        <v>793</v>
      </c>
      <c r="M1098" s="65" t="s">
        <v>259</v>
      </c>
      <c r="N1098" s="65" t="s">
        <v>254</v>
      </c>
      <c r="O1098" s="65" t="e">
        <v>#N/A</v>
      </c>
    </row>
    <row r="1099" spans="1:15" s="65" customFormat="1" x14ac:dyDescent="0.25">
      <c r="A1099" s="287" t="s">
        <v>1119</v>
      </c>
      <c r="B1099" s="288"/>
      <c r="D1099" s="65">
        <v>72</v>
      </c>
      <c r="H1099" s="65">
        <v>1</v>
      </c>
      <c r="L1099" s="65" t="s">
        <v>794</v>
      </c>
      <c r="M1099" s="65" t="s">
        <v>259</v>
      </c>
      <c r="N1099" s="65" t="s">
        <v>254</v>
      </c>
      <c r="O1099" s="65" t="e">
        <v>#N/A</v>
      </c>
    </row>
    <row r="1100" spans="1:15" s="65" customFormat="1" x14ac:dyDescent="0.25">
      <c r="A1100" s="287" t="s">
        <v>1120</v>
      </c>
      <c r="B1100" s="288"/>
      <c r="D1100" s="65">
        <v>69</v>
      </c>
      <c r="H1100" s="65">
        <v>1</v>
      </c>
      <c r="L1100" s="65" t="s">
        <v>795</v>
      </c>
      <c r="M1100" s="65" t="s">
        <v>259</v>
      </c>
      <c r="N1100" s="65" t="s">
        <v>254</v>
      </c>
      <c r="O1100" s="65" t="e">
        <v>#N/A</v>
      </c>
    </row>
    <row r="1101" spans="1:15" s="65" customFormat="1" x14ac:dyDescent="0.25">
      <c r="A1101" s="287" t="s">
        <v>1121</v>
      </c>
      <c r="B1101" s="288"/>
      <c r="D1101" s="65">
        <v>43</v>
      </c>
      <c r="H1101" s="65">
        <v>1</v>
      </c>
      <c r="L1101" s="65" t="s">
        <v>796</v>
      </c>
      <c r="M1101" s="65" t="s">
        <v>259</v>
      </c>
      <c r="N1101" s="65" t="s">
        <v>254</v>
      </c>
      <c r="O1101" s="65" t="e">
        <v>#N/A</v>
      </c>
    </row>
    <row r="1102" spans="1:15" s="78" customFormat="1" x14ac:dyDescent="0.25">
      <c r="A1102" s="290" t="s">
        <v>295</v>
      </c>
      <c r="B1102" s="291"/>
      <c r="D1102" s="78">
        <v>11</v>
      </c>
      <c r="H1102" s="78">
        <v>1</v>
      </c>
      <c r="L1102" s="78" t="s">
        <v>754</v>
      </c>
      <c r="M1102" s="78" t="s">
        <v>259</v>
      </c>
      <c r="N1102" s="78" t="s">
        <v>254</v>
      </c>
      <c r="O1102" s="78" t="e">
        <v>#N/A</v>
      </c>
    </row>
    <row r="1103" spans="1:15" s="78" customFormat="1" x14ac:dyDescent="0.25">
      <c r="A1103" s="290" t="s">
        <v>296</v>
      </c>
      <c r="B1103" s="291"/>
      <c r="D1103" s="78">
        <v>0</v>
      </c>
      <c r="H1103" s="78">
        <v>1</v>
      </c>
      <c r="L1103" s="78" t="s">
        <v>757</v>
      </c>
      <c r="M1103" s="78" t="s">
        <v>259</v>
      </c>
      <c r="N1103" s="78" t="s">
        <v>254</v>
      </c>
      <c r="O1103" s="78" t="e">
        <v>#N/A</v>
      </c>
    </row>
    <row r="1104" spans="1:15" s="78" customFormat="1" x14ac:dyDescent="0.25">
      <c r="A1104" s="290" t="s">
        <v>297</v>
      </c>
      <c r="B1104" s="291"/>
      <c r="D1104" s="78">
        <v>11</v>
      </c>
      <c r="H1104" s="78">
        <v>1</v>
      </c>
      <c r="L1104" s="78" t="s">
        <v>754</v>
      </c>
      <c r="M1104" s="78" t="s">
        <v>259</v>
      </c>
      <c r="N1104" s="78" t="s">
        <v>254</v>
      </c>
      <c r="O1104" s="78" t="e">
        <v>#N/A</v>
      </c>
    </row>
    <row r="1105" spans="1:15" s="78" customFormat="1" x14ac:dyDescent="0.25">
      <c r="A1105" s="290" t="s">
        <v>298</v>
      </c>
      <c r="B1105" s="291"/>
      <c r="D1105" s="78">
        <v>1</v>
      </c>
      <c r="H1105" s="78">
        <v>2</v>
      </c>
      <c r="L1105" s="78" t="s">
        <v>758</v>
      </c>
      <c r="M1105" s="78" t="s">
        <v>259</v>
      </c>
      <c r="N1105" s="78" t="s">
        <v>254</v>
      </c>
      <c r="O1105" s="78" t="e">
        <v>#N/A</v>
      </c>
    </row>
    <row r="1106" spans="1:15" s="78" customFormat="1" x14ac:dyDescent="0.25">
      <c r="A1106" s="290" t="s">
        <v>299</v>
      </c>
      <c r="B1106" s="291"/>
      <c r="D1106" s="78">
        <v>9</v>
      </c>
      <c r="H1106" s="78">
        <v>1</v>
      </c>
      <c r="L1106" s="78" t="s">
        <v>755</v>
      </c>
      <c r="M1106" s="78" t="s">
        <v>259</v>
      </c>
      <c r="N1106" s="78" t="s">
        <v>254</v>
      </c>
      <c r="O1106" s="78" t="e">
        <v>#N/A</v>
      </c>
    </row>
    <row r="1107" spans="1:15" s="78" customFormat="1" x14ac:dyDescent="0.25">
      <c r="A1107" s="290" t="s">
        <v>300</v>
      </c>
      <c r="B1107" s="291"/>
      <c r="D1107" s="78">
        <v>1</v>
      </c>
      <c r="H1107" s="78">
        <v>2</v>
      </c>
      <c r="L1107" s="78" t="s">
        <v>758</v>
      </c>
      <c r="M1107" s="78" t="s">
        <v>259</v>
      </c>
      <c r="N1107" s="78" t="s">
        <v>254</v>
      </c>
      <c r="O1107" s="78" t="e">
        <v>#N/A</v>
      </c>
    </row>
    <row r="1108" spans="1:15" s="78" customFormat="1" x14ac:dyDescent="0.25">
      <c r="A1108" s="290" t="s">
        <v>301</v>
      </c>
      <c r="B1108" s="291"/>
      <c r="D1108" s="78">
        <v>4</v>
      </c>
      <c r="H1108" s="78">
        <v>1</v>
      </c>
      <c r="L1108" s="78" t="s">
        <v>756</v>
      </c>
      <c r="M1108" s="78" t="s">
        <v>259</v>
      </c>
      <c r="N1108" s="78" t="s">
        <v>254</v>
      </c>
      <c r="O1108" s="78" t="e">
        <v>#N/A</v>
      </c>
    </row>
    <row r="1109" spans="1:15" s="78" customFormat="1" x14ac:dyDescent="0.25">
      <c r="A1109" s="290" t="s">
        <v>302</v>
      </c>
      <c r="B1109" s="291"/>
      <c r="D1109" s="78">
        <v>1</v>
      </c>
      <c r="H1109" s="78">
        <v>2</v>
      </c>
      <c r="L1109" s="78" t="s">
        <v>758</v>
      </c>
      <c r="M1109" s="78" t="s">
        <v>259</v>
      </c>
      <c r="N1109" s="78" t="s">
        <v>254</v>
      </c>
      <c r="O1109" s="78" t="e">
        <v>#N/A</v>
      </c>
    </row>
  </sheetData>
  <sheetProtection password="DF65" sheet="1" objects="1" scenarios="1"/>
  <autoFilter ref="A1:S1109"/>
  <conditionalFormatting sqref="O62 O117:O229 A1066:R1071 A118:N229 L1058:R1059 K1060:R1061 A63:R116 P118:R229 A841:O866 Q841:R866 A1086:R10446 A1058:H1061 A1029:R1057 A2:R61 A1076:R1081 A786:R840 A230:R677 B678:R785">
    <cfRule type="expression" dxfId="42" priority="43">
      <formula>$N2="no"</formula>
    </cfRule>
  </conditionalFormatting>
  <conditionalFormatting sqref="A62:O62 Q62:R62">
    <cfRule type="expression" dxfId="41" priority="42">
      <formula>$N62="no"</formula>
    </cfRule>
  </conditionalFormatting>
  <conditionalFormatting sqref="P62">
    <cfRule type="expression" dxfId="40" priority="41">
      <formula>$N62="no"</formula>
    </cfRule>
  </conditionalFormatting>
  <conditionalFormatting sqref="B117:K117 Q117:R117 M117:O117">
    <cfRule type="expression" dxfId="39" priority="40">
      <formula>$N117="no"</formula>
    </cfRule>
  </conditionalFormatting>
  <conditionalFormatting sqref="P117">
    <cfRule type="expression" dxfId="38" priority="39">
      <formula>$N117="no"</formula>
    </cfRule>
  </conditionalFormatting>
  <conditionalFormatting sqref="A117">
    <cfRule type="expression" dxfId="37" priority="38">
      <formula>$N117="no"</formula>
    </cfRule>
  </conditionalFormatting>
  <conditionalFormatting sqref="A867:O893 Q867:R893">
    <cfRule type="expression" dxfId="36" priority="37">
      <formula>$N867="no"</formula>
    </cfRule>
  </conditionalFormatting>
  <conditionalFormatting sqref="A894:O920 Q894:R920">
    <cfRule type="expression" dxfId="35" priority="36">
      <formula>$N894="no"</formula>
    </cfRule>
  </conditionalFormatting>
  <conditionalFormatting sqref="A921:O947 Q921:R947">
    <cfRule type="expression" dxfId="34" priority="35">
      <formula>$N921="no"</formula>
    </cfRule>
  </conditionalFormatting>
  <conditionalFormatting sqref="A948:O974 Q948:R974">
    <cfRule type="expression" dxfId="33" priority="34">
      <formula>$N948="no"</formula>
    </cfRule>
  </conditionalFormatting>
  <conditionalFormatting sqref="A975:O1001 Q975:R1001">
    <cfRule type="expression" dxfId="32" priority="33">
      <formula>$N975="no"</formula>
    </cfRule>
  </conditionalFormatting>
  <conditionalFormatting sqref="A1002:O1028 Q1002:R1028">
    <cfRule type="expression" dxfId="31" priority="32">
      <formula>$N1002="no"</formula>
    </cfRule>
  </conditionalFormatting>
  <conditionalFormatting sqref="M1062:R1065 A1062:K1065">
    <cfRule type="expression" dxfId="30" priority="31">
      <formula>$N1062="no"</formula>
    </cfRule>
  </conditionalFormatting>
  <conditionalFormatting sqref="J1058">
    <cfRule type="expression" dxfId="29" priority="26">
      <formula>$N1058="no"</formula>
    </cfRule>
  </conditionalFormatting>
  <conditionalFormatting sqref="I1060">
    <cfRule type="expression" dxfId="28" priority="24">
      <formula>$N1060="no"</formula>
    </cfRule>
  </conditionalFormatting>
  <conditionalFormatting sqref="I1059">
    <cfRule type="expression" dxfId="27" priority="30">
      <formula>$N1059="no"</formula>
    </cfRule>
  </conditionalFormatting>
  <conditionalFormatting sqref="J1059">
    <cfRule type="expression" dxfId="26" priority="29">
      <formula>$N1059="no"</formula>
    </cfRule>
  </conditionalFormatting>
  <conditionalFormatting sqref="K1059">
    <cfRule type="expression" dxfId="25" priority="28">
      <formula>$N1059="no"</formula>
    </cfRule>
  </conditionalFormatting>
  <conditionalFormatting sqref="I1058">
    <cfRule type="expression" dxfId="24" priority="27">
      <formula>$N1058="no"</formula>
    </cfRule>
  </conditionalFormatting>
  <conditionalFormatting sqref="K1058">
    <cfRule type="expression" dxfId="23" priority="25">
      <formula>$N1058="no"</formula>
    </cfRule>
  </conditionalFormatting>
  <conditionalFormatting sqref="I1061">
    <cfRule type="expression" dxfId="22" priority="23">
      <formula>$N1061="no"</formula>
    </cfRule>
  </conditionalFormatting>
  <conditionalFormatting sqref="J1060">
    <cfRule type="expression" dxfId="21" priority="22">
      <formula>$N1060="no"</formula>
    </cfRule>
  </conditionalFormatting>
  <conditionalFormatting sqref="J1061">
    <cfRule type="expression" dxfId="20" priority="21">
      <formula>$N1061="no"</formula>
    </cfRule>
  </conditionalFormatting>
  <conditionalFormatting sqref="B1072:R1075">
    <cfRule type="expression" dxfId="19" priority="20">
      <formula>$N1072="no"</formula>
    </cfRule>
  </conditionalFormatting>
  <conditionalFormatting sqref="A1072:A1075">
    <cfRule type="expression" dxfId="18" priority="19">
      <formula>$N1072="no"</formula>
    </cfRule>
  </conditionalFormatting>
  <conditionalFormatting sqref="B1082:K1085 M1082:R1085">
    <cfRule type="expression" dxfId="17" priority="18">
      <formula>$N1082="no"</formula>
    </cfRule>
  </conditionalFormatting>
  <conditionalFormatting sqref="A1082:A1085">
    <cfRule type="expression" dxfId="16" priority="17">
      <formula>$N1082="no"</formula>
    </cfRule>
  </conditionalFormatting>
  <conditionalFormatting sqref="L117">
    <cfRule type="expression" dxfId="15" priority="16">
      <formula>$N117="no"</formula>
    </cfRule>
  </conditionalFormatting>
  <conditionalFormatting sqref="L1062">
    <cfRule type="expression" dxfId="14" priority="15">
      <formula>$N1062="no"</formula>
    </cfRule>
  </conditionalFormatting>
  <conditionalFormatting sqref="L1064">
    <cfRule type="expression" dxfId="13" priority="14">
      <formula>$N1064="no"</formula>
    </cfRule>
  </conditionalFormatting>
  <conditionalFormatting sqref="L1063">
    <cfRule type="expression" dxfId="12" priority="13">
      <formula>$N1063="no"</formula>
    </cfRule>
  </conditionalFormatting>
  <conditionalFormatting sqref="L1065">
    <cfRule type="expression" dxfId="11" priority="12">
      <formula>$N1065="no"</formula>
    </cfRule>
  </conditionalFormatting>
  <conditionalFormatting sqref="P841:P1028">
    <cfRule type="expression" dxfId="10" priority="11">
      <formula>$N841="no"</formula>
    </cfRule>
  </conditionalFormatting>
  <conditionalFormatting sqref="A678">
    <cfRule type="expression" dxfId="9" priority="10">
      <formula>$N678="no"</formula>
    </cfRule>
  </conditionalFormatting>
  <conditionalFormatting sqref="A679:A785">
    <cfRule type="expression" dxfId="8" priority="9">
      <formula>$N679="no"</formula>
    </cfRule>
  </conditionalFormatting>
  <conditionalFormatting sqref="L1070">
    <cfRule type="expression" dxfId="7" priority="8">
      <formula>$N1070="no"</formula>
    </cfRule>
  </conditionalFormatting>
  <conditionalFormatting sqref="L1068">
    <cfRule type="expression" dxfId="6" priority="7">
      <formula>$N1068="no"</formula>
    </cfRule>
  </conditionalFormatting>
  <conditionalFormatting sqref="L1066">
    <cfRule type="expression" dxfId="5" priority="6">
      <formula>$N1066="no"</formula>
    </cfRule>
  </conditionalFormatting>
  <conditionalFormatting sqref="L1071">
    <cfRule type="expression" dxfId="4" priority="5">
      <formula>$N1071="no"</formula>
    </cfRule>
  </conditionalFormatting>
  <conditionalFormatting sqref="L1069">
    <cfRule type="expression" dxfId="3" priority="4">
      <formula>$N1069="no"</formula>
    </cfRule>
  </conditionalFormatting>
  <conditionalFormatting sqref="L1067">
    <cfRule type="expression" dxfId="2" priority="3">
      <formula>$N1067="no"</formula>
    </cfRule>
  </conditionalFormatting>
  <conditionalFormatting sqref="L1082:L1083">
    <cfRule type="expression" dxfId="1" priority="2">
      <formula>$N1082="no"</formula>
    </cfRule>
  </conditionalFormatting>
  <conditionalFormatting sqref="L1084:L1085">
    <cfRule type="expression" dxfId="0" priority="1">
      <formula>$N1084="no"</formula>
    </cfRule>
  </conditionalFormatting>
  <dataValidations count="1">
    <dataValidation type="list" allowBlank="1" showInputMessage="1" showErrorMessage="1" sqref="N2:N1109">
      <formula1>"yes,no"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1:AB34"/>
  <sheetViews>
    <sheetView workbookViewId="0">
      <selection activeCell="B10" sqref="B10"/>
    </sheetView>
  </sheetViews>
  <sheetFormatPr baseColWidth="10" defaultColWidth="11.42578125" defaultRowHeight="15" x14ac:dyDescent="0.25"/>
  <cols>
    <col min="1" max="1" width="14.28515625" customWidth="1"/>
    <col min="2" max="13" width="5.7109375" customWidth="1"/>
    <col min="14" max="28" width="5.7109375" style="2" customWidth="1"/>
  </cols>
  <sheetData>
    <row r="1" spans="1:28" s="65" customFormat="1" x14ac:dyDescent="0.25">
      <c r="A1" s="65" t="s">
        <v>28</v>
      </c>
      <c r="B1" s="65">
        <v>18</v>
      </c>
    </row>
    <row r="2" spans="1:28" s="65" customFormat="1" x14ac:dyDescent="0.25">
      <c r="A2" s="65" t="s">
        <v>29</v>
      </c>
      <c r="B2" s="65">
        <v>18</v>
      </c>
    </row>
    <row r="3" spans="1:28" s="65" customFormat="1" x14ac:dyDescent="0.25">
      <c r="A3" s="65" t="s">
        <v>30</v>
      </c>
      <c r="B3" s="65">
        <v>18</v>
      </c>
    </row>
    <row r="4" spans="1:28" s="65" customFormat="1" x14ac:dyDescent="0.25">
      <c r="A4" s="65" t="s">
        <v>31</v>
      </c>
      <c r="B4" s="65">
        <v>9</v>
      </c>
    </row>
    <row r="5" spans="1:28" s="65" customFormat="1" x14ac:dyDescent="0.25">
      <c r="A5" s="65" t="s">
        <v>51</v>
      </c>
      <c r="B5" s="65">
        <v>0</v>
      </c>
      <c r="C5" s="65" t="s">
        <v>164</v>
      </c>
      <c r="D5" s="65" t="s">
        <v>164</v>
      </c>
    </row>
    <row r="6" spans="1:28" s="65" customFormat="1" x14ac:dyDescent="0.25">
      <c r="A6" s="65" t="s">
        <v>53</v>
      </c>
      <c r="B6" s="65">
        <v>18</v>
      </c>
    </row>
    <row r="7" spans="1:28" s="65" customFormat="1" x14ac:dyDescent="0.25">
      <c r="A7" s="65" t="s">
        <v>75</v>
      </c>
      <c r="B7" s="65">
        <v>63</v>
      </c>
      <c r="C7" s="65">
        <v>58</v>
      </c>
      <c r="D7" s="65">
        <v>5</v>
      </c>
      <c r="E7" s="65">
        <v>55</v>
      </c>
      <c r="F7" s="65">
        <v>4</v>
      </c>
    </row>
    <row r="8" spans="1:28" s="65" customFormat="1" x14ac:dyDescent="0.25">
      <c r="A8" s="65" t="s">
        <v>35</v>
      </c>
      <c r="B8" s="65">
        <v>1</v>
      </c>
      <c r="C8" s="65">
        <v>2</v>
      </c>
      <c r="D8" s="65">
        <v>3</v>
      </c>
      <c r="E8" s="65">
        <v>4</v>
      </c>
      <c r="F8" s="65">
        <v>5</v>
      </c>
      <c r="G8" s="65">
        <v>6</v>
      </c>
      <c r="H8" s="65">
        <v>7</v>
      </c>
      <c r="I8" s="65">
        <v>8</v>
      </c>
      <c r="J8" s="65">
        <v>9</v>
      </c>
      <c r="K8" s="65">
        <v>10</v>
      </c>
      <c r="L8" s="65">
        <v>11</v>
      </c>
      <c r="M8" s="65">
        <v>12</v>
      </c>
      <c r="N8" s="65">
        <v>13</v>
      </c>
      <c r="O8" s="65">
        <v>14</v>
      </c>
      <c r="P8" s="65">
        <v>15</v>
      </c>
      <c r="Q8" s="65">
        <v>16</v>
      </c>
      <c r="R8" s="65">
        <v>17</v>
      </c>
      <c r="S8" s="65">
        <v>18</v>
      </c>
      <c r="T8" s="65">
        <v>19</v>
      </c>
      <c r="U8" s="65">
        <v>20</v>
      </c>
      <c r="V8" s="65">
        <v>21</v>
      </c>
      <c r="W8" s="65">
        <v>22</v>
      </c>
      <c r="X8" s="65">
        <v>23</v>
      </c>
      <c r="Y8" s="65">
        <v>24</v>
      </c>
      <c r="Z8" s="65">
        <v>25</v>
      </c>
      <c r="AA8" s="65">
        <v>26</v>
      </c>
      <c r="AB8" s="65">
        <v>27</v>
      </c>
    </row>
    <row r="9" spans="1:28" x14ac:dyDescent="0.25">
      <c r="A9" t="s">
        <v>435</v>
      </c>
      <c r="B9" s="2">
        <v>1</v>
      </c>
      <c r="C9" s="2">
        <v>2</v>
      </c>
      <c r="D9" s="2">
        <v>3</v>
      </c>
      <c r="E9" s="2">
        <v>4</v>
      </c>
      <c r="F9" s="2">
        <v>5</v>
      </c>
      <c r="G9" s="2">
        <v>6</v>
      </c>
      <c r="H9" s="2">
        <v>7</v>
      </c>
      <c r="I9" s="2">
        <v>8</v>
      </c>
      <c r="J9" s="2">
        <v>9</v>
      </c>
      <c r="K9" s="2">
        <v>10</v>
      </c>
      <c r="L9" s="2">
        <v>11</v>
      </c>
      <c r="M9" s="2">
        <v>12</v>
      </c>
      <c r="N9" s="2">
        <v>13</v>
      </c>
      <c r="O9" s="2">
        <v>14</v>
      </c>
      <c r="P9" s="2">
        <v>15</v>
      </c>
      <c r="Q9" s="2">
        <v>16</v>
      </c>
      <c r="R9" s="2">
        <v>17</v>
      </c>
      <c r="S9" s="2">
        <v>18</v>
      </c>
      <c r="T9" s="2">
        <v>19</v>
      </c>
      <c r="U9" s="2">
        <v>20</v>
      </c>
      <c r="V9" s="2">
        <v>21</v>
      </c>
      <c r="W9" s="2">
        <v>22</v>
      </c>
      <c r="X9" s="2">
        <v>23</v>
      </c>
      <c r="Y9" s="2">
        <v>24</v>
      </c>
      <c r="Z9" s="2">
        <v>25</v>
      </c>
      <c r="AA9" s="2">
        <v>26</v>
      </c>
      <c r="AB9" s="2">
        <v>27</v>
      </c>
    </row>
    <row r="10" spans="1:28" x14ac:dyDescent="0.25">
      <c r="A10" t="s">
        <v>23</v>
      </c>
      <c r="B10" s="2">
        <v>4</v>
      </c>
      <c r="C10" s="2">
        <v>4</v>
      </c>
      <c r="D10" s="2">
        <v>3</v>
      </c>
      <c r="E10" s="2">
        <v>3</v>
      </c>
      <c r="F10" s="2">
        <v>3</v>
      </c>
      <c r="G10" s="2">
        <v>3</v>
      </c>
      <c r="H10" s="2">
        <v>4</v>
      </c>
      <c r="I10" s="2">
        <v>3</v>
      </c>
      <c r="J10" s="2">
        <v>3</v>
      </c>
      <c r="K10" s="2">
        <v>3</v>
      </c>
      <c r="L10" s="2">
        <v>3</v>
      </c>
      <c r="M10" s="2">
        <v>3</v>
      </c>
      <c r="N10" s="2">
        <v>4</v>
      </c>
      <c r="O10" s="2">
        <v>4</v>
      </c>
      <c r="P10" s="2">
        <v>4</v>
      </c>
      <c r="Q10" s="2">
        <v>3</v>
      </c>
      <c r="R10" s="2">
        <v>3</v>
      </c>
      <c r="S10" s="2">
        <v>3</v>
      </c>
      <c r="T10" s="2" t="s">
        <v>52</v>
      </c>
      <c r="U10" s="2" t="s">
        <v>52</v>
      </c>
      <c r="V10" s="2" t="s">
        <v>52</v>
      </c>
      <c r="W10" s="2" t="s">
        <v>52</v>
      </c>
      <c r="X10" s="2" t="s">
        <v>52</v>
      </c>
      <c r="Y10" s="2" t="s">
        <v>52</v>
      </c>
      <c r="Z10" s="2" t="s">
        <v>52</v>
      </c>
      <c r="AA10" s="2" t="s">
        <v>52</v>
      </c>
      <c r="AB10" s="2" t="s">
        <v>52</v>
      </c>
    </row>
    <row r="11" spans="1:28" s="65" customFormat="1" x14ac:dyDescent="0.25">
      <c r="A11" s="65" t="s">
        <v>28</v>
      </c>
      <c r="B11" s="65">
        <v>1</v>
      </c>
      <c r="C11" s="65">
        <v>1</v>
      </c>
      <c r="D11" s="65">
        <v>1</v>
      </c>
      <c r="E11" s="65">
        <v>1</v>
      </c>
      <c r="F11" s="65">
        <v>1</v>
      </c>
      <c r="G11" s="65">
        <v>1</v>
      </c>
      <c r="H11" s="65">
        <v>1</v>
      </c>
      <c r="I11" s="65">
        <v>1</v>
      </c>
      <c r="J11" s="65">
        <v>1</v>
      </c>
      <c r="K11" s="65">
        <v>1</v>
      </c>
      <c r="L11" s="65">
        <v>1</v>
      </c>
      <c r="M11" s="65">
        <v>1</v>
      </c>
      <c r="N11" s="65">
        <v>1</v>
      </c>
      <c r="O11" s="65">
        <v>1</v>
      </c>
      <c r="P11" s="65">
        <v>1</v>
      </c>
      <c r="Q11" s="65">
        <v>1</v>
      </c>
      <c r="R11" s="65">
        <v>1</v>
      </c>
      <c r="S11" s="65">
        <v>1</v>
      </c>
      <c r="T11" s="65">
        <v>0</v>
      </c>
      <c r="U11" s="65">
        <v>0</v>
      </c>
      <c r="V11" s="65">
        <v>0</v>
      </c>
      <c r="W11" s="65">
        <v>0</v>
      </c>
      <c r="X11" s="65">
        <v>0</v>
      </c>
      <c r="Y11" s="65">
        <v>0</v>
      </c>
      <c r="Z11" s="65">
        <v>0</v>
      </c>
      <c r="AA11" s="65">
        <v>0</v>
      </c>
      <c r="AB11" s="65">
        <v>0</v>
      </c>
    </row>
    <row r="12" spans="1:28" s="65" customFormat="1" x14ac:dyDescent="0.25">
      <c r="A12" s="65" t="s">
        <v>29</v>
      </c>
      <c r="B12" s="65">
        <v>1</v>
      </c>
      <c r="C12" s="65">
        <v>1</v>
      </c>
      <c r="D12" s="65">
        <v>1</v>
      </c>
      <c r="E12" s="65">
        <v>1</v>
      </c>
      <c r="F12" s="65">
        <v>1</v>
      </c>
      <c r="G12" s="65">
        <v>1</v>
      </c>
      <c r="H12" s="65">
        <v>1</v>
      </c>
      <c r="I12" s="65">
        <v>1</v>
      </c>
      <c r="J12" s="65">
        <v>1</v>
      </c>
      <c r="K12" s="65">
        <v>1</v>
      </c>
      <c r="L12" s="65">
        <v>1</v>
      </c>
      <c r="M12" s="65">
        <v>1</v>
      </c>
      <c r="N12" s="65">
        <v>1</v>
      </c>
      <c r="O12" s="65">
        <v>1</v>
      </c>
      <c r="P12" s="65">
        <v>1</v>
      </c>
      <c r="Q12" s="65">
        <v>1</v>
      </c>
      <c r="R12" s="65">
        <v>1</v>
      </c>
      <c r="S12" s="65">
        <v>1</v>
      </c>
      <c r="T12" s="65">
        <v>0</v>
      </c>
      <c r="U12" s="65">
        <v>0</v>
      </c>
      <c r="V12" s="65">
        <v>0</v>
      </c>
      <c r="W12" s="65">
        <v>0</v>
      </c>
      <c r="X12" s="65">
        <v>0</v>
      </c>
      <c r="Y12" s="65">
        <v>0</v>
      </c>
      <c r="Z12" s="65">
        <v>0</v>
      </c>
      <c r="AA12" s="65">
        <v>0</v>
      </c>
      <c r="AB12" s="65">
        <v>0</v>
      </c>
    </row>
    <row r="13" spans="1:28" s="65" customFormat="1" x14ac:dyDescent="0.25">
      <c r="A13" s="65" t="s">
        <v>30</v>
      </c>
      <c r="B13" s="65">
        <v>1</v>
      </c>
      <c r="C13" s="65">
        <v>1</v>
      </c>
      <c r="D13" s="65">
        <v>1</v>
      </c>
      <c r="E13" s="65">
        <v>1</v>
      </c>
      <c r="F13" s="65">
        <v>1</v>
      </c>
      <c r="G13" s="65">
        <v>1</v>
      </c>
      <c r="H13" s="65">
        <v>1</v>
      </c>
      <c r="I13" s="65">
        <v>1</v>
      </c>
      <c r="J13" s="65">
        <v>1</v>
      </c>
      <c r="K13" s="65">
        <v>1</v>
      </c>
      <c r="L13" s="65">
        <v>1</v>
      </c>
      <c r="M13" s="65">
        <v>1</v>
      </c>
      <c r="N13" s="65">
        <v>1</v>
      </c>
      <c r="O13" s="65">
        <v>1</v>
      </c>
      <c r="P13" s="65">
        <v>1</v>
      </c>
      <c r="Q13" s="65">
        <v>1</v>
      </c>
      <c r="R13" s="65">
        <v>1</v>
      </c>
      <c r="S13" s="65">
        <v>1</v>
      </c>
      <c r="T13" s="65">
        <v>0</v>
      </c>
      <c r="U13" s="65">
        <v>0</v>
      </c>
      <c r="V13" s="65">
        <v>0</v>
      </c>
      <c r="W13" s="65">
        <v>0</v>
      </c>
      <c r="X13" s="65">
        <v>0</v>
      </c>
      <c r="Y13" s="65">
        <v>0</v>
      </c>
      <c r="Z13" s="65">
        <v>0</v>
      </c>
      <c r="AA13" s="65">
        <v>0</v>
      </c>
      <c r="AB13" s="65">
        <v>0</v>
      </c>
    </row>
    <row r="14" spans="1:28" s="65" customFormat="1" x14ac:dyDescent="0.25">
      <c r="A14" s="65" t="s">
        <v>31</v>
      </c>
      <c r="B14" s="65">
        <v>1</v>
      </c>
      <c r="C14" s="65">
        <v>1</v>
      </c>
      <c r="D14" s="65">
        <v>1</v>
      </c>
      <c r="E14" s="65">
        <v>1</v>
      </c>
      <c r="F14" s="65">
        <v>0</v>
      </c>
      <c r="G14" s="65">
        <v>1</v>
      </c>
      <c r="H14" s="65">
        <v>1</v>
      </c>
      <c r="I14" s="65">
        <v>1</v>
      </c>
      <c r="J14" s="65">
        <v>0</v>
      </c>
      <c r="K14" s="65">
        <v>0</v>
      </c>
      <c r="L14" s="65">
        <v>1</v>
      </c>
      <c r="M14" s="65">
        <v>1</v>
      </c>
      <c r="N14" s="65">
        <v>0</v>
      </c>
      <c r="O14" s="65">
        <v>0</v>
      </c>
      <c r="P14" s="65">
        <v>0</v>
      </c>
      <c r="Q14" s="65">
        <v>0</v>
      </c>
      <c r="R14" s="65">
        <v>0</v>
      </c>
      <c r="S14" s="65">
        <v>0</v>
      </c>
      <c r="T14" s="65">
        <v>0</v>
      </c>
      <c r="U14" s="65">
        <v>0</v>
      </c>
      <c r="V14" s="65">
        <v>0</v>
      </c>
      <c r="W14" s="65">
        <v>0</v>
      </c>
      <c r="X14" s="65">
        <v>0</v>
      </c>
      <c r="Y14" s="65">
        <v>0</v>
      </c>
      <c r="Z14" s="65">
        <v>0</v>
      </c>
      <c r="AA14" s="65">
        <v>0</v>
      </c>
      <c r="AB14" s="65">
        <v>0</v>
      </c>
    </row>
    <row r="15" spans="1:28" s="65" customFormat="1" x14ac:dyDescent="0.25">
      <c r="A15" s="65" t="s">
        <v>51</v>
      </c>
      <c r="B15" s="65">
        <v>0</v>
      </c>
      <c r="C15" s="65">
        <v>0</v>
      </c>
      <c r="D15" s="65">
        <v>0</v>
      </c>
      <c r="E15" s="65">
        <v>0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0</v>
      </c>
      <c r="M15" s="65">
        <v>0</v>
      </c>
      <c r="N15" s="65">
        <v>0</v>
      </c>
      <c r="O15" s="65">
        <v>0</v>
      </c>
      <c r="P15" s="65">
        <v>0</v>
      </c>
      <c r="Q15" s="65">
        <v>0</v>
      </c>
      <c r="R15" s="65">
        <v>0</v>
      </c>
      <c r="S15" s="65">
        <v>0</v>
      </c>
      <c r="T15" s="65">
        <v>0</v>
      </c>
      <c r="U15" s="65">
        <v>0</v>
      </c>
      <c r="V15" s="65">
        <v>0</v>
      </c>
      <c r="W15" s="65">
        <v>0</v>
      </c>
      <c r="X15" s="65">
        <v>0</v>
      </c>
      <c r="Y15" s="65">
        <v>0</v>
      </c>
      <c r="Z15" s="65">
        <v>0</v>
      </c>
      <c r="AA15" s="65">
        <v>0</v>
      </c>
      <c r="AB15" s="65">
        <v>0</v>
      </c>
    </row>
    <row r="16" spans="1:28" s="2" customFormat="1" x14ac:dyDescent="0.25">
      <c r="A16" s="2" t="s">
        <v>390</v>
      </c>
    </row>
    <row r="17" spans="1:28" s="2" customFormat="1" x14ac:dyDescent="0.25">
      <c r="A17" s="2" t="s">
        <v>398</v>
      </c>
    </row>
    <row r="18" spans="1:28" s="2" customFormat="1" x14ac:dyDescent="0.25">
      <c r="A18" s="2" t="s">
        <v>401</v>
      </c>
    </row>
    <row r="19" spans="1:28" s="2" customFormat="1" x14ac:dyDescent="0.25">
      <c r="A19" s="2" t="s">
        <v>391</v>
      </c>
    </row>
    <row r="20" spans="1:28" s="2" customFormat="1" x14ac:dyDescent="0.25">
      <c r="A20" s="2" t="s">
        <v>392</v>
      </c>
    </row>
    <row r="21" spans="1:28" s="2" customFormat="1" x14ac:dyDescent="0.25">
      <c r="A21" s="2" t="s">
        <v>393</v>
      </c>
    </row>
    <row r="22" spans="1:28" s="2" customFormat="1" x14ac:dyDescent="0.25">
      <c r="A22" s="2" t="s">
        <v>394</v>
      </c>
    </row>
    <row r="23" spans="1:28" s="2" customFormat="1" x14ac:dyDescent="0.25">
      <c r="A23" s="2" t="s">
        <v>400</v>
      </c>
    </row>
    <row r="24" spans="1:28" s="2" customFormat="1" x14ac:dyDescent="0.25">
      <c r="A24" s="2" t="s">
        <v>395</v>
      </c>
    </row>
    <row r="25" spans="1:28" s="2" customFormat="1" x14ac:dyDescent="0.25">
      <c r="A25" s="2" t="s">
        <v>396</v>
      </c>
    </row>
    <row r="26" spans="1:28" s="339" customFormat="1" x14ac:dyDescent="0.25">
      <c r="A26" s="339" t="s">
        <v>397</v>
      </c>
      <c r="B26" s="339">
        <v>57</v>
      </c>
      <c r="C26" s="339">
        <v>97</v>
      </c>
      <c r="D26" s="339">
        <v>93</v>
      </c>
      <c r="E26" s="339">
        <v>64</v>
      </c>
      <c r="F26" s="339">
        <v>58</v>
      </c>
      <c r="G26" s="339">
        <v>88</v>
      </c>
      <c r="H26" s="339">
        <v>65</v>
      </c>
      <c r="I26" s="339">
        <v>88</v>
      </c>
      <c r="J26" s="339">
        <v>40</v>
      </c>
      <c r="K26" s="339">
        <v>54</v>
      </c>
      <c r="L26" s="339">
        <v>94</v>
      </c>
      <c r="M26" s="339">
        <v>157</v>
      </c>
      <c r="N26" s="339">
        <v>48</v>
      </c>
      <c r="O26" s="339">
        <v>124</v>
      </c>
      <c r="Q26" s="339">
        <v>105</v>
      </c>
      <c r="R26" s="339">
        <v>56</v>
      </c>
      <c r="S26" s="339">
        <v>87</v>
      </c>
      <c r="T26" s="339">
        <v>68</v>
      </c>
      <c r="U26" s="339">
        <v>57</v>
      </c>
    </row>
    <row r="27" spans="1:28" s="2" customFormat="1" x14ac:dyDescent="0.25">
      <c r="A27" s="2" t="s">
        <v>399</v>
      </c>
    </row>
    <row r="28" spans="1:28" ht="15" customHeight="1" x14ac:dyDescent="0.25">
      <c r="A28" s="250" t="s">
        <v>126</v>
      </c>
      <c r="B28" s="514" t="s">
        <v>691</v>
      </c>
      <c r="C28" s="514"/>
      <c r="D28" s="514"/>
      <c r="E28" s="514"/>
      <c r="F28" s="514"/>
      <c r="G28" s="514"/>
      <c r="H28" s="514"/>
      <c r="I28" s="514"/>
      <c r="J28" s="514"/>
      <c r="K28" s="514"/>
      <c r="L28" s="514"/>
      <c r="M28" s="514"/>
      <c r="N28" s="514"/>
      <c r="O28" s="514"/>
      <c r="P28" s="514"/>
      <c r="Q28" s="514"/>
      <c r="R28" s="514"/>
      <c r="S28" s="514"/>
      <c r="T28" s="514"/>
      <c r="U28" s="514"/>
      <c r="V28" s="514"/>
      <c r="W28" s="514"/>
      <c r="X28" s="514"/>
      <c r="Y28" s="514"/>
      <c r="Z28" s="514"/>
      <c r="AA28" s="514"/>
      <c r="AB28" s="514"/>
    </row>
    <row r="29" spans="1:28" x14ac:dyDescent="0.25">
      <c r="B29" s="515" t="s">
        <v>692</v>
      </c>
      <c r="C29" s="515"/>
      <c r="D29" s="515"/>
      <c r="E29" s="515"/>
      <c r="F29" s="515"/>
      <c r="G29" s="515"/>
      <c r="H29" s="515"/>
      <c r="I29" s="515"/>
      <c r="J29" s="515"/>
      <c r="K29" s="515"/>
      <c r="L29" s="515"/>
      <c r="M29" s="515"/>
      <c r="N29" s="515"/>
      <c r="O29" s="515"/>
      <c r="P29" s="515"/>
      <c r="Q29" s="515"/>
      <c r="R29" s="515"/>
      <c r="S29" s="515"/>
      <c r="T29" s="515"/>
      <c r="U29" s="515"/>
      <c r="V29" s="515"/>
      <c r="W29" s="515"/>
      <c r="X29" s="515"/>
      <c r="Y29" s="515"/>
      <c r="Z29" s="515"/>
      <c r="AA29" s="515"/>
      <c r="AB29" s="515"/>
    </row>
    <row r="30" spans="1:28" x14ac:dyDescent="0.25">
      <c r="A30" s="2" t="s">
        <v>226</v>
      </c>
      <c r="B30" s="2">
        <v>168.4</v>
      </c>
      <c r="C30" s="2"/>
      <c r="D30" s="2"/>
      <c r="E30" s="2"/>
      <c r="F30" s="2"/>
      <c r="G30" s="2"/>
      <c r="H30" s="2"/>
    </row>
    <row r="31" spans="1:28" x14ac:dyDescent="0.25">
      <c r="A31" s="2" t="s">
        <v>227</v>
      </c>
      <c r="B31" s="2">
        <v>999.81299999999999</v>
      </c>
    </row>
    <row r="32" spans="1:28" x14ac:dyDescent="0.25">
      <c r="A32" s="2" t="s">
        <v>314</v>
      </c>
      <c r="B32">
        <v>850</v>
      </c>
    </row>
    <row r="33" spans="1:2" x14ac:dyDescent="0.25">
      <c r="A33" s="2" t="s">
        <v>315</v>
      </c>
      <c r="B33">
        <v>600</v>
      </c>
    </row>
    <row r="34" spans="1:2" x14ac:dyDescent="0.25">
      <c r="A34" s="2"/>
      <c r="B34" s="2"/>
    </row>
  </sheetData>
  <sheetProtection password="DF65" sheet="1" objects="1" scenarios="1"/>
  <mergeCells count="2">
    <mergeCell ref="B28:AB28"/>
    <mergeCell ref="B29:AB29"/>
  </mergeCells>
  <dataValidations count="1">
    <dataValidation type="list" allowBlank="1" showInputMessage="1" showErrorMessage="1" sqref="B24:AB24">
      <formula1>"L,R,H,X,T,D"</formula1>
    </dataValidation>
  </dataValidations>
  <pageMargins left="0.7" right="0.7" top="0.78740157499999996" bottom="0.78740157499999996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EU364"/>
  <sheetViews>
    <sheetView topLeftCell="DG1" workbookViewId="0">
      <pane ySplit="14" topLeftCell="A15" activePane="bottomLeft" state="frozen"/>
      <selection pane="bottomLeft" activeCell="DW17" sqref="DW17"/>
    </sheetView>
  </sheetViews>
  <sheetFormatPr baseColWidth="10" defaultColWidth="11.42578125" defaultRowHeight="15" x14ac:dyDescent="0.25"/>
  <cols>
    <col min="1" max="1" width="23.5703125" customWidth="1"/>
    <col min="2" max="2" width="23.5703125" style="2" customWidth="1"/>
    <col min="4" max="4" width="4.28515625" style="2" customWidth="1"/>
    <col min="5" max="49" width="4.28515625" customWidth="1"/>
    <col min="50" max="151" width="4.28515625" style="2" customWidth="1"/>
  </cols>
  <sheetData>
    <row r="1" spans="1:139" s="2" customFormat="1" x14ac:dyDescent="0.25">
      <c r="B1" s="2" t="s">
        <v>87</v>
      </c>
      <c r="C1" s="2" t="s">
        <v>86</v>
      </c>
      <c r="E1" s="2">
        <v>1</v>
      </c>
      <c r="F1" s="2">
        <v>2</v>
      </c>
      <c r="G1" s="2">
        <v>3</v>
      </c>
      <c r="H1" s="2">
        <v>4</v>
      </c>
      <c r="I1" s="2">
        <v>5</v>
      </c>
      <c r="J1" s="2">
        <v>6</v>
      </c>
      <c r="K1" s="2">
        <v>7</v>
      </c>
      <c r="L1" s="2">
        <v>8</v>
      </c>
      <c r="M1" s="2">
        <v>9</v>
      </c>
      <c r="N1" s="2">
        <v>10</v>
      </c>
      <c r="O1" s="2">
        <v>11</v>
      </c>
      <c r="P1" s="2">
        <v>12</v>
      </c>
      <c r="Q1" s="2">
        <v>13</v>
      </c>
      <c r="R1" s="2">
        <v>14</v>
      </c>
      <c r="S1" s="2">
        <v>15</v>
      </c>
      <c r="T1" s="2">
        <v>16</v>
      </c>
      <c r="U1" s="2">
        <v>17</v>
      </c>
      <c r="V1" s="2">
        <v>18</v>
      </c>
      <c r="W1" s="2">
        <v>19</v>
      </c>
      <c r="X1" s="2">
        <v>20</v>
      </c>
      <c r="Y1" s="2">
        <v>21</v>
      </c>
      <c r="Z1" s="2">
        <v>22</v>
      </c>
      <c r="AA1" s="2">
        <v>23</v>
      </c>
      <c r="AB1" s="2">
        <v>24</v>
      </c>
      <c r="AC1" s="2">
        <v>25</v>
      </c>
      <c r="AD1" s="2">
        <v>26</v>
      </c>
      <c r="AE1" s="2">
        <v>27</v>
      </c>
      <c r="AF1" s="2">
        <v>28</v>
      </c>
      <c r="AG1" s="2">
        <v>29</v>
      </c>
      <c r="AH1" s="2">
        <v>30</v>
      </c>
      <c r="AI1" s="2">
        <v>31</v>
      </c>
      <c r="AJ1" s="2">
        <v>32</v>
      </c>
      <c r="AK1" s="2">
        <v>33</v>
      </c>
      <c r="AL1" s="2">
        <v>34</v>
      </c>
      <c r="AM1" s="2">
        <v>35</v>
      </c>
      <c r="AN1" s="2">
        <v>36</v>
      </c>
      <c r="AO1" s="2">
        <v>37</v>
      </c>
      <c r="AP1" s="2">
        <v>38</v>
      </c>
      <c r="AQ1" s="2">
        <v>39</v>
      </c>
      <c r="AR1" s="2">
        <v>40</v>
      </c>
      <c r="AS1" s="2">
        <v>41</v>
      </c>
      <c r="AT1" s="2">
        <v>42</v>
      </c>
      <c r="AU1" s="2">
        <v>43</v>
      </c>
      <c r="AV1" s="2">
        <v>44</v>
      </c>
      <c r="AW1" s="2">
        <v>45</v>
      </c>
      <c r="AX1" s="2">
        <v>46</v>
      </c>
      <c r="AY1" s="2">
        <v>47</v>
      </c>
      <c r="AZ1" s="2">
        <v>48</v>
      </c>
      <c r="BA1" s="2">
        <v>49</v>
      </c>
      <c r="BB1" s="2">
        <v>50</v>
      </c>
      <c r="BC1" s="2">
        <v>51</v>
      </c>
      <c r="BD1" s="2">
        <v>52</v>
      </c>
      <c r="BE1" s="2">
        <v>53</v>
      </c>
      <c r="BF1" s="2">
        <v>54</v>
      </c>
      <c r="BG1" s="2">
        <v>55</v>
      </c>
      <c r="BH1" s="2">
        <v>56</v>
      </c>
      <c r="BI1" s="2">
        <v>57</v>
      </c>
      <c r="BJ1" s="2">
        <v>58</v>
      </c>
      <c r="BK1" s="2">
        <v>59</v>
      </c>
      <c r="BL1" s="2">
        <v>60</v>
      </c>
      <c r="BM1" s="2">
        <v>61</v>
      </c>
      <c r="BN1" s="2">
        <v>62</v>
      </c>
      <c r="BO1" s="2">
        <v>63</v>
      </c>
      <c r="BP1" s="2">
        <v>64</v>
      </c>
      <c r="BQ1" s="2">
        <v>65</v>
      </c>
      <c r="BR1" s="2">
        <v>66</v>
      </c>
      <c r="BS1" s="2">
        <v>67</v>
      </c>
      <c r="BT1" s="2">
        <v>68</v>
      </c>
      <c r="BU1" s="2">
        <v>69</v>
      </c>
      <c r="BV1" s="2">
        <v>70</v>
      </c>
      <c r="BW1" s="2">
        <v>71</v>
      </c>
      <c r="BX1" s="2">
        <v>72</v>
      </c>
      <c r="BY1" s="2">
        <v>73</v>
      </c>
      <c r="BZ1" s="2">
        <v>74</v>
      </c>
      <c r="CA1" s="2">
        <v>75</v>
      </c>
      <c r="CB1" s="2">
        <v>76</v>
      </c>
      <c r="CC1" s="2">
        <v>77</v>
      </c>
      <c r="CD1" s="2">
        <v>78</v>
      </c>
      <c r="CE1" s="2">
        <v>79</v>
      </c>
      <c r="CF1" s="2">
        <v>80</v>
      </c>
      <c r="CG1" s="2">
        <v>81</v>
      </c>
      <c r="CH1" s="2">
        <v>82</v>
      </c>
      <c r="CI1" s="2">
        <v>83</v>
      </c>
      <c r="CJ1" s="2">
        <v>84</v>
      </c>
      <c r="CK1" s="2">
        <v>85</v>
      </c>
      <c r="CL1" s="2">
        <v>86</v>
      </c>
      <c r="CM1" s="2">
        <v>87</v>
      </c>
      <c r="CN1" s="2">
        <v>88</v>
      </c>
      <c r="CO1" s="2">
        <v>89</v>
      </c>
      <c r="CP1" s="2">
        <v>90</v>
      </c>
      <c r="CQ1" s="2">
        <v>91</v>
      </c>
      <c r="CR1" s="2">
        <v>92</v>
      </c>
      <c r="CS1" s="2">
        <v>93</v>
      </c>
      <c r="CT1" s="2">
        <v>94</v>
      </c>
      <c r="CU1" s="2">
        <v>95</v>
      </c>
      <c r="CV1" s="2">
        <v>96</v>
      </c>
      <c r="CW1" s="2">
        <v>97</v>
      </c>
      <c r="CX1" s="2">
        <v>98</v>
      </c>
      <c r="CY1" s="2">
        <v>99</v>
      </c>
      <c r="CZ1" s="2">
        <v>100</v>
      </c>
      <c r="DA1" s="2">
        <v>101</v>
      </c>
      <c r="DB1" s="2">
        <v>102</v>
      </c>
      <c r="DC1" s="2">
        <v>103</v>
      </c>
      <c r="DD1" s="2">
        <v>104</v>
      </c>
      <c r="DE1" s="2">
        <v>105</v>
      </c>
      <c r="DF1" s="2">
        <v>106</v>
      </c>
      <c r="DG1" s="2">
        <v>107</v>
      </c>
      <c r="DH1" s="2">
        <v>108</v>
      </c>
      <c r="DI1" s="2">
        <v>109</v>
      </c>
      <c r="DJ1" s="2">
        <v>110</v>
      </c>
      <c r="DK1" s="2">
        <v>111</v>
      </c>
      <c r="DL1" s="2">
        <v>112</v>
      </c>
      <c r="DM1" s="2">
        <v>113</v>
      </c>
      <c r="DN1" s="2">
        <v>114</v>
      </c>
      <c r="DO1" s="2">
        <v>115</v>
      </c>
      <c r="DP1" s="2">
        <v>116</v>
      </c>
      <c r="DQ1" s="2">
        <v>117</v>
      </c>
      <c r="DR1" s="2">
        <v>118</v>
      </c>
      <c r="DS1" s="2">
        <v>119</v>
      </c>
      <c r="DT1" s="2">
        <v>120</v>
      </c>
      <c r="DU1" s="2">
        <v>121</v>
      </c>
      <c r="DV1" s="2">
        <v>122</v>
      </c>
      <c r="DW1" s="2">
        <v>123</v>
      </c>
      <c r="DX1" s="2">
        <v>124</v>
      </c>
      <c r="DY1" s="2">
        <v>125</v>
      </c>
      <c r="DZ1" s="2">
        <v>126</v>
      </c>
      <c r="EA1" s="2">
        <v>127</v>
      </c>
      <c r="EB1" s="2">
        <v>128</v>
      </c>
      <c r="EC1" s="2">
        <v>129</v>
      </c>
      <c r="ED1" s="2">
        <v>130</v>
      </c>
      <c r="EE1" s="2">
        <v>131</v>
      </c>
      <c r="EF1" s="2">
        <v>132</v>
      </c>
      <c r="EG1" s="2">
        <v>133</v>
      </c>
      <c r="EH1" s="2">
        <v>134</v>
      </c>
      <c r="EI1" s="2">
        <v>135</v>
      </c>
    </row>
    <row r="2" spans="1:139" s="2" customFormat="1" x14ac:dyDescent="0.25">
      <c r="A2" s="2" t="s">
        <v>24</v>
      </c>
      <c r="B2" s="2">
        <v>37</v>
      </c>
      <c r="C2" s="2">
        <v>63</v>
      </c>
      <c r="D2" s="2">
        <v>0</v>
      </c>
      <c r="E2" s="2">
        <v>0.28571428571428559</v>
      </c>
      <c r="F2" s="2">
        <v>0.17460317460317443</v>
      </c>
      <c r="G2" s="2">
        <v>0.47619047619047583</v>
      </c>
      <c r="H2" s="2">
        <v>2.2063492063492061</v>
      </c>
      <c r="I2" s="2">
        <v>2.5079365079365075</v>
      </c>
      <c r="J2" s="2">
        <v>3.3492063492063489</v>
      </c>
      <c r="K2" s="2">
        <v>3.8095238095238093</v>
      </c>
      <c r="L2" s="2">
        <v>4.3174603174603172</v>
      </c>
      <c r="M2" s="2">
        <v>4.174603174603174</v>
      </c>
      <c r="N2" s="2">
        <v>4.7460317460317452</v>
      </c>
      <c r="O2" s="2">
        <v>4.9841269841269833</v>
      </c>
      <c r="P2" s="2">
        <v>5.1111111111111107</v>
      </c>
      <c r="Q2" s="2">
        <v>5.2380952380952381</v>
      </c>
      <c r="R2" s="2">
        <v>5.4285714285714288</v>
      </c>
      <c r="S2" s="2">
        <v>6.2698412698412698</v>
      </c>
      <c r="T2" s="2">
        <v>6.6507936507936503</v>
      </c>
      <c r="U2" s="2">
        <v>6.9682539682539684</v>
      </c>
      <c r="V2" s="2">
        <v>6.6190476190476186</v>
      </c>
      <c r="W2" s="2">
        <v>6.8485558157689299</v>
      </c>
      <c r="X2" s="2">
        <v>6.8321623731459793</v>
      </c>
      <c r="Y2" s="2">
        <v>7.1928181108508973</v>
      </c>
      <c r="Z2" s="2">
        <v>8.8649492583918814</v>
      </c>
      <c r="AA2" s="2">
        <v>9.0944574551131936</v>
      </c>
      <c r="AB2" s="2">
        <v>9.5370804059328655</v>
      </c>
      <c r="AC2" s="2">
        <v>9.8157689305230296</v>
      </c>
      <c r="AD2" s="2">
        <v>10.2256049960968</v>
      </c>
      <c r="AE2" s="2">
        <v>9.8813427010148338</v>
      </c>
      <c r="AF2" s="2">
        <v>10.127244340359097</v>
      </c>
      <c r="AG2" s="2">
        <v>10.291178766588605</v>
      </c>
      <c r="AH2" s="2">
        <v>10.438719750195162</v>
      </c>
      <c r="AI2" s="2">
        <v>10.537080405932866</v>
      </c>
      <c r="AJ2" s="2">
        <v>10.520686963309915</v>
      </c>
      <c r="AK2" s="2">
        <v>11.291178766588605</v>
      </c>
      <c r="AL2" s="2">
        <v>11.668227946916474</v>
      </c>
      <c r="AM2" s="2">
        <v>11.832162373145982</v>
      </c>
      <c r="AN2" s="2">
        <v>11.504293520686966</v>
      </c>
      <c r="AO2" s="2">
        <v>11.720960187353633</v>
      </c>
      <c r="AP2" s="2">
        <v>11.870960187353633</v>
      </c>
      <c r="AQ2" s="2">
        <v>12.320960187353634</v>
      </c>
      <c r="AR2" s="2">
        <v>13.954293520686967</v>
      </c>
      <c r="AS2" s="2">
        <v>14.137626854020301</v>
      </c>
      <c r="AT2" s="2">
        <v>14.970960187353635</v>
      </c>
      <c r="AU2" s="2">
        <v>15.204293520686967</v>
      </c>
      <c r="AV2" s="2">
        <v>15.687626854020301</v>
      </c>
      <c r="AW2" s="2">
        <v>15.587626854020302</v>
      </c>
      <c r="AX2" s="2">
        <v>15.954293520686969</v>
      </c>
      <c r="AY2" s="2">
        <v>16.320960187353634</v>
      </c>
      <c r="AZ2" s="2">
        <v>16.504293520686968</v>
      </c>
      <c r="BA2" s="2">
        <v>16.5876268540203</v>
      </c>
      <c r="BB2" s="2">
        <v>16.754293520686968</v>
      </c>
      <c r="BC2" s="2">
        <v>17.537626854020303</v>
      </c>
      <c r="BD2" s="2">
        <v>17.987626854020302</v>
      </c>
      <c r="BE2" s="2">
        <v>18.270960187353637</v>
      </c>
      <c r="BF2" s="2">
        <v>17.90429352068697</v>
      </c>
      <c r="BG2" s="2">
        <v>17.96679352068697</v>
      </c>
      <c r="BH2" s="2">
        <v>17.90429352068697</v>
      </c>
      <c r="BI2" s="2">
        <v>18.34179352068697</v>
      </c>
      <c r="BJ2" s="2">
        <v>20.34179352068697</v>
      </c>
      <c r="BK2" s="2">
        <v>21.81054352068697</v>
      </c>
      <c r="BL2" s="2">
        <v>22.09179352068697</v>
      </c>
      <c r="BM2" s="2">
        <v>22.24804352068697</v>
      </c>
      <c r="BN2" s="2">
        <v>23.02929352068697</v>
      </c>
      <c r="BO2" s="2">
        <v>23.06054352068697</v>
      </c>
      <c r="BP2" s="2" t="e">
        <v>#N/A</v>
      </c>
      <c r="BQ2" s="2" t="e">
        <v>#N/A</v>
      </c>
      <c r="BR2" s="2" t="e">
        <v>#N/A</v>
      </c>
      <c r="BS2" s="2" t="e">
        <v>#N/A</v>
      </c>
      <c r="BT2" s="2" t="e">
        <v>#N/A</v>
      </c>
      <c r="BU2" s="2" t="e">
        <v>#N/A</v>
      </c>
      <c r="BV2" s="2" t="e">
        <v>#N/A</v>
      </c>
      <c r="BW2" s="2" t="e">
        <v>#N/A</v>
      </c>
      <c r="BX2" s="2" t="e">
        <v>#N/A</v>
      </c>
      <c r="BY2" s="2" t="e">
        <v>#N/A</v>
      </c>
      <c r="BZ2" s="2" t="e">
        <v>#N/A</v>
      </c>
      <c r="CA2" s="2" t="e">
        <v>#N/A</v>
      </c>
      <c r="CB2" s="2" t="e">
        <v>#N/A</v>
      </c>
      <c r="CC2" s="2" t="e">
        <v>#N/A</v>
      </c>
      <c r="CD2" s="2" t="e">
        <v>#N/A</v>
      </c>
      <c r="CE2" s="2" t="e">
        <v>#N/A</v>
      </c>
      <c r="CF2" s="2" t="e">
        <v>#N/A</v>
      </c>
      <c r="CG2" s="2" t="e">
        <v>#N/A</v>
      </c>
      <c r="CH2" s="2" t="e">
        <v>#N/A</v>
      </c>
      <c r="CI2" s="2" t="e">
        <v>#N/A</v>
      </c>
      <c r="CJ2" s="2" t="e">
        <v>#N/A</v>
      </c>
      <c r="CK2" s="2" t="e">
        <v>#N/A</v>
      </c>
      <c r="CL2" s="2" t="e">
        <v>#N/A</v>
      </c>
      <c r="CM2" s="2" t="e">
        <v>#N/A</v>
      </c>
      <c r="CN2" s="2" t="e">
        <v>#N/A</v>
      </c>
      <c r="CO2" s="2" t="e">
        <v>#N/A</v>
      </c>
      <c r="CP2" s="2" t="e">
        <v>#N/A</v>
      </c>
      <c r="CQ2" s="2" t="e">
        <v>#N/A</v>
      </c>
      <c r="CR2" s="2" t="e">
        <v>#N/A</v>
      </c>
      <c r="CS2" s="2" t="e">
        <v>#N/A</v>
      </c>
      <c r="CT2" s="2" t="e">
        <v>#N/A</v>
      </c>
      <c r="CU2" s="2" t="e">
        <v>#N/A</v>
      </c>
      <c r="CV2" s="2" t="e">
        <v>#N/A</v>
      </c>
      <c r="CW2" s="2" t="e">
        <v>#N/A</v>
      </c>
      <c r="CX2" s="2" t="e">
        <v>#N/A</v>
      </c>
      <c r="CY2" s="2" t="e">
        <v>#N/A</v>
      </c>
      <c r="CZ2" s="2" t="e">
        <v>#N/A</v>
      </c>
      <c r="DA2" s="2" t="e">
        <v>#N/A</v>
      </c>
      <c r="DB2" s="2" t="e">
        <v>#N/A</v>
      </c>
      <c r="DC2" s="2" t="e">
        <v>#N/A</v>
      </c>
      <c r="DD2" s="2" t="e">
        <v>#N/A</v>
      </c>
      <c r="DE2" s="2" t="e">
        <v>#N/A</v>
      </c>
      <c r="DF2" s="2" t="e">
        <v>#N/A</v>
      </c>
      <c r="DG2" s="2" t="e">
        <v>#N/A</v>
      </c>
      <c r="DH2" s="2" t="e">
        <v>#N/A</v>
      </c>
      <c r="DI2" s="2" t="e">
        <v>#N/A</v>
      </c>
      <c r="DJ2" s="2" t="e">
        <v>#N/A</v>
      </c>
      <c r="DK2" s="2" t="e">
        <v>#N/A</v>
      </c>
      <c r="DL2" s="2" t="e">
        <v>#N/A</v>
      </c>
      <c r="DM2" s="2" t="e">
        <v>#N/A</v>
      </c>
      <c r="DN2" s="2" t="e">
        <v>#N/A</v>
      </c>
      <c r="DO2" s="2" t="e">
        <v>#N/A</v>
      </c>
      <c r="DP2" s="2" t="e">
        <v>#N/A</v>
      </c>
      <c r="DQ2" s="2" t="e">
        <v>#N/A</v>
      </c>
      <c r="DR2" s="2" t="e">
        <v>#N/A</v>
      </c>
      <c r="DS2" s="2" t="e">
        <v>#N/A</v>
      </c>
      <c r="DT2" s="2" t="e">
        <v>#N/A</v>
      </c>
      <c r="DU2" s="2" t="e">
        <v>#N/A</v>
      </c>
      <c r="DV2" s="2" t="e">
        <v>#N/A</v>
      </c>
      <c r="DW2" s="2" t="e">
        <v>#N/A</v>
      </c>
      <c r="DX2" s="2" t="e">
        <v>#N/A</v>
      </c>
      <c r="DY2" s="2" t="e">
        <v>#N/A</v>
      </c>
      <c r="DZ2" s="2" t="e">
        <v>#N/A</v>
      </c>
      <c r="EA2" s="2" t="e">
        <v>#N/A</v>
      </c>
      <c r="EB2" s="2" t="e">
        <v>#N/A</v>
      </c>
      <c r="EC2" s="2" t="e">
        <v>#N/A</v>
      </c>
      <c r="ED2" s="2" t="e">
        <v>#N/A</v>
      </c>
      <c r="EE2" s="2" t="e">
        <v>#N/A</v>
      </c>
      <c r="EF2" s="2" t="e">
        <v>#N/A</v>
      </c>
      <c r="EG2" s="2" t="e">
        <v>#N/A</v>
      </c>
      <c r="EH2" s="2" t="e">
        <v>#N/A</v>
      </c>
      <c r="EI2" s="2" t="e">
        <v>#N/A</v>
      </c>
    </row>
    <row r="3" spans="1:139" s="2" customFormat="1" x14ac:dyDescent="0.25">
      <c r="A3" s="2" t="s">
        <v>85</v>
      </c>
      <c r="B3" s="2">
        <v>58</v>
      </c>
      <c r="C3" s="2">
        <v>63</v>
      </c>
      <c r="D3" s="2">
        <v>0</v>
      </c>
      <c r="E3" s="2">
        <v>1</v>
      </c>
      <c r="F3" s="2">
        <v>1</v>
      </c>
      <c r="G3" s="2">
        <v>1.4</v>
      </c>
      <c r="H3" s="2">
        <v>2.8000000000000003</v>
      </c>
      <c r="I3" s="2">
        <v>3.2</v>
      </c>
      <c r="J3" s="2">
        <v>3.2</v>
      </c>
      <c r="K3" s="2">
        <v>4.6000000000000005</v>
      </c>
      <c r="L3" s="2">
        <v>5.4</v>
      </c>
      <c r="M3" s="2">
        <v>4.8000000000000007</v>
      </c>
      <c r="N3" s="2">
        <v>6.0000000000000009</v>
      </c>
      <c r="O3" s="2">
        <v>6.0000000000000009</v>
      </c>
      <c r="P3" s="2">
        <v>6.0000000000000009</v>
      </c>
      <c r="Q3" s="2">
        <v>5.8000000000000007</v>
      </c>
      <c r="R3" s="2">
        <v>6.2000000000000011</v>
      </c>
      <c r="S3" s="2">
        <v>7.6000000000000014</v>
      </c>
      <c r="T3" s="2">
        <v>8.6000000000000014</v>
      </c>
      <c r="U3" s="2">
        <v>8.6000000000000014</v>
      </c>
      <c r="V3" s="2">
        <v>8.2000000000000011</v>
      </c>
      <c r="W3" s="2">
        <v>8.9500000000000011</v>
      </c>
      <c r="X3" s="2">
        <v>9.2000000000000011</v>
      </c>
      <c r="Y3" s="2">
        <v>9.4500000000000011</v>
      </c>
      <c r="Z3" s="2">
        <v>10.950000000000001</v>
      </c>
      <c r="AA3" s="2">
        <v>10.950000000000001</v>
      </c>
      <c r="AB3" s="2">
        <v>11.950000000000001</v>
      </c>
      <c r="AC3" s="2">
        <v>13.450000000000001</v>
      </c>
      <c r="AD3" s="2">
        <v>13.700000000000001</v>
      </c>
      <c r="AE3" s="2">
        <v>13.450000000000001</v>
      </c>
      <c r="AF3" s="2">
        <v>14.200000000000001</v>
      </c>
      <c r="AG3" s="2">
        <v>14.200000000000001</v>
      </c>
      <c r="AH3" s="2">
        <v>14.450000000000001</v>
      </c>
      <c r="AI3" s="2">
        <v>14.450000000000001</v>
      </c>
      <c r="AJ3" s="2">
        <v>14.450000000000001</v>
      </c>
      <c r="AK3" s="2">
        <v>15.700000000000001</v>
      </c>
      <c r="AL3" s="2">
        <v>16.200000000000003</v>
      </c>
      <c r="AM3" s="2">
        <v>17.200000000000003</v>
      </c>
      <c r="AN3" s="2">
        <v>16.950000000000003</v>
      </c>
      <c r="AO3" s="2">
        <v>17.350000000000001</v>
      </c>
      <c r="AP3" s="2">
        <v>17.75</v>
      </c>
      <c r="AQ3" s="2">
        <v>18.350000000000001</v>
      </c>
      <c r="AR3" s="2">
        <v>20.55</v>
      </c>
      <c r="AS3" s="2">
        <v>20.350000000000001</v>
      </c>
      <c r="AT3" s="2">
        <v>21.150000000000002</v>
      </c>
      <c r="AU3" s="2">
        <v>21.550000000000004</v>
      </c>
      <c r="AV3" s="2">
        <v>22.550000000000004</v>
      </c>
      <c r="AW3" s="2">
        <v>22.350000000000005</v>
      </c>
      <c r="AX3" s="2">
        <v>22.750000000000004</v>
      </c>
      <c r="AY3" s="2">
        <v>22.950000000000003</v>
      </c>
      <c r="AZ3" s="2">
        <v>22.550000000000004</v>
      </c>
      <c r="BA3" s="2">
        <v>22.750000000000004</v>
      </c>
      <c r="BB3" s="2">
        <v>23.35</v>
      </c>
      <c r="BC3" s="2">
        <v>24.55</v>
      </c>
      <c r="BD3" s="2">
        <v>24.55</v>
      </c>
      <c r="BE3" s="2">
        <v>25.35</v>
      </c>
      <c r="BF3" s="2">
        <v>25.150000000000002</v>
      </c>
      <c r="BG3" s="2">
        <v>25.400000000000002</v>
      </c>
      <c r="BH3" s="2">
        <v>25.650000000000002</v>
      </c>
      <c r="BI3" s="2">
        <v>26.650000000000002</v>
      </c>
      <c r="BJ3" s="2">
        <v>29.650000000000002</v>
      </c>
      <c r="BK3" s="2">
        <v>30.150000000000002</v>
      </c>
      <c r="BL3" s="2">
        <v>31.150000000000002</v>
      </c>
      <c r="BM3" s="2">
        <v>31.150000000000002</v>
      </c>
      <c r="BN3" s="2">
        <v>31.900000000000002</v>
      </c>
      <c r="BO3" s="2">
        <v>32.650000000000006</v>
      </c>
      <c r="BP3" s="2" t="e">
        <v>#N/A</v>
      </c>
      <c r="BQ3" s="2" t="e">
        <v>#N/A</v>
      </c>
      <c r="BR3" s="2" t="e">
        <v>#N/A</v>
      </c>
      <c r="BS3" s="2" t="e">
        <v>#N/A</v>
      </c>
      <c r="BT3" s="2" t="e">
        <v>#N/A</v>
      </c>
      <c r="BU3" s="2" t="e">
        <v>#N/A</v>
      </c>
      <c r="BV3" s="2" t="e">
        <v>#N/A</v>
      </c>
      <c r="BW3" s="2" t="e">
        <v>#N/A</v>
      </c>
      <c r="BX3" s="2" t="e">
        <v>#N/A</v>
      </c>
      <c r="BY3" s="2" t="e">
        <v>#N/A</v>
      </c>
      <c r="BZ3" s="2" t="e">
        <v>#N/A</v>
      </c>
      <c r="CA3" s="2" t="e">
        <v>#N/A</v>
      </c>
      <c r="CB3" s="2" t="e">
        <v>#N/A</v>
      </c>
      <c r="CC3" s="2" t="e">
        <v>#N/A</v>
      </c>
      <c r="CD3" s="2" t="e">
        <v>#N/A</v>
      </c>
      <c r="CE3" s="2" t="e">
        <v>#N/A</v>
      </c>
      <c r="CF3" s="2" t="e">
        <v>#N/A</v>
      </c>
      <c r="CG3" s="2" t="e">
        <v>#N/A</v>
      </c>
      <c r="CH3" s="2" t="e">
        <v>#N/A</v>
      </c>
      <c r="CI3" s="2" t="e">
        <v>#N/A</v>
      </c>
      <c r="CJ3" s="2" t="e">
        <v>#N/A</v>
      </c>
      <c r="CK3" s="2" t="e">
        <v>#N/A</v>
      </c>
      <c r="CL3" s="2" t="e">
        <v>#N/A</v>
      </c>
      <c r="CM3" s="2" t="e">
        <v>#N/A</v>
      </c>
      <c r="CN3" s="2" t="e">
        <v>#N/A</v>
      </c>
      <c r="CO3" s="2" t="e">
        <v>#N/A</v>
      </c>
      <c r="CP3" s="2" t="e">
        <v>#N/A</v>
      </c>
      <c r="CQ3" s="2" t="e">
        <v>#N/A</v>
      </c>
      <c r="CR3" s="2" t="e">
        <v>#N/A</v>
      </c>
      <c r="CS3" s="2" t="e">
        <v>#N/A</v>
      </c>
      <c r="CT3" s="2" t="e">
        <v>#N/A</v>
      </c>
      <c r="CU3" s="2" t="e">
        <v>#N/A</v>
      </c>
      <c r="CV3" s="2" t="e">
        <v>#N/A</v>
      </c>
      <c r="CW3" s="2" t="e">
        <v>#N/A</v>
      </c>
      <c r="CX3" s="2" t="e">
        <v>#N/A</v>
      </c>
      <c r="CY3" s="2" t="e">
        <v>#N/A</v>
      </c>
      <c r="CZ3" s="2" t="e">
        <v>#N/A</v>
      </c>
      <c r="DA3" s="2" t="e">
        <v>#N/A</v>
      </c>
      <c r="DB3" s="2" t="e">
        <v>#N/A</v>
      </c>
      <c r="DC3" s="2" t="e">
        <v>#N/A</v>
      </c>
      <c r="DD3" s="2" t="e">
        <v>#N/A</v>
      </c>
      <c r="DE3" s="2" t="e">
        <v>#N/A</v>
      </c>
      <c r="DF3" s="2" t="e">
        <v>#N/A</v>
      </c>
      <c r="DG3" s="2" t="e">
        <v>#N/A</v>
      </c>
      <c r="DH3" s="2" t="e">
        <v>#N/A</v>
      </c>
      <c r="DI3" s="2" t="e">
        <v>#N/A</v>
      </c>
      <c r="DJ3" s="2" t="e">
        <v>#N/A</v>
      </c>
      <c r="DK3" s="2" t="e">
        <v>#N/A</v>
      </c>
      <c r="DL3" s="2" t="e">
        <v>#N/A</v>
      </c>
      <c r="DM3" s="2" t="e">
        <v>#N/A</v>
      </c>
      <c r="DN3" s="2" t="e">
        <v>#N/A</v>
      </c>
      <c r="DO3" s="2" t="e">
        <v>#N/A</v>
      </c>
      <c r="DP3" s="2" t="e">
        <v>#N/A</v>
      </c>
      <c r="DQ3" s="2" t="e">
        <v>#N/A</v>
      </c>
      <c r="DR3" s="2" t="e">
        <v>#N/A</v>
      </c>
      <c r="DS3" s="2" t="e">
        <v>#N/A</v>
      </c>
      <c r="DT3" s="2" t="e">
        <v>#N/A</v>
      </c>
      <c r="DU3" s="2" t="e">
        <v>#N/A</v>
      </c>
      <c r="DV3" s="2" t="e">
        <v>#N/A</v>
      </c>
      <c r="DW3" s="2" t="e">
        <v>#N/A</v>
      </c>
      <c r="DX3" s="2" t="e">
        <v>#N/A</v>
      </c>
      <c r="DY3" s="2" t="e">
        <v>#N/A</v>
      </c>
      <c r="DZ3" s="2" t="e">
        <v>#N/A</v>
      </c>
      <c r="EA3" s="2" t="e">
        <v>#N/A</v>
      </c>
      <c r="EB3" s="2" t="e">
        <v>#N/A</v>
      </c>
      <c r="EC3" s="2" t="e">
        <v>#N/A</v>
      </c>
      <c r="ED3" s="2" t="e">
        <v>#N/A</v>
      </c>
      <c r="EE3" s="2" t="e">
        <v>#N/A</v>
      </c>
      <c r="EF3" s="2" t="e">
        <v>#N/A</v>
      </c>
      <c r="EG3" s="2" t="e">
        <v>#N/A</v>
      </c>
      <c r="EH3" s="2" t="e">
        <v>#N/A</v>
      </c>
      <c r="EI3" s="2" t="e">
        <v>#N/A</v>
      </c>
    </row>
    <row r="4" spans="1:139" s="2" customFormat="1" x14ac:dyDescent="0.25">
      <c r="A4" s="2" t="s">
        <v>82</v>
      </c>
      <c r="B4" s="2">
        <v>55</v>
      </c>
      <c r="C4" s="2">
        <v>63</v>
      </c>
      <c r="D4" s="2">
        <v>0</v>
      </c>
      <c r="E4" s="2">
        <v>0.2241379310344831</v>
      </c>
      <c r="F4" s="2">
        <v>0.10344827586206939</v>
      </c>
      <c r="G4" s="2">
        <v>0.39655172413793149</v>
      </c>
      <c r="H4" s="2">
        <v>2.1551724137931041</v>
      </c>
      <c r="I4" s="2">
        <v>2.4482758620689662</v>
      </c>
      <c r="J4" s="2">
        <v>3.362068965517242</v>
      </c>
      <c r="K4" s="2">
        <v>3.7413793103448283</v>
      </c>
      <c r="L4" s="2">
        <v>4.224137931034484</v>
      </c>
      <c r="M4" s="2">
        <v>4.1206896551724146</v>
      </c>
      <c r="N4" s="2">
        <v>4.6379310344827598</v>
      </c>
      <c r="O4" s="2">
        <v>4.8965517241379324</v>
      </c>
      <c r="P4" s="2">
        <v>5.0344827586206904</v>
      </c>
      <c r="Q4" s="2">
        <v>5.1896551724137936</v>
      </c>
      <c r="R4" s="2">
        <v>5.362068965517242</v>
      </c>
      <c r="S4" s="2">
        <v>6.1551724137931041</v>
      </c>
      <c r="T4" s="2">
        <v>6.4827586206896557</v>
      </c>
      <c r="U4" s="2">
        <v>6.8275862068965516</v>
      </c>
      <c r="V4" s="2">
        <v>6.4827586206896548</v>
      </c>
      <c r="W4" s="2">
        <v>6.6757410768300058</v>
      </c>
      <c r="X4" s="2">
        <v>6.6406533575317601</v>
      </c>
      <c r="Y4" s="2">
        <v>7.0090744101633389</v>
      </c>
      <c r="Z4" s="2">
        <v>8.6932849364791274</v>
      </c>
      <c r="AA4" s="2">
        <v>8.9388989715668465</v>
      </c>
      <c r="AB4" s="2">
        <v>9.3424077434966719</v>
      </c>
      <c r="AC4" s="2">
        <v>9.5353901996370229</v>
      </c>
      <c r="AD4" s="2">
        <v>9.9564428312159698</v>
      </c>
      <c r="AE4" s="2">
        <v>9.6055656382335144</v>
      </c>
      <c r="AF4" s="2">
        <v>9.8160919540229887</v>
      </c>
      <c r="AG4" s="2">
        <v>9.9915305505142165</v>
      </c>
      <c r="AH4" s="2">
        <v>10.131881427707199</v>
      </c>
      <c r="AI4" s="2">
        <v>10.237144585601936</v>
      </c>
      <c r="AJ4" s="2">
        <v>10.219600725952812</v>
      </c>
      <c r="AK4" s="2">
        <v>10.95644283121597</v>
      </c>
      <c r="AL4" s="2">
        <v>11.324863883847549</v>
      </c>
      <c r="AM4" s="2">
        <v>11.430127041742285</v>
      </c>
      <c r="AN4" s="2">
        <v>11.096793708408951</v>
      </c>
      <c r="AO4" s="2">
        <v>11.296793708408952</v>
      </c>
      <c r="AP4" s="2">
        <v>11.424066435681679</v>
      </c>
      <c r="AQ4" s="2">
        <v>11.860430072045315</v>
      </c>
      <c r="AR4" s="2">
        <v>13.442248253863497</v>
      </c>
      <c r="AS4" s="2">
        <v>13.660430072045315</v>
      </c>
      <c r="AT4" s="2">
        <v>14.496793708408951</v>
      </c>
      <c r="AU4" s="2">
        <v>14.71497552659077</v>
      </c>
      <c r="AV4" s="2">
        <v>15.151339162954407</v>
      </c>
      <c r="AW4" s="2">
        <v>15.060430072045317</v>
      </c>
      <c r="AX4" s="2">
        <v>15.424066435681681</v>
      </c>
      <c r="AY4" s="2">
        <v>15.805884617499864</v>
      </c>
      <c r="AZ4" s="2">
        <v>16.042248253863498</v>
      </c>
      <c r="BA4" s="2">
        <v>16.114975526590769</v>
      </c>
      <c r="BB4" s="2">
        <v>16.242248253863494</v>
      </c>
      <c r="BC4" s="2">
        <v>16.98770279931804</v>
      </c>
      <c r="BD4" s="2">
        <v>17.478611890227132</v>
      </c>
      <c r="BE4" s="2">
        <v>17.71497552659077</v>
      </c>
      <c r="BF4" s="2">
        <v>17.333157344772587</v>
      </c>
      <c r="BG4" s="2">
        <v>17.368871630486872</v>
      </c>
      <c r="BH4" s="2">
        <v>17.261728773344014</v>
      </c>
      <c r="BI4" s="2">
        <v>17.618871630486872</v>
      </c>
      <c r="BJ4" s="2">
        <v>19.47601448762973</v>
      </c>
      <c r="BK4" s="2">
        <v>21.083157344772587</v>
      </c>
      <c r="BL4" s="2">
        <v>21.261728773344018</v>
      </c>
      <c r="BM4" s="2">
        <v>21.440300201915445</v>
      </c>
      <c r="BN4" s="2">
        <v>22.22601448762973</v>
      </c>
      <c r="BO4" s="2">
        <v>22.154585916201157</v>
      </c>
      <c r="BP4" s="2" t="e">
        <v>#N/A</v>
      </c>
      <c r="BQ4" s="2" t="e">
        <v>#N/A</v>
      </c>
      <c r="BR4" s="2" t="e">
        <v>#N/A</v>
      </c>
      <c r="BS4" s="2" t="e">
        <v>#N/A</v>
      </c>
      <c r="BT4" s="2" t="e">
        <v>#N/A</v>
      </c>
      <c r="BU4" s="2" t="e">
        <v>#N/A</v>
      </c>
      <c r="BV4" s="2" t="e">
        <v>#N/A</v>
      </c>
      <c r="BW4" s="2" t="e">
        <v>#N/A</v>
      </c>
      <c r="BX4" s="2" t="e">
        <v>#N/A</v>
      </c>
      <c r="BY4" s="2" t="e">
        <v>#N/A</v>
      </c>
      <c r="BZ4" s="2" t="e">
        <v>#N/A</v>
      </c>
      <c r="CA4" s="2" t="e">
        <v>#N/A</v>
      </c>
      <c r="CB4" s="2" t="e">
        <v>#N/A</v>
      </c>
      <c r="CC4" s="2" t="e">
        <v>#N/A</v>
      </c>
      <c r="CD4" s="2" t="e">
        <v>#N/A</v>
      </c>
      <c r="CE4" s="2" t="e">
        <v>#N/A</v>
      </c>
      <c r="CF4" s="2" t="e">
        <v>#N/A</v>
      </c>
      <c r="CG4" s="2" t="e">
        <v>#N/A</v>
      </c>
      <c r="CH4" s="2" t="e">
        <v>#N/A</v>
      </c>
      <c r="CI4" s="2" t="e">
        <v>#N/A</v>
      </c>
      <c r="CJ4" s="2" t="e">
        <v>#N/A</v>
      </c>
      <c r="CK4" s="2" t="e">
        <v>#N/A</v>
      </c>
      <c r="CL4" s="2" t="e">
        <v>#N/A</v>
      </c>
      <c r="CM4" s="2" t="e">
        <v>#N/A</v>
      </c>
      <c r="CN4" s="2" t="e">
        <v>#N/A</v>
      </c>
      <c r="CO4" s="2" t="e">
        <v>#N/A</v>
      </c>
      <c r="CP4" s="2" t="e">
        <v>#N/A</v>
      </c>
      <c r="CQ4" s="2" t="e">
        <v>#N/A</v>
      </c>
      <c r="CR4" s="2" t="e">
        <v>#N/A</v>
      </c>
      <c r="CS4" s="2" t="e">
        <v>#N/A</v>
      </c>
      <c r="CT4" s="2" t="e">
        <v>#N/A</v>
      </c>
      <c r="CU4" s="2" t="e">
        <v>#N/A</v>
      </c>
      <c r="CV4" s="2" t="e">
        <v>#N/A</v>
      </c>
      <c r="CW4" s="2" t="e">
        <v>#N/A</v>
      </c>
      <c r="CX4" s="2" t="e">
        <v>#N/A</v>
      </c>
      <c r="CY4" s="2" t="e">
        <v>#N/A</v>
      </c>
      <c r="CZ4" s="2" t="e">
        <v>#N/A</v>
      </c>
      <c r="DA4" s="2" t="e">
        <v>#N/A</v>
      </c>
      <c r="DB4" s="2" t="e">
        <v>#N/A</v>
      </c>
      <c r="DC4" s="2" t="e">
        <v>#N/A</v>
      </c>
      <c r="DD4" s="2" t="e">
        <v>#N/A</v>
      </c>
      <c r="DE4" s="2" t="e">
        <v>#N/A</v>
      </c>
      <c r="DF4" s="2" t="e">
        <v>#N/A</v>
      </c>
      <c r="DG4" s="2" t="e">
        <v>#N/A</v>
      </c>
      <c r="DH4" s="2" t="e">
        <v>#N/A</v>
      </c>
      <c r="DI4" s="2" t="e">
        <v>#N/A</v>
      </c>
      <c r="DJ4" s="2" t="e">
        <v>#N/A</v>
      </c>
      <c r="DK4" s="2" t="e">
        <v>#N/A</v>
      </c>
      <c r="DL4" s="2" t="e">
        <v>#N/A</v>
      </c>
      <c r="DM4" s="2" t="e">
        <v>#N/A</v>
      </c>
      <c r="DN4" s="2" t="e">
        <v>#N/A</v>
      </c>
      <c r="DO4" s="2" t="e">
        <v>#N/A</v>
      </c>
      <c r="DP4" s="2" t="e">
        <v>#N/A</v>
      </c>
      <c r="DQ4" s="2" t="e">
        <v>#N/A</v>
      </c>
      <c r="DR4" s="2" t="e">
        <v>#N/A</v>
      </c>
      <c r="DS4" s="2" t="e">
        <v>#N/A</v>
      </c>
      <c r="DT4" s="2" t="e">
        <v>#N/A</v>
      </c>
      <c r="DU4" s="2" t="e">
        <v>#N/A</v>
      </c>
      <c r="DV4" s="2" t="e">
        <v>#N/A</v>
      </c>
      <c r="DW4" s="2" t="e">
        <v>#N/A</v>
      </c>
      <c r="DX4" s="2" t="e">
        <v>#N/A</v>
      </c>
      <c r="DY4" s="2" t="e">
        <v>#N/A</v>
      </c>
      <c r="DZ4" s="2" t="e">
        <v>#N/A</v>
      </c>
      <c r="EA4" s="2" t="e">
        <v>#N/A</v>
      </c>
      <c r="EB4" s="2" t="e">
        <v>#N/A</v>
      </c>
      <c r="EC4" s="2" t="e">
        <v>#N/A</v>
      </c>
      <c r="ED4" s="2" t="e">
        <v>#N/A</v>
      </c>
      <c r="EE4" s="2" t="e">
        <v>#N/A</v>
      </c>
      <c r="EF4" s="2" t="e">
        <v>#N/A</v>
      </c>
      <c r="EG4" s="2" t="e">
        <v>#N/A</v>
      </c>
      <c r="EH4" s="2" t="e">
        <v>#N/A</v>
      </c>
      <c r="EI4" s="2" t="e">
        <v>#N/A</v>
      </c>
    </row>
    <row r="5" spans="1:139" s="2" customFormat="1" x14ac:dyDescent="0.25">
      <c r="A5" s="2" t="s">
        <v>147</v>
      </c>
      <c r="B5" s="2">
        <v>82</v>
      </c>
      <c r="C5" s="2">
        <v>63</v>
      </c>
      <c r="D5" s="2">
        <v>0</v>
      </c>
      <c r="E5" s="2">
        <v>0.75</v>
      </c>
      <c r="F5" s="2">
        <v>0.5</v>
      </c>
      <c r="G5" s="2">
        <v>0.75</v>
      </c>
      <c r="H5" s="2">
        <v>2</v>
      </c>
      <c r="I5" s="2">
        <v>2.25</v>
      </c>
      <c r="J5" s="2">
        <v>2.5</v>
      </c>
      <c r="K5" s="2">
        <v>3.5</v>
      </c>
      <c r="L5" s="2">
        <v>4.25</v>
      </c>
      <c r="M5" s="2">
        <v>3.5</v>
      </c>
      <c r="N5" s="2">
        <v>4.75</v>
      </c>
      <c r="O5" s="2">
        <v>4.75</v>
      </c>
      <c r="P5" s="2">
        <v>4.75</v>
      </c>
      <c r="Q5" s="2">
        <v>4.5</v>
      </c>
      <c r="R5" s="2">
        <v>5</v>
      </c>
      <c r="S5" s="2">
        <v>6.25</v>
      </c>
      <c r="T5" s="2">
        <v>7</v>
      </c>
      <c r="U5" s="2">
        <v>7</v>
      </c>
      <c r="V5" s="2">
        <v>6</v>
      </c>
      <c r="W5" s="2">
        <v>6.75</v>
      </c>
      <c r="X5" s="2">
        <v>7</v>
      </c>
      <c r="Y5" s="2">
        <v>7.25</v>
      </c>
      <c r="Z5" s="2">
        <v>8.75</v>
      </c>
      <c r="AA5" s="2">
        <v>8.75</v>
      </c>
      <c r="AB5" s="2">
        <v>9.75</v>
      </c>
      <c r="AC5" s="2">
        <v>11.25</v>
      </c>
      <c r="AD5" s="2">
        <v>11.5</v>
      </c>
      <c r="AE5" s="2">
        <v>11.25</v>
      </c>
      <c r="AF5" s="2">
        <v>12</v>
      </c>
      <c r="AG5" s="2">
        <v>12</v>
      </c>
      <c r="AH5" s="2">
        <v>12.25</v>
      </c>
      <c r="AI5" s="2">
        <v>12.25</v>
      </c>
      <c r="AJ5" s="2">
        <v>12.25</v>
      </c>
      <c r="AK5" s="2">
        <v>13.5</v>
      </c>
      <c r="AL5" s="2">
        <v>14</v>
      </c>
      <c r="AM5" s="2">
        <v>15</v>
      </c>
      <c r="AN5" s="2">
        <v>14.75</v>
      </c>
      <c r="AO5" s="2">
        <v>15</v>
      </c>
      <c r="AP5" s="2">
        <v>15.5</v>
      </c>
      <c r="AQ5" s="2">
        <v>16</v>
      </c>
      <c r="AR5" s="2">
        <v>17.75</v>
      </c>
      <c r="AS5" s="2">
        <v>17.5</v>
      </c>
      <c r="AT5" s="2">
        <v>18</v>
      </c>
      <c r="AU5" s="2">
        <v>18.25</v>
      </c>
      <c r="AV5" s="2">
        <v>18.75</v>
      </c>
      <c r="AW5" s="2">
        <v>18.5</v>
      </c>
      <c r="AX5" s="2">
        <v>18.75</v>
      </c>
      <c r="AY5" s="2">
        <v>18.75</v>
      </c>
      <c r="AZ5" s="2">
        <v>18.25</v>
      </c>
      <c r="BA5" s="2">
        <v>18.5</v>
      </c>
      <c r="BB5" s="2">
        <v>19</v>
      </c>
      <c r="BC5" s="2">
        <v>20</v>
      </c>
      <c r="BD5" s="2">
        <v>20.25</v>
      </c>
      <c r="BE5" s="2">
        <v>20.75</v>
      </c>
      <c r="BF5" s="2">
        <v>20.5</v>
      </c>
      <c r="BG5" s="2">
        <v>20.75</v>
      </c>
      <c r="BH5" s="2">
        <v>21</v>
      </c>
      <c r="BI5" s="2">
        <v>22</v>
      </c>
      <c r="BJ5" s="2">
        <v>25</v>
      </c>
      <c r="BK5" s="2">
        <v>25.5</v>
      </c>
      <c r="BL5" s="2">
        <v>26.5</v>
      </c>
      <c r="BM5" s="2">
        <v>26.5</v>
      </c>
      <c r="BN5" s="2">
        <v>27.25</v>
      </c>
      <c r="BO5" s="2">
        <v>28</v>
      </c>
      <c r="BP5" s="2" t="e">
        <v>#N/A</v>
      </c>
      <c r="BQ5" s="2" t="e">
        <v>#N/A</v>
      </c>
      <c r="BR5" s="2" t="e">
        <v>#N/A</v>
      </c>
      <c r="BS5" s="2" t="e">
        <v>#N/A</v>
      </c>
      <c r="BT5" s="2" t="e">
        <v>#N/A</v>
      </c>
      <c r="BU5" s="2" t="e">
        <v>#N/A</v>
      </c>
      <c r="BV5" s="2" t="e">
        <v>#N/A</v>
      </c>
      <c r="BW5" s="2" t="e">
        <v>#N/A</v>
      </c>
      <c r="BX5" s="2" t="e">
        <v>#N/A</v>
      </c>
      <c r="BY5" s="2" t="e">
        <v>#N/A</v>
      </c>
      <c r="BZ5" s="2" t="e">
        <v>#N/A</v>
      </c>
      <c r="CA5" s="2" t="e">
        <v>#N/A</v>
      </c>
      <c r="CB5" s="2" t="e">
        <v>#N/A</v>
      </c>
      <c r="CC5" s="2" t="e">
        <v>#N/A</v>
      </c>
      <c r="CD5" s="2" t="e">
        <v>#N/A</v>
      </c>
      <c r="CE5" s="2" t="e">
        <v>#N/A</v>
      </c>
      <c r="CF5" s="2" t="e">
        <v>#N/A</v>
      </c>
      <c r="CG5" s="2" t="e">
        <v>#N/A</v>
      </c>
      <c r="CH5" s="2" t="e">
        <v>#N/A</v>
      </c>
      <c r="CI5" s="2" t="e">
        <v>#N/A</v>
      </c>
      <c r="CJ5" s="2" t="e">
        <v>#N/A</v>
      </c>
      <c r="CK5" s="2" t="e">
        <v>#N/A</v>
      </c>
      <c r="CL5" s="2" t="e">
        <v>#N/A</v>
      </c>
      <c r="CM5" s="2" t="e">
        <v>#N/A</v>
      </c>
      <c r="CN5" s="2" t="e">
        <v>#N/A</v>
      </c>
      <c r="CO5" s="2" t="e">
        <v>#N/A</v>
      </c>
      <c r="CP5" s="2" t="e">
        <v>#N/A</v>
      </c>
      <c r="CQ5" s="2" t="e">
        <v>#N/A</v>
      </c>
      <c r="CR5" s="2" t="e">
        <v>#N/A</v>
      </c>
      <c r="CS5" s="2" t="e">
        <v>#N/A</v>
      </c>
      <c r="CT5" s="2" t="e">
        <v>#N/A</v>
      </c>
      <c r="CU5" s="2" t="e">
        <v>#N/A</v>
      </c>
      <c r="CV5" s="2" t="e">
        <v>#N/A</v>
      </c>
      <c r="CW5" s="2" t="e">
        <v>#N/A</v>
      </c>
      <c r="CX5" s="2" t="e">
        <v>#N/A</v>
      </c>
      <c r="CY5" s="2" t="e">
        <v>#N/A</v>
      </c>
      <c r="CZ5" s="2" t="e">
        <v>#N/A</v>
      </c>
      <c r="DA5" s="2" t="e">
        <v>#N/A</v>
      </c>
      <c r="DB5" s="2" t="e">
        <v>#N/A</v>
      </c>
      <c r="DC5" s="2" t="e">
        <v>#N/A</v>
      </c>
      <c r="DD5" s="2" t="e">
        <v>#N/A</v>
      </c>
      <c r="DE5" s="2" t="e">
        <v>#N/A</v>
      </c>
      <c r="DF5" s="2" t="e">
        <v>#N/A</v>
      </c>
      <c r="DG5" s="2" t="e">
        <v>#N/A</v>
      </c>
      <c r="DH5" s="2" t="e">
        <v>#N/A</v>
      </c>
      <c r="DI5" s="2" t="e">
        <v>#N/A</v>
      </c>
      <c r="DJ5" s="2" t="e">
        <v>#N/A</v>
      </c>
      <c r="DK5" s="2" t="e">
        <v>#N/A</v>
      </c>
      <c r="DL5" s="2" t="e">
        <v>#N/A</v>
      </c>
      <c r="DM5" s="2" t="e">
        <v>#N/A</v>
      </c>
      <c r="DN5" s="2" t="e">
        <v>#N/A</v>
      </c>
      <c r="DO5" s="2" t="e">
        <v>#N/A</v>
      </c>
      <c r="DP5" s="2" t="e">
        <v>#N/A</v>
      </c>
      <c r="DQ5" s="2" t="e">
        <v>#N/A</v>
      </c>
      <c r="DR5" s="2" t="e">
        <v>#N/A</v>
      </c>
      <c r="DS5" s="2" t="e">
        <v>#N/A</v>
      </c>
      <c r="DT5" s="2" t="e">
        <v>#N/A</v>
      </c>
      <c r="DU5" s="2" t="e">
        <v>#N/A</v>
      </c>
      <c r="DV5" s="2" t="e">
        <v>#N/A</v>
      </c>
      <c r="DW5" s="2" t="e">
        <v>#N/A</v>
      </c>
      <c r="DX5" s="2" t="e">
        <v>#N/A</v>
      </c>
      <c r="DY5" s="2" t="e">
        <v>#N/A</v>
      </c>
      <c r="DZ5" s="2" t="e">
        <v>#N/A</v>
      </c>
      <c r="EA5" s="2" t="e">
        <v>#N/A</v>
      </c>
      <c r="EB5" s="2" t="e">
        <v>#N/A</v>
      </c>
      <c r="EC5" s="2" t="e">
        <v>#N/A</v>
      </c>
      <c r="ED5" s="2" t="e">
        <v>#N/A</v>
      </c>
      <c r="EE5" s="2" t="e">
        <v>#N/A</v>
      </c>
      <c r="EF5" s="2" t="e">
        <v>#N/A</v>
      </c>
      <c r="EG5" s="2" t="e">
        <v>#N/A</v>
      </c>
      <c r="EH5" s="2" t="e">
        <v>#N/A</v>
      </c>
      <c r="EI5" s="2" t="e">
        <v>#N/A</v>
      </c>
    </row>
    <row r="6" spans="1:139" s="2" customFormat="1" x14ac:dyDescent="0.25">
      <c r="A6" s="2" t="s">
        <v>138</v>
      </c>
      <c r="B6" s="2">
        <v>67</v>
      </c>
      <c r="C6" s="2">
        <v>63</v>
      </c>
      <c r="D6" s="2">
        <v>0</v>
      </c>
      <c r="E6" s="2">
        <v>-0.39999999999999991</v>
      </c>
      <c r="F6" s="2">
        <v>-0.89999999999999991</v>
      </c>
      <c r="G6" s="2">
        <v>-1</v>
      </c>
      <c r="H6" s="2">
        <v>0.40000000000000036</v>
      </c>
      <c r="I6" s="2">
        <v>0.10000000000000053</v>
      </c>
      <c r="J6" s="2">
        <v>0.50000000000000044</v>
      </c>
      <c r="K6" s="2">
        <v>0.10000000000000053</v>
      </c>
      <c r="L6" s="2">
        <v>-0.19999999999999929</v>
      </c>
      <c r="M6" s="2">
        <v>-9.9999999999999201E-2</v>
      </c>
      <c r="N6" s="2">
        <v>8.8817841970012523E-16</v>
      </c>
      <c r="O6" s="2">
        <v>-0.39999999999999902</v>
      </c>
      <c r="P6" s="2">
        <v>-0.39999999999999902</v>
      </c>
      <c r="Q6" s="2">
        <v>-0.79999999999999893</v>
      </c>
      <c r="R6" s="2">
        <v>-0.99999999999999911</v>
      </c>
      <c r="S6" s="2">
        <v>-1.1999999999999993</v>
      </c>
      <c r="T6" s="2">
        <v>-1.4999999999999991</v>
      </c>
      <c r="U6" s="2">
        <v>-1.6999999999999993</v>
      </c>
      <c r="V6" s="2">
        <v>-2.2999999999999994</v>
      </c>
      <c r="W6" s="2">
        <v>-2.2999999999999994</v>
      </c>
      <c r="X6" s="2">
        <v>-2.7999999999999994</v>
      </c>
      <c r="Y6" s="2">
        <v>-2.4999999999999996</v>
      </c>
      <c r="Z6" s="2">
        <v>-1.5999999999999996</v>
      </c>
      <c r="AA6" s="2">
        <v>-1.6999999999999997</v>
      </c>
      <c r="AB6" s="2">
        <v>-2.0999999999999996</v>
      </c>
      <c r="AC6" s="2">
        <v>-2.6999999999999997</v>
      </c>
      <c r="AD6" s="2">
        <v>-2.9</v>
      </c>
      <c r="AE6" s="2">
        <v>-3.5</v>
      </c>
      <c r="AF6" s="2">
        <v>-3.5</v>
      </c>
      <c r="AG6" s="2">
        <v>-3.4</v>
      </c>
      <c r="AH6" s="2">
        <v>-3.6</v>
      </c>
      <c r="AI6" s="2">
        <v>-4</v>
      </c>
      <c r="AJ6" s="2">
        <v>-4.5</v>
      </c>
      <c r="AK6" s="2">
        <v>-4.4000000000000004</v>
      </c>
      <c r="AL6" s="2">
        <v>-4.4000000000000004</v>
      </c>
      <c r="AM6" s="2">
        <v>-4.9000000000000004</v>
      </c>
      <c r="AN6" s="2">
        <v>-5.5</v>
      </c>
      <c r="AO6" s="2">
        <v>-5.6</v>
      </c>
      <c r="AP6" s="2">
        <v>-6.3999999999999995</v>
      </c>
      <c r="AQ6" s="2">
        <v>-6.3999999999999995</v>
      </c>
      <c r="AR6" s="2">
        <v>-5.3999999999999995</v>
      </c>
      <c r="AS6" s="2">
        <v>-5.7999999999999989</v>
      </c>
      <c r="AT6" s="2">
        <v>-6.2999999999999989</v>
      </c>
      <c r="AU6" s="2">
        <v>-6.6999999999999993</v>
      </c>
      <c r="AV6" s="2">
        <v>-6.9999999999999991</v>
      </c>
      <c r="AW6" s="2">
        <v>-7.2999999999999989</v>
      </c>
      <c r="AX6" s="2">
        <v>-7.2999999999999989</v>
      </c>
      <c r="AY6" s="2">
        <v>-7.1999999999999993</v>
      </c>
      <c r="AZ6" s="2">
        <v>-6.9999999999999991</v>
      </c>
      <c r="BA6" s="2">
        <v>-7.3999999999999986</v>
      </c>
      <c r="BB6" s="2">
        <v>-7.8999999999999986</v>
      </c>
      <c r="BC6" s="2">
        <v>-7.4999999999999982</v>
      </c>
      <c r="BD6" s="2">
        <v>-7.4999999999999982</v>
      </c>
      <c r="BE6" s="2">
        <v>-7.4999999999999982</v>
      </c>
      <c r="BF6" s="2">
        <v>-8.0999999999999979</v>
      </c>
      <c r="BG6" s="2">
        <v>-7.9999999999999982</v>
      </c>
      <c r="BH6" s="2">
        <v>-8.3999999999999986</v>
      </c>
      <c r="BI6" s="2">
        <v>-8.4999999999999982</v>
      </c>
      <c r="BJ6" s="2">
        <v>-7.4999999999999982</v>
      </c>
      <c r="BK6" s="2">
        <v>-6.3999999999999986</v>
      </c>
      <c r="BL6" s="2">
        <v>-6.7999999999999989</v>
      </c>
      <c r="BM6" s="2">
        <v>-6.5999999999999988</v>
      </c>
      <c r="BN6" s="2">
        <v>-5.7999999999999989</v>
      </c>
      <c r="BO6" s="2">
        <v>-6.0999999999999988</v>
      </c>
      <c r="BP6" s="2" t="e">
        <v>#N/A</v>
      </c>
      <c r="BQ6" s="2" t="e">
        <v>#N/A</v>
      </c>
      <c r="BR6" s="2" t="e">
        <v>#N/A</v>
      </c>
      <c r="BS6" s="2" t="e">
        <v>#N/A</v>
      </c>
      <c r="BT6" s="2" t="e">
        <v>#N/A</v>
      </c>
      <c r="BU6" s="2" t="e">
        <v>#N/A</v>
      </c>
      <c r="BV6" s="2" t="e">
        <v>#N/A</v>
      </c>
      <c r="BW6" s="2" t="e">
        <v>#N/A</v>
      </c>
      <c r="BX6" s="2" t="e">
        <v>#N/A</v>
      </c>
      <c r="BY6" s="2" t="e">
        <v>#N/A</v>
      </c>
      <c r="BZ6" s="2" t="e">
        <v>#N/A</v>
      </c>
      <c r="CA6" s="2" t="e">
        <v>#N/A</v>
      </c>
      <c r="CB6" s="2" t="e">
        <v>#N/A</v>
      </c>
      <c r="CC6" s="2" t="e">
        <v>#N/A</v>
      </c>
      <c r="CD6" s="2" t="e">
        <v>#N/A</v>
      </c>
      <c r="CE6" s="2" t="e">
        <v>#N/A</v>
      </c>
      <c r="CF6" s="2" t="e">
        <v>#N/A</v>
      </c>
      <c r="CG6" s="2" t="e">
        <v>#N/A</v>
      </c>
      <c r="CH6" s="2" t="e">
        <v>#N/A</v>
      </c>
      <c r="CI6" s="2" t="e">
        <v>#N/A</v>
      </c>
      <c r="CJ6" s="2" t="e">
        <v>#N/A</v>
      </c>
      <c r="CK6" s="2" t="e">
        <v>#N/A</v>
      </c>
      <c r="CL6" s="2" t="e">
        <v>#N/A</v>
      </c>
      <c r="CM6" s="2" t="e">
        <v>#N/A</v>
      </c>
      <c r="CN6" s="2" t="e">
        <v>#N/A</v>
      </c>
      <c r="CO6" s="2" t="e">
        <v>#N/A</v>
      </c>
      <c r="CP6" s="2" t="e">
        <v>#N/A</v>
      </c>
      <c r="CQ6" s="2" t="e">
        <v>#N/A</v>
      </c>
      <c r="CR6" s="2" t="e">
        <v>#N/A</v>
      </c>
      <c r="CS6" s="2" t="e">
        <v>#N/A</v>
      </c>
      <c r="CT6" s="2" t="e">
        <v>#N/A</v>
      </c>
      <c r="CU6" s="2" t="e">
        <v>#N/A</v>
      </c>
      <c r="CV6" s="2" t="e">
        <v>#N/A</v>
      </c>
      <c r="CW6" s="2" t="e">
        <v>#N/A</v>
      </c>
      <c r="CX6" s="2" t="e">
        <v>#N/A</v>
      </c>
      <c r="CY6" s="2" t="e">
        <v>#N/A</v>
      </c>
      <c r="CZ6" s="2" t="e">
        <v>#N/A</v>
      </c>
      <c r="DA6" s="2" t="e">
        <v>#N/A</v>
      </c>
      <c r="DB6" s="2" t="e">
        <v>#N/A</v>
      </c>
      <c r="DC6" s="2" t="e">
        <v>#N/A</v>
      </c>
      <c r="DD6" s="2" t="e">
        <v>#N/A</v>
      </c>
      <c r="DE6" s="2" t="e">
        <v>#N/A</v>
      </c>
      <c r="DF6" s="2" t="e">
        <v>#N/A</v>
      </c>
      <c r="DG6" s="2" t="e">
        <v>#N/A</v>
      </c>
      <c r="DH6" s="2" t="e">
        <v>#N/A</v>
      </c>
      <c r="DI6" s="2" t="e">
        <v>#N/A</v>
      </c>
      <c r="DJ6" s="2" t="e">
        <v>#N/A</v>
      </c>
      <c r="DK6" s="2" t="e">
        <v>#N/A</v>
      </c>
      <c r="DL6" s="2" t="e">
        <v>#N/A</v>
      </c>
      <c r="DM6" s="2" t="e">
        <v>#N/A</v>
      </c>
      <c r="DN6" s="2" t="e">
        <v>#N/A</v>
      </c>
      <c r="DO6" s="2" t="e">
        <v>#N/A</v>
      </c>
      <c r="DP6" s="2" t="e">
        <v>#N/A</v>
      </c>
      <c r="DQ6" s="2" t="e">
        <v>#N/A</v>
      </c>
      <c r="DR6" s="2" t="e">
        <v>#N/A</v>
      </c>
      <c r="DS6" s="2" t="e">
        <v>#N/A</v>
      </c>
      <c r="DT6" s="2" t="e">
        <v>#N/A</v>
      </c>
      <c r="DU6" s="2" t="e">
        <v>#N/A</v>
      </c>
      <c r="DV6" s="2" t="e">
        <v>#N/A</v>
      </c>
      <c r="DW6" s="2" t="e">
        <v>#N/A</v>
      </c>
      <c r="DX6" s="2" t="e">
        <v>#N/A</v>
      </c>
      <c r="DY6" s="2" t="e">
        <v>#N/A</v>
      </c>
      <c r="DZ6" s="2" t="e">
        <v>#N/A</v>
      </c>
      <c r="EA6" s="2" t="e">
        <v>#N/A</v>
      </c>
      <c r="EB6" s="2" t="e">
        <v>#N/A</v>
      </c>
      <c r="EC6" s="2" t="e">
        <v>#N/A</v>
      </c>
      <c r="ED6" s="2" t="e">
        <v>#N/A</v>
      </c>
      <c r="EE6" s="2" t="e">
        <v>#N/A</v>
      </c>
      <c r="EF6" s="2" t="e">
        <v>#N/A</v>
      </c>
      <c r="EG6" s="2" t="e">
        <v>#N/A</v>
      </c>
      <c r="EH6" s="2" t="e">
        <v>#N/A</v>
      </c>
      <c r="EI6" s="2" t="e">
        <v>#N/A</v>
      </c>
    </row>
    <row r="7" spans="1:139" s="2" customFormat="1" x14ac:dyDescent="0.25">
      <c r="A7" s="2" t="s">
        <v>150</v>
      </c>
      <c r="B7" s="2">
        <v>85</v>
      </c>
      <c r="C7" s="2">
        <v>63</v>
      </c>
      <c r="D7" s="2">
        <v>0</v>
      </c>
      <c r="E7" s="2">
        <v>0.75</v>
      </c>
      <c r="F7" s="2">
        <v>0.5</v>
      </c>
      <c r="G7" s="2">
        <v>0.75</v>
      </c>
      <c r="H7" s="2">
        <v>2</v>
      </c>
      <c r="I7" s="2">
        <v>2.25</v>
      </c>
      <c r="J7" s="2">
        <v>2.5</v>
      </c>
      <c r="K7" s="2">
        <v>3.5</v>
      </c>
      <c r="L7" s="2">
        <v>4.25</v>
      </c>
      <c r="M7" s="2">
        <v>3.5</v>
      </c>
      <c r="N7" s="2">
        <v>4.75</v>
      </c>
      <c r="O7" s="2">
        <v>4.75</v>
      </c>
      <c r="P7" s="2">
        <v>4.75</v>
      </c>
      <c r="Q7" s="2">
        <v>4.5</v>
      </c>
      <c r="R7" s="2">
        <v>5</v>
      </c>
      <c r="S7" s="2">
        <v>6.25</v>
      </c>
      <c r="T7" s="2">
        <v>7</v>
      </c>
      <c r="U7" s="2">
        <v>7</v>
      </c>
      <c r="V7" s="2">
        <v>6</v>
      </c>
      <c r="W7" s="2">
        <v>6.75</v>
      </c>
      <c r="X7" s="2">
        <v>7</v>
      </c>
      <c r="Y7" s="2">
        <v>7.25</v>
      </c>
      <c r="Z7" s="2">
        <v>8.75</v>
      </c>
      <c r="AA7" s="2">
        <v>8.75</v>
      </c>
      <c r="AB7" s="2">
        <v>9.75</v>
      </c>
      <c r="AC7" s="2">
        <v>11.25</v>
      </c>
      <c r="AD7" s="2">
        <v>11.5</v>
      </c>
      <c r="AE7" s="2">
        <v>11.25</v>
      </c>
      <c r="AF7" s="2">
        <v>12</v>
      </c>
      <c r="AG7" s="2">
        <v>12</v>
      </c>
      <c r="AH7" s="2">
        <v>12.25</v>
      </c>
      <c r="AI7" s="2">
        <v>12.25</v>
      </c>
      <c r="AJ7" s="2">
        <v>12.25</v>
      </c>
      <c r="AK7" s="2">
        <v>13.5</v>
      </c>
      <c r="AL7" s="2">
        <v>14</v>
      </c>
      <c r="AM7" s="2">
        <v>15</v>
      </c>
      <c r="AN7" s="2">
        <v>14.75</v>
      </c>
      <c r="AO7" s="2">
        <v>15</v>
      </c>
      <c r="AP7" s="2">
        <v>15.5</v>
      </c>
      <c r="AQ7" s="2">
        <v>16</v>
      </c>
      <c r="AR7" s="2">
        <v>17.75</v>
      </c>
      <c r="AS7" s="2">
        <v>17.5</v>
      </c>
      <c r="AT7" s="2">
        <v>18</v>
      </c>
      <c r="AU7" s="2">
        <v>18.25</v>
      </c>
      <c r="AV7" s="2">
        <v>18.75</v>
      </c>
      <c r="AW7" s="2">
        <v>18.5</v>
      </c>
      <c r="AX7" s="2">
        <v>18.75</v>
      </c>
      <c r="AY7" s="2">
        <v>18.75</v>
      </c>
      <c r="AZ7" s="2">
        <v>18.25</v>
      </c>
      <c r="BA7" s="2">
        <v>18.5</v>
      </c>
      <c r="BB7" s="2">
        <v>19</v>
      </c>
      <c r="BC7" s="2">
        <v>20</v>
      </c>
      <c r="BD7" s="2">
        <v>20.25</v>
      </c>
      <c r="BE7" s="2">
        <v>20.75</v>
      </c>
      <c r="BF7" s="2">
        <v>20.5</v>
      </c>
      <c r="BG7" s="2">
        <v>20.75</v>
      </c>
      <c r="BH7" s="2">
        <v>21</v>
      </c>
      <c r="BI7" s="2">
        <v>22</v>
      </c>
      <c r="BJ7" s="2">
        <v>25</v>
      </c>
      <c r="BK7" s="2">
        <v>25.5</v>
      </c>
      <c r="BL7" s="2">
        <v>26.5</v>
      </c>
      <c r="BM7" s="2">
        <v>26.5</v>
      </c>
      <c r="BN7" s="2">
        <v>27.25</v>
      </c>
      <c r="BO7" s="2">
        <v>28</v>
      </c>
      <c r="BP7" s="2" t="e">
        <v>#N/A</v>
      </c>
      <c r="BQ7" s="2" t="e">
        <v>#N/A</v>
      </c>
      <c r="BR7" s="2" t="e">
        <v>#N/A</v>
      </c>
      <c r="BS7" s="2" t="e">
        <v>#N/A</v>
      </c>
      <c r="BT7" s="2" t="e">
        <v>#N/A</v>
      </c>
      <c r="BU7" s="2" t="e">
        <v>#N/A</v>
      </c>
      <c r="BV7" s="2" t="e">
        <v>#N/A</v>
      </c>
      <c r="BW7" s="2" t="e">
        <v>#N/A</v>
      </c>
      <c r="BX7" s="2" t="e">
        <v>#N/A</v>
      </c>
      <c r="BY7" s="2" t="e">
        <v>#N/A</v>
      </c>
      <c r="BZ7" s="2" t="e">
        <v>#N/A</v>
      </c>
      <c r="CA7" s="2" t="e">
        <v>#N/A</v>
      </c>
      <c r="CB7" s="2" t="e">
        <v>#N/A</v>
      </c>
      <c r="CC7" s="2" t="e">
        <v>#N/A</v>
      </c>
      <c r="CD7" s="2" t="e">
        <v>#N/A</v>
      </c>
      <c r="CE7" s="2" t="e">
        <v>#N/A</v>
      </c>
      <c r="CF7" s="2" t="e">
        <v>#N/A</v>
      </c>
      <c r="CG7" s="2" t="e">
        <v>#N/A</v>
      </c>
      <c r="CH7" s="2" t="e">
        <v>#N/A</v>
      </c>
      <c r="CI7" s="2" t="e">
        <v>#N/A</v>
      </c>
      <c r="CJ7" s="2" t="e">
        <v>#N/A</v>
      </c>
      <c r="CK7" s="2" t="e">
        <v>#N/A</v>
      </c>
      <c r="CL7" s="2" t="e">
        <v>#N/A</v>
      </c>
      <c r="CM7" s="2" t="e">
        <v>#N/A</v>
      </c>
      <c r="CN7" s="2" t="e">
        <v>#N/A</v>
      </c>
      <c r="CO7" s="2" t="e">
        <v>#N/A</v>
      </c>
      <c r="CP7" s="2" t="e">
        <v>#N/A</v>
      </c>
      <c r="CQ7" s="2" t="e">
        <v>#N/A</v>
      </c>
      <c r="CR7" s="2" t="e">
        <v>#N/A</v>
      </c>
      <c r="CS7" s="2" t="e">
        <v>#N/A</v>
      </c>
      <c r="CT7" s="2" t="e">
        <v>#N/A</v>
      </c>
      <c r="CU7" s="2" t="e">
        <v>#N/A</v>
      </c>
      <c r="CV7" s="2" t="e">
        <v>#N/A</v>
      </c>
      <c r="CW7" s="2" t="e">
        <v>#N/A</v>
      </c>
      <c r="CX7" s="2" t="e">
        <v>#N/A</v>
      </c>
      <c r="CY7" s="2" t="e">
        <v>#N/A</v>
      </c>
      <c r="CZ7" s="2" t="e">
        <v>#N/A</v>
      </c>
      <c r="DA7" s="2" t="e">
        <v>#N/A</v>
      </c>
      <c r="DB7" s="2" t="e">
        <v>#N/A</v>
      </c>
      <c r="DC7" s="2" t="e">
        <v>#N/A</v>
      </c>
      <c r="DD7" s="2" t="e">
        <v>#N/A</v>
      </c>
      <c r="DE7" s="2" t="e">
        <v>#N/A</v>
      </c>
      <c r="DF7" s="2" t="e">
        <v>#N/A</v>
      </c>
      <c r="DG7" s="2" t="e">
        <v>#N/A</v>
      </c>
      <c r="DH7" s="2" t="e">
        <v>#N/A</v>
      </c>
      <c r="DI7" s="2" t="e">
        <v>#N/A</v>
      </c>
      <c r="DJ7" s="2" t="e">
        <v>#N/A</v>
      </c>
      <c r="DK7" s="2" t="e">
        <v>#N/A</v>
      </c>
      <c r="DL7" s="2" t="e">
        <v>#N/A</v>
      </c>
      <c r="DM7" s="2" t="e">
        <v>#N/A</v>
      </c>
      <c r="DN7" s="2" t="e">
        <v>#N/A</v>
      </c>
      <c r="DO7" s="2" t="e">
        <v>#N/A</v>
      </c>
      <c r="DP7" s="2" t="e">
        <v>#N/A</v>
      </c>
      <c r="DQ7" s="2" t="e">
        <v>#N/A</v>
      </c>
      <c r="DR7" s="2" t="e">
        <v>#N/A</v>
      </c>
      <c r="DS7" s="2" t="e">
        <v>#N/A</v>
      </c>
      <c r="DT7" s="2" t="e">
        <v>#N/A</v>
      </c>
      <c r="DU7" s="2" t="e">
        <v>#N/A</v>
      </c>
      <c r="DV7" s="2" t="e">
        <v>#N/A</v>
      </c>
      <c r="DW7" s="2" t="e">
        <v>#N/A</v>
      </c>
      <c r="DX7" s="2" t="e">
        <v>#N/A</v>
      </c>
      <c r="DY7" s="2" t="e">
        <v>#N/A</v>
      </c>
      <c r="DZ7" s="2" t="e">
        <v>#N/A</v>
      </c>
      <c r="EA7" s="2" t="e">
        <v>#N/A</v>
      </c>
      <c r="EB7" s="2" t="e">
        <v>#N/A</v>
      </c>
      <c r="EC7" s="2" t="e">
        <v>#N/A</v>
      </c>
      <c r="ED7" s="2" t="e">
        <v>#N/A</v>
      </c>
      <c r="EE7" s="2" t="e">
        <v>#N/A</v>
      </c>
      <c r="EF7" s="2" t="e">
        <v>#N/A</v>
      </c>
      <c r="EG7" s="2" t="e">
        <v>#N/A</v>
      </c>
      <c r="EH7" s="2" t="e">
        <v>#N/A</v>
      </c>
      <c r="EI7" s="2" t="e">
        <v>#N/A</v>
      </c>
    </row>
    <row r="8" spans="1:139" s="2" customFormat="1" x14ac:dyDescent="0.25">
      <c r="A8" s="2" t="s">
        <v>141</v>
      </c>
      <c r="B8" s="2">
        <v>70</v>
      </c>
      <c r="C8" s="2">
        <v>63</v>
      </c>
      <c r="D8" s="2">
        <v>0</v>
      </c>
      <c r="E8" s="2">
        <v>-0.23809523809523814</v>
      </c>
      <c r="F8" s="2">
        <v>-0.52380952380952372</v>
      </c>
      <c r="G8" s="2">
        <v>-0.52380952380952372</v>
      </c>
      <c r="H8" s="2">
        <v>0.95238095238095255</v>
      </c>
      <c r="I8" s="2">
        <v>0.95238095238095255</v>
      </c>
      <c r="J8" s="2">
        <v>1.666666666666667</v>
      </c>
      <c r="K8" s="2">
        <v>1.5714285714285716</v>
      </c>
      <c r="L8" s="2">
        <v>1.5714285714285716</v>
      </c>
      <c r="M8" s="2">
        <v>1.3333333333333335</v>
      </c>
      <c r="N8" s="2">
        <v>1.4285714285714288</v>
      </c>
      <c r="O8" s="2">
        <v>1.2380952380952381</v>
      </c>
      <c r="P8" s="2">
        <v>1.2380952380952381</v>
      </c>
      <c r="Q8" s="2">
        <v>1.0476190476190474</v>
      </c>
      <c r="R8" s="2">
        <v>0.85714285714285676</v>
      </c>
      <c r="S8" s="2">
        <v>1.0952380952380949</v>
      </c>
      <c r="T8" s="2">
        <v>0.95238095238095211</v>
      </c>
      <c r="U8" s="2">
        <v>1.0476190476190474</v>
      </c>
      <c r="V8" s="2">
        <v>0.61904761904761907</v>
      </c>
      <c r="W8" s="2">
        <v>0.57142857142857162</v>
      </c>
      <c r="X8" s="2">
        <v>0.14285714285714324</v>
      </c>
      <c r="Y8" s="2">
        <v>0.38095238095238138</v>
      </c>
      <c r="Z8" s="2">
        <v>1.5238095238095246</v>
      </c>
      <c r="AA8" s="2">
        <v>1.5238095238095246</v>
      </c>
      <c r="AB8" s="2">
        <v>1.4761904761904772</v>
      </c>
      <c r="AC8" s="2">
        <v>1.3333333333333344</v>
      </c>
      <c r="AD8" s="2">
        <v>1.2857142857142869</v>
      </c>
      <c r="AE8" s="2">
        <v>0.66666666666666785</v>
      </c>
      <c r="AF8" s="2">
        <v>0.76190476190476319</v>
      </c>
      <c r="AG8" s="2">
        <v>0.85714285714285854</v>
      </c>
      <c r="AH8" s="2">
        <v>0.66666666666666785</v>
      </c>
      <c r="AI8" s="2">
        <v>0.57142857142857251</v>
      </c>
      <c r="AJ8" s="2">
        <v>0.28571428571428692</v>
      </c>
      <c r="AK8" s="2">
        <v>0.52380952380952506</v>
      </c>
      <c r="AL8" s="2">
        <v>0.66666666666666785</v>
      </c>
      <c r="AM8" s="2">
        <v>0.33333333333333437</v>
      </c>
      <c r="AN8" s="2">
        <v>-0.23809523809523725</v>
      </c>
      <c r="AO8" s="2">
        <v>-0.2857142857142847</v>
      </c>
      <c r="AP8" s="2">
        <v>-0.76190476190476097</v>
      </c>
      <c r="AQ8" s="2">
        <v>-0.66666666666666563</v>
      </c>
      <c r="AR8" s="2">
        <v>0.66666666666666741</v>
      </c>
      <c r="AS8" s="2">
        <v>0.33333333333333393</v>
      </c>
      <c r="AT8" s="2">
        <v>0.38095238095238138</v>
      </c>
      <c r="AU8" s="2">
        <v>0.14285714285714324</v>
      </c>
      <c r="AV8" s="2">
        <v>0.28571428571428603</v>
      </c>
      <c r="AW8" s="2">
        <v>-4.761904761904745E-2</v>
      </c>
      <c r="AX8" s="2">
        <v>-4.761904761904745E-2</v>
      </c>
      <c r="AY8" s="2">
        <v>9.5238095238095344E-2</v>
      </c>
      <c r="AZ8" s="2">
        <v>9.5238095238095344E-2</v>
      </c>
      <c r="BA8" s="2">
        <v>-0.23809523809523814</v>
      </c>
      <c r="BB8" s="2">
        <v>-0.52380952380952372</v>
      </c>
      <c r="BC8" s="2">
        <v>0</v>
      </c>
      <c r="BD8" s="2">
        <v>9.5238095238095344E-2</v>
      </c>
      <c r="BE8" s="2">
        <v>0.14285714285714279</v>
      </c>
      <c r="BF8" s="2">
        <v>-0.52380952380952372</v>
      </c>
      <c r="BG8" s="2">
        <v>-0.52380952380952372</v>
      </c>
      <c r="BH8" s="2">
        <v>-0.66666666666666652</v>
      </c>
      <c r="BI8" s="2">
        <v>-0.42857142857142838</v>
      </c>
      <c r="BJ8" s="2">
        <v>1.2380952380952386</v>
      </c>
      <c r="BK8" s="2">
        <v>2.3333333333333335</v>
      </c>
      <c r="BL8" s="2">
        <v>2.2380952380952381</v>
      </c>
      <c r="BM8" s="2">
        <v>2.4285714285714288</v>
      </c>
      <c r="BN8" s="2">
        <v>3.0952380952380953</v>
      </c>
      <c r="BO8" s="2">
        <v>2.9047619047619047</v>
      </c>
      <c r="BP8" s="2" t="e">
        <v>#N/A</v>
      </c>
      <c r="BQ8" s="2" t="e">
        <v>#N/A</v>
      </c>
      <c r="BR8" s="2" t="e">
        <v>#N/A</v>
      </c>
      <c r="BS8" s="2" t="e">
        <v>#N/A</v>
      </c>
      <c r="BT8" s="2" t="e">
        <v>#N/A</v>
      </c>
      <c r="BU8" s="2" t="e">
        <v>#N/A</v>
      </c>
      <c r="BV8" s="2" t="e">
        <v>#N/A</v>
      </c>
      <c r="BW8" s="2" t="e">
        <v>#N/A</v>
      </c>
      <c r="BX8" s="2" t="e">
        <v>#N/A</v>
      </c>
      <c r="BY8" s="2" t="e">
        <v>#N/A</v>
      </c>
      <c r="BZ8" s="2" t="e">
        <v>#N/A</v>
      </c>
      <c r="CA8" s="2" t="e">
        <v>#N/A</v>
      </c>
      <c r="CB8" s="2" t="e">
        <v>#N/A</v>
      </c>
      <c r="CC8" s="2" t="e">
        <v>#N/A</v>
      </c>
      <c r="CD8" s="2" t="e">
        <v>#N/A</v>
      </c>
      <c r="CE8" s="2" t="e">
        <v>#N/A</v>
      </c>
      <c r="CF8" s="2" t="e">
        <v>#N/A</v>
      </c>
      <c r="CG8" s="2" t="e">
        <v>#N/A</v>
      </c>
      <c r="CH8" s="2" t="e">
        <v>#N/A</v>
      </c>
      <c r="CI8" s="2" t="e">
        <v>#N/A</v>
      </c>
      <c r="CJ8" s="2" t="e">
        <v>#N/A</v>
      </c>
      <c r="CK8" s="2" t="e">
        <v>#N/A</v>
      </c>
      <c r="CL8" s="2" t="e">
        <v>#N/A</v>
      </c>
      <c r="CM8" s="2" t="e">
        <v>#N/A</v>
      </c>
      <c r="CN8" s="2" t="e">
        <v>#N/A</v>
      </c>
      <c r="CO8" s="2" t="e">
        <v>#N/A</v>
      </c>
      <c r="CP8" s="2" t="e">
        <v>#N/A</v>
      </c>
      <c r="CQ8" s="2" t="e">
        <v>#N/A</v>
      </c>
      <c r="CR8" s="2" t="e">
        <v>#N/A</v>
      </c>
      <c r="CS8" s="2" t="e">
        <v>#N/A</v>
      </c>
      <c r="CT8" s="2" t="e">
        <v>#N/A</v>
      </c>
      <c r="CU8" s="2" t="e">
        <v>#N/A</v>
      </c>
      <c r="CV8" s="2" t="e">
        <v>#N/A</v>
      </c>
      <c r="CW8" s="2" t="e">
        <v>#N/A</v>
      </c>
      <c r="CX8" s="2" t="e">
        <v>#N/A</v>
      </c>
      <c r="CY8" s="2" t="e">
        <v>#N/A</v>
      </c>
      <c r="CZ8" s="2" t="e">
        <v>#N/A</v>
      </c>
      <c r="DA8" s="2" t="e">
        <v>#N/A</v>
      </c>
      <c r="DB8" s="2" t="e">
        <v>#N/A</v>
      </c>
      <c r="DC8" s="2" t="e">
        <v>#N/A</v>
      </c>
      <c r="DD8" s="2" t="e">
        <v>#N/A</v>
      </c>
      <c r="DE8" s="2" t="e">
        <v>#N/A</v>
      </c>
      <c r="DF8" s="2" t="e">
        <v>#N/A</v>
      </c>
      <c r="DG8" s="2" t="e">
        <v>#N/A</v>
      </c>
      <c r="DH8" s="2" t="e">
        <v>#N/A</v>
      </c>
      <c r="DI8" s="2" t="e">
        <v>#N/A</v>
      </c>
      <c r="DJ8" s="2" t="e">
        <v>#N/A</v>
      </c>
      <c r="DK8" s="2" t="e">
        <v>#N/A</v>
      </c>
      <c r="DL8" s="2" t="e">
        <v>#N/A</v>
      </c>
      <c r="DM8" s="2" t="e">
        <v>#N/A</v>
      </c>
      <c r="DN8" s="2" t="e">
        <v>#N/A</v>
      </c>
      <c r="DO8" s="2" t="e">
        <v>#N/A</v>
      </c>
      <c r="DP8" s="2" t="e">
        <v>#N/A</v>
      </c>
      <c r="DQ8" s="2" t="e">
        <v>#N/A</v>
      </c>
      <c r="DR8" s="2" t="e">
        <v>#N/A</v>
      </c>
      <c r="DS8" s="2" t="e">
        <v>#N/A</v>
      </c>
      <c r="DT8" s="2" t="e">
        <v>#N/A</v>
      </c>
      <c r="DU8" s="2" t="e">
        <v>#N/A</v>
      </c>
      <c r="DV8" s="2" t="e">
        <v>#N/A</v>
      </c>
      <c r="DW8" s="2" t="e">
        <v>#N/A</v>
      </c>
      <c r="DX8" s="2" t="e">
        <v>#N/A</v>
      </c>
      <c r="DY8" s="2" t="e">
        <v>#N/A</v>
      </c>
      <c r="DZ8" s="2" t="e">
        <v>#N/A</v>
      </c>
      <c r="EA8" s="2" t="e">
        <v>#N/A</v>
      </c>
      <c r="EB8" s="2" t="e">
        <v>#N/A</v>
      </c>
      <c r="EC8" s="2" t="e">
        <v>#N/A</v>
      </c>
      <c r="ED8" s="2" t="e">
        <v>#N/A</v>
      </c>
      <c r="EE8" s="2" t="e">
        <v>#N/A</v>
      </c>
      <c r="EF8" s="2" t="e">
        <v>#N/A</v>
      </c>
      <c r="EG8" s="2" t="e">
        <v>#N/A</v>
      </c>
      <c r="EH8" s="2" t="e">
        <v>#N/A</v>
      </c>
      <c r="EI8" s="2" t="e">
        <v>#N/A</v>
      </c>
    </row>
    <row r="9" spans="1:139" s="2" customFormat="1" x14ac:dyDescent="0.25">
      <c r="A9" s="2" t="s">
        <v>153</v>
      </c>
      <c r="B9" s="2">
        <v>88</v>
      </c>
      <c r="C9" s="2">
        <v>63</v>
      </c>
      <c r="D9" s="2">
        <v>0</v>
      </c>
      <c r="E9" s="2">
        <v>0.75</v>
      </c>
      <c r="F9" s="2">
        <v>0.5</v>
      </c>
      <c r="G9" s="2">
        <v>0.75</v>
      </c>
      <c r="H9" s="2">
        <v>2</v>
      </c>
      <c r="I9" s="2">
        <v>2.25</v>
      </c>
      <c r="J9" s="2">
        <v>2.5</v>
      </c>
      <c r="K9" s="2">
        <v>3.5</v>
      </c>
      <c r="L9" s="2">
        <v>4.25</v>
      </c>
      <c r="M9" s="2">
        <v>3.5</v>
      </c>
      <c r="N9" s="2">
        <v>4.75</v>
      </c>
      <c r="O9" s="2">
        <v>4.75</v>
      </c>
      <c r="P9" s="2">
        <v>4.75</v>
      </c>
      <c r="Q9" s="2">
        <v>4.5</v>
      </c>
      <c r="R9" s="2">
        <v>5</v>
      </c>
      <c r="S9" s="2">
        <v>6.25</v>
      </c>
      <c r="T9" s="2">
        <v>7</v>
      </c>
      <c r="U9" s="2">
        <v>7</v>
      </c>
      <c r="V9" s="2">
        <v>6</v>
      </c>
      <c r="W9" s="2">
        <v>6.75</v>
      </c>
      <c r="X9" s="2">
        <v>7</v>
      </c>
      <c r="Y9" s="2">
        <v>7.25</v>
      </c>
      <c r="Z9" s="2">
        <v>8.75</v>
      </c>
      <c r="AA9" s="2">
        <v>8.75</v>
      </c>
      <c r="AB9" s="2">
        <v>9.75</v>
      </c>
      <c r="AC9" s="2">
        <v>11.25</v>
      </c>
      <c r="AD9" s="2">
        <v>11.5</v>
      </c>
      <c r="AE9" s="2">
        <v>11.25</v>
      </c>
      <c r="AF9" s="2">
        <v>12</v>
      </c>
      <c r="AG9" s="2">
        <v>12</v>
      </c>
      <c r="AH9" s="2">
        <v>12.25</v>
      </c>
      <c r="AI9" s="2">
        <v>12.25</v>
      </c>
      <c r="AJ9" s="2">
        <v>12.25</v>
      </c>
      <c r="AK9" s="2">
        <v>13.5</v>
      </c>
      <c r="AL9" s="2">
        <v>14</v>
      </c>
      <c r="AM9" s="2">
        <v>15</v>
      </c>
      <c r="AN9" s="2">
        <v>14.75</v>
      </c>
      <c r="AO9" s="2">
        <v>15</v>
      </c>
      <c r="AP9" s="2">
        <v>15.5</v>
      </c>
      <c r="AQ9" s="2">
        <v>16</v>
      </c>
      <c r="AR9" s="2">
        <v>17.75</v>
      </c>
      <c r="AS9" s="2">
        <v>17.5</v>
      </c>
      <c r="AT9" s="2">
        <v>18</v>
      </c>
      <c r="AU9" s="2">
        <v>18.25</v>
      </c>
      <c r="AV9" s="2">
        <v>18.75</v>
      </c>
      <c r="AW9" s="2">
        <v>18.5</v>
      </c>
      <c r="AX9" s="2">
        <v>18.75</v>
      </c>
      <c r="AY9" s="2">
        <v>18.75</v>
      </c>
      <c r="AZ9" s="2">
        <v>18.25</v>
      </c>
      <c r="BA9" s="2">
        <v>18.5</v>
      </c>
      <c r="BB9" s="2">
        <v>19</v>
      </c>
      <c r="BC9" s="2">
        <v>20</v>
      </c>
      <c r="BD9" s="2">
        <v>20.25</v>
      </c>
      <c r="BE9" s="2">
        <v>20.75</v>
      </c>
      <c r="BF9" s="2">
        <v>20.5</v>
      </c>
      <c r="BG9" s="2">
        <v>20.75</v>
      </c>
      <c r="BH9" s="2">
        <v>21</v>
      </c>
      <c r="BI9" s="2">
        <v>22</v>
      </c>
      <c r="BJ9" s="2">
        <v>25</v>
      </c>
      <c r="BK9" s="2">
        <v>25.5</v>
      </c>
      <c r="BL9" s="2">
        <v>26.5</v>
      </c>
      <c r="BM9" s="2">
        <v>26.5</v>
      </c>
      <c r="BN9" s="2">
        <v>27.25</v>
      </c>
      <c r="BO9" s="2">
        <v>28</v>
      </c>
      <c r="BP9" s="2" t="e">
        <v>#N/A</v>
      </c>
      <c r="BQ9" s="2" t="e">
        <v>#N/A</v>
      </c>
      <c r="BR9" s="2" t="e">
        <v>#N/A</v>
      </c>
      <c r="BS9" s="2" t="e">
        <v>#N/A</v>
      </c>
      <c r="BT9" s="2" t="e">
        <v>#N/A</v>
      </c>
      <c r="BU9" s="2" t="e">
        <v>#N/A</v>
      </c>
      <c r="BV9" s="2" t="e">
        <v>#N/A</v>
      </c>
      <c r="BW9" s="2" t="e">
        <v>#N/A</v>
      </c>
      <c r="BX9" s="2" t="e">
        <v>#N/A</v>
      </c>
      <c r="BY9" s="2" t="e">
        <v>#N/A</v>
      </c>
      <c r="BZ9" s="2" t="e">
        <v>#N/A</v>
      </c>
      <c r="CA9" s="2" t="e">
        <v>#N/A</v>
      </c>
      <c r="CB9" s="2" t="e">
        <v>#N/A</v>
      </c>
      <c r="CC9" s="2" t="e">
        <v>#N/A</v>
      </c>
      <c r="CD9" s="2" t="e">
        <v>#N/A</v>
      </c>
      <c r="CE9" s="2" t="e">
        <v>#N/A</v>
      </c>
      <c r="CF9" s="2" t="e">
        <v>#N/A</v>
      </c>
      <c r="CG9" s="2" t="e">
        <v>#N/A</v>
      </c>
      <c r="CH9" s="2" t="e">
        <v>#N/A</v>
      </c>
      <c r="CI9" s="2" t="e">
        <v>#N/A</v>
      </c>
      <c r="CJ9" s="2" t="e">
        <v>#N/A</v>
      </c>
      <c r="CK9" s="2" t="e">
        <v>#N/A</v>
      </c>
      <c r="CL9" s="2" t="e">
        <v>#N/A</v>
      </c>
      <c r="CM9" s="2" t="e">
        <v>#N/A</v>
      </c>
      <c r="CN9" s="2" t="e">
        <v>#N/A</v>
      </c>
      <c r="CO9" s="2" t="e">
        <v>#N/A</v>
      </c>
      <c r="CP9" s="2" t="e">
        <v>#N/A</v>
      </c>
      <c r="CQ9" s="2" t="e">
        <v>#N/A</v>
      </c>
      <c r="CR9" s="2" t="e">
        <v>#N/A</v>
      </c>
      <c r="CS9" s="2" t="e">
        <v>#N/A</v>
      </c>
      <c r="CT9" s="2" t="e">
        <v>#N/A</v>
      </c>
      <c r="CU9" s="2" t="e">
        <v>#N/A</v>
      </c>
      <c r="CV9" s="2" t="e">
        <v>#N/A</v>
      </c>
      <c r="CW9" s="2" t="e">
        <v>#N/A</v>
      </c>
      <c r="CX9" s="2" t="e">
        <v>#N/A</v>
      </c>
      <c r="CY9" s="2" t="e">
        <v>#N/A</v>
      </c>
      <c r="CZ9" s="2" t="e">
        <v>#N/A</v>
      </c>
      <c r="DA9" s="2" t="e">
        <v>#N/A</v>
      </c>
      <c r="DB9" s="2" t="e">
        <v>#N/A</v>
      </c>
      <c r="DC9" s="2" t="e">
        <v>#N/A</v>
      </c>
      <c r="DD9" s="2" t="e">
        <v>#N/A</v>
      </c>
      <c r="DE9" s="2" t="e">
        <v>#N/A</v>
      </c>
      <c r="DF9" s="2" t="e">
        <v>#N/A</v>
      </c>
      <c r="DG9" s="2" t="e">
        <v>#N/A</v>
      </c>
      <c r="DH9" s="2" t="e">
        <v>#N/A</v>
      </c>
      <c r="DI9" s="2" t="e">
        <v>#N/A</v>
      </c>
      <c r="DJ9" s="2" t="e">
        <v>#N/A</v>
      </c>
      <c r="DK9" s="2" t="e">
        <v>#N/A</v>
      </c>
      <c r="DL9" s="2" t="e">
        <v>#N/A</v>
      </c>
      <c r="DM9" s="2" t="e">
        <v>#N/A</v>
      </c>
      <c r="DN9" s="2" t="e">
        <v>#N/A</v>
      </c>
      <c r="DO9" s="2" t="e">
        <v>#N/A</v>
      </c>
      <c r="DP9" s="2" t="e">
        <v>#N/A</v>
      </c>
      <c r="DQ9" s="2" t="e">
        <v>#N/A</v>
      </c>
      <c r="DR9" s="2" t="e">
        <v>#N/A</v>
      </c>
      <c r="DS9" s="2" t="e">
        <v>#N/A</v>
      </c>
      <c r="DT9" s="2" t="e">
        <v>#N/A</v>
      </c>
      <c r="DU9" s="2" t="e">
        <v>#N/A</v>
      </c>
      <c r="DV9" s="2" t="e">
        <v>#N/A</v>
      </c>
      <c r="DW9" s="2" t="e">
        <v>#N/A</v>
      </c>
      <c r="DX9" s="2" t="e">
        <v>#N/A</v>
      </c>
      <c r="DY9" s="2" t="e">
        <v>#N/A</v>
      </c>
      <c r="DZ9" s="2" t="e">
        <v>#N/A</v>
      </c>
      <c r="EA9" s="2" t="e">
        <v>#N/A</v>
      </c>
      <c r="EB9" s="2" t="e">
        <v>#N/A</v>
      </c>
      <c r="EC9" s="2" t="e">
        <v>#N/A</v>
      </c>
      <c r="ED9" s="2" t="e">
        <v>#N/A</v>
      </c>
      <c r="EE9" s="2" t="e">
        <v>#N/A</v>
      </c>
      <c r="EF9" s="2" t="e">
        <v>#N/A</v>
      </c>
      <c r="EG9" s="2" t="e">
        <v>#N/A</v>
      </c>
      <c r="EH9" s="2" t="e">
        <v>#N/A</v>
      </c>
      <c r="EI9" s="2" t="e">
        <v>#N/A</v>
      </c>
    </row>
    <row r="10" spans="1:139" s="2" customFormat="1" x14ac:dyDescent="0.25">
      <c r="A10" s="2" t="s">
        <v>144</v>
      </c>
      <c r="B10" s="2">
        <v>73</v>
      </c>
      <c r="C10" s="2">
        <v>63</v>
      </c>
      <c r="D10" s="2">
        <v>0</v>
      </c>
      <c r="E10" s="2">
        <v>-3.2258064516129004E-2</v>
      </c>
      <c r="F10" s="2">
        <v>-0.25806451612903203</v>
      </c>
      <c r="G10" s="2">
        <v>-3.2258064516129004E-2</v>
      </c>
      <c r="H10" s="2">
        <v>1.4838709677419359</v>
      </c>
      <c r="I10" s="2">
        <v>1.5483870967741939</v>
      </c>
      <c r="J10" s="2">
        <v>1.9677419354838714</v>
      </c>
      <c r="K10" s="2">
        <v>1.9354838709677424</v>
      </c>
      <c r="L10" s="2">
        <v>2.0645161290322585</v>
      </c>
      <c r="M10" s="2">
        <v>1.741935483870968</v>
      </c>
      <c r="N10" s="2">
        <v>2.0000000000000004</v>
      </c>
      <c r="O10" s="2">
        <v>1.9354838709677424</v>
      </c>
      <c r="P10" s="2">
        <v>1.9677419354838714</v>
      </c>
      <c r="Q10" s="2">
        <v>1.9354838709677424</v>
      </c>
      <c r="R10" s="2">
        <v>1.9032258064516134</v>
      </c>
      <c r="S10" s="2">
        <v>2.4516129032258074</v>
      </c>
      <c r="T10" s="2">
        <v>2.4838709677419364</v>
      </c>
      <c r="U10" s="2">
        <v>2.7419354838709689</v>
      </c>
      <c r="V10" s="2">
        <v>2.2903225806451624</v>
      </c>
      <c r="W10" s="2">
        <v>2.2580645161290334</v>
      </c>
      <c r="X10" s="2">
        <v>1.9354838709677429</v>
      </c>
      <c r="Y10" s="2">
        <v>2.1612903225806459</v>
      </c>
      <c r="Z10" s="2">
        <v>3.3870967741935489</v>
      </c>
      <c r="AA10" s="2">
        <v>3.5161290322580649</v>
      </c>
      <c r="AB10" s="2">
        <v>3.612903225806452</v>
      </c>
      <c r="AC10" s="2">
        <v>3.580645161290323</v>
      </c>
      <c r="AD10" s="2">
        <v>3.645161290322581</v>
      </c>
      <c r="AE10" s="2">
        <v>3.0967741935483875</v>
      </c>
      <c r="AF10" s="2">
        <v>3.1612903225806455</v>
      </c>
      <c r="AG10" s="2">
        <v>3.4193548387096779</v>
      </c>
      <c r="AH10" s="2">
        <v>3.2580645161290329</v>
      </c>
      <c r="AI10" s="2">
        <v>3.2903225806451619</v>
      </c>
      <c r="AJ10" s="2">
        <v>2.9677419354838714</v>
      </c>
      <c r="AK10" s="2">
        <v>3.3870967741935485</v>
      </c>
      <c r="AL10" s="2">
        <v>3.6129032258064515</v>
      </c>
      <c r="AM10" s="2">
        <v>3.4193548387096775</v>
      </c>
      <c r="AN10" s="2">
        <v>2.903225806451613</v>
      </c>
      <c r="AO10" s="2">
        <v>2.838709677419355</v>
      </c>
      <c r="AP10" s="2">
        <v>2.4516129032258065</v>
      </c>
      <c r="AQ10" s="2">
        <v>2.5806451612903225</v>
      </c>
      <c r="AR10" s="2">
        <v>3.7419354838709675</v>
      </c>
      <c r="AS10" s="2">
        <v>3.7096774193548385</v>
      </c>
      <c r="AT10" s="2">
        <v>4.064516129032258</v>
      </c>
      <c r="AU10" s="2">
        <v>3.967741935483871</v>
      </c>
      <c r="AV10" s="2">
        <v>4.161290322580645</v>
      </c>
      <c r="AW10" s="2">
        <v>3.935483870967742</v>
      </c>
      <c r="AX10" s="2">
        <v>3.903225806451613</v>
      </c>
      <c r="AY10" s="2">
        <v>4.1612903225806459</v>
      </c>
      <c r="AZ10" s="2">
        <v>4.1612903225806459</v>
      </c>
      <c r="BA10" s="2">
        <v>3.9354838709677429</v>
      </c>
      <c r="BB10" s="2">
        <v>3.6129032258064524</v>
      </c>
      <c r="BC10" s="2">
        <v>4.1290322580645178</v>
      </c>
      <c r="BD10" s="2">
        <v>4.3870967741935498</v>
      </c>
      <c r="BE10" s="2">
        <v>4.3548387096774208</v>
      </c>
      <c r="BF10" s="2">
        <v>3.7741935483870983</v>
      </c>
      <c r="BG10" s="2">
        <v>3.8099078341013839</v>
      </c>
      <c r="BH10" s="2">
        <v>3.7027649769585267</v>
      </c>
      <c r="BI10" s="2">
        <v>4.0599078341013843</v>
      </c>
      <c r="BJ10" s="2">
        <v>5.9170506912442411</v>
      </c>
      <c r="BK10" s="2">
        <v>7.5241935483870979</v>
      </c>
      <c r="BL10" s="2">
        <v>7.7027649769585267</v>
      </c>
      <c r="BM10" s="2">
        <v>7.8813364055299555</v>
      </c>
      <c r="BN10" s="2">
        <v>8.667050691244242</v>
      </c>
      <c r="BO10" s="2">
        <v>8.5956221198156708</v>
      </c>
      <c r="BP10" s="2" t="e">
        <v>#N/A</v>
      </c>
      <c r="BQ10" s="2" t="e">
        <v>#N/A</v>
      </c>
      <c r="BR10" s="2" t="e">
        <v>#N/A</v>
      </c>
      <c r="BS10" s="2" t="e">
        <v>#N/A</v>
      </c>
      <c r="BT10" s="2" t="e">
        <v>#N/A</v>
      </c>
      <c r="BU10" s="2" t="e">
        <v>#N/A</v>
      </c>
      <c r="BV10" s="2" t="e">
        <v>#N/A</v>
      </c>
      <c r="BW10" s="2" t="e">
        <v>#N/A</v>
      </c>
      <c r="BX10" s="2" t="e">
        <v>#N/A</v>
      </c>
      <c r="BY10" s="2" t="e">
        <v>#N/A</v>
      </c>
      <c r="BZ10" s="2" t="e">
        <v>#N/A</v>
      </c>
      <c r="CA10" s="2" t="e">
        <v>#N/A</v>
      </c>
      <c r="CB10" s="2" t="e">
        <v>#N/A</v>
      </c>
      <c r="CC10" s="2" t="e">
        <v>#N/A</v>
      </c>
      <c r="CD10" s="2" t="e">
        <v>#N/A</v>
      </c>
      <c r="CE10" s="2" t="e">
        <v>#N/A</v>
      </c>
      <c r="CF10" s="2" t="e">
        <v>#N/A</v>
      </c>
      <c r="CG10" s="2" t="e">
        <v>#N/A</v>
      </c>
      <c r="CH10" s="2" t="e">
        <v>#N/A</v>
      </c>
      <c r="CI10" s="2" t="e">
        <v>#N/A</v>
      </c>
      <c r="CJ10" s="2" t="e">
        <v>#N/A</v>
      </c>
      <c r="CK10" s="2" t="e">
        <v>#N/A</v>
      </c>
      <c r="CL10" s="2" t="e">
        <v>#N/A</v>
      </c>
      <c r="CM10" s="2" t="e">
        <v>#N/A</v>
      </c>
      <c r="CN10" s="2" t="e">
        <v>#N/A</v>
      </c>
      <c r="CO10" s="2" t="e">
        <v>#N/A</v>
      </c>
      <c r="CP10" s="2" t="e">
        <v>#N/A</v>
      </c>
      <c r="CQ10" s="2" t="e">
        <v>#N/A</v>
      </c>
      <c r="CR10" s="2" t="e">
        <v>#N/A</v>
      </c>
      <c r="CS10" s="2" t="e">
        <v>#N/A</v>
      </c>
      <c r="CT10" s="2" t="e">
        <v>#N/A</v>
      </c>
      <c r="CU10" s="2" t="e">
        <v>#N/A</v>
      </c>
      <c r="CV10" s="2" t="e">
        <v>#N/A</v>
      </c>
      <c r="CW10" s="2" t="e">
        <v>#N/A</v>
      </c>
      <c r="CX10" s="2" t="e">
        <v>#N/A</v>
      </c>
      <c r="CY10" s="2" t="e">
        <v>#N/A</v>
      </c>
      <c r="CZ10" s="2" t="e">
        <v>#N/A</v>
      </c>
      <c r="DA10" s="2" t="e">
        <v>#N/A</v>
      </c>
      <c r="DB10" s="2" t="e">
        <v>#N/A</v>
      </c>
      <c r="DC10" s="2" t="e">
        <v>#N/A</v>
      </c>
      <c r="DD10" s="2" t="e">
        <v>#N/A</v>
      </c>
      <c r="DE10" s="2" t="e">
        <v>#N/A</v>
      </c>
      <c r="DF10" s="2" t="e">
        <v>#N/A</v>
      </c>
      <c r="DG10" s="2" t="e">
        <v>#N/A</v>
      </c>
      <c r="DH10" s="2" t="e">
        <v>#N/A</v>
      </c>
      <c r="DI10" s="2" t="e">
        <v>#N/A</v>
      </c>
      <c r="DJ10" s="2" t="e">
        <v>#N/A</v>
      </c>
      <c r="DK10" s="2" t="e">
        <v>#N/A</v>
      </c>
      <c r="DL10" s="2" t="e">
        <v>#N/A</v>
      </c>
      <c r="DM10" s="2" t="e">
        <v>#N/A</v>
      </c>
      <c r="DN10" s="2" t="e">
        <v>#N/A</v>
      </c>
      <c r="DO10" s="2" t="e">
        <v>#N/A</v>
      </c>
      <c r="DP10" s="2" t="e">
        <v>#N/A</v>
      </c>
      <c r="DQ10" s="2" t="e">
        <v>#N/A</v>
      </c>
      <c r="DR10" s="2" t="e">
        <v>#N/A</v>
      </c>
      <c r="DS10" s="2" t="e">
        <v>#N/A</v>
      </c>
      <c r="DT10" s="2" t="e">
        <v>#N/A</v>
      </c>
      <c r="DU10" s="2" t="e">
        <v>#N/A</v>
      </c>
      <c r="DV10" s="2" t="e">
        <v>#N/A</v>
      </c>
      <c r="DW10" s="2" t="e">
        <v>#N/A</v>
      </c>
      <c r="DX10" s="2" t="e">
        <v>#N/A</v>
      </c>
      <c r="DY10" s="2" t="e">
        <v>#N/A</v>
      </c>
      <c r="DZ10" s="2" t="e">
        <v>#N/A</v>
      </c>
      <c r="EA10" s="2" t="e">
        <v>#N/A</v>
      </c>
      <c r="EB10" s="2" t="e">
        <v>#N/A</v>
      </c>
      <c r="EC10" s="2" t="e">
        <v>#N/A</v>
      </c>
      <c r="ED10" s="2" t="e">
        <v>#N/A</v>
      </c>
      <c r="EE10" s="2" t="e">
        <v>#N/A</v>
      </c>
      <c r="EF10" s="2" t="e">
        <v>#N/A</v>
      </c>
      <c r="EG10" s="2" t="e">
        <v>#N/A</v>
      </c>
      <c r="EH10" s="2" t="e">
        <v>#N/A</v>
      </c>
      <c r="EI10" s="2" t="e">
        <v>#N/A</v>
      </c>
    </row>
    <row r="11" spans="1:139" s="2" customFormat="1" x14ac:dyDescent="0.25">
      <c r="A11" s="2" t="s">
        <v>74</v>
      </c>
      <c r="B11" s="2">
        <v>79</v>
      </c>
      <c r="C11" s="2">
        <v>63</v>
      </c>
      <c r="D11" s="2">
        <v>0</v>
      </c>
      <c r="E11" s="2">
        <v>0.75</v>
      </c>
      <c r="F11" s="2">
        <v>0.5</v>
      </c>
      <c r="G11" s="2">
        <v>0.75</v>
      </c>
      <c r="H11" s="2">
        <v>2</v>
      </c>
      <c r="I11" s="2">
        <v>2.25</v>
      </c>
      <c r="J11" s="2">
        <v>2.5</v>
      </c>
      <c r="K11" s="2">
        <v>3.5</v>
      </c>
      <c r="L11" s="2">
        <v>4.25</v>
      </c>
      <c r="M11" s="2">
        <v>3.5</v>
      </c>
      <c r="N11" s="2">
        <v>4.75</v>
      </c>
      <c r="O11" s="2">
        <v>4.75</v>
      </c>
      <c r="P11" s="2">
        <v>4.75</v>
      </c>
      <c r="Q11" s="2">
        <v>4.5</v>
      </c>
      <c r="R11" s="2">
        <v>5</v>
      </c>
      <c r="S11" s="2">
        <v>6.25</v>
      </c>
      <c r="T11" s="2">
        <v>7</v>
      </c>
      <c r="U11" s="2">
        <v>7</v>
      </c>
      <c r="V11" s="2">
        <v>6</v>
      </c>
      <c r="W11" s="2">
        <v>6.75</v>
      </c>
      <c r="X11" s="2">
        <v>7</v>
      </c>
      <c r="Y11" s="2">
        <v>7.25</v>
      </c>
      <c r="Z11" s="2">
        <v>8.75</v>
      </c>
      <c r="AA11" s="2">
        <v>8.75</v>
      </c>
      <c r="AB11" s="2">
        <v>9.75</v>
      </c>
      <c r="AC11" s="2">
        <v>11.25</v>
      </c>
      <c r="AD11" s="2">
        <v>11.5</v>
      </c>
      <c r="AE11" s="2">
        <v>11.25</v>
      </c>
      <c r="AF11" s="2">
        <v>12</v>
      </c>
      <c r="AG11" s="2">
        <v>12</v>
      </c>
      <c r="AH11" s="2">
        <v>12.25</v>
      </c>
      <c r="AI11" s="2">
        <v>12.25</v>
      </c>
      <c r="AJ11" s="2">
        <v>12.25</v>
      </c>
      <c r="AK11" s="2">
        <v>13.5</v>
      </c>
      <c r="AL11" s="2">
        <v>14</v>
      </c>
      <c r="AM11" s="2">
        <v>15</v>
      </c>
      <c r="AN11" s="2">
        <v>14.75</v>
      </c>
      <c r="AO11" s="2">
        <v>15</v>
      </c>
      <c r="AP11" s="2">
        <v>15.5</v>
      </c>
      <c r="AQ11" s="2">
        <v>16</v>
      </c>
      <c r="AR11" s="2">
        <v>17.75</v>
      </c>
      <c r="AS11" s="2">
        <v>17.5</v>
      </c>
      <c r="AT11" s="2">
        <v>18</v>
      </c>
      <c r="AU11" s="2">
        <v>18.25</v>
      </c>
      <c r="AV11" s="2">
        <v>18.75</v>
      </c>
      <c r="AW11" s="2">
        <v>18.5</v>
      </c>
      <c r="AX11" s="2">
        <v>18.75</v>
      </c>
      <c r="AY11" s="2">
        <v>18.75</v>
      </c>
      <c r="AZ11" s="2">
        <v>18.25</v>
      </c>
      <c r="BA11" s="2">
        <v>18.5</v>
      </c>
      <c r="BB11" s="2">
        <v>19</v>
      </c>
      <c r="BC11" s="2">
        <v>20</v>
      </c>
      <c r="BD11" s="2">
        <v>20.25</v>
      </c>
      <c r="BE11" s="2">
        <v>20.75</v>
      </c>
      <c r="BF11" s="2">
        <v>20.5</v>
      </c>
      <c r="BG11" s="2">
        <v>20.75</v>
      </c>
      <c r="BH11" s="2">
        <v>21</v>
      </c>
      <c r="BI11" s="2">
        <v>22</v>
      </c>
      <c r="BJ11" s="2">
        <v>25</v>
      </c>
      <c r="BK11" s="2">
        <v>25.5</v>
      </c>
      <c r="BL11" s="2">
        <v>26.5</v>
      </c>
      <c r="BM11" s="2">
        <v>26.5</v>
      </c>
      <c r="BN11" s="2">
        <v>27.25</v>
      </c>
      <c r="BO11" s="2">
        <v>28</v>
      </c>
      <c r="BP11" s="2" t="e">
        <v>#N/A</v>
      </c>
      <c r="BQ11" s="2" t="e">
        <v>#N/A</v>
      </c>
      <c r="BR11" s="2" t="e">
        <v>#N/A</v>
      </c>
      <c r="BS11" s="2" t="e">
        <v>#N/A</v>
      </c>
      <c r="BT11" s="2" t="e">
        <v>#N/A</v>
      </c>
      <c r="BU11" s="2" t="e">
        <v>#N/A</v>
      </c>
      <c r="BV11" s="2" t="e">
        <v>#N/A</v>
      </c>
      <c r="BW11" s="2" t="e">
        <v>#N/A</v>
      </c>
      <c r="BX11" s="2" t="e">
        <v>#N/A</v>
      </c>
      <c r="BY11" s="2" t="e">
        <v>#N/A</v>
      </c>
      <c r="BZ11" s="2" t="e">
        <v>#N/A</v>
      </c>
      <c r="CA11" s="2" t="e">
        <v>#N/A</v>
      </c>
      <c r="CB11" s="2" t="e">
        <v>#N/A</v>
      </c>
      <c r="CC11" s="2" t="e">
        <v>#N/A</v>
      </c>
      <c r="CD11" s="2" t="e">
        <v>#N/A</v>
      </c>
      <c r="CE11" s="2" t="e">
        <v>#N/A</v>
      </c>
      <c r="CF11" s="2" t="e">
        <v>#N/A</v>
      </c>
      <c r="CG11" s="2" t="e">
        <v>#N/A</v>
      </c>
      <c r="CH11" s="2" t="e">
        <v>#N/A</v>
      </c>
      <c r="CI11" s="2" t="e">
        <v>#N/A</v>
      </c>
      <c r="CJ11" s="2" t="e">
        <v>#N/A</v>
      </c>
      <c r="CK11" s="2" t="e">
        <v>#N/A</v>
      </c>
      <c r="CL11" s="2" t="e">
        <v>#N/A</v>
      </c>
      <c r="CM11" s="2" t="e">
        <v>#N/A</v>
      </c>
      <c r="CN11" s="2" t="e">
        <v>#N/A</v>
      </c>
      <c r="CO11" s="2" t="e">
        <v>#N/A</v>
      </c>
      <c r="CP11" s="2" t="e">
        <v>#N/A</v>
      </c>
      <c r="CQ11" s="2" t="e">
        <v>#N/A</v>
      </c>
      <c r="CR11" s="2" t="e">
        <v>#N/A</v>
      </c>
      <c r="CS11" s="2" t="e">
        <v>#N/A</v>
      </c>
      <c r="CT11" s="2" t="e">
        <v>#N/A</v>
      </c>
      <c r="CU11" s="2" t="e">
        <v>#N/A</v>
      </c>
      <c r="CV11" s="2" t="e">
        <v>#N/A</v>
      </c>
      <c r="CW11" s="2" t="e">
        <v>#N/A</v>
      </c>
      <c r="CX11" s="2" t="e">
        <v>#N/A</v>
      </c>
      <c r="CY11" s="2" t="e">
        <v>#N/A</v>
      </c>
      <c r="CZ11" s="2" t="e">
        <v>#N/A</v>
      </c>
      <c r="DA11" s="2" t="e">
        <v>#N/A</v>
      </c>
      <c r="DB11" s="2" t="e">
        <v>#N/A</v>
      </c>
      <c r="DC11" s="2" t="e">
        <v>#N/A</v>
      </c>
      <c r="DD11" s="2" t="e">
        <v>#N/A</v>
      </c>
      <c r="DE11" s="2" t="e">
        <v>#N/A</v>
      </c>
      <c r="DF11" s="2" t="e">
        <v>#N/A</v>
      </c>
      <c r="DG11" s="2" t="e">
        <v>#N/A</v>
      </c>
      <c r="DH11" s="2" t="e">
        <v>#N/A</v>
      </c>
      <c r="DI11" s="2" t="e">
        <v>#N/A</v>
      </c>
      <c r="DJ11" s="2" t="e">
        <v>#N/A</v>
      </c>
      <c r="DK11" s="2" t="e">
        <v>#N/A</v>
      </c>
      <c r="DL11" s="2" t="e">
        <v>#N/A</v>
      </c>
      <c r="DM11" s="2" t="e">
        <v>#N/A</v>
      </c>
      <c r="DN11" s="2" t="e">
        <v>#N/A</v>
      </c>
      <c r="DO11" s="2" t="e">
        <v>#N/A</v>
      </c>
      <c r="DP11" s="2" t="e">
        <v>#N/A</v>
      </c>
      <c r="DQ11" s="2" t="e">
        <v>#N/A</v>
      </c>
      <c r="DR11" s="2" t="e">
        <v>#N/A</v>
      </c>
      <c r="DS11" s="2" t="e">
        <v>#N/A</v>
      </c>
      <c r="DT11" s="2" t="e">
        <v>#N/A</v>
      </c>
      <c r="DU11" s="2" t="e">
        <v>#N/A</v>
      </c>
      <c r="DV11" s="2" t="e">
        <v>#N/A</v>
      </c>
      <c r="DW11" s="2" t="e">
        <v>#N/A</v>
      </c>
      <c r="DX11" s="2" t="e">
        <v>#N/A</v>
      </c>
      <c r="DY11" s="2" t="e">
        <v>#N/A</v>
      </c>
      <c r="DZ11" s="2" t="e">
        <v>#N/A</v>
      </c>
      <c r="EA11" s="2" t="e">
        <v>#N/A</v>
      </c>
      <c r="EB11" s="2" t="e">
        <v>#N/A</v>
      </c>
      <c r="EC11" s="2" t="e">
        <v>#N/A</v>
      </c>
      <c r="ED11" s="2" t="e">
        <v>#N/A</v>
      </c>
      <c r="EE11" s="2" t="e">
        <v>#N/A</v>
      </c>
      <c r="EF11" s="2" t="e">
        <v>#N/A</v>
      </c>
      <c r="EG11" s="2" t="e">
        <v>#N/A</v>
      </c>
      <c r="EH11" s="2" t="e">
        <v>#N/A</v>
      </c>
      <c r="EI11" s="2" t="e">
        <v>#N/A</v>
      </c>
    </row>
    <row r="12" spans="1:139" s="2" customFormat="1" x14ac:dyDescent="0.25">
      <c r="A12" s="2" t="s">
        <v>71</v>
      </c>
      <c r="B12" s="2">
        <v>64</v>
      </c>
      <c r="C12" s="2">
        <v>63</v>
      </c>
      <c r="D12" s="2">
        <v>0</v>
      </c>
      <c r="E12" s="2">
        <v>-0.20000000000000018</v>
      </c>
      <c r="F12" s="2">
        <v>-0.80000000000000027</v>
      </c>
      <c r="G12" s="2">
        <v>-1.0000000000000004</v>
      </c>
      <c r="H12" s="2">
        <v>-0.40000000000000036</v>
      </c>
      <c r="I12" s="2">
        <v>-1.0000000000000004</v>
      </c>
      <c r="J12" s="2">
        <v>-0.80000000000000027</v>
      </c>
      <c r="K12" s="2">
        <v>-1.4000000000000004</v>
      </c>
      <c r="L12" s="2">
        <v>-1.8000000000000003</v>
      </c>
      <c r="M12" s="2">
        <v>-2.0000000000000004</v>
      </c>
      <c r="N12" s="2">
        <v>-2.0000000000000004</v>
      </c>
      <c r="O12" s="2">
        <v>-2.2000000000000006</v>
      </c>
      <c r="P12" s="2">
        <v>-2.2000000000000006</v>
      </c>
      <c r="Q12" s="2">
        <v>-2.8000000000000007</v>
      </c>
      <c r="R12" s="2">
        <v>-3.0000000000000009</v>
      </c>
      <c r="S12" s="2">
        <v>-3.4000000000000008</v>
      </c>
      <c r="T12" s="2">
        <v>-3.8000000000000007</v>
      </c>
      <c r="U12" s="2">
        <v>-4.2000000000000011</v>
      </c>
      <c r="V12" s="2">
        <v>-5.0000000000000009</v>
      </c>
      <c r="W12" s="2">
        <v>-5.0000000000000009</v>
      </c>
      <c r="X12" s="2">
        <v>-5.2000000000000011</v>
      </c>
      <c r="Y12" s="2">
        <v>-5.0000000000000009</v>
      </c>
      <c r="Z12" s="2">
        <v>-4.0000000000000009</v>
      </c>
      <c r="AA12" s="2">
        <v>-4.2000000000000011</v>
      </c>
      <c r="AB12" s="2">
        <v>-4.4000000000000012</v>
      </c>
      <c r="AC12" s="2">
        <v>-5.2000000000000011</v>
      </c>
      <c r="AD12" s="2">
        <v>-5.6000000000000014</v>
      </c>
      <c r="AE12" s="2">
        <v>-6.2000000000000011</v>
      </c>
      <c r="AF12" s="2">
        <v>-6.2000000000000011</v>
      </c>
      <c r="AG12" s="2">
        <v>-6.4000000000000012</v>
      </c>
      <c r="AH12" s="2">
        <v>-6.8000000000000007</v>
      </c>
      <c r="AI12" s="2">
        <v>-7.0000000000000009</v>
      </c>
      <c r="AJ12" s="2">
        <v>-7.4</v>
      </c>
      <c r="AK12" s="2">
        <v>-7</v>
      </c>
      <c r="AL12" s="2">
        <v>-7</v>
      </c>
      <c r="AM12" s="2">
        <v>-7.8</v>
      </c>
      <c r="AN12" s="2">
        <v>-8.6</v>
      </c>
      <c r="AO12" s="2">
        <v>-8.8000000000000007</v>
      </c>
      <c r="AP12" s="2">
        <v>-9.4</v>
      </c>
      <c r="AQ12" s="2">
        <v>-9.1999999999999993</v>
      </c>
      <c r="AR12" s="2">
        <v>-7.9999999999999991</v>
      </c>
      <c r="AS12" s="2">
        <v>-8.1999999999999993</v>
      </c>
      <c r="AT12" s="2">
        <v>-8.3999999999999986</v>
      </c>
      <c r="AU12" s="2">
        <v>-8.9999999999999982</v>
      </c>
      <c r="AV12" s="2">
        <v>-9.5999999999999979</v>
      </c>
      <c r="AW12" s="2">
        <v>-9.9999999999999982</v>
      </c>
      <c r="AX12" s="2">
        <v>-10.599999999999998</v>
      </c>
      <c r="AY12" s="2">
        <v>-10.399999999999999</v>
      </c>
      <c r="AZ12" s="2">
        <v>-10.199999999999999</v>
      </c>
      <c r="BA12" s="2">
        <v>-10.6</v>
      </c>
      <c r="BB12" s="2">
        <v>-10.8</v>
      </c>
      <c r="BC12" s="2">
        <v>-10.600000000000001</v>
      </c>
      <c r="BD12" s="2">
        <v>-10.200000000000001</v>
      </c>
      <c r="BE12" s="2">
        <v>-10.200000000000001</v>
      </c>
      <c r="BF12" s="2">
        <v>-11</v>
      </c>
      <c r="BG12" s="2">
        <v>-11.2</v>
      </c>
      <c r="BH12" s="2">
        <v>-11.6</v>
      </c>
      <c r="BI12" s="2">
        <v>-12</v>
      </c>
      <c r="BJ12" s="2">
        <v>-11</v>
      </c>
      <c r="BK12" s="2">
        <v>-10</v>
      </c>
      <c r="BL12" s="2">
        <v>-10.199999999999999</v>
      </c>
      <c r="BM12" s="2">
        <v>-9.6</v>
      </c>
      <c r="BN12" s="2">
        <v>-8.6</v>
      </c>
      <c r="BO12" s="2">
        <v>-8.8000000000000007</v>
      </c>
      <c r="BP12" s="2" t="e">
        <v>#N/A</v>
      </c>
      <c r="BQ12" s="2" t="e">
        <v>#N/A</v>
      </c>
      <c r="BR12" s="2" t="e">
        <v>#N/A</v>
      </c>
      <c r="BS12" s="2" t="e">
        <v>#N/A</v>
      </c>
      <c r="BT12" s="2" t="e">
        <v>#N/A</v>
      </c>
      <c r="BU12" s="2" t="e">
        <v>#N/A</v>
      </c>
      <c r="BV12" s="2" t="e">
        <v>#N/A</v>
      </c>
      <c r="BW12" s="2" t="e">
        <v>#N/A</v>
      </c>
      <c r="BX12" s="2" t="e">
        <v>#N/A</v>
      </c>
      <c r="BY12" s="2" t="e">
        <v>#N/A</v>
      </c>
      <c r="BZ12" s="2" t="e">
        <v>#N/A</v>
      </c>
      <c r="CA12" s="2" t="e">
        <v>#N/A</v>
      </c>
      <c r="CB12" s="2" t="e">
        <v>#N/A</v>
      </c>
      <c r="CC12" s="2" t="e">
        <v>#N/A</v>
      </c>
      <c r="CD12" s="2" t="e">
        <v>#N/A</v>
      </c>
      <c r="CE12" s="2" t="e">
        <v>#N/A</v>
      </c>
      <c r="CF12" s="2" t="e">
        <v>#N/A</v>
      </c>
      <c r="CG12" s="2" t="e">
        <v>#N/A</v>
      </c>
      <c r="CH12" s="2" t="e">
        <v>#N/A</v>
      </c>
      <c r="CI12" s="2" t="e">
        <v>#N/A</v>
      </c>
      <c r="CJ12" s="2" t="e">
        <v>#N/A</v>
      </c>
      <c r="CK12" s="2" t="e">
        <v>#N/A</v>
      </c>
      <c r="CL12" s="2" t="e">
        <v>#N/A</v>
      </c>
      <c r="CM12" s="2" t="e">
        <v>#N/A</v>
      </c>
      <c r="CN12" s="2" t="e">
        <v>#N/A</v>
      </c>
      <c r="CO12" s="2" t="e">
        <v>#N/A</v>
      </c>
      <c r="CP12" s="2" t="e">
        <v>#N/A</v>
      </c>
      <c r="CQ12" s="2" t="e">
        <v>#N/A</v>
      </c>
      <c r="CR12" s="2" t="e">
        <v>#N/A</v>
      </c>
      <c r="CS12" s="2" t="e">
        <v>#N/A</v>
      </c>
      <c r="CT12" s="2" t="e">
        <v>#N/A</v>
      </c>
      <c r="CU12" s="2" t="e">
        <v>#N/A</v>
      </c>
      <c r="CV12" s="2" t="e">
        <v>#N/A</v>
      </c>
      <c r="CW12" s="2" t="e">
        <v>#N/A</v>
      </c>
      <c r="CX12" s="2" t="e">
        <v>#N/A</v>
      </c>
      <c r="CY12" s="2" t="e">
        <v>#N/A</v>
      </c>
      <c r="CZ12" s="2" t="e">
        <v>#N/A</v>
      </c>
      <c r="DA12" s="2" t="e">
        <v>#N/A</v>
      </c>
      <c r="DB12" s="2" t="e">
        <v>#N/A</v>
      </c>
      <c r="DC12" s="2" t="e">
        <v>#N/A</v>
      </c>
      <c r="DD12" s="2" t="e">
        <v>#N/A</v>
      </c>
      <c r="DE12" s="2" t="e">
        <v>#N/A</v>
      </c>
      <c r="DF12" s="2" t="e">
        <v>#N/A</v>
      </c>
      <c r="DG12" s="2" t="e">
        <v>#N/A</v>
      </c>
      <c r="DH12" s="2" t="e">
        <v>#N/A</v>
      </c>
      <c r="DI12" s="2" t="e">
        <v>#N/A</v>
      </c>
      <c r="DJ12" s="2" t="e">
        <v>#N/A</v>
      </c>
      <c r="DK12" s="2" t="e">
        <v>#N/A</v>
      </c>
      <c r="DL12" s="2" t="e">
        <v>#N/A</v>
      </c>
      <c r="DM12" s="2" t="e">
        <v>#N/A</v>
      </c>
      <c r="DN12" s="2" t="e">
        <v>#N/A</v>
      </c>
      <c r="DO12" s="2" t="e">
        <v>#N/A</v>
      </c>
      <c r="DP12" s="2" t="e">
        <v>#N/A</v>
      </c>
      <c r="DQ12" s="2" t="e">
        <v>#N/A</v>
      </c>
      <c r="DR12" s="2" t="e">
        <v>#N/A</v>
      </c>
      <c r="DS12" s="2" t="e">
        <v>#N/A</v>
      </c>
      <c r="DT12" s="2" t="e">
        <v>#N/A</v>
      </c>
      <c r="DU12" s="2" t="e">
        <v>#N/A</v>
      </c>
      <c r="DV12" s="2" t="e">
        <v>#N/A</v>
      </c>
      <c r="DW12" s="2" t="e">
        <v>#N/A</v>
      </c>
      <c r="DX12" s="2" t="e">
        <v>#N/A</v>
      </c>
      <c r="DY12" s="2" t="e">
        <v>#N/A</v>
      </c>
      <c r="DZ12" s="2" t="e">
        <v>#N/A</v>
      </c>
      <c r="EA12" s="2" t="e">
        <v>#N/A</v>
      </c>
      <c r="EB12" s="2" t="e">
        <v>#N/A</v>
      </c>
      <c r="EC12" s="2" t="e">
        <v>#N/A</v>
      </c>
      <c r="ED12" s="2" t="e">
        <v>#N/A</v>
      </c>
      <c r="EE12" s="2" t="e">
        <v>#N/A</v>
      </c>
      <c r="EF12" s="2" t="e">
        <v>#N/A</v>
      </c>
      <c r="EG12" s="2" t="e">
        <v>#N/A</v>
      </c>
      <c r="EH12" s="2" t="e">
        <v>#N/A</v>
      </c>
      <c r="EI12" s="2" t="e">
        <v>#N/A</v>
      </c>
    </row>
    <row r="13" spans="1:139" s="2" customFormat="1" x14ac:dyDescent="0.25">
      <c r="A13" s="2" t="s">
        <v>192</v>
      </c>
      <c r="B13" s="2">
        <v>76</v>
      </c>
      <c r="C13" s="2">
        <v>63</v>
      </c>
      <c r="D13" s="2">
        <v>0</v>
      </c>
      <c r="E13" s="2">
        <v>1</v>
      </c>
      <c r="F13" s="2">
        <v>0</v>
      </c>
      <c r="G13" s="2">
        <v>0</v>
      </c>
      <c r="H13" s="2">
        <v>1</v>
      </c>
      <c r="I13" s="2">
        <v>2</v>
      </c>
      <c r="J13" s="2">
        <v>3</v>
      </c>
      <c r="K13" s="2">
        <v>4</v>
      </c>
      <c r="L13" s="2">
        <v>3</v>
      </c>
      <c r="M13" s="2">
        <v>2</v>
      </c>
      <c r="N13" s="2">
        <v>3</v>
      </c>
      <c r="O13" s="2">
        <v>3</v>
      </c>
      <c r="P13" s="2">
        <v>3</v>
      </c>
      <c r="Q13" s="2">
        <v>2</v>
      </c>
      <c r="R13" s="2">
        <v>2</v>
      </c>
      <c r="S13" s="2">
        <v>3</v>
      </c>
      <c r="T13" s="2">
        <v>4</v>
      </c>
      <c r="U13" s="2">
        <v>4</v>
      </c>
      <c r="V13" s="2">
        <v>3</v>
      </c>
      <c r="W13" s="2">
        <v>4</v>
      </c>
      <c r="X13" s="2">
        <v>4</v>
      </c>
      <c r="Y13" s="2">
        <v>4</v>
      </c>
      <c r="Z13" s="2">
        <v>4</v>
      </c>
      <c r="AA13" s="2">
        <v>4</v>
      </c>
      <c r="AB13" s="2">
        <v>5</v>
      </c>
      <c r="AC13" s="2">
        <v>7</v>
      </c>
      <c r="AD13" s="2">
        <v>7</v>
      </c>
      <c r="AE13" s="2">
        <v>6</v>
      </c>
      <c r="AF13" s="2">
        <v>6</v>
      </c>
      <c r="AG13" s="2">
        <v>7</v>
      </c>
      <c r="AH13" s="2">
        <v>8</v>
      </c>
      <c r="AI13" s="2">
        <v>8</v>
      </c>
      <c r="AJ13" s="2">
        <v>7</v>
      </c>
      <c r="AK13" s="2">
        <v>7</v>
      </c>
      <c r="AL13" s="2">
        <v>7</v>
      </c>
      <c r="AM13" s="2">
        <v>8</v>
      </c>
      <c r="AN13" s="2">
        <v>7</v>
      </c>
      <c r="AO13" s="2">
        <v>7</v>
      </c>
      <c r="AP13" s="2">
        <v>7</v>
      </c>
      <c r="AQ13" s="2">
        <v>7</v>
      </c>
      <c r="AR13" s="2">
        <v>10</v>
      </c>
      <c r="AS13" s="2">
        <v>9</v>
      </c>
      <c r="AT13" s="2">
        <v>8</v>
      </c>
      <c r="AU13" s="2">
        <v>8</v>
      </c>
      <c r="AV13" s="2">
        <v>9</v>
      </c>
      <c r="AW13" s="2">
        <v>8</v>
      </c>
      <c r="AX13" s="2">
        <v>8</v>
      </c>
      <c r="AY13" s="2">
        <v>9</v>
      </c>
      <c r="AZ13" s="2">
        <v>8</v>
      </c>
      <c r="BA13" s="2">
        <v>8</v>
      </c>
      <c r="BB13" s="2">
        <v>8</v>
      </c>
      <c r="BC13" s="2">
        <v>8</v>
      </c>
      <c r="BD13" s="2">
        <v>7</v>
      </c>
      <c r="BE13" s="2">
        <v>7</v>
      </c>
      <c r="BF13" s="2">
        <v>7</v>
      </c>
      <c r="BG13" s="2">
        <v>7</v>
      </c>
      <c r="BH13" s="2">
        <v>7</v>
      </c>
      <c r="BI13" s="2">
        <v>7</v>
      </c>
      <c r="BJ13" s="2">
        <v>10</v>
      </c>
      <c r="BK13" s="2">
        <v>9</v>
      </c>
      <c r="BL13" s="2">
        <v>10</v>
      </c>
      <c r="BM13" s="2">
        <v>10</v>
      </c>
      <c r="BN13" s="2">
        <v>11</v>
      </c>
      <c r="BO13" s="2">
        <v>11</v>
      </c>
      <c r="BP13" s="2" t="e">
        <v>#N/A</v>
      </c>
      <c r="BQ13" s="2" t="e">
        <v>#N/A</v>
      </c>
      <c r="BR13" s="2" t="e">
        <v>#N/A</v>
      </c>
      <c r="BS13" s="2" t="e">
        <v>#N/A</v>
      </c>
      <c r="BT13" s="2" t="e">
        <v>#N/A</v>
      </c>
      <c r="BU13" s="2" t="e">
        <v>#N/A</v>
      </c>
      <c r="BV13" s="2" t="e">
        <v>#N/A</v>
      </c>
      <c r="BW13" s="2" t="e">
        <v>#N/A</v>
      </c>
      <c r="BX13" s="2" t="e">
        <v>#N/A</v>
      </c>
      <c r="BY13" s="2" t="e">
        <v>#N/A</v>
      </c>
      <c r="BZ13" s="2" t="e">
        <v>#N/A</v>
      </c>
      <c r="CA13" s="2" t="e">
        <v>#N/A</v>
      </c>
      <c r="CB13" s="2" t="e">
        <v>#N/A</v>
      </c>
      <c r="CC13" s="2" t="e">
        <v>#N/A</v>
      </c>
      <c r="CD13" s="2" t="e">
        <v>#N/A</v>
      </c>
      <c r="CE13" s="2" t="e">
        <v>#N/A</v>
      </c>
      <c r="CF13" s="2" t="e">
        <v>#N/A</v>
      </c>
      <c r="CG13" s="2" t="e">
        <v>#N/A</v>
      </c>
      <c r="CH13" s="2" t="e">
        <v>#N/A</v>
      </c>
      <c r="CI13" s="2" t="e">
        <v>#N/A</v>
      </c>
      <c r="CJ13" s="2" t="e">
        <v>#N/A</v>
      </c>
      <c r="CK13" s="2" t="e">
        <v>#N/A</v>
      </c>
      <c r="CL13" s="2" t="e">
        <v>#N/A</v>
      </c>
      <c r="CM13" s="2" t="e">
        <v>#N/A</v>
      </c>
      <c r="CN13" s="2" t="e">
        <v>#N/A</v>
      </c>
      <c r="CO13" s="2" t="e">
        <v>#N/A</v>
      </c>
      <c r="CP13" s="2" t="e">
        <v>#N/A</v>
      </c>
      <c r="CQ13" s="2" t="e">
        <v>#N/A</v>
      </c>
      <c r="CR13" s="2" t="e">
        <v>#N/A</v>
      </c>
      <c r="CS13" s="2" t="e">
        <v>#N/A</v>
      </c>
      <c r="CT13" s="2" t="e">
        <v>#N/A</v>
      </c>
      <c r="CU13" s="2" t="e">
        <v>#N/A</v>
      </c>
      <c r="CV13" s="2" t="e">
        <v>#N/A</v>
      </c>
      <c r="CW13" s="2" t="e">
        <v>#N/A</v>
      </c>
      <c r="CX13" s="2" t="e">
        <v>#N/A</v>
      </c>
      <c r="CY13" s="2" t="e">
        <v>#N/A</v>
      </c>
      <c r="CZ13" s="2" t="e">
        <v>#N/A</v>
      </c>
      <c r="DA13" s="2" t="e">
        <v>#N/A</v>
      </c>
      <c r="DB13" s="2" t="e">
        <v>#N/A</v>
      </c>
      <c r="DC13" s="2" t="e">
        <v>#N/A</v>
      </c>
      <c r="DD13" s="2" t="e">
        <v>#N/A</v>
      </c>
      <c r="DE13" s="2" t="e">
        <v>#N/A</v>
      </c>
      <c r="DF13" s="2" t="e">
        <v>#N/A</v>
      </c>
      <c r="DG13" s="2" t="e">
        <v>#N/A</v>
      </c>
      <c r="DH13" s="2" t="e">
        <v>#N/A</v>
      </c>
      <c r="DI13" s="2" t="e">
        <v>#N/A</v>
      </c>
      <c r="DJ13" s="2" t="e">
        <v>#N/A</v>
      </c>
      <c r="DK13" s="2" t="e">
        <v>#N/A</v>
      </c>
      <c r="DL13" s="2" t="e">
        <v>#N/A</v>
      </c>
      <c r="DM13" s="2" t="e">
        <v>#N/A</v>
      </c>
      <c r="DN13" s="2" t="e">
        <v>#N/A</v>
      </c>
      <c r="DO13" s="2" t="e">
        <v>#N/A</v>
      </c>
      <c r="DP13" s="2" t="e">
        <v>#N/A</v>
      </c>
      <c r="DQ13" s="2" t="e">
        <v>#N/A</v>
      </c>
      <c r="DR13" s="2" t="e">
        <v>#N/A</v>
      </c>
      <c r="DS13" s="2" t="e">
        <v>#N/A</v>
      </c>
      <c r="DT13" s="2" t="e">
        <v>#N/A</v>
      </c>
      <c r="DU13" s="2" t="e">
        <v>#N/A</v>
      </c>
      <c r="DV13" s="2" t="e">
        <v>#N/A</v>
      </c>
      <c r="DW13" s="2" t="e">
        <v>#N/A</v>
      </c>
      <c r="DX13" s="2" t="e">
        <v>#N/A</v>
      </c>
      <c r="DY13" s="2" t="e">
        <v>#N/A</v>
      </c>
      <c r="DZ13" s="2" t="e">
        <v>#N/A</v>
      </c>
      <c r="EA13" s="2" t="e">
        <v>#N/A</v>
      </c>
      <c r="EB13" s="2" t="e">
        <v>#N/A</v>
      </c>
      <c r="EC13" s="2" t="e">
        <v>#N/A</v>
      </c>
      <c r="ED13" s="2" t="e">
        <v>#N/A</v>
      </c>
      <c r="EE13" s="2" t="e">
        <v>#N/A</v>
      </c>
      <c r="EF13" s="2" t="e">
        <v>#N/A</v>
      </c>
      <c r="EG13" s="2" t="e">
        <v>#N/A</v>
      </c>
      <c r="EH13" s="2" t="e">
        <v>#N/A</v>
      </c>
      <c r="EI13" s="2" t="e">
        <v>#N/A</v>
      </c>
    </row>
    <row r="14" spans="1:139" x14ac:dyDescent="0.25">
      <c r="A14" s="2" t="s">
        <v>191</v>
      </c>
      <c r="B14" s="2">
        <v>61</v>
      </c>
      <c r="C14" s="2">
        <v>63</v>
      </c>
      <c r="D14" s="2">
        <v>0</v>
      </c>
      <c r="E14" s="2">
        <v>-1</v>
      </c>
      <c r="F14" s="2">
        <v>-1</v>
      </c>
      <c r="G14" s="2">
        <v>-2</v>
      </c>
      <c r="H14" s="2">
        <v>-3</v>
      </c>
      <c r="I14" s="2">
        <v>-3</v>
      </c>
      <c r="J14" s="2">
        <v>-4</v>
      </c>
      <c r="K14" s="2">
        <v>-5</v>
      </c>
      <c r="L14" s="2">
        <v>-6</v>
      </c>
      <c r="M14" s="2">
        <v>-5</v>
      </c>
      <c r="N14" s="2">
        <v>-5</v>
      </c>
      <c r="O14" s="2">
        <v>-5</v>
      </c>
      <c r="P14" s="2">
        <v>-5</v>
      </c>
      <c r="Q14" s="2">
        <v>-6</v>
      </c>
      <c r="R14" s="2">
        <v>-7</v>
      </c>
      <c r="S14" s="2">
        <v>-8</v>
      </c>
      <c r="T14" s="2">
        <v>-8</v>
      </c>
      <c r="U14" s="2">
        <v>-9</v>
      </c>
      <c r="V14" s="2">
        <v>-10</v>
      </c>
      <c r="W14" s="2">
        <v>-11</v>
      </c>
      <c r="X14" s="2">
        <v>-11</v>
      </c>
      <c r="Y14" s="2">
        <v>-11</v>
      </c>
      <c r="Z14" s="2">
        <v>-10</v>
      </c>
      <c r="AA14" s="2">
        <v>-9</v>
      </c>
      <c r="AB14" s="2">
        <v>-10</v>
      </c>
      <c r="AC14" s="2">
        <v>-11</v>
      </c>
      <c r="AD14" s="2">
        <v>-12</v>
      </c>
      <c r="AE14" s="2">
        <v>-13</v>
      </c>
      <c r="AF14" s="2">
        <v>-13</v>
      </c>
      <c r="AG14" s="2">
        <v>-14</v>
      </c>
      <c r="AH14" s="2">
        <v>-14</v>
      </c>
      <c r="AI14" s="2">
        <v>-15</v>
      </c>
      <c r="AJ14" s="2">
        <v>-16</v>
      </c>
      <c r="AK14" s="2">
        <v>-16</v>
      </c>
      <c r="AL14" s="2">
        <v>-17</v>
      </c>
      <c r="AM14" s="2">
        <v>-18</v>
      </c>
      <c r="AN14" s="2">
        <v>-19</v>
      </c>
      <c r="AO14" s="2">
        <v>-19</v>
      </c>
      <c r="AP14" s="2">
        <v>-20</v>
      </c>
      <c r="AQ14" s="2">
        <v>-20</v>
      </c>
      <c r="AR14" s="2">
        <v>-18</v>
      </c>
      <c r="AS14" s="2">
        <v>-19</v>
      </c>
      <c r="AT14" s="2">
        <v>-20</v>
      </c>
      <c r="AU14" s="2">
        <v>-21</v>
      </c>
      <c r="AV14" s="2">
        <v>-22</v>
      </c>
      <c r="AW14" s="2">
        <v>-21</v>
      </c>
      <c r="AX14" s="2">
        <v>-21</v>
      </c>
      <c r="AY14" s="2">
        <v>-20</v>
      </c>
      <c r="AZ14" s="2">
        <v>-20</v>
      </c>
      <c r="BA14" s="2">
        <v>-20</v>
      </c>
      <c r="BB14" s="2">
        <v>-21</v>
      </c>
      <c r="BC14" s="2">
        <v>-20</v>
      </c>
      <c r="BD14" s="2">
        <v>-20</v>
      </c>
      <c r="BE14" s="2">
        <v>-20</v>
      </c>
      <c r="BF14" s="2">
        <v>-21</v>
      </c>
      <c r="BG14" s="2">
        <v>-22</v>
      </c>
      <c r="BH14" s="2">
        <v>-23</v>
      </c>
      <c r="BI14" s="2">
        <v>-23</v>
      </c>
      <c r="BJ14" s="2">
        <v>-22</v>
      </c>
      <c r="BK14" s="2">
        <v>-19</v>
      </c>
      <c r="BL14" s="2">
        <v>-19</v>
      </c>
      <c r="BM14" s="2">
        <v>-19</v>
      </c>
      <c r="BN14" s="2">
        <v>-17</v>
      </c>
      <c r="BO14" s="2">
        <v>-16</v>
      </c>
      <c r="BP14" s="2" t="e">
        <v>#N/A</v>
      </c>
      <c r="BQ14" s="2" t="e">
        <v>#N/A</v>
      </c>
      <c r="BR14" s="2" t="e">
        <v>#N/A</v>
      </c>
      <c r="BS14" s="2" t="e">
        <v>#N/A</v>
      </c>
      <c r="BT14" s="2" t="e">
        <v>#N/A</v>
      </c>
      <c r="BU14" s="2" t="e">
        <v>#N/A</v>
      </c>
      <c r="BV14" s="2" t="e">
        <v>#N/A</v>
      </c>
      <c r="BW14" s="2" t="e">
        <v>#N/A</v>
      </c>
      <c r="BX14" s="2" t="e">
        <v>#N/A</v>
      </c>
      <c r="BY14" s="2" t="e">
        <v>#N/A</v>
      </c>
      <c r="BZ14" s="2" t="e">
        <v>#N/A</v>
      </c>
      <c r="CA14" s="2" t="e">
        <v>#N/A</v>
      </c>
      <c r="CB14" s="2" t="e">
        <v>#N/A</v>
      </c>
      <c r="CC14" s="2" t="e">
        <v>#N/A</v>
      </c>
      <c r="CD14" s="2" t="e">
        <v>#N/A</v>
      </c>
      <c r="CE14" s="2" t="e">
        <v>#N/A</v>
      </c>
      <c r="CF14" s="2" t="e">
        <v>#N/A</v>
      </c>
      <c r="CG14" s="2" t="e">
        <v>#N/A</v>
      </c>
      <c r="CH14" s="2" t="e">
        <v>#N/A</v>
      </c>
      <c r="CI14" s="2" t="e">
        <v>#N/A</v>
      </c>
      <c r="CJ14" s="2" t="e">
        <v>#N/A</v>
      </c>
      <c r="CK14" s="2" t="e">
        <v>#N/A</v>
      </c>
      <c r="CL14" s="2" t="e">
        <v>#N/A</v>
      </c>
      <c r="CM14" s="2" t="e">
        <v>#N/A</v>
      </c>
      <c r="CN14" s="2" t="e">
        <v>#N/A</v>
      </c>
      <c r="CO14" s="2" t="e">
        <v>#N/A</v>
      </c>
      <c r="CP14" s="2" t="e">
        <v>#N/A</v>
      </c>
      <c r="CQ14" s="2" t="e">
        <v>#N/A</v>
      </c>
      <c r="CR14" s="2" t="e">
        <v>#N/A</v>
      </c>
      <c r="CS14" s="2" t="e">
        <v>#N/A</v>
      </c>
      <c r="CT14" s="2" t="e">
        <v>#N/A</v>
      </c>
      <c r="CU14" s="2" t="e">
        <v>#N/A</v>
      </c>
      <c r="CV14" s="2" t="e">
        <v>#N/A</v>
      </c>
      <c r="CW14" s="2" t="e">
        <v>#N/A</v>
      </c>
      <c r="CX14" s="2" t="e">
        <v>#N/A</v>
      </c>
      <c r="CY14" s="2" t="e">
        <v>#N/A</v>
      </c>
      <c r="CZ14" s="2" t="e">
        <v>#N/A</v>
      </c>
      <c r="DA14" s="2" t="e">
        <v>#N/A</v>
      </c>
      <c r="DB14" s="2" t="e">
        <v>#N/A</v>
      </c>
      <c r="DC14" s="2" t="e">
        <v>#N/A</v>
      </c>
      <c r="DD14" s="2" t="e">
        <v>#N/A</v>
      </c>
      <c r="DE14" s="2" t="e">
        <v>#N/A</v>
      </c>
      <c r="DF14" s="2" t="e">
        <v>#N/A</v>
      </c>
      <c r="DG14" s="2" t="e">
        <v>#N/A</v>
      </c>
      <c r="DH14" s="2" t="e">
        <v>#N/A</v>
      </c>
      <c r="DI14" s="2" t="e">
        <v>#N/A</v>
      </c>
      <c r="DJ14" s="2" t="e">
        <v>#N/A</v>
      </c>
      <c r="DK14" s="2" t="e">
        <v>#N/A</v>
      </c>
      <c r="DL14" s="2" t="e">
        <v>#N/A</v>
      </c>
      <c r="DM14" s="2" t="e">
        <v>#N/A</v>
      </c>
      <c r="DN14" s="2" t="e">
        <v>#N/A</v>
      </c>
      <c r="DO14" s="2" t="e">
        <v>#N/A</v>
      </c>
      <c r="DP14" s="2" t="e">
        <v>#N/A</v>
      </c>
      <c r="DQ14" s="2" t="e">
        <v>#N/A</v>
      </c>
      <c r="DR14" s="2" t="e">
        <v>#N/A</v>
      </c>
      <c r="DS14" s="2" t="e">
        <v>#N/A</v>
      </c>
      <c r="DT14" s="2" t="e">
        <v>#N/A</v>
      </c>
      <c r="DU14" s="2" t="e">
        <v>#N/A</v>
      </c>
      <c r="DV14" s="2" t="e">
        <v>#N/A</v>
      </c>
      <c r="DW14" s="2" t="e">
        <v>#N/A</v>
      </c>
      <c r="DX14" s="2" t="e">
        <v>#N/A</v>
      </c>
      <c r="DY14" s="2" t="e">
        <v>#N/A</v>
      </c>
      <c r="DZ14" s="2" t="e">
        <v>#N/A</v>
      </c>
      <c r="EA14" s="2" t="e">
        <v>#N/A</v>
      </c>
      <c r="EB14" s="2" t="e">
        <v>#N/A</v>
      </c>
      <c r="EC14" s="2" t="e">
        <v>#N/A</v>
      </c>
      <c r="ED14" s="2" t="e">
        <v>#N/A</v>
      </c>
      <c r="EE14" s="2" t="e">
        <v>#N/A</v>
      </c>
      <c r="EF14" s="2" t="e">
        <v>#N/A</v>
      </c>
      <c r="EG14" s="2" t="e">
        <v>#N/A</v>
      </c>
      <c r="EH14" s="2" t="e">
        <v>#N/A</v>
      </c>
      <c r="EI14" s="2" t="e">
        <v>#N/A</v>
      </c>
    </row>
    <row r="15" spans="1:139" x14ac:dyDescent="0.25">
      <c r="A15" t="s">
        <v>693</v>
      </c>
      <c r="B15" s="2">
        <v>91</v>
      </c>
      <c r="C15">
        <v>54</v>
      </c>
      <c r="D15" s="2">
        <v>0</v>
      </c>
      <c r="E15" s="2">
        <v>2</v>
      </c>
      <c r="F15" s="2">
        <v>2</v>
      </c>
      <c r="G15" s="2">
        <v>3</v>
      </c>
      <c r="H15" s="2">
        <v>5</v>
      </c>
      <c r="I15" s="2">
        <v>5</v>
      </c>
      <c r="J15" s="2">
        <v>4</v>
      </c>
      <c r="K15" s="2">
        <v>5</v>
      </c>
      <c r="L15" s="2">
        <v>5</v>
      </c>
      <c r="M15" s="2">
        <v>4</v>
      </c>
      <c r="N15" s="2">
        <v>5</v>
      </c>
      <c r="O15" s="2">
        <v>4</v>
      </c>
      <c r="P15" s="2">
        <v>4</v>
      </c>
      <c r="Q15" s="2">
        <v>5</v>
      </c>
      <c r="R15" s="2">
        <v>6</v>
      </c>
      <c r="S15" s="2">
        <v>8</v>
      </c>
      <c r="T15" s="2">
        <v>8</v>
      </c>
      <c r="U15" s="2">
        <v>8</v>
      </c>
      <c r="V15" s="2">
        <v>8</v>
      </c>
      <c r="W15" s="2">
        <v>7</v>
      </c>
      <c r="X15" s="2">
        <v>7</v>
      </c>
      <c r="Y15" s="2">
        <v>8</v>
      </c>
      <c r="Z15" s="2">
        <v>9</v>
      </c>
      <c r="AA15" s="2">
        <v>9</v>
      </c>
      <c r="AB15" s="2">
        <v>10</v>
      </c>
      <c r="AC15" s="2">
        <v>11</v>
      </c>
      <c r="AD15" s="2">
        <v>12</v>
      </c>
      <c r="AE15" s="2">
        <v>12</v>
      </c>
      <c r="AF15" s="2">
        <v>12</v>
      </c>
      <c r="AG15" s="2">
        <v>12</v>
      </c>
      <c r="AH15" s="2">
        <v>11</v>
      </c>
      <c r="AI15" s="2">
        <v>10</v>
      </c>
      <c r="AJ15" s="2">
        <v>11</v>
      </c>
      <c r="AK15" s="2">
        <v>12</v>
      </c>
      <c r="AL15" s="2">
        <v>13</v>
      </c>
      <c r="AM15" s="2">
        <v>12</v>
      </c>
      <c r="AN15" s="2">
        <v>12</v>
      </c>
      <c r="AO15" s="2">
        <v>13</v>
      </c>
      <c r="AP15" s="2">
        <v>14</v>
      </c>
      <c r="AQ15" s="2">
        <v>14</v>
      </c>
      <c r="AR15" s="2">
        <v>15</v>
      </c>
      <c r="AS15" s="2">
        <v>15</v>
      </c>
      <c r="AT15" s="2">
        <v>14</v>
      </c>
      <c r="AU15" s="2">
        <v>16</v>
      </c>
      <c r="AV15" s="2">
        <v>17</v>
      </c>
      <c r="AW15" s="2">
        <v>17</v>
      </c>
      <c r="AX15" s="2">
        <v>17</v>
      </c>
      <c r="AY15" s="2">
        <v>16</v>
      </c>
      <c r="AZ15" s="2">
        <v>16</v>
      </c>
      <c r="BA15" s="2">
        <v>16</v>
      </c>
      <c r="BB15" s="2">
        <v>16</v>
      </c>
      <c r="BC15" s="2">
        <v>18</v>
      </c>
      <c r="BD15" s="2">
        <v>18</v>
      </c>
      <c r="BE15" s="2">
        <v>18</v>
      </c>
      <c r="BF15" s="2">
        <v>17</v>
      </c>
      <c r="BG15" s="2" t="e">
        <v>#N/A</v>
      </c>
      <c r="BH15" s="2" t="e">
        <v>#N/A</v>
      </c>
      <c r="BI15" s="2" t="e">
        <v>#N/A</v>
      </c>
      <c r="BJ15" s="2" t="e">
        <v>#N/A</v>
      </c>
      <c r="BK15" s="2" t="e">
        <v>#N/A</v>
      </c>
      <c r="BL15" s="2" t="e">
        <v>#N/A</v>
      </c>
      <c r="BM15" s="2" t="e">
        <v>#N/A</v>
      </c>
      <c r="BN15" s="2" t="e">
        <v>#N/A</v>
      </c>
      <c r="BO15" s="2" t="e">
        <v>#N/A</v>
      </c>
      <c r="BP15" s="2" t="e">
        <v>#N/A</v>
      </c>
      <c r="BQ15" s="2" t="e">
        <v>#N/A</v>
      </c>
      <c r="BR15" s="2" t="e">
        <v>#N/A</v>
      </c>
      <c r="BS15" s="2" t="e">
        <v>#N/A</v>
      </c>
      <c r="BT15" s="2" t="e">
        <v>#N/A</v>
      </c>
      <c r="BU15" s="2" t="e">
        <v>#N/A</v>
      </c>
      <c r="BV15" s="2" t="e">
        <v>#N/A</v>
      </c>
      <c r="BW15" s="2" t="e">
        <v>#N/A</v>
      </c>
      <c r="BX15" s="2" t="e">
        <v>#N/A</v>
      </c>
      <c r="BY15" s="2" t="e">
        <v>#N/A</v>
      </c>
      <c r="BZ15" s="2" t="e">
        <v>#N/A</v>
      </c>
      <c r="CA15" s="2" t="e">
        <v>#N/A</v>
      </c>
      <c r="CB15" s="2" t="e">
        <v>#N/A</v>
      </c>
      <c r="CC15" s="2" t="e">
        <v>#N/A</v>
      </c>
      <c r="CD15" s="2" t="e">
        <v>#N/A</v>
      </c>
      <c r="CE15" s="2" t="e">
        <v>#N/A</v>
      </c>
      <c r="CF15" s="2" t="e">
        <v>#N/A</v>
      </c>
      <c r="CG15" s="2" t="e">
        <v>#N/A</v>
      </c>
      <c r="CH15" s="2" t="e">
        <v>#N/A</v>
      </c>
      <c r="CI15" s="2" t="e">
        <v>#N/A</v>
      </c>
      <c r="CJ15" s="2" t="e">
        <v>#N/A</v>
      </c>
      <c r="CK15" s="2" t="e">
        <v>#N/A</v>
      </c>
      <c r="CL15" s="2" t="e">
        <v>#N/A</v>
      </c>
      <c r="CM15" s="2" t="e">
        <v>#N/A</v>
      </c>
      <c r="CN15" s="2" t="e">
        <v>#N/A</v>
      </c>
      <c r="CO15" s="2" t="e">
        <v>#N/A</v>
      </c>
      <c r="CP15" s="2" t="e">
        <v>#N/A</v>
      </c>
      <c r="CQ15" s="2" t="e">
        <v>#N/A</v>
      </c>
      <c r="CR15" s="2" t="e">
        <v>#N/A</v>
      </c>
      <c r="CS15" s="2" t="e">
        <v>#N/A</v>
      </c>
      <c r="CT15" s="2" t="e">
        <v>#N/A</v>
      </c>
      <c r="CU15" s="2" t="e">
        <v>#N/A</v>
      </c>
      <c r="CV15" s="2" t="e">
        <v>#N/A</v>
      </c>
      <c r="CW15" s="2" t="e">
        <v>#N/A</v>
      </c>
      <c r="CX15" s="2" t="e">
        <v>#N/A</v>
      </c>
      <c r="CY15" s="2" t="e">
        <v>#N/A</v>
      </c>
      <c r="CZ15" s="2" t="e">
        <v>#N/A</v>
      </c>
      <c r="DA15" s="2" t="e">
        <v>#N/A</v>
      </c>
      <c r="DB15" s="2" t="e">
        <v>#N/A</v>
      </c>
      <c r="DC15" s="2" t="e">
        <v>#N/A</v>
      </c>
      <c r="DD15" s="2" t="e">
        <v>#N/A</v>
      </c>
      <c r="DE15" s="2" t="e">
        <v>#N/A</v>
      </c>
      <c r="DF15" s="2" t="e">
        <v>#N/A</v>
      </c>
      <c r="DG15" s="2" t="e">
        <v>#N/A</v>
      </c>
      <c r="DH15" s="2" t="e">
        <v>#N/A</v>
      </c>
      <c r="DI15" s="2" t="e">
        <v>#N/A</v>
      </c>
      <c r="DJ15" s="2" t="e">
        <v>#N/A</v>
      </c>
      <c r="DK15" s="2" t="e">
        <v>#N/A</v>
      </c>
      <c r="DL15" s="2" t="e">
        <v>#N/A</v>
      </c>
      <c r="DM15" s="2" t="e">
        <v>#N/A</v>
      </c>
      <c r="DN15" s="2" t="e">
        <v>#N/A</v>
      </c>
      <c r="DO15" s="2" t="e">
        <v>#N/A</v>
      </c>
      <c r="DP15" s="2" t="e">
        <v>#N/A</v>
      </c>
      <c r="DQ15" s="2" t="e">
        <v>#N/A</v>
      </c>
      <c r="DR15" s="2" t="e">
        <v>#N/A</v>
      </c>
      <c r="DS15" s="2" t="e">
        <v>#N/A</v>
      </c>
      <c r="DT15" s="2" t="e">
        <v>#N/A</v>
      </c>
      <c r="DU15" s="2" t="e">
        <v>#N/A</v>
      </c>
      <c r="DV15" s="2" t="e">
        <v>#N/A</v>
      </c>
      <c r="DW15" s="2" t="e">
        <v>#N/A</v>
      </c>
      <c r="DX15" s="2" t="e">
        <v>#N/A</v>
      </c>
      <c r="DY15" s="2" t="e">
        <v>#N/A</v>
      </c>
      <c r="DZ15" s="2" t="e">
        <v>#N/A</v>
      </c>
      <c r="EA15" s="2" t="e">
        <v>#N/A</v>
      </c>
      <c r="EB15" s="2" t="e">
        <v>#N/A</v>
      </c>
      <c r="EC15" s="2" t="e">
        <v>#N/A</v>
      </c>
      <c r="ED15" s="2" t="e">
        <v>#N/A</v>
      </c>
      <c r="EE15" s="2" t="e">
        <v>#N/A</v>
      </c>
      <c r="EF15" s="2" t="e">
        <v>#N/A</v>
      </c>
      <c r="EG15" s="2" t="e">
        <v>#N/A</v>
      </c>
      <c r="EH15" s="2" t="e">
        <v>#N/A</v>
      </c>
      <c r="EI15" s="2" t="e">
        <v>#N/A</v>
      </c>
    </row>
    <row r="16" spans="1:139" x14ac:dyDescent="0.25">
      <c r="A16" s="2" t="s">
        <v>353</v>
      </c>
      <c r="B16" s="2">
        <v>92</v>
      </c>
      <c r="C16" s="2">
        <v>54</v>
      </c>
      <c r="D16" s="2">
        <v>0</v>
      </c>
      <c r="E16" s="2">
        <v>1</v>
      </c>
      <c r="F16" s="2">
        <v>1</v>
      </c>
      <c r="G16" s="2">
        <v>2</v>
      </c>
      <c r="H16" s="2">
        <v>4</v>
      </c>
      <c r="I16" s="2">
        <v>5</v>
      </c>
      <c r="J16" s="2">
        <v>4</v>
      </c>
      <c r="K16" s="2">
        <v>6</v>
      </c>
      <c r="L16" s="2">
        <v>6</v>
      </c>
      <c r="M16" s="2">
        <v>6</v>
      </c>
      <c r="N16" s="2">
        <v>7</v>
      </c>
      <c r="O16" s="2">
        <v>7</v>
      </c>
      <c r="P16" s="2">
        <v>9</v>
      </c>
      <c r="Q16" s="2">
        <v>10</v>
      </c>
      <c r="R16" s="2">
        <v>10</v>
      </c>
      <c r="S16" s="2">
        <v>11</v>
      </c>
      <c r="T16" s="2">
        <v>11</v>
      </c>
      <c r="U16" s="2">
        <v>11</v>
      </c>
      <c r="V16" s="2">
        <v>11</v>
      </c>
      <c r="W16" s="2">
        <v>11</v>
      </c>
      <c r="X16" s="2">
        <v>10</v>
      </c>
      <c r="Y16" s="2">
        <v>11</v>
      </c>
      <c r="Z16" s="2">
        <v>12</v>
      </c>
      <c r="AA16" s="2">
        <v>13</v>
      </c>
      <c r="AB16" s="2">
        <v>13</v>
      </c>
      <c r="AC16" s="2">
        <v>13</v>
      </c>
      <c r="AD16" s="2">
        <v>13</v>
      </c>
      <c r="AE16" s="2">
        <v>14</v>
      </c>
      <c r="AF16" s="2">
        <v>14</v>
      </c>
      <c r="AG16" s="2">
        <v>13</v>
      </c>
      <c r="AH16" s="2">
        <v>14</v>
      </c>
      <c r="AI16" s="2">
        <v>15</v>
      </c>
      <c r="AJ16" s="2">
        <v>14</v>
      </c>
      <c r="AK16" s="2">
        <v>14</v>
      </c>
      <c r="AL16" s="2">
        <v>15</v>
      </c>
      <c r="AM16" s="2">
        <v>16</v>
      </c>
      <c r="AN16" s="2">
        <v>16</v>
      </c>
      <c r="AO16" s="2">
        <v>16</v>
      </c>
      <c r="AP16" s="2">
        <v>17</v>
      </c>
      <c r="AQ16" s="2">
        <v>18</v>
      </c>
      <c r="AR16" s="2">
        <v>20</v>
      </c>
      <c r="AS16" s="2">
        <v>20</v>
      </c>
      <c r="AT16" s="2">
        <v>22</v>
      </c>
      <c r="AU16" s="2">
        <v>23</v>
      </c>
      <c r="AV16" s="2">
        <v>24</v>
      </c>
      <c r="AW16" s="2">
        <v>24</v>
      </c>
      <c r="AX16" s="2">
        <v>25</v>
      </c>
      <c r="AY16" s="2">
        <v>25</v>
      </c>
      <c r="AZ16" s="2">
        <v>25</v>
      </c>
      <c r="BA16" s="2">
        <v>26</v>
      </c>
      <c r="BB16" s="2">
        <v>27</v>
      </c>
      <c r="BC16" s="2">
        <v>26</v>
      </c>
      <c r="BD16" s="2">
        <v>26</v>
      </c>
      <c r="BE16" s="2">
        <v>26</v>
      </c>
      <c r="BF16" s="2">
        <v>26</v>
      </c>
      <c r="BG16" s="2" t="e">
        <v>#N/A</v>
      </c>
      <c r="BH16" s="2" t="e">
        <v>#N/A</v>
      </c>
      <c r="BI16" s="2" t="e">
        <v>#N/A</v>
      </c>
      <c r="BJ16" s="2" t="e">
        <v>#N/A</v>
      </c>
      <c r="BK16" s="2" t="e">
        <v>#N/A</v>
      </c>
      <c r="BL16" s="2" t="e">
        <v>#N/A</v>
      </c>
      <c r="BM16" s="2" t="e">
        <v>#N/A</v>
      </c>
      <c r="BN16" s="2" t="e">
        <v>#N/A</v>
      </c>
      <c r="BO16" s="2" t="e">
        <v>#N/A</v>
      </c>
      <c r="BP16" s="2" t="e">
        <v>#N/A</v>
      </c>
      <c r="BQ16" s="2" t="e">
        <v>#N/A</v>
      </c>
      <c r="BR16" s="2" t="e">
        <v>#N/A</v>
      </c>
      <c r="BS16" s="2" t="e">
        <v>#N/A</v>
      </c>
      <c r="BT16" s="2" t="e">
        <v>#N/A</v>
      </c>
      <c r="BU16" s="2" t="e">
        <v>#N/A</v>
      </c>
      <c r="BV16" s="2" t="e">
        <v>#N/A</v>
      </c>
      <c r="BW16" s="2" t="e">
        <v>#N/A</v>
      </c>
      <c r="BX16" s="2" t="e">
        <v>#N/A</v>
      </c>
      <c r="BY16" s="2" t="e">
        <v>#N/A</v>
      </c>
      <c r="BZ16" s="2" t="e">
        <v>#N/A</v>
      </c>
      <c r="CA16" s="2" t="e">
        <v>#N/A</v>
      </c>
      <c r="CB16" s="2" t="e">
        <v>#N/A</v>
      </c>
      <c r="CC16" s="2" t="e">
        <v>#N/A</v>
      </c>
      <c r="CD16" s="2" t="e">
        <v>#N/A</v>
      </c>
      <c r="CE16" s="2" t="e">
        <v>#N/A</v>
      </c>
      <c r="CF16" s="2" t="e">
        <v>#N/A</v>
      </c>
      <c r="CG16" s="2" t="e">
        <v>#N/A</v>
      </c>
      <c r="CH16" s="2" t="e">
        <v>#N/A</v>
      </c>
      <c r="CI16" s="2" t="e">
        <v>#N/A</v>
      </c>
      <c r="CJ16" s="2" t="e">
        <v>#N/A</v>
      </c>
      <c r="CK16" s="2" t="e">
        <v>#N/A</v>
      </c>
      <c r="CL16" s="2" t="e">
        <v>#N/A</v>
      </c>
      <c r="CM16" s="2" t="e">
        <v>#N/A</v>
      </c>
      <c r="CN16" s="2" t="e">
        <v>#N/A</v>
      </c>
      <c r="CO16" s="2" t="e">
        <v>#N/A</v>
      </c>
      <c r="CP16" s="2" t="e">
        <v>#N/A</v>
      </c>
      <c r="CQ16" s="2" t="e">
        <v>#N/A</v>
      </c>
      <c r="CR16" s="2" t="e">
        <v>#N/A</v>
      </c>
      <c r="CS16" s="2" t="e">
        <v>#N/A</v>
      </c>
      <c r="CT16" s="2" t="e">
        <v>#N/A</v>
      </c>
      <c r="CU16" s="2" t="e">
        <v>#N/A</v>
      </c>
      <c r="CV16" s="2" t="e">
        <v>#N/A</v>
      </c>
      <c r="CW16" s="2" t="e">
        <v>#N/A</v>
      </c>
      <c r="CX16" s="2" t="e">
        <v>#N/A</v>
      </c>
      <c r="CY16" s="2" t="e">
        <v>#N/A</v>
      </c>
      <c r="CZ16" s="2" t="e">
        <v>#N/A</v>
      </c>
      <c r="DA16" s="2" t="e">
        <v>#N/A</v>
      </c>
      <c r="DB16" s="2" t="e">
        <v>#N/A</v>
      </c>
      <c r="DC16" s="2" t="e">
        <v>#N/A</v>
      </c>
      <c r="DD16" s="2" t="e">
        <v>#N/A</v>
      </c>
      <c r="DE16" s="2" t="e">
        <v>#N/A</v>
      </c>
      <c r="DF16" s="2" t="e">
        <v>#N/A</v>
      </c>
      <c r="DG16" s="2" t="e">
        <v>#N/A</v>
      </c>
      <c r="DH16" s="2" t="e">
        <v>#N/A</v>
      </c>
      <c r="DI16" s="2" t="e">
        <v>#N/A</v>
      </c>
      <c r="DJ16" s="2" t="e">
        <v>#N/A</v>
      </c>
      <c r="DK16" s="2" t="e">
        <v>#N/A</v>
      </c>
      <c r="DL16" s="2" t="e">
        <v>#N/A</v>
      </c>
      <c r="DM16" s="2" t="e">
        <v>#N/A</v>
      </c>
      <c r="DN16" s="2" t="e">
        <v>#N/A</v>
      </c>
      <c r="DO16" s="2" t="e">
        <v>#N/A</v>
      </c>
      <c r="DP16" s="2" t="e">
        <v>#N/A</v>
      </c>
      <c r="DQ16" s="2" t="e">
        <v>#N/A</v>
      </c>
      <c r="DR16" s="2" t="e">
        <v>#N/A</v>
      </c>
      <c r="DS16" s="2" t="e">
        <v>#N/A</v>
      </c>
      <c r="DT16" s="2" t="e">
        <v>#N/A</v>
      </c>
      <c r="DU16" s="2" t="e">
        <v>#N/A</v>
      </c>
      <c r="DV16" s="2" t="e">
        <v>#N/A</v>
      </c>
      <c r="DW16" s="2" t="e">
        <v>#N/A</v>
      </c>
      <c r="DX16" s="2" t="e">
        <v>#N/A</v>
      </c>
      <c r="DY16" s="2" t="e">
        <v>#N/A</v>
      </c>
      <c r="DZ16" s="2" t="e">
        <v>#N/A</v>
      </c>
      <c r="EA16" s="2" t="e">
        <v>#N/A</v>
      </c>
      <c r="EB16" s="2" t="e">
        <v>#N/A</v>
      </c>
      <c r="EC16" s="2" t="e">
        <v>#N/A</v>
      </c>
      <c r="ED16" s="2" t="e">
        <v>#N/A</v>
      </c>
      <c r="EE16" s="2" t="e">
        <v>#N/A</v>
      </c>
      <c r="EF16" s="2" t="e">
        <v>#N/A</v>
      </c>
      <c r="EG16" s="2" t="e">
        <v>#N/A</v>
      </c>
      <c r="EH16" s="2" t="e">
        <v>#N/A</v>
      </c>
      <c r="EI16" s="2" t="e">
        <v>#N/A</v>
      </c>
    </row>
    <row r="17" spans="1:139" x14ac:dyDescent="0.25">
      <c r="A17" s="2" t="s">
        <v>343</v>
      </c>
      <c r="B17" s="2">
        <v>93</v>
      </c>
      <c r="C17" s="2">
        <v>63</v>
      </c>
      <c r="D17" s="2">
        <v>0</v>
      </c>
      <c r="E17" s="2">
        <v>0</v>
      </c>
      <c r="F17" s="2">
        <v>0</v>
      </c>
      <c r="G17" s="2">
        <v>0</v>
      </c>
      <c r="H17" s="2">
        <v>2</v>
      </c>
      <c r="I17" s="2">
        <v>3</v>
      </c>
      <c r="J17" s="2">
        <v>5</v>
      </c>
      <c r="K17" s="2">
        <v>6</v>
      </c>
      <c r="L17" s="2">
        <v>6</v>
      </c>
      <c r="M17" s="2">
        <v>5</v>
      </c>
      <c r="N17" s="2">
        <v>5</v>
      </c>
      <c r="O17" s="2">
        <v>5</v>
      </c>
      <c r="P17" s="2">
        <v>4</v>
      </c>
      <c r="Q17" s="2">
        <v>3</v>
      </c>
      <c r="R17" s="2">
        <v>2</v>
      </c>
      <c r="S17" s="2">
        <v>2</v>
      </c>
      <c r="T17" s="2">
        <v>2</v>
      </c>
      <c r="U17" s="2">
        <v>2</v>
      </c>
      <c r="V17" s="2">
        <v>2</v>
      </c>
      <c r="W17" s="2">
        <v>3</v>
      </c>
      <c r="X17" s="2">
        <v>3</v>
      </c>
      <c r="Y17" s="2">
        <v>3</v>
      </c>
      <c r="Z17" s="2">
        <v>5</v>
      </c>
      <c r="AA17" s="2">
        <v>5</v>
      </c>
      <c r="AB17" s="2">
        <v>6</v>
      </c>
      <c r="AC17" s="2">
        <v>6</v>
      </c>
      <c r="AD17" s="2">
        <v>6</v>
      </c>
      <c r="AE17" s="2">
        <v>5</v>
      </c>
      <c r="AF17" s="2">
        <v>5</v>
      </c>
      <c r="AG17" s="2">
        <v>6</v>
      </c>
      <c r="AH17" s="2">
        <v>5</v>
      </c>
      <c r="AI17" s="2">
        <v>4</v>
      </c>
      <c r="AJ17" s="2">
        <v>4</v>
      </c>
      <c r="AK17" s="2">
        <v>4</v>
      </c>
      <c r="AL17" s="2">
        <v>4</v>
      </c>
      <c r="AM17" s="2">
        <v>3</v>
      </c>
      <c r="AN17" s="2">
        <v>2</v>
      </c>
      <c r="AO17" s="2">
        <v>1</v>
      </c>
      <c r="AP17" s="2">
        <v>0</v>
      </c>
      <c r="AQ17" s="2">
        <v>1</v>
      </c>
      <c r="AR17" s="2">
        <v>2</v>
      </c>
      <c r="AS17" s="2">
        <v>2</v>
      </c>
      <c r="AT17" s="2">
        <v>3</v>
      </c>
      <c r="AU17" s="2">
        <v>2</v>
      </c>
      <c r="AV17" s="2">
        <v>3</v>
      </c>
      <c r="AW17" s="2">
        <v>3</v>
      </c>
      <c r="AX17" s="2">
        <v>3</v>
      </c>
      <c r="AY17" s="2">
        <v>3</v>
      </c>
      <c r="AZ17" s="2">
        <v>3</v>
      </c>
      <c r="BA17" s="2">
        <v>3</v>
      </c>
      <c r="BB17" s="2">
        <v>3</v>
      </c>
      <c r="BC17" s="2">
        <v>3</v>
      </c>
      <c r="BD17" s="2">
        <v>3</v>
      </c>
      <c r="BE17" s="2">
        <v>2</v>
      </c>
      <c r="BF17" s="2">
        <v>1</v>
      </c>
      <c r="BG17" s="2">
        <v>1</v>
      </c>
      <c r="BH17" s="2">
        <v>0</v>
      </c>
      <c r="BI17" s="2">
        <v>3</v>
      </c>
      <c r="BJ17" s="2">
        <v>5</v>
      </c>
      <c r="BK17" s="2">
        <v>8</v>
      </c>
      <c r="BL17" s="2">
        <v>7</v>
      </c>
      <c r="BM17" s="2">
        <v>7</v>
      </c>
      <c r="BN17" s="2">
        <v>7</v>
      </c>
      <c r="BO17" s="2">
        <v>7</v>
      </c>
      <c r="BP17" s="2" t="e">
        <v>#N/A</v>
      </c>
      <c r="BQ17" s="2" t="e">
        <v>#N/A</v>
      </c>
      <c r="BR17" s="2" t="e">
        <v>#N/A</v>
      </c>
      <c r="BS17" s="2" t="e">
        <v>#N/A</v>
      </c>
      <c r="BT17" s="2" t="e">
        <v>#N/A</v>
      </c>
      <c r="BU17" s="2" t="e">
        <v>#N/A</v>
      </c>
      <c r="BV17" s="2" t="e">
        <v>#N/A</v>
      </c>
      <c r="BW17" s="2" t="e">
        <v>#N/A</v>
      </c>
      <c r="BX17" s="2" t="e">
        <v>#N/A</v>
      </c>
      <c r="BY17" s="2" t="e">
        <v>#N/A</v>
      </c>
      <c r="BZ17" s="2" t="e">
        <v>#N/A</v>
      </c>
      <c r="CA17" s="2" t="e">
        <v>#N/A</v>
      </c>
      <c r="CB17" s="2" t="e">
        <v>#N/A</v>
      </c>
      <c r="CC17" s="2" t="e">
        <v>#N/A</v>
      </c>
      <c r="CD17" s="2" t="e">
        <v>#N/A</v>
      </c>
      <c r="CE17" s="2" t="e">
        <v>#N/A</v>
      </c>
      <c r="CF17" s="2" t="e">
        <v>#N/A</v>
      </c>
      <c r="CG17" s="2" t="e">
        <v>#N/A</v>
      </c>
      <c r="CH17" s="2" t="e">
        <v>#N/A</v>
      </c>
      <c r="CI17" s="2" t="e">
        <v>#N/A</v>
      </c>
      <c r="CJ17" s="2" t="e">
        <v>#N/A</v>
      </c>
      <c r="CK17" s="2" t="e">
        <v>#N/A</v>
      </c>
      <c r="CL17" s="2" t="e">
        <v>#N/A</v>
      </c>
      <c r="CM17" s="2" t="e">
        <v>#N/A</v>
      </c>
      <c r="CN17" s="2" t="e">
        <v>#N/A</v>
      </c>
      <c r="CO17" s="2" t="e">
        <v>#N/A</v>
      </c>
      <c r="CP17" s="2" t="e">
        <v>#N/A</v>
      </c>
      <c r="CQ17" s="2" t="e">
        <v>#N/A</v>
      </c>
      <c r="CR17" s="2" t="e">
        <v>#N/A</v>
      </c>
      <c r="CS17" s="2" t="e">
        <v>#N/A</v>
      </c>
      <c r="CT17" s="2" t="e">
        <v>#N/A</v>
      </c>
      <c r="CU17" s="2" t="e">
        <v>#N/A</v>
      </c>
      <c r="CV17" s="2" t="e">
        <v>#N/A</v>
      </c>
      <c r="CW17" s="2" t="e">
        <v>#N/A</v>
      </c>
      <c r="CX17" s="2" t="e">
        <v>#N/A</v>
      </c>
      <c r="CY17" s="2" t="e">
        <v>#N/A</v>
      </c>
      <c r="CZ17" s="2" t="e">
        <v>#N/A</v>
      </c>
      <c r="DA17" s="2" t="e">
        <v>#N/A</v>
      </c>
      <c r="DB17" s="2" t="e">
        <v>#N/A</v>
      </c>
      <c r="DC17" s="2" t="e">
        <v>#N/A</v>
      </c>
      <c r="DD17" s="2" t="e">
        <v>#N/A</v>
      </c>
      <c r="DE17" s="2" t="e">
        <v>#N/A</v>
      </c>
      <c r="DF17" s="2" t="e">
        <v>#N/A</v>
      </c>
      <c r="DG17" s="2" t="e">
        <v>#N/A</v>
      </c>
      <c r="DH17" s="2" t="e">
        <v>#N/A</v>
      </c>
      <c r="DI17" s="2" t="e">
        <v>#N/A</v>
      </c>
      <c r="DJ17" s="2" t="e">
        <v>#N/A</v>
      </c>
      <c r="DK17" s="2" t="e">
        <v>#N/A</v>
      </c>
      <c r="DL17" s="2" t="e">
        <v>#N/A</v>
      </c>
      <c r="DM17" s="2" t="e">
        <v>#N/A</v>
      </c>
      <c r="DN17" s="2" t="e">
        <v>#N/A</v>
      </c>
      <c r="DO17" s="2" t="e">
        <v>#N/A</v>
      </c>
      <c r="DP17" s="2" t="e">
        <v>#N/A</v>
      </c>
      <c r="DQ17" s="2" t="e">
        <v>#N/A</v>
      </c>
      <c r="DR17" s="2" t="e">
        <v>#N/A</v>
      </c>
      <c r="DS17" s="2" t="e">
        <v>#N/A</v>
      </c>
      <c r="DT17" s="2" t="e">
        <v>#N/A</v>
      </c>
      <c r="DU17" s="2" t="e">
        <v>#N/A</v>
      </c>
      <c r="DV17" s="2" t="e">
        <v>#N/A</v>
      </c>
      <c r="DW17" s="2" t="e">
        <v>#N/A</v>
      </c>
      <c r="DX17" s="2" t="e">
        <v>#N/A</v>
      </c>
      <c r="DY17" s="2" t="e">
        <v>#N/A</v>
      </c>
      <c r="DZ17" s="2" t="e">
        <v>#N/A</v>
      </c>
      <c r="EA17" s="2" t="e">
        <v>#N/A</v>
      </c>
      <c r="EB17" s="2" t="e">
        <v>#N/A</v>
      </c>
      <c r="EC17" s="2" t="e">
        <v>#N/A</v>
      </c>
      <c r="ED17" s="2" t="e">
        <v>#N/A</v>
      </c>
      <c r="EE17" s="2" t="e">
        <v>#N/A</v>
      </c>
      <c r="EF17" s="2" t="e">
        <v>#N/A</v>
      </c>
      <c r="EG17" s="2" t="e">
        <v>#N/A</v>
      </c>
      <c r="EH17" s="2" t="e">
        <v>#N/A</v>
      </c>
      <c r="EI17" s="2" t="e">
        <v>#N/A</v>
      </c>
    </row>
    <row r="18" spans="1:139" x14ac:dyDescent="0.25">
      <c r="A18" s="2" t="s">
        <v>5</v>
      </c>
      <c r="B18" s="2">
        <v>94</v>
      </c>
      <c r="C18" s="2">
        <v>63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-1</v>
      </c>
      <c r="J18" s="2">
        <v>-2</v>
      </c>
      <c r="K18" s="2">
        <v>-2</v>
      </c>
      <c r="L18" s="2">
        <v>-2</v>
      </c>
      <c r="M18" s="2">
        <v>-3</v>
      </c>
      <c r="N18" s="2">
        <v>-3</v>
      </c>
      <c r="O18" s="2">
        <v>-3</v>
      </c>
      <c r="P18" s="2">
        <v>-2</v>
      </c>
      <c r="Q18" s="2">
        <v>-3</v>
      </c>
      <c r="R18" s="2">
        <v>-3</v>
      </c>
      <c r="S18" s="2">
        <v>-3</v>
      </c>
      <c r="T18" s="2">
        <v>-3</v>
      </c>
      <c r="U18" s="2">
        <v>-3</v>
      </c>
      <c r="V18" s="2">
        <v>-3</v>
      </c>
      <c r="W18" s="2">
        <v>-3</v>
      </c>
      <c r="X18" s="2">
        <v>-3</v>
      </c>
      <c r="Y18" s="2">
        <v>-3</v>
      </c>
      <c r="Z18" s="2">
        <v>-2</v>
      </c>
      <c r="AA18" s="2">
        <v>-3</v>
      </c>
      <c r="AB18" s="2">
        <v>-4</v>
      </c>
      <c r="AC18" s="2">
        <v>-5</v>
      </c>
      <c r="AD18" s="2">
        <v>-5</v>
      </c>
      <c r="AE18" s="2">
        <v>-5</v>
      </c>
      <c r="AF18" s="2">
        <v>-5</v>
      </c>
      <c r="AG18" s="2">
        <v>-5</v>
      </c>
      <c r="AH18" s="2">
        <v>-5</v>
      </c>
      <c r="AI18" s="2">
        <v>-5</v>
      </c>
      <c r="AJ18" s="2">
        <v>-5</v>
      </c>
      <c r="AK18" s="2">
        <v>-4</v>
      </c>
      <c r="AL18" s="2">
        <v>-4</v>
      </c>
      <c r="AM18" s="2">
        <v>-5</v>
      </c>
      <c r="AN18" s="2">
        <v>-5</v>
      </c>
      <c r="AO18" s="2">
        <v>-6</v>
      </c>
      <c r="AP18" s="2">
        <v>-7</v>
      </c>
      <c r="AQ18" s="2">
        <v>-7</v>
      </c>
      <c r="AR18" s="2">
        <v>-6</v>
      </c>
      <c r="AS18" s="2">
        <v>-7</v>
      </c>
      <c r="AT18" s="2">
        <v>-7</v>
      </c>
      <c r="AU18" s="2">
        <v>-8</v>
      </c>
      <c r="AV18" s="2">
        <v>-9</v>
      </c>
      <c r="AW18" s="2">
        <v>-9</v>
      </c>
      <c r="AX18" s="2">
        <v>-10</v>
      </c>
      <c r="AY18" s="2">
        <v>-10</v>
      </c>
      <c r="AZ18" s="2">
        <v>-10</v>
      </c>
      <c r="BA18" s="2">
        <v>-10</v>
      </c>
      <c r="BB18" s="2">
        <v>-10</v>
      </c>
      <c r="BC18" s="2">
        <v>-10</v>
      </c>
      <c r="BD18" s="2">
        <v>-10</v>
      </c>
      <c r="BE18" s="2">
        <v>-10</v>
      </c>
      <c r="BF18" s="2">
        <v>-11</v>
      </c>
      <c r="BG18" s="2">
        <v>-11</v>
      </c>
      <c r="BH18" s="2">
        <v>-10</v>
      </c>
      <c r="BI18" s="2">
        <v>-11</v>
      </c>
      <c r="BJ18" s="2">
        <v>-9</v>
      </c>
      <c r="BK18" s="2">
        <v>-8</v>
      </c>
      <c r="BL18" s="2">
        <v>-8</v>
      </c>
      <c r="BM18" s="2">
        <v>-5</v>
      </c>
      <c r="BN18" s="2">
        <v>-5</v>
      </c>
      <c r="BO18" s="2">
        <v>-6</v>
      </c>
      <c r="BP18" s="2" t="e">
        <v>#N/A</v>
      </c>
      <c r="BQ18" s="2" t="e">
        <v>#N/A</v>
      </c>
      <c r="BR18" s="2" t="e">
        <v>#N/A</v>
      </c>
      <c r="BS18" s="2" t="e">
        <v>#N/A</v>
      </c>
      <c r="BT18" s="2" t="e">
        <v>#N/A</v>
      </c>
      <c r="BU18" s="2" t="e">
        <v>#N/A</v>
      </c>
      <c r="BV18" s="2" t="e">
        <v>#N/A</v>
      </c>
      <c r="BW18" s="2" t="e">
        <v>#N/A</v>
      </c>
      <c r="BX18" s="2" t="e">
        <v>#N/A</v>
      </c>
      <c r="BY18" s="2" t="e">
        <v>#N/A</v>
      </c>
      <c r="BZ18" s="2" t="e">
        <v>#N/A</v>
      </c>
      <c r="CA18" s="2" t="e">
        <v>#N/A</v>
      </c>
      <c r="CB18" s="2" t="e">
        <v>#N/A</v>
      </c>
      <c r="CC18" s="2" t="e">
        <v>#N/A</v>
      </c>
      <c r="CD18" s="2" t="e">
        <v>#N/A</v>
      </c>
      <c r="CE18" s="2" t="e">
        <v>#N/A</v>
      </c>
      <c r="CF18" s="2" t="e">
        <v>#N/A</v>
      </c>
      <c r="CG18" s="2" t="e">
        <v>#N/A</v>
      </c>
      <c r="CH18" s="2" t="e">
        <v>#N/A</v>
      </c>
      <c r="CI18" s="2" t="e">
        <v>#N/A</v>
      </c>
      <c r="CJ18" s="2" t="e">
        <v>#N/A</v>
      </c>
      <c r="CK18" s="2" t="e">
        <v>#N/A</v>
      </c>
      <c r="CL18" s="2" t="e">
        <v>#N/A</v>
      </c>
      <c r="CM18" s="2" t="e">
        <v>#N/A</v>
      </c>
      <c r="CN18" s="2" t="e">
        <v>#N/A</v>
      </c>
      <c r="CO18" s="2" t="e">
        <v>#N/A</v>
      </c>
      <c r="CP18" s="2" t="e">
        <v>#N/A</v>
      </c>
      <c r="CQ18" s="2" t="e">
        <v>#N/A</v>
      </c>
      <c r="CR18" s="2" t="e">
        <v>#N/A</v>
      </c>
      <c r="CS18" s="2" t="e">
        <v>#N/A</v>
      </c>
      <c r="CT18" s="2" t="e">
        <v>#N/A</v>
      </c>
      <c r="CU18" s="2" t="e">
        <v>#N/A</v>
      </c>
      <c r="CV18" s="2" t="e">
        <v>#N/A</v>
      </c>
      <c r="CW18" s="2" t="e">
        <v>#N/A</v>
      </c>
      <c r="CX18" s="2" t="e">
        <v>#N/A</v>
      </c>
      <c r="CY18" s="2" t="e">
        <v>#N/A</v>
      </c>
      <c r="CZ18" s="2" t="e">
        <v>#N/A</v>
      </c>
      <c r="DA18" s="2" t="e">
        <v>#N/A</v>
      </c>
      <c r="DB18" s="2" t="e">
        <v>#N/A</v>
      </c>
      <c r="DC18" s="2" t="e">
        <v>#N/A</v>
      </c>
      <c r="DD18" s="2" t="e">
        <v>#N/A</v>
      </c>
      <c r="DE18" s="2" t="e">
        <v>#N/A</v>
      </c>
      <c r="DF18" s="2" t="e">
        <v>#N/A</v>
      </c>
      <c r="DG18" s="2" t="e">
        <v>#N/A</v>
      </c>
      <c r="DH18" s="2" t="e">
        <v>#N/A</v>
      </c>
      <c r="DI18" s="2" t="e">
        <v>#N/A</v>
      </c>
      <c r="DJ18" s="2" t="e">
        <v>#N/A</v>
      </c>
      <c r="DK18" s="2" t="e">
        <v>#N/A</v>
      </c>
      <c r="DL18" s="2" t="e">
        <v>#N/A</v>
      </c>
      <c r="DM18" s="2" t="e">
        <v>#N/A</v>
      </c>
      <c r="DN18" s="2" t="e">
        <v>#N/A</v>
      </c>
      <c r="DO18" s="2" t="e">
        <v>#N/A</v>
      </c>
      <c r="DP18" s="2" t="e">
        <v>#N/A</v>
      </c>
      <c r="DQ18" s="2" t="e">
        <v>#N/A</v>
      </c>
      <c r="DR18" s="2" t="e">
        <v>#N/A</v>
      </c>
      <c r="DS18" s="2" t="e">
        <v>#N/A</v>
      </c>
      <c r="DT18" s="2" t="e">
        <v>#N/A</v>
      </c>
      <c r="DU18" s="2" t="e">
        <v>#N/A</v>
      </c>
      <c r="DV18" s="2" t="e">
        <v>#N/A</v>
      </c>
      <c r="DW18" s="2" t="e">
        <v>#N/A</v>
      </c>
      <c r="DX18" s="2" t="e">
        <v>#N/A</v>
      </c>
      <c r="DY18" s="2" t="e">
        <v>#N/A</v>
      </c>
      <c r="DZ18" s="2" t="e">
        <v>#N/A</v>
      </c>
      <c r="EA18" s="2" t="e">
        <v>#N/A</v>
      </c>
      <c r="EB18" s="2" t="e">
        <v>#N/A</v>
      </c>
      <c r="EC18" s="2" t="e">
        <v>#N/A</v>
      </c>
      <c r="ED18" s="2" t="e">
        <v>#N/A</v>
      </c>
      <c r="EE18" s="2" t="e">
        <v>#N/A</v>
      </c>
      <c r="EF18" s="2" t="e">
        <v>#N/A</v>
      </c>
      <c r="EG18" s="2" t="e">
        <v>#N/A</v>
      </c>
      <c r="EH18" s="2" t="e">
        <v>#N/A</v>
      </c>
      <c r="EI18" s="2" t="e">
        <v>#N/A</v>
      </c>
    </row>
    <row r="19" spans="1:139" x14ac:dyDescent="0.25">
      <c r="A19" s="2" t="s">
        <v>694</v>
      </c>
      <c r="B19" s="2">
        <v>95</v>
      </c>
      <c r="C19" s="2">
        <v>54</v>
      </c>
      <c r="D19" s="2">
        <v>0</v>
      </c>
      <c r="E19" s="2">
        <v>1</v>
      </c>
      <c r="F19" s="2">
        <v>2</v>
      </c>
      <c r="G19" s="2">
        <v>4</v>
      </c>
      <c r="H19" s="2">
        <v>6</v>
      </c>
      <c r="I19" s="2">
        <v>6</v>
      </c>
      <c r="J19" s="2">
        <v>9</v>
      </c>
      <c r="K19" s="2">
        <v>12</v>
      </c>
      <c r="L19" s="2">
        <v>12</v>
      </c>
      <c r="M19" s="2">
        <v>12</v>
      </c>
      <c r="N19" s="2">
        <v>12</v>
      </c>
      <c r="O19" s="2">
        <v>13</v>
      </c>
      <c r="P19" s="2">
        <v>13</v>
      </c>
      <c r="Q19" s="2">
        <v>13</v>
      </c>
      <c r="R19" s="2">
        <v>14</v>
      </c>
      <c r="S19" s="2">
        <v>15</v>
      </c>
      <c r="T19" s="2">
        <v>16</v>
      </c>
      <c r="U19" s="2">
        <v>17</v>
      </c>
      <c r="V19" s="2">
        <v>16</v>
      </c>
      <c r="W19" s="2">
        <v>16</v>
      </c>
      <c r="X19" s="2">
        <v>16</v>
      </c>
      <c r="Y19" s="2">
        <v>17</v>
      </c>
      <c r="Z19" s="2">
        <v>19</v>
      </c>
      <c r="AA19" s="2">
        <v>20</v>
      </c>
      <c r="AB19" s="2">
        <v>21</v>
      </c>
      <c r="AC19" s="2">
        <v>21</v>
      </c>
      <c r="AD19" s="2">
        <v>23</v>
      </c>
      <c r="AE19" s="2">
        <v>23</v>
      </c>
      <c r="AF19" s="2">
        <v>24</v>
      </c>
      <c r="AG19" s="2">
        <v>24</v>
      </c>
      <c r="AH19" s="2">
        <v>24</v>
      </c>
      <c r="AI19" s="2">
        <v>24</v>
      </c>
      <c r="AJ19" s="2">
        <v>24</v>
      </c>
      <c r="AK19" s="2">
        <v>25</v>
      </c>
      <c r="AL19" s="2">
        <v>28</v>
      </c>
      <c r="AM19" s="2">
        <v>28</v>
      </c>
      <c r="AN19" s="2">
        <v>28</v>
      </c>
      <c r="AO19" s="2">
        <v>29</v>
      </c>
      <c r="AP19" s="2">
        <v>31</v>
      </c>
      <c r="AQ19" s="2">
        <v>31</v>
      </c>
      <c r="AR19" s="2">
        <v>33</v>
      </c>
      <c r="AS19" s="2">
        <v>33</v>
      </c>
      <c r="AT19" s="2">
        <v>34</v>
      </c>
      <c r="AU19" s="2">
        <v>35</v>
      </c>
      <c r="AV19" s="2">
        <v>36</v>
      </c>
      <c r="AW19" s="2">
        <v>37</v>
      </c>
      <c r="AX19" s="2">
        <v>37</v>
      </c>
      <c r="AY19" s="2">
        <v>37</v>
      </c>
      <c r="AZ19" s="2">
        <v>37</v>
      </c>
      <c r="BA19" s="2">
        <v>37</v>
      </c>
      <c r="BB19" s="2">
        <v>38</v>
      </c>
      <c r="BC19" s="2">
        <v>39</v>
      </c>
      <c r="BD19" s="2">
        <v>40</v>
      </c>
      <c r="BE19" s="2">
        <v>41</v>
      </c>
      <c r="BF19" s="2">
        <v>40</v>
      </c>
      <c r="BG19" s="2" t="e">
        <v>#N/A</v>
      </c>
      <c r="BH19" s="2" t="e">
        <v>#N/A</v>
      </c>
      <c r="BI19" s="2" t="e">
        <v>#N/A</v>
      </c>
      <c r="BJ19" s="2" t="e">
        <v>#N/A</v>
      </c>
      <c r="BK19" s="2" t="e">
        <v>#N/A</v>
      </c>
      <c r="BL19" s="2" t="e">
        <v>#N/A</v>
      </c>
      <c r="BM19" s="2" t="e">
        <v>#N/A</v>
      </c>
      <c r="BN19" s="2" t="e">
        <v>#N/A</v>
      </c>
      <c r="BO19" s="2" t="e">
        <v>#N/A</v>
      </c>
      <c r="BP19" s="2" t="e">
        <v>#N/A</v>
      </c>
      <c r="BQ19" s="2" t="e">
        <v>#N/A</v>
      </c>
      <c r="BR19" s="2" t="e">
        <v>#N/A</v>
      </c>
      <c r="BS19" s="2" t="e">
        <v>#N/A</v>
      </c>
      <c r="BT19" s="2" t="e">
        <v>#N/A</v>
      </c>
      <c r="BU19" s="2" t="e">
        <v>#N/A</v>
      </c>
      <c r="BV19" s="2" t="e">
        <v>#N/A</v>
      </c>
      <c r="BW19" s="2" t="e">
        <v>#N/A</v>
      </c>
      <c r="BX19" s="2" t="e">
        <v>#N/A</v>
      </c>
      <c r="BY19" s="2" t="e">
        <v>#N/A</v>
      </c>
      <c r="BZ19" s="2" t="e">
        <v>#N/A</v>
      </c>
      <c r="CA19" s="2" t="e">
        <v>#N/A</v>
      </c>
      <c r="CB19" s="2" t="e">
        <v>#N/A</v>
      </c>
      <c r="CC19" s="2" t="e">
        <v>#N/A</v>
      </c>
      <c r="CD19" s="2" t="e">
        <v>#N/A</v>
      </c>
      <c r="CE19" s="2" t="e">
        <v>#N/A</v>
      </c>
      <c r="CF19" s="2" t="e">
        <v>#N/A</v>
      </c>
      <c r="CG19" s="2" t="e">
        <v>#N/A</v>
      </c>
      <c r="CH19" s="2" t="e">
        <v>#N/A</v>
      </c>
      <c r="CI19" s="2" t="e">
        <v>#N/A</v>
      </c>
      <c r="CJ19" s="2" t="e">
        <v>#N/A</v>
      </c>
      <c r="CK19" s="2" t="e">
        <v>#N/A</v>
      </c>
      <c r="CL19" s="2" t="e">
        <v>#N/A</v>
      </c>
      <c r="CM19" s="2" t="e">
        <v>#N/A</v>
      </c>
      <c r="CN19" s="2" t="e">
        <v>#N/A</v>
      </c>
      <c r="CO19" s="2" t="e">
        <v>#N/A</v>
      </c>
      <c r="CP19" s="2" t="e">
        <v>#N/A</v>
      </c>
      <c r="CQ19" s="2" t="e">
        <v>#N/A</v>
      </c>
      <c r="CR19" s="2" t="e">
        <v>#N/A</v>
      </c>
      <c r="CS19" s="2" t="e">
        <v>#N/A</v>
      </c>
      <c r="CT19" s="2" t="e">
        <v>#N/A</v>
      </c>
      <c r="CU19" s="2" t="e">
        <v>#N/A</v>
      </c>
      <c r="CV19" s="2" t="e">
        <v>#N/A</v>
      </c>
      <c r="CW19" s="2" t="e">
        <v>#N/A</v>
      </c>
      <c r="CX19" s="2" t="e">
        <v>#N/A</v>
      </c>
      <c r="CY19" s="2" t="e">
        <v>#N/A</v>
      </c>
      <c r="CZ19" s="2" t="e">
        <v>#N/A</v>
      </c>
      <c r="DA19" s="2" t="e">
        <v>#N/A</v>
      </c>
      <c r="DB19" s="2" t="e">
        <v>#N/A</v>
      </c>
      <c r="DC19" s="2" t="e">
        <v>#N/A</v>
      </c>
      <c r="DD19" s="2" t="e">
        <v>#N/A</v>
      </c>
      <c r="DE19" s="2" t="e">
        <v>#N/A</v>
      </c>
      <c r="DF19" s="2" t="e">
        <v>#N/A</v>
      </c>
      <c r="DG19" s="2" t="e">
        <v>#N/A</v>
      </c>
      <c r="DH19" s="2" t="e">
        <v>#N/A</v>
      </c>
      <c r="DI19" s="2" t="e">
        <v>#N/A</v>
      </c>
      <c r="DJ19" s="2" t="e">
        <v>#N/A</v>
      </c>
      <c r="DK19" s="2" t="e">
        <v>#N/A</v>
      </c>
      <c r="DL19" s="2" t="e">
        <v>#N/A</v>
      </c>
      <c r="DM19" s="2" t="e">
        <v>#N/A</v>
      </c>
      <c r="DN19" s="2" t="e">
        <v>#N/A</v>
      </c>
      <c r="DO19" s="2" t="e">
        <v>#N/A</v>
      </c>
      <c r="DP19" s="2" t="e">
        <v>#N/A</v>
      </c>
      <c r="DQ19" s="2" t="e">
        <v>#N/A</v>
      </c>
      <c r="DR19" s="2" t="e">
        <v>#N/A</v>
      </c>
      <c r="DS19" s="2" t="e">
        <v>#N/A</v>
      </c>
      <c r="DT19" s="2" t="e">
        <v>#N/A</v>
      </c>
      <c r="DU19" s="2" t="e">
        <v>#N/A</v>
      </c>
      <c r="DV19" s="2" t="e">
        <v>#N/A</v>
      </c>
      <c r="DW19" s="2" t="e">
        <v>#N/A</v>
      </c>
      <c r="DX19" s="2" t="e">
        <v>#N/A</v>
      </c>
      <c r="DY19" s="2" t="e">
        <v>#N/A</v>
      </c>
      <c r="DZ19" s="2" t="e">
        <v>#N/A</v>
      </c>
      <c r="EA19" s="2" t="e">
        <v>#N/A</v>
      </c>
      <c r="EB19" s="2" t="e">
        <v>#N/A</v>
      </c>
      <c r="EC19" s="2" t="e">
        <v>#N/A</v>
      </c>
      <c r="ED19" s="2" t="e">
        <v>#N/A</v>
      </c>
      <c r="EE19" s="2" t="e">
        <v>#N/A</v>
      </c>
      <c r="EF19" s="2" t="e">
        <v>#N/A</v>
      </c>
      <c r="EG19" s="2" t="e">
        <v>#N/A</v>
      </c>
      <c r="EH19" s="2" t="e">
        <v>#N/A</v>
      </c>
      <c r="EI19" s="2" t="e">
        <v>#N/A</v>
      </c>
    </row>
    <row r="20" spans="1:139" x14ac:dyDescent="0.25">
      <c r="A20" s="2" t="s">
        <v>354</v>
      </c>
      <c r="B20" s="2">
        <v>96</v>
      </c>
      <c r="C20" s="2">
        <v>63</v>
      </c>
      <c r="D20" s="2">
        <v>0</v>
      </c>
      <c r="E20" s="2">
        <v>1</v>
      </c>
      <c r="F20" s="2">
        <v>1</v>
      </c>
      <c r="G20" s="2">
        <v>2</v>
      </c>
      <c r="H20" s="2">
        <v>4</v>
      </c>
      <c r="I20" s="2">
        <v>4</v>
      </c>
      <c r="J20" s="2">
        <v>4</v>
      </c>
      <c r="K20" s="2">
        <v>5</v>
      </c>
      <c r="L20" s="2">
        <v>6</v>
      </c>
      <c r="M20" s="2">
        <v>5</v>
      </c>
      <c r="N20" s="2">
        <v>5</v>
      </c>
      <c r="O20" s="2">
        <v>5</v>
      </c>
      <c r="P20" s="2">
        <v>5</v>
      </c>
      <c r="Q20" s="2">
        <v>6</v>
      </c>
      <c r="R20" s="2">
        <v>6</v>
      </c>
      <c r="S20" s="2">
        <v>7</v>
      </c>
      <c r="T20" s="2">
        <v>7</v>
      </c>
      <c r="U20" s="2">
        <v>7</v>
      </c>
      <c r="V20" s="2">
        <v>6</v>
      </c>
      <c r="W20" s="2">
        <v>7</v>
      </c>
      <c r="X20" s="2">
        <v>8</v>
      </c>
      <c r="Y20" s="2">
        <v>8</v>
      </c>
      <c r="Z20" s="2">
        <v>10</v>
      </c>
      <c r="AA20" s="2">
        <v>10</v>
      </c>
      <c r="AB20" s="2">
        <v>9</v>
      </c>
      <c r="AC20" s="2">
        <v>11</v>
      </c>
      <c r="AD20" s="2">
        <v>12</v>
      </c>
      <c r="AE20" s="2">
        <v>11</v>
      </c>
      <c r="AF20" s="2">
        <v>12</v>
      </c>
      <c r="AG20" s="2">
        <v>12</v>
      </c>
      <c r="AH20" s="2">
        <v>12</v>
      </c>
      <c r="AI20" s="2">
        <v>12</v>
      </c>
      <c r="AJ20" s="2">
        <v>13</v>
      </c>
      <c r="AK20" s="2">
        <v>15</v>
      </c>
      <c r="AL20" s="2">
        <v>15</v>
      </c>
      <c r="AM20" s="2">
        <v>16</v>
      </c>
      <c r="AN20" s="2">
        <v>15</v>
      </c>
      <c r="AO20" s="2">
        <v>16</v>
      </c>
      <c r="AP20" s="2">
        <v>17</v>
      </c>
      <c r="AQ20" s="2">
        <v>17</v>
      </c>
      <c r="AR20" s="2">
        <v>19</v>
      </c>
      <c r="AS20" s="2">
        <v>19</v>
      </c>
      <c r="AT20" s="2">
        <v>19</v>
      </c>
      <c r="AU20" s="2">
        <v>20</v>
      </c>
      <c r="AV20" s="2">
        <v>20</v>
      </c>
      <c r="AW20" s="2">
        <v>20</v>
      </c>
      <c r="AX20" s="2">
        <v>20</v>
      </c>
      <c r="AY20" s="2">
        <v>20</v>
      </c>
      <c r="AZ20" s="2">
        <v>20</v>
      </c>
      <c r="BA20" s="2">
        <v>21</v>
      </c>
      <c r="BB20" s="2">
        <v>22</v>
      </c>
      <c r="BC20" s="2">
        <v>23</v>
      </c>
      <c r="BD20" s="2">
        <v>23</v>
      </c>
      <c r="BE20" s="2">
        <v>23</v>
      </c>
      <c r="BF20" s="2">
        <v>23</v>
      </c>
      <c r="BG20" s="2">
        <v>23</v>
      </c>
      <c r="BH20" s="2">
        <v>23</v>
      </c>
      <c r="BI20" s="2">
        <v>24</v>
      </c>
      <c r="BJ20" s="2">
        <v>25</v>
      </c>
      <c r="BK20" s="2">
        <v>28</v>
      </c>
      <c r="BL20" s="2">
        <v>28</v>
      </c>
      <c r="BM20" s="2">
        <v>28</v>
      </c>
      <c r="BN20" s="2">
        <v>28</v>
      </c>
      <c r="BO20" s="2">
        <v>28</v>
      </c>
      <c r="BP20" s="2" t="e">
        <v>#N/A</v>
      </c>
      <c r="BQ20" s="2" t="e">
        <v>#N/A</v>
      </c>
      <c r="BR20" s="2" t="e">
        <v>#N/A</v>
      </c>
      <c r="BS20" s="2" t="e">
        <v>#N/A</v>
      </c>
      <c r="BT20" s="2" t="e">
        <v>#N/A</v>
      </c>
      <c r="BU20" s="2" t="e">
        <v>#N/A</v>
      </c>
      <c r="BV20" s="2" t="e">
        <v>#N/A</v>
      </c>
      <c r="BW20" s="2" t="e">
        <v>#N/A</v>
      </c>
      <c r="BX20" s="2" t="e">
        <v>#N/A</v>
      </c>
      <c r="BY20" s="2" t="e">
        <v>#N/A</v>
      </c>
      <c r="BZ20" s="2" t="e">
        <v>#N/A</v>
      </c>
      <c r="CA20" s="2" t="e">
        <v>#N/A</v>
      </c>
      <c r="CB20" s="2" t="e">
        <v>#N/A</v>
      </c>
      <c r="CC20" s="2" t="e">
        <v>#N/A</v>
      </c>
      <c r="CD20" s="2" t="e">
        <v>#N/A</v>
      </c>
      <c r="CE20" s="2" t="e">
        <v>#N/A</v>
      </c>
      <c r="CF20" s="2" t="e">
        <v>#N/A</v>
      </c>
      <c r="CG20" s="2" t="e">
        <v>#N/A</v>
      </c>
      <c r="CH20" s="2" t="e">
        <v>#N/A</v>
      </c>
      <c r="CI20" s="2" t="e">
        <v>#N/A</v>
      </c>
      <c r="CJ20" s="2" t="e">
        <v>#N/A</v>
      </c>
      <c r="CK20" s="2" t="e">
        <v>#N/A</v>
      </c>
      <c r="CL20" s="2" t="e">
        <v>#N/A</v>
      </c>
      <c r="CM20" s="2" t="e">
        <v>#N/A</v>
      </c>
      <c r="CN20" s="2" t="e">
        <v>#N/A</v>
      </c>
      <c r="CO20" s="2" t="e">
        <v>#N/A</v>
      </c>
      <c r="CP20" s="2" t="e">
        <v>#N/A</v>
      </c>
      <c r="CQ20" s="2" t="e">
        <v>#N/A</v>
      </c>
      <c r="CR20" s="2" t="e">
        <v>#N/A</v>
      </c>
      <c r="CS20" s="2" t="e">
        <v>#N/A</v>
      </c>
      <c r="CT20" s="2" t="e">
        <v>#N/A</v>
      </c>
      <c r="CU20" s="2" t="e">
        <v>#N/A</v>
      </c>
      <c r="CV20" s="2" t="e">
        <v>#N/A</v>
      </c>
      <c r="CW20" s="2" t="e">
        <v>#N/A</v>
      </c>
      <c r="CX20" s="2" t="e">
        <v>#N/A</v>
      </c>
      <c r="CY20" s="2" t="e">
        <v>#N/A</v>
      </c>
      <c r="CZ20" s="2" t="e">
        <v>#N/A</v>
      </c>
      <c r="DA20" s="2" t="e">
        <v>#N/A</v>
      </c>
      <c r="DB20" s="2" t="e">
        <v>#N/A</v>
      </c>
      <c r="DC20" s="2" t="e">
        <v>#N/A</v>
      </c>
      <c r="DD20" s="2" t="e">
        <v>#N/A</v>
      </c>
      <c r="DE20" s="2" t="e">
        <v>#N/A</v>
      </c>
      <c r="DF20" s="2" t="e">
        <v>#N/A</v>
      </c>
      <c r="DG20" s="2" t="e">
        <v>#N/A</v>
      </c>
      <c r="DH20" s="2" t="e">
        <v>#N/A</v>
      </c>
      <c r="DI20" s="2" t="e">
        <v>#N/A</v>
      </c>
      <c r="DJ20" s="2" t="e">
        <v>#N/A</v>
      </c>
      <c r="DK20" s="2" t="e">
        <v>#N/A</v>
      </c>
      <c r="DL20" s="2" t="e">
        <v>#N/A</v>
      </c>
      <c r="DM20" s="2" t="e">
        <v>#N/A</v>
      </c>
      <c r="DN20" s="2" t="e">
        <v>#N/A</v>
      </c>
      <c r="DO20" s="2" t="e">
        <v>#N/A</v>
      </c>
      <c r="DP20" s="2" t="e">
        <v>#N/A</v>
      </c>
      <c r="DQ20" s="2" t="e">
        <v>#N/A</v>
      </c>
      <c r="DR20" s="2" t="e">
        <v>#N/A</v>
      </c>
      <c r="DS20" s="2" t="e">
        <v>#N/A</v>
      </c>
      <c r="DT20" s="2" t="e">
        <v>#N/A</v>
      </c>
      <c r="DU20" s="2" t="e">
        <v>#N/A</v>
      </c>
      <c r="DV20" s="2" t="e">
        <v>#N/A</v>
      </c>
      <c r="DW20" s="2" t="e">
        <v>#N/A</v>
      </c>
      <c r="DX20" s="2" t="e">
        <v>#N/A</v>
      </c>
      <c r="DY20" s="2" t="e">
        <v>#N/A</v>
      </c>
      <c r="DZ20" s="2" t="e">
        <v>#N/A</v>
      </c>
      <c r="EA20" s="2" t="e">
        <v>#N/A</v>
      </c>
      <c r="EB20" s="2" t="e">
        <v>#N/A</v>
      </c>
      <c r="EC20" s="2" t="e">
        <v>#N/A</v>
      </c>
      <c r="ED20" s="2" t="e">
        <v>#N/A</v>
      </c>
      <c r="EE20" s="2" t="e">
        <v>#N/A</v>
      </c>
      <c r="EF20" s="2" t="e">
        <v>#N/A</v>
      </c>
      <c r="EG20" s="2" t="e">
        <v>#N/A</v>
      </c>
      <c r="EH20" s="2" t="e">
        <v>#N/A</v>
      </c>
      <c r="EI20" s="2" t="e">
        <v>#N/A</v>
      </c>
    </row>
    <row r="21" spans="1:139" x14ac:dyDescent="0.25">
      <c r="A21" s="2" t="s">
        <v>15</v>
      </c>
      <c r="B21" s="2">
        <v>97</v>
      </c>
      <c r="C21" s="2">
        <v>63</v>
      </c>
      <c r="D21" s="2">
        <v>0</v>
      </c>
      <c r="E21" s="2">
        <v>-1</v>
      </c>
      <c r="F21" s="2">
        <v>-1</v>
      </c>
      <c r="G21" s="2">
        <v>-1</v>
      </c>
      <c r="H21" s="2">
        <v>2</v>
      </c>
      <c r="I21" s="2">
        <v>3</v>
      </c>
      <c r="J21" s="2">
        <v>4</v>
      </c>
      <c r="K21" s="2">
        <v>5</v>
      </c>
      <c r="L21" s="2">
        <v>5</v>
      </c>
      <c r="M21" s="2">
        <v>4</v>
      </c>
      <c r="N21" s="2">
        <v>4</v>
      </c>
      <c r="O21" s="2">
        <v>4</v>
      </c>
      <c r="P21" s="2">
        <v>4</v>
      </c>
      <c r="Q21" s="2">
        <v>4</v>
      </c>
      <c r="R21" s="2">
        <v>4</v>
      </c>
      <c r="S21" s="2">
        <v>4</v>
      </c>
      <c r="T21" s="2">
        <v>4</v>
      </c>
      <c r="U21" s="2">
        <v>4</v>
      </c>
      <c r="V21" s="2">
        <v>4</v>
      </c>
      <c r="W21" s="2">
        <v>3</v>
      </c>
      <c r="X21" s="2">
        <v>2</v>
      </c>
      <c r="Y21" s="2">
        <v>2</v>
      </c>
      <c r="Z21" s="2">
        <v>4</v>
      </c>
      <c r="AA21" s="2">
        <v>5</v>
      </c>
      <c r="AB21" s="2">
        <v>7</v>
      </c>
      <c r="AC21" s="2">
        <v>7</v>
      </c>
      <c r="AD21" s="2">
        <v>7</v>
      </c>
      <c r="AE21" s="2">
        <v>6</v>
      </c>
      <c r="AF21" s="2">
        <v>6</v>
      </c>
      <c r="AG21" s="2">
        <v>6</v>
      </c>
      <c r="AH21" s="2">
        <v>6</v>
      </c>
      <c r="AI21" s="2">
        <v>9</v>
      </c>
      <c r="AJ21" s="2">
        <v>9</v>
      </c>
      <c r="AK21" s="2">
        <v>10</v>
      </c>
      <c r="AL21" s="2">
        <v>10</v>
      </c>
      <c r="AM21" s="2">
        <v>10</v>
      </c>
      <c r="AN21" s="2">
        <v>9</v>
      </c>
      <c r="AO21" s="2">
        <v>9</v>
      </c>
      <c r="AP21" s="2">
        <v>9</v>
      </c>
      <c r="AQ21" s="2">
        <v>9</v>
      </c>
      <c r="AR21" s="2">
        <v>10</v>
      </c>
      <c r="AS21" s="2">
        <v>10</v>
      </c>
      <c r="AT21" s="2">
        <v>10</v>
      </c>
      <c r="AU21" s="2">
        <v>9</v>
      </c>
      <c r="AV21" s="2">
        <v>11</v>
      </c>
      <c r="AW21" s="2">
        <v>11</v>
      </c>
      <c r="AX21" s="2">
        <v>11</v>
      </c>
      <c r="AY21" s="2">
        <v>11</v>
      </c>
      <c r="AZ21" s="2">
        <v>11</v>
      </c>
      <c r="BA21" s="2">
        <v>10</v>
      </c>
      <c r="BB21" s="2">
        <v>10</v>
      </c>
      <c r="BC21" s="2">
        <v>11</v>
      </c>
      <c r="BD21" s="2">
        <v>11</v>
      </c>
      <c r="BE21" s="2">
        <v>13</v>
      </c>
      <c r="BF21" s="2">
        <v>12</v>
      </c>
      <c r="BG21" s="2">
        <v>12</v>
      </c>
      <c r="BH21" s="2">
        <v>12</v>
      </c>
      <c r="BI21" s="2">
        <v>12</v>
      </c>
      <c r="BJ21" s="2">
        <v>14</v>
      </c>
      <c r="BK21" s="2">
        <v>16</v>
      </c>
      <c r="BL21" s="2">
        <v>15</v>
      </c>
      <c r="BM21" s="2">
        <v>15</v>
      </c>
      <c r="BN21" s="2">
        <v>15</v>
      </c>
      <c r="BO21" s="2">
        <v>15</v>
      </c>
      <c r="BP21" s="2" t="e">
        <v>#N/A</v>
      </c>
      <c r="BQ21" s="2" t="e">
        <v>#N/A</v>
      </c>
      <c r="BR21" s="2" t="e">
        <v>#N/A</v>
      </c>
      <c r="BS21" s="2" t="e">
        <v>#N/A</v>
      </c>
      <c r="BT21" s="2" t="e">
        <v>#N/A</v>
      </c>
      <c r="BU21" s="2" t="e">
        <v>#N/A</v>
      </c>
      <c r="BV21" s="2" t="e">
        <v>#N/A</v>
      </c>
      <c r="BW21" s="2" t="e">
        <v>#N/A</v>
      </c>
      <c r="BX21" s="2" t="e">
        <v>#N/A</v>
      </c>
      <c r="BY21" s="2" t="e">
        <v>#N/A</v>
      </c>
      <c r="BZ21" s="2" t="e">
        <v>#N/A</v>
      </c>
      <c r="CA21" s="2" t="e">
        <v>#N/A</v>
      </c>
      <c r="CB21" s="2" t="e">
        <v>#N/A</v>
      </c>
      <c r="CC21" s="2" t="e">
        <v>#N/A</v>
      </c>
      <c r="CD21" s="2" t="e">
        <v>#N/A</v>
      </c>
      <c r="CE21" s="2" t="e">
        <v>#N/A</v>
      </c>
      <c r="CF21" s="2" t="e">
        <v>#N/A</v>
      </c>
      <c r="CG21" s="2" t="e">
        <v>#N/A</v>
      </c>
      <c r="CH21" s="2" t="e">
        <v>#N/A</v>
      </c>
      <c r="CI21" s="2" t="e">
        <v>#N/A</v>
      </c>
      <c r="CJ21" s="2" t="e">
        <v>#N/A</v>
      </c>
      <c r="CK21" s="2" t="e">
        <v>#N/A</v>
      </c>
      <c r="CL21" s="2" t="e">
        <v>#N/A</v>
      </c>
      <c r="CM21" s="2" t="e">
        <v>#N/A</v>
      </c>
      <c r="CN21" s="2" t="e">
        <v>#N/A</v>
      </c>
      <c r="CO21" s="2" t="e">
        <v>#N/A</v>
      </c>
      <c r="CP21" s="2" t="e">
        <v>#N/A</v>
      </c>
      <c r="CQ21" s="2" t="e">
        <v>#N/A</v>
      </c>
      <c r="CR21" s="2" t="e">
        <v>#N/A</v>
      </c>
      <c r="CS21" s="2" t="e">
        <v>#N/A</v>
      </c>
      <c r="CT21" s="2" t="e">
        <v>#N/A</v>
      </c>
      <c r="CU21" s="2" t="e">
        <v>#N/A</v>
      </c>
      <c r="CV21" s="2" t="e">
        <v>#N/A</v>
      </c>
      <c r="CW21" s="2" t="e">
        <v>#N/A</v>
      </c>
      <c r="CX21" s="2" t="e">
        <v>#N/A</v>
      </c>
      <c r="CY21" s="2" t="e">
        <v>#N/A</v>
      </c>
      <c r="CZ21" s="2" t="e">
        <v>#N/A</v>
      </c>
      <c r="DA21" s="2" t="e">
        <v>#N/A</v>
      </c>
      <c r="DB21" s="2" t="e">
        <v>#N/A</v>
      </c>
      <c r="DC21" s="2" t="e">
        <v>#N/A</v>
      </c>
      <c r="DD21" s="2" t="e">
        <v>#N/A</v>
      </c>
      <c r="DE21" s="2" t="e">
        <v>#N/A</v>
      </c>
      <c r="DF21" s="2" t="e">
        <v>#N/A</v>
      </c>
      <c r="DG21" s="2" t="e">
        <v>#N/A</v>
      </c>
      <c r="DH21" s="2" t="e">
        <v>#N/A</v>
      </c>
      <c r="DI21" s="2" t="e">
        <v>#N/A</v>
      </c>
      <c r="DJ21" s="2" t="e">
        <v>#N/A</v>
      </c>
      <c r="DK21" s="2" t="e">
        <v>#N/A</v>
      </c>
      <c r="DL21" s="2" t="e">
        <v>#N/A</v>
      </c>
      <c r="DM21" s="2" t="e">
        <v>#N/A</v>
      </c>
      <c r="DN21" s="2" t="e">
        <v>#N/A</v>
      </c>
      <c r="DO21" s="2" t="e">
        <v>#N/A</v>
      </c>
      <c r="DP21" s="2" t="e">
        <v>#N/A</v>
      </c>
      <c r="DQ21" s="2" t="e">
        <v>#N/A</v>
      </c>
      <c r="DR21" s="2" t="e">
        <v>#N/A</v>
      </c>
      <c r="DS21" s="2" t="e">
        <v>#N/A</v>
      </c>
      <c r="DT21" s="2" t="e">
        <v>#N/A</v>
      </c>
      <c r="DU21" s="2" t="e">
        <v>#N/A</v>
      </c>
      <c r="DV21" s="2" t="e">
        <v>#N/A</v>
      </c>
      <c r="DW21" s="2" t="e">
        <v>#N/A</v>
      </c>
      <c r="DX21" s="2" t="e">
        <v>#N/A</v>
      </c>
      <c r="DY21" s="2" t="e">
        <v>#N/A</v>
      </c>
      <c r="DZ21" s="2" t="e">
        <v>#N/A</v>
      </c>
      <c r="EA21" s="2" t="e">
        <v>#N/A</v>
      </c>
      <c r="EB21" s="2" t="e">
        <v>#N/A</v>
      </c>
      <c r="EC21" s="2" t="e">
        <v>#N/A</v>
      </c>
      <c r="ED21" s="2" t="e">
        <v>#N/A</v>
      </c>
      <c r="EE21" s="2" t="e">
        <v>#N/A</v>
      </c>
      <c r="EF21" s="2" t="e">
        <v>#N/A</v>
      </c>
      <c r="EG21" s="2" t="e">
        <v>#N/A</v>
      </c>
      <c r="EH21" s="2" t="e">
        <v>#N/A</v>
      </c>
      <c r="EI21" s="2" t="e">
        <v>#N/A</v>
      </c>
    </row>
    <row r="22" spans="1:139" x14ac:dyDescent="0.25">
      <c r="A22" s="2" t="s">
        <v>417</v>
      </c>
      <c r="B22" s="2">
        <v>98</v>
      </c>
      <c r="C22" s="2">
        <v>18</v>
      </c>
      <c r="D22" s="2">
        <v>0</v>
      </c>
      <c r="E22" s="2">
        <v>1</v>
      </c>
      <c r="F22" s="2">
        <v>0</v>
      </c>
      <c r="G22" s="2">
        <v>2</v>
      </c>
      <c r="H22" s="2">
        <v>4</v>
      </c>
      <c r="I22" s="2">
        <v>4</v>
      </c>
      <c r="J22" s="2">
        <v>10</v>
      </c>
      <c r="K22" s="2">
        <v>11</v>
      </c>
      <c r="L22" s="2">
        <v>14</v>
      </c>
      <c r="M22" s="2">
        <v>14</v>
      </c>
      <c r="N22" s="2">
        <v>15</v>
      </c>
      <c r="O22" s="2">
        <v>15</v>
      </c>
      <c r="P22" s="2">
        <v>16</v>
      </c>
      <c r="Q22" s="2">
        <v>16</v>
      </c>
      <c r="R22" s="2">
        <v>18</v>
      </c>
      <c r="S22" s="2">
        <v>20</v>
      </c>
      <c r="T22" s="2">
        <v>20</v>
      </c>
      <c r="U22" s="2">
        <v>20</v>
      </c>
      <c r="V22" s="2">
        <v>21</v>
      </c>
      <c r="W22" s="2" t="e">
        <v>#N/A</v>
      </c>
      <c r="X22" s="2" t="e">
        <v>#N/A</v>
      </c>
      <c r="Y22" s="2" t="e">
        <v>#N/A</v>
      </c>
      <c r="Z22" s="2" t="e">
        <v>#N/A</v>
      </c>
      <c r="AA22" s="2" t="e">
        <v>#N/A</v>
      </c>
      <c r="AB22" s="2" t="e">
        <v>#N/A</v>
      </c>
      <c r="AC22" s="2" t="e">
        <v>#N/A</v>
      </c>
      <c r="AD22" s="2" t="e">
        <v>#N/A</v>
      </c>
      <c r="AE22" s="2" t="e">
        <v>#N/A</v>
      </c>
      <c r="AF22" s="2" t="e">
        <v>#N/A</v>
      </c>
      <c r="AG22" s="2" t="e">
        <v>#N/A</v>
      </c>
      <c r="AH22" s="2" t="e">
        <v>#N/A</v>
      </c>
      <c r="AI22" s="2" t="e">
        <v>#N/A</v>
      </c>
      <c r="AJ22" s="2" t="e">
        <v>#N/A</v>
      </c>
      <c r="AK22" s="2" t="e">
        <v>#N/A</v>
      </c>
      <c r="AL22" s="2" t="e">
        <v>#N/A</v>
      </c>
      <c r="AM22" s="2" t="e">
        <v>#N/A</v>
      </c>
      <c r="AN22" s="2" t="e">
        <v>#N/A</v>
      </c>
      <c r="AO22" s="2" t="e">
        <v>#N/A</v>
      </c>
      <c r="AP22" s="2" t="e">
        <v>#N/A</v>
      </c>
      <c r="AQ22" s="2" t="e">
        <v>#N/A</v>
      </c>
      <c r="AR22" s="2" t="e">
        <v>#N/A</v>
      </c>
      <c r="AS22" s="2" t="e">
        <v>#N/A</v>
      </c>
      <c r="AT22" s="2" t="e">
        <v>#N/A</v>
      </c>
      <c r="AU22" s="2" t="e">
        <v>#N/A</v>
      </c>
      <c r="AV22" s="2" t="e">
        <v>#N/A</v>
      </c>
      <c r="AW22" s="2" t="e">
        <v>#N/A</v>
      </c>
      <c r="AX22" s="2" t="e">
        <v>#N/A</v>
      </c>
      <c r="AY22" s="2" t="e">
        <v>#N/A</v>
      </c>
      <c r="AZ22" s="2" t="e">
        <v>#N/A</v>
      </c>
      <c r="BA22" s="2" t="e">
        <v>#N/A</v>
      </c>
      <c r="BB22" s="2" t="e">
        <v>#N/A</v>
      </c>
      <c r="BC22" s="2" t="e">
        <v>#N/A</v>
      </c>
      <c r="BD22" s="2" t="e">
        <v>#N/A</v>
      </c>
      <c r="BE22" s="2" t="e">
        <v>#N/A</v>
      </c>
      <c r="BF22" s="2" t="e">
        <v>#N/A</v>
      </c>
      <c r="BG22" s="2" t="e">
        <v>#N/A</v>
      </c>
      <c r="BH22" s="2" t="e">
        <v>#N/A</v>
      </c>
      <c r="BI22" s="2" t="e">
        <v>#N/A</v>
      </c>
      <c r="BJ22" s="2" t="e">
        <v>#N/A</v>
      </c>
      <c r="BK22" s="2" t="e">
        <v>#N/A</v>
      </c>
      <c r="BL22" s="2" t="e">
        <v>#N/A</v>
      </c>
      <c r="BM22" s="2" t="e">
        <v>#N/A</v>
      </c>
      <c r="BN22" s="2" t="e">
        <v>#N/A</v>
      </c>
      <c r="BO22" s="2" t="e">
        <v>#N/A</v>
      </c>
      <c r="BP22" s="2" t="e">
        <v>#N/A</v>
      </c>
      <c r="BQ22" s="2" t="e">
        <v>#N/A</v>
      </c>
      <c r="BR22" s="2" t="e">
        <v>#N/A</v>
      </c>
      <c r="BS22" s="2" t="e">
        <v>#N/A</v>
      </c>
      <c r="BT22" s="2" t="e">
        <v>#N/A</v>
      </c>
      <c r="BU22" s="2" t="e">
        <v>#N/A</v>
      </c>
      <c r="BV22" s="2" t="e">
        <v>#N/A</v>
      </c>
      <c r="BW22" s="2" t="e">
        <v>#N/A</v>
      </c>
      <c r="BX22" s="2" t="e">
        <v>#N/A</v>
      </c>
      <c r="BY22" s="2" t="e">
        <v>#N/A</v>
      </c>
      <c r="BZ22" s="2" t="e">
        <v>#N/A</v>
      </c>
      <c r="CA22" s="2" t="e">
        <v>#N/A</v>
      </c>
      <c r="CB22" s="2" t="e">
        <v>#N/A</v>
      </c>
      <c r="CC22" s="2" t="e">
        <v>#N/A</v>
      </c>
      <c r="CD22" s="2" t="e">
        <v>#N/A</v>
      </c>
      <c r="CE22" s="2" t="e">
        <v>#N/A</v>
      </c>
      <c r="CF22" s="2" t="e">
        <v>#N/A</v>
      </c>
      <c r="CG22" s="2" t="e">
        <v>#N/A</v>
      </c>
      <c r="CH22" s="2" t="e">
        <v>#N/A</v>
      </c>
      <c r="CI22" s="2" t="e">
        <v>#N/A</v>
      </c>
      <c r="CJ22" s="2" t="e">
        <v>#N/A</v>
      </c>
      <c r="CK22" s="2" t="e">
        <v>#N/A</v>
      </c>
      <c r="CL22" s="2" t="e">
        <v>#N/A</v>
      </c>
      <c r="CM22" s="2" t="e">
        <v>#N/A</v>
      </c>
      <c r="CN22" s="2" t="e">
        <v>#N/A</v>
      </c>
      <c r="CO22" s="2" t="e">
        <v>#N/A</v>
      </c>
      <c r="CP22" s="2" t="e">
        <v>#N/A</v>
      </c>
      <c r="CQ22" s="2" t="e">
        <v>#N/A</v>
      </c>
      <c r="CR22" s="2" t="e">
        <v>#N/A</v>
      </c>
      <c r="CS22" s="2" t="e">
        <v>#N/A</v>
      </c>
      <c r="CT22" s="2" t="e">
        <v>#N/A</v>
      </c>
      <c r="CU22" s="2" t="e">
        <v>#N/A</v>
      </c>
      <c r="CV22" s="2" t="e">
        <v>#N/A</v>
      </c>
      <c r="CW22" s="2" t="e">
        <v>#N/A</v>
      </c>
      <c r="CX22" s="2" t="e">
        <v>#N/A</v>
      </c>
      <c r="CY22" s="2" t="e">
        <v>#N/A</v>
      </c>
      <c r="CZ22" s="2" t="e">
        <v>#N/A</v>
      </c>
      <c r="DA22" s="2" t="e">
        <v>#N/A</v>
      </c>
      <c r="DB22" s="2" t="e">
        <v>#N/A</v>
      </c>
      <c r="DC22" s="2" t="e">
        <v>#N/A</v>
      </c>
      <c r="DD22" s="2" t="e">
        <v>#N/A</v>
      </c>
      <c r="DE22" s="2" t="e">
        <v>#N/A</v>
      </c>
      <c r="DF22" s="2" t="e">
        <v>#N/A</v>
      </c>
      <c r="DG22" s="2" t="e">
        <v>#N/A</v>
      </c>
      <c r="DH22" s="2" t="e">
        <v>#N/A</v>
      </c>
      <c r="DI22" s="2" t="e">
        <v>#N/A</v>
      </c>
      <c r="DJ22" s="2" t="e">
        <v>#N/A</v>
      </c>
      <c r="DK22" s="2" t="e">
        <v>#N/A</v>
      </c>
      <c r="DL22" s="2" t="e">
        <v>#N/A</v>
      </c>
      <c r="DM22" s="2" t="e">
        <v>#N/A</v>
      </c>
      <c r="DN22" s="2" t="e">
        <v>#N/A</v>
      </c>
      <c r="DO22" s="2" t="e">
        <v>#N/A</v>
      </c>
      <c r="DP22" s="2" t="e">
        <v>#N/A</v>
      </c>
      <c r="DQ22" s="2" t="e">
        <v>#N/A</v>
      </c>
      <c r="DR22" s="2" t="e">
        <v>#N/A</v>
      </c>
      <c r="DS22" s="2" t="e">
        <v>#N/A</v>
      </c>
      <c r="DT22" s="2" t="e">
        <v>#N/A</v>
      </c>
      <c r="DU22" s="2" t="e">
        <v>#N/A</v>
      </c>
      <c r="DV22" s="2" t="e">
        <v>#N/A</v>
      </c>
      <c r="DW22" s="2" t="e">
        <v>#N/A</v>
      </c>
      <c r="DX22" s="2" t="e">
        <v>#N/A</v>
      </c>
      <c r="DY22" s="2" t="e">
        <v>#N/A</v>
      </c>
      <c r="DZ22" s="2" t="e">
        <v>#N/A</v>
      </c>
      <c r="EA22" s="2" t="e">
        <v>#N/A</v>
      </c>
      <c r="EB22" s="2" t="e">
        <v>#N/A</v>
      </c>
      <c r="EC22" s="2" t="e">
        <v>#N/A</v>
      </c>
      <c r="ED22" s="2" t="e">
        <v>#N/A</v>
      </c>
      <c r="EE22" s="2" t="e">
        <v>#N/A</v>
      </c>
      <c r="EF22" s="2" t="e">
        <v>#N/A</v>
      </c>
      <c r="EG22" s="2" t="e">
        <v>#N/A</v>
      </c>
      <c r="EH22" s="2" t="e">
        <v>#N/A</v>
      </c>
      <c r="EI22" s="2" t="e">
        <v>#N/A</v>
      </c>
    </row>
    <row r="23" spans="1:139" x14ac:dyDescent="0.25">
      <c r="A23" s="2" t="s">
        <v>576</v>
      </c>
      <c r="B23" s="2">
        <v>99</v>
      </c>
      <c r="C23" s="2">
        <v>54</v>
      </c>
      <c r="D23" s="2">
        <v>0</v>
      </c>
      <c r="E23" s="2">
        <v>1</v>
      </c>
      <c r="F23" s="2">
        <v>1</v>
      </c>
      <c r="G23" s="2">
        <v>1</v>
      </c>
      <c r="H23" s="2">
        <v>4</v>
      </c>
      <c r="I23" s="2">
        <v>4</v>
      </c>
      <c r="J23" s="2">
        <v>4</v>
      </c>
      <c r="K23" s="2">
        <v>5</v>
      </c>
      <c r="L23" s="2">
        <v>7</v>
      </c>
      <c r="M23" s="2">
        <v>7</v>
      </c>
      <c r="N23" s="2">
        <v>9</v>
      </c>
      <c r="O23" s="2">
        <v>9</v>
      </c>
      <c r="P23" s="2">
        <v>8</v>
      </c>
      <c r="Q23" s="2">
        <v>8</v>
      </c>
      <c r="R23" s="2">
        <v>9</v>
      </c>
      <c r="S23" s="2">
        <v>11</v>
      </c>
      <c r="T23" s="2">
        <v>11</v>
      </c>
      <c r="U23" s="2">
        <v>12</v>
      </c>
      <c r="V23" s="2">
        <v>12</v>
      </c>
      <c r="W23" s="2">
        <v>12</v>
      </c>
      <c r="X23" s="2">
        <v>13</v>
      </c>
      <c r="Y23" s="2">
        <v>13</v>
      </c>
      <c r="Z23" s="2">
        <v>15</v>
      </c>
      <c r="AA23" s="2">
        <v>17</v>
      </c>
      <c r="AB23" s="2">
        <v>16</v>
      </c>
      <c r="AC23" s="2">
        <v>16</v>
      </c>
      <c r="AD23" s="2">
        <v>17</v>
      </c>
      <c r="AE23" s="2">
        <v>16</v>
      </c>
      <c r="AF23" s="2">
        <v>16</v>
      </c>
      <c r="AG23" s="2">
        <v>16</v>
      </c>
      <c r="AH23" s="2">
        <v>17</v>
      </c>
      <c r="AI23" s="2">
        <v>16</v>
      </c>
      <c r="AJ23" s="2">
        <v>16</v>
      </c>
      <c r="AK23" s="2">
        <v>17</v>
      </c>
      <c r="AL23" s="2">
        <v>17</v>
      </c>
      <c r="AM23" s="2">
        <v>18</v>
      </c>
      <c r="AN23" s="2">
        <v>18</v>
      </c>
      <c r="AO23" s="2">
        <v>18</v>
      </c>
      <c r="AP23" s="2">
        <v>22</v>
      </c>
      <c r="AQ23" s="2">
        <v>22</v>
      </c>
      <c r="AR23" s="2">
        <v>25</v>
      </c>
      <c r="AS23" s="2">
        <v>27</v>
      </c>
      <c r="AT23" s="2">
        <v>29</v>
      </c>
      <c r="AU23" s="2">
        <v>30</v>
      </c>
      <c r="AV23" s="2">
        <v>31</v>
      </c>
      <c r="AW23" s="2">
        <v>31</v>
      </c>
      <c r="AX23" s="2">
        <v>32</v>
      </c>
      <c r="AY23" s="2">
        <v>32</v>
      </c>
      <c r="AZ23" s="2">
        <v>32</v>
      </c>
      <c r="BA23" s="2">
        <v>31</v>
      </c>
      <c r="BB23" s="2">
        <v>33</v>
      </c>
      <c r="BC23" s="2">
        <v>34</v>
      </c>
      <c r="BD23" s="2">
        <v>36</v>
      </c>
      <c r="BE23" s="2">
        <v>36</v>
      </c>
      <c r="BF23" s="2">
        <v>35</v>
      </c>
      <c r="BG23" s="2" t="e">
        <v>#N/A</v>
      </c>
      <c r="BH23" s="2" t="e">
        <v>#N/A</v>
      </c>
      <c r="BI23" s="2" t="e">
        <v>#N/A</v>
      </c>
      <c r="BJ23" s="2" t="e">
        <v>#N/A</v>
      </c>
      <c r="BK23" s="2" t="e">
        <v>#N/A</v>
      </c>
      <c r="BL23" s="2" t="e">
        <v>#N/A</v>
      </c>
      <c r="BM23" s="2" t="e">
        <v>#N/A</v>
      </c>
      <c r="BN23" s="2" t="e">
        <v>#N/A</v>
      </c>
      <c r="BO23" s="2" t="e">
        <v>#N/A</v>
      </c>
      <c r="BP23" s="2" t="e">
        <v>#N/A</v>
      </c>
      <c r="BQ23" s="2" t="e">
        <v>#N/A</v>
      </c>
      <c r="BR23" s="2" t="e">
        <v>#N/A</v>
      </c>
      <c r="BS23" s="2" t="e">
        <v>#N/A</v>
      </c>
      <c r="BT23" s="2" t="e">
        <v>#N/A</v>
      </c>
      <c r="BU23" s="2" t="e">
        <v>#N/A</v>
      </c>
      <c r="BV23" s="2" t="e">
        <v>#N/A</v>
      </c>
      <c r="BW23" s="2" t="e">
        <v>#N/A</v>
      </c>
      <c r="BX23" s="2" t="e">
        <v>#N/A</v>
      </c>
      <c r="BY23" s="2" t="e">
        <v>#N/A</v>
      </c>
      <c r="BZ23" s="2" t="e">
        <v>#N/A</v>
      </c>
      <c r="CA23" s="2" t="e">
        <v>#N/A</v>
      </c>
      <c r="CB23" s="2" t="e">
        <v>#N/A</v>
      </c>
      <c r="CC23" s="2" t="e">
        <v>#N/A</v>
      </c>
      <c r="CD23" s="2" t="e">
        <v>#N/A</v>
      </c>
      <c r="CE23" s="2" t="e">
        <v>#N/A</v>
      </c>
      <c r="CF23" s="2" t="e">
        <v>#N/A</v>
      </c>
      <c r="CG23" s="2" t="e">
        <v>#N/A</v>
      </c>
      <c r="CH23" s="2" t="e">
        <v>#N/A</v>
      </c>
      <c r="CI23" s="2" t="e">
        <v>#N/A</v>
      </c>
      <c r="CJ23" s="2" t="e">
        <v>#N/A</v>
      </c>
      <c r="CK23" s="2" t="e">
        <v>#N/A</v>
      </c>
      <c r="CL23" s="2" t="e">
        <v>#N/A</v>
      </c>
      <c r="CM23" s="2" t="e">
        <v>#N/A</v>
      </c>
      <c r="CN23" s="2" t="e">
        <v>#N/A</v>
      </c>
      <c r="CO23" s="2" t="e">
        <v>#N/A</v>
      </c>
      <c r="CP23" s="2" t="e">
        <v>#N/A</v>
      </c>
      <c r="CQ23" s="2" t="e">
        <v>#N/A</v>
      </c>
      <c r="CR23" s="2" t="e">
        <v>#N/A</v>
      </c>
      <c r="CS23" s="2" t="e">
        <v>#N/A</v>
      </c>
      <c r="CT23" s="2" t="e">
        <v>#N/A</v>
      </c>
      <c r="CU23" s="2" t="e">
        <v>#N/A</v>
      </c>
      <c r="CV23" s="2" t="e">
        <v>#N/A</v>
      </c>
      <c r="CW23" s="2" t="e">
        <v>#N/A</v>
      </c>
      <c r="CX23" s="2" t="e">
        <v>#N/A</v>
      </c>
      <c r="CY23" s="2" t="e">
        <v>#N/A</v>
      </c>
      <c r="CZ23" s="2" t="e">
        <v>#N/A</v>
      </c>
      <c r="DA23" s="2" t="e">
        <v>#N/A</v>
      </c>
      <c r="DB23" s="2" t="e">
        <v>#N/A</v>
      </c>
      <c r="DC23" s="2" t="e">
        <v>#N/A</v>
      </c>
      <c r="DD23" s="2" t="e">
        <v>#N/A</v>
      </c>
      <c r="DE23" s="2" t="e">
        <v>#N/A</v>
      </c>
      <c r="DF23" s="2" t="e">
        <v>#N/A</v>
      </c>
      <c r="DG23" s="2" t="e">
        <v>#N/A</v>
      </c>
      <c r="DH23" s="2" t="e">
        <v>#N/A</v>
      </c>
      <c r="DI23" s="2" t="e">
        <v>#N/A</v>
      </c>
      <c r="DJ23" s="2" t="e">
        <v>#N/A</v>
      </c>
      <c r="DK23" s="2" t="e">
        <v>#N/A</v>
      </c>
      <c r="DL23" s="2" t="e">
        <v>#N/A</v>
      </c>
      <c r="DM23" s="2" t="e">
        <v>#N/A</v>
      </c>
      <c r="DN23" s="2" t="e">
        <v>#N/A</v>
      </c>
      <c r="DO23" s="2" t="e">
        <v>#N/A</v>
      </c>
      <c r="DP23" s="2" t="e">
        <v>#N/A</v>
      </c>
      <c r="DQ23" s="2" t="e">
        <v>#N/A</v>
      </c>
      <c r="DR23" s="2" t="e">
        <v>#N/A</v>
      </c>
      <c r="DS23" s="2" t="e">
        <v>#N/A</v>
      </c>
      <c r="DT23" s="2" t="e">
        <v>#N/A</v>
      </c>
      <c r="DU23" s="2" t="e">
        <v>#N/A</v>
      </c>
      <c r="DV23" s="2" t="e">
        <v>#N/A</v>
      </c>
      <c r="DW23" s="2" t="e">
        <v>#N/A</v>
      </c>
      <c r="DX23" s="2" t="e">
        <v>#N/A</v>
      </c>
      <c r="DY23" s="2" t="e">
        <v>#N/A</v>
      </c>
      <c r="DZ23" s="2" t="e">
        <v>#N/A</v>
      </c>
      <c r="EA23" s="2" t="e">
        <v>#N/A</v>
      </c>
      <c r="EB23" s="2" t="e">
        <v>#N/A</v>
      </c>
      <c r="EC23" s="2" t="e">
        <v>#N/A</v>
      </c>
      <c r="ED23" s="2" t="e">
        <v>#N/A</v>
      </c>
      <c r="EE23" s="2" t="e">
        <v>#N/A</v>
      </c>
      <c r="EF23" s="2" t="e">
        <v>#N/A</v>
      </c>
      <c r="EG23" s="2" t="e">
        <v>#N/A</v>
      </c>
      <c r="EH23" s="2" t="e">
        <v>#N/A</v>
      </c>
      <c r="EI23" s="2" t="e">
        <v>#N/A</v>
      </c>
    </row>
    <row r="24" spans="1:139" x14ac:dyDescent="0.25">
      <c r="A24" s="2" t="s">
        <v>10</v>
      </c>
      <c r="B24" s="2">
        <v>100</v>
      </c>
      <c r="C24" s="2">
        <v>63</v>
      </c>
      <c r="D24" s="2">
        <v>0</v>
      </c>
      <c r="E24" s="2">
        <v>0</v>
      </c>
      <c r="F24" s="2">
        <v>-1</v>
      </c>
      <c r="G24" s="2">
        <v>-1</v>
      </c>
      <c r="H24" s="2">
        <v>0</v>
      </c>
      <c r="I24" s="2">
        <v>-1</v>
      </c>
      <c r="J24" s="2">
        <v>2</v>
      </c>
      <c r="K24" s="2">
        <v>2</v>
      </c>
      <c r="L24" s="2">
        <v>2</v>
      </c>
      <c r="M24" s="2">
        <v>2</v>
      </c>
      <c r="N24" s="2">
        <v>2</v>
      </c>
      <c r="O24" s="2">
        <v>1</v>
      </c>
      <c r="P24" s="2">
        <v>1</v>
      </c>
      <c r="Q24" s="2">
        <v>1</v>
      </c>
      <c r="R24" s="2">
        <v>1</v>
      </c>
      <c r="S24" s="2">
        <v>0</v>
      </c>
      <c r="T24" s="2">
        <v>-1</v>
      </c>
      <c r="U24" s="2">
        <v>-2</v>
      </c>
      <c r="V24" s="2">
        <v>-3</v>
      </c>
      <c r="W24" s="2">
        <v>-3</v>
      </c>
      <c r="X24" s="2">
        <v>-3</v>
      </c>
      <c r="Y24" s="2">
        <v>-2</v>
      </c>
      <c r="Z24" s="2">
        <v>-2</v>
      </c>
      <c r="AA24" s="2">
        <v>-1</v>
      </c>
      <c r="AB24" s="2">
        <v>0</v>
      </c>
      <c r="AC24" s="2">
        <v>-1</v>
      </c>
      <c r="AD24" s="2">
        <v>-2</v>
      </c>
      <c r="AE24" s="2">
        <v>-3</v>
      </c>
      <c r="AF24" s="2">
        <v>-3</v>
      </c>
      <c r="AG24" s="2">
        <v>-3</v>
      </c>
      <c r="AH24" s="2">
        <v>-4</v>
      </c>
      <c r="AI24" s="2">
        <v>-4</v>
      </c>
      <c r="AJ24" s="2">
        <v>-5</v>
      </c>
      <c r="AK24" s="2">
        <v>-4</v>
      </c>
      <c r="AL24" s="2">
        <v>-4</v>
      </c>
      <c r="AM24" s="2">
        <v>-5</v>
      </c>
      <c r="AN24" s="2">
        <v>-6</v>
      </c>
      <c r="AO24" s="2">
        <v>-6</v>
      </c>
      <c r="AP24" s="2">
        <v>-6</v>
      </c>
      <c r="AQ24" s="2">
        <v>-5</v>
      </c>
      <c r="AR24" s="2">
        <v>-4</v>
      </c>
      <c r="AS24" s="2">
        <v>-3</v>
      </c>
      <c r="AT24" s="2">
        <v>-3</v>
      </c>
      <c r="AU24" s="2">
        <v>-3</v>
      </c>
      <c r="AV24" s="2">
        <v>-2</v>
      </c>
      <c r="AW24" s="2">
        <v>-3</v>
      </c>
      <c r="AX24" s="2">
        <v>-4</v>
      </c>
      <c r="AY24" s="2">
        <v>-4</v>
      </c>
      <c r="AZ24" s="2">
        <v>-4</v>
      </c>
      <c r="BA24" s="2">
        <v>-5</v>
      </c>
      <c r="BB24" s="2">
        <v>-5</v>
      </c>
      <c r="BC24" s="2">
        <v>-5</v>
      </c>
      <c r="BD24" s="2">
        <v>-4</v>
      </c>
      <c r="BE24" s="2">
        <v>-5</v>
      </c>
      <c r="BF24" s="2">
        <v>-6</v>
      </c>
      <c r="BG24" s="2">
        <v>-7</v>
      </c>
      <c r="BH24" s="2">
        <v>-7</v>
      </c>
      <c r="BI24" s="2">
        <v>-7</v>
      </c>
      <c r="BJ24" s="2">
        <v>-7</v>
      </c>
      <c r="BK24" s="2">
        <v>-5</v>
      </c>
      <c r="BL24" s="2">
        <v>-6</v>
      </c>
      <c r="BM24" s="2">
        <v>-5</v>
      </c>
      <c r="BN24" s="2">
        <v>-5</v>
      </c>
      <c r="BO24" s="2">
        <v>-6</v>
      </c>
      <c r="BP24" s="2" t="e">
        <v>#N/A</v>
      </c>
      <c r="BQ24" s="2" t="e">
        <v>#N/A</v>
      </c>
      <c r="BR24" s="2" t="e">
        <v>#N/A</v>
      </c>
      <c r="BS24" s="2" t="e">
        <v>#N/A</v>
      </c>
      <c r="BT24" s="2" t="e">
        <v>#N/A</v>
      </c>
      <c r="BU24" s="2" t="e">
        <v>#N/A</v>
      </c>
      <c r="BV24" s="2" t="e">
        <v>#N/A</v>
      </c>
      <c r="BW24" s="2" t="e">
        <v>#N/A</v>
      </c>
      <c r="BX24" s="2" t="e">
        <v>#N/A</v>
      </c>
      <c r="BY24" s="2" t="e">
        <v>#N/A</v>
      </c>
      <c r="BZ24" s="2" t="e">
        <v>#N/A</v>
      </c>
      <c r="CA24" s="2" t="e">
        <v>#N/A</v>
      </c>
      <c r="CB24" s="2" t="e">
        <v>#N/A</v>
      </c>
      <c r="CC24" s="2" t="e">
        <v>#N/A</v>
      </c>
      <c r="CD24" s="2" t="e">
        <v>#N/A</v>
      </c>
      <c r="CE24" s="2" t="e">
        <v>#N/A</v>
      </c>
      <c r="CF24" s="2" t="e">
        <v>#N/A</v>
      </c>
      <c r="CG24" s="2" t="e">
        <v>#N/A</v>
      </c>
      <c r="CH24" s="2" t="e">
        <v>#N/A</v>
      </c>
      <c r="CI24" s="2" t="e">
        <v>#N/A</v>
      </c>
      <c r="CJ24" s="2" t="e">
        <v>#N/A</v>
      </c>
      <c r="CK24" s="2" t="e">
        <v>#N/A</v>
      </c>
      <c r="CL24" s="2" t="e">
        <v>#N/A</v>
      </c>
      <c r="CM24" s="2" t="e">
        <v>#N/A</v>
      </c>
      <c r="CN24" s="2" t="e">
        <v>#N/A</v>
      </c>
      <c r="CO24" s="2" t="e">
        <v>#N/A</v>
      </c>
      <c r="CP24" s="2" t="e">
        <v>#N/A</v>
      </c>
      <c r="CQ24" s="2" t="e">
        <v>#N/A</v>
      </c>
      <c r="CR24" s="2" t="e">
        <v>#N/A</v>
      </c>
      <c r="CS24" s="2" t="e">
        <v>#N/A</v>
      </c>
      <c r="CT24" s="2" t="e">
        <v>#N/A</v>
      </c>
      <c r="CU24" s="2" t="e">
        <v>#N/A</v>
      </c>
      <c r="CV24" s="2" t="e">
        <v>#N/A</v>
      </c>
      <c r="CW24" s="2" t="e">
        <v>#N/A</v>
      </c>
      <c r="CX24" s="2" t="e">
        <v>#N/A</v>
      </c>
      <c r="CY24" s="2" t="e">
        <v>#N/A</v>
      </c>
      <c r="CZ24" s="2" t="e">
        <v>#N/A</v>
      </c>
      <c r="DA24" s="2" t="e">
        <v>#N/A</v>
      </c>
      <c r="DB24" s="2" t="e">
        <v>#N/A</v>
      </c>
      <c r="DC24" s="2" t="e">
        <v>#N/A</v>
      </c>
      <c r="DD24" s="2" t="e">
        <v>#N/A</v>
      </c>
      <c r="DE24" s="2" t="e">
        <v>#N/A</v>
      </c>
      <c r="DF24" s="2" t="e">
        <v>#N/A</v>
      </c>
      <c r="DG24" s="2" t="e">
        <v>#N/A</v>
      </c>
      <c r="DH24" s="2" t="e">
        <v>#N/A</v>
      </c>
      <c r="DI24" s="2" t="e">
        <v>#N/A</v>
      </c>
      <c r="DJ24" s="2" t="e">
        <v>#N/A</v>
      </c>
      <c r="DK24" s="2" t="e">
        <v>#N/A</v>
      </c>
      <c r="DL24" s="2" t="e">
        <v>#N/A</v>
      </c>
      <c r="DM24" s="2" t="e">
        <v>#N/A</v>
      </c>
      <c r="DN24" s="2" t="e">
        <v>#N/A</v>
      </c>
      <c r="DO24" s="2" t="e">
        <v>#N/A</v>
      </c>
      <c r="DP24" s="2" t="e">
        <v>#N/A</v>
      </c>
      <c r="DQ24" s="2" t="e">
        <v>#N/A</v>
      </c>
      <c r="DR24" s="2" t="e">
        <v>#N/A</v>
      </c>
      <c r="DS24" s="2" t="e">
        <v>#N/A</v>
      </c>
      <c r="DT24" s="2" t="e">
        <v>#N/A</v>
      </c>
      <c r="DU24" s="2" t="e">
        <v>#N/A</v>
      </c>
      <c r="DV24" s="2" t="e">
        <v>#N/A</v>
      </c>
      <c r="DW24" s="2" t="e">
        <v>#N/A</v>
      </c>
      <c r="DX24" s="2" t="e">
        <v>#N/A</v>
      </c>
      <c r="DY24" s="2" t="e">
        <v>#N/A</v>
      </c>
      <c r="DZ24" s="2" t="e">
        <v>#N/A</v>
      </c>
      <c r="EA24" s="2" t="e">
        <v>#N/A</v>
      </c>
      <c r="EB24" s="2" t="e">
        <v>#N/A</v>
      </c>
      <c r="EC24" s="2" t="e">
        <v>#N/A</v>
      </c>
      <c r="ED24" s="2" t="e">
        <v>#N/A</v>
      </c>
      <c r="EE24" s="2" t="e">
        <v>#N/A</v>
      </c>
      <c r="EF24" s="2" t="e">
        <v>#N/A</v>
      </c>
      <c r="EG24" s="2" t="e">
        <v>#N/A</v>
      </c>
      <c r="EH24" s="2" t="e">
        <v>#N/A</v>
      </c>
      <c r="EI24" s="2" t="e">
        <v>#N/A</v>
      </c>
    </row>
    <row r="25" spans="1:139" x14ac:dyDescent="0.25">
      <c r="A25" s="2" t="s">
        <v>339</v>
      </c>
      <c r="B25" s="2">
        <v>101</v>
      </c>
      <c r="C25" s="2">
        <v>63</v>
      </c>
      <c r="D25" s="2">
        <v>0</v>
      </c>
      <c r="E25" s="2">
        <v>0</v>
      </c>
      <c r="F25" s="2">
        <v>0</v>
      </c>
      <c r="G25" s="2">
        <v>0</v>
      </c>
      <c r="H25" s="2">
        <v>1</v>
      </c>
      <c r="I25" s="2">
        <v>2</v>
      </c>
      <c r="J25" s="2">
        <v>1</v>
      </c>
      <c r="K25" s="2">
        <v>1</v>
      </c>
      <c r="L25" s="2">
        <v>2</v>
      </c>
      <c r="M25" s="2">
        <v>1</v>
      </c>
      <c r="N25" s="2">
        <v>1</v>
      </c>
      <c r="O25" s="2">
        <v>2</v>
      </c>
      <c r="P25" s="2">
        <v>3</v>
      </c>
      <c r="Q25" s="2">
        <v>3</v>
      </c>
      <c r="R25" s="2">
        <v>2</v>
      </c>
      <c r="S25" s="2">
        <v>2</v>
      </c>
      <c r="T25" s="2">
        <v>2</v>
      </c>
      <c r="U25" s="2">
        <v>3</v>
      </c>
      <c r="V25" s="2">
        <v>3</v>
      </c>
      <c r="W25" s="2">
        <v>3</v>
      </c>
      <c r="X25" s="2">
        <v>2</v>
      </c>
      <c r="Y25" s="2">
        <v>2</v>
      </c>
      <c r="Z25" s="2">
        <v>4</v>
      </c>
      <c r="AA25" s="2">
        <v>4</v>
      </c>
      <c r="AB25" s="2">
        <v>4</v>
      </c>
      <c r="AC25" s="2">
        <v>5</v>
      </c>
      <c r="AD25" s="2">
        <v>5</v>
      </c>
      <c r="AE25" s="2">
        <v>4</v>
      </c>
      <c r="AF25" s="2">
        <v>5</v>
      </c>
      <c r="AG25" s="2">
        <v>6</v>
      </c>
      <c r="AH25" s="2">
        <v>7</v>
      </c>
      <c r="AI25" s="2">
        <v>7</v>
      </c>
      <c r="AJ25" s="2">
        <v>6</v>
      </c>
      <c r="AK25" s="2">
        <v>6</v>
      </c>
      <c r="AL25" s="2">
        <v>7</v>
      </c>
      <c r="AM25" s="2">
        <v>6</v>
      </c>
      <c r="AN25" s="2">
        <v>6</v>
      </c>
      <c r="AO25" s="2">
        <v>5</v>
      </c>
      <c r="AP25" s="2">
        <v>5</v>
      </c>
      <c r="AQ25" s="2">
        <v>5</v>
      </c>
      <c r="AR25" s="2">
        <v>6</v>
      </c>
      <c r="AS25" s="2">
        <v>6</v>
      </c>
      <c r="AT25" s="2">
        <v>7</v>
      </c>
      <c r="AU25" s="2">
        <v>6</v>
      </c>
      <c r="AV25" s="2">
        <v>6</v>
      </c>
      <c r="AW25" s="2">
        <v>5</v>
      </c>
      <c r="AX25" s="2">
        <v>5</v>
      </c>
      <c r="AY25" s="2">
        <v>5</v>
      </c>
      <c r="AZ25" s="2">
        <v>5</v>
      </c>
      <c r="BA25" s="2">
        <v>5</v>
      </c>
      <c r="BB25" s="2">
        <v>6</v>
      </c>
      <c r="BC25" s="2">
        <v>6</v>
      </c>
      <c r="BD25" s="2">
        <v>6</v>
      </c>
      <c r="BE25" s="2">
        <v>6</v>
      </c>
      <c r="BF25" s="2">
        <v>5</v>
      </c>
      <c r="BG25" s="2">
        <v>4</v>
      </c>
      <c r="BH25" s="2">
        <v>4</v>
      </c>
      <c r="BI25" s="2">
        <v>4</v>
      </c>
      <c r="BJ25" s="2">
        <v>5</v>
      </c>
      <c r="BK25" s="2">
        <v>6</v>
      </c>
      <c r="BL25" s="2">
        <v>5</v>
      </c>
      <c r="BM25" s="2">
        <v>7</v>
      </c>
      <c r="BN25" s="2">
        <v>7</v>
      </c>
      <c r="BO25" s="2">
        <v>7</v>
      </c>
      <c r="BP25" s="2" t="e">
        <v>#N/A</v>
      </c>
      <c r="BQ25" s="2" t="e">
        <v>#N/A</v>
      </c>
      <c r="BR25" s="2" t="e">
        <v>#N/A</v>
      </c>
      <c r="BS25" s="2" t="e">
        <v>#N/A</v>
      </c>
      <c r="BT25" s="2" t="e">
        <v>#N/A</v>
      </c>
      <c r="BU25" s="2" t="e">
        <v>#N/A</v>
      </c>
      <c r="BV25" s="2" t="e">
        <v>#N/A</v>
      </c>
      <c r="BW25" s="2" t="e">
        <v>#N/A</v>
      </c>
      <c r="BX25" s="2" t="e">
        <v>#N/A</v>
      </c>
      <c r="BY25" s="2" t="e">
        <v>#N/A</v>
      </c>
      <c r="BZ25" s="2" t="e">
        <v>#N/A</v>
      </c>
      <c r="CA25" s="2" t="e">
        <v>#N/A</v>
      </c>
      <c r="CB25" s="2" t="e">
        <v>#N/A</v>
      </c>
      <c r="CC25" s="2" t="e">
        <v>#N/A</v>
      </c>
      <c r="CD25" s="2" t="e">
        <v>#N/A</v>
      </c>
      <c r="CE25" s="2" t="e">
        <v>#N/A</v>
      </c>
      <c r="CF25" s="2" t="e">
        <v>#N/A</v>
      </c>
      <c r="CG25" s="2" t="e">
        <v>#N/A</v>
      </c>
      <c r="CH25" s="2" t="e">
        <v>#N/A</v>
      </c>
      <c r="CI25" s="2" t="e">
        <v>#N/A</v>
      </c>
      <c r="CJ25" s="2" t="e">
        <v>#N/A</v>
      </c>
      <c r="CK25" s="2" t="e">
        <v>#N/A</v>
      </c>
      <c r="CL25" s="2" t="e">
        <v>#N/A</v>
      </c>
      <c r="CM25" s="2" t="e">
        <v>#N/A</v>
      </c>
      <c r="CN25" s="2" t="e">
        <v>#N/A</v>
      </c>
      <c r="CO25" s="2" t="e">
        <v>#N/A</v>
      </c>
      <c r="CP25" s="2" t="e">
        <v>#N/A</v>
      </c>
      <c r="CQ25" s="2" t="e">
        <v>#N/A</v>
      </c>
      <c r="CR25" s="2" t="e">
        <v>#N/A</v>
      </c>
      <c r="CS25" s="2" t="e">
        <v>#N/A</v>
      </c>
      <c r="CT25" s="2" t="e">
        <v>#N/A</v>
      </c>
      <c r="CU25" s="2" t="e">
        <v>#N/A</v>
      </c>
      <c r="CV25" s="2" t="e">
        <v>#N/A</v>
      </c>
      <c r="CW25" s="2" t="e">
        <v>#N/A</v>
      </c>
      <c r="CX25" s="2" t="e">
        <v>#N/A</v>
      </c>
      <c r="CY25" s="2" t="e">
        <v>#N/A</v>
      </c>
      <c r="CZ25" s="2" t="e">
        <v>#N/A</v>
      </c>
      <c r="DA25" s="2" t="e">
        <v>#N/A</v>
      </c>
      <c r="DB25" s="2" t="e">
        <v>#N/A</v>
      </c>
      <c r="DC25" s="2" t="e">
        <v>#N/A</v>
      </c>
      <c r="DD25" s="2" t="e">
        <v>#N/A</v>
      </c>
      <c r="DE25" s="2" t="e">
        <v>#N/A</v>
      </c>
      <c r="DF25" s="2" t="e">
        <v>#N/A</v>
      </c>
      <c r="DG25" s="2" t="e">
        <v>#N/A</v>
      </c>
      <c r="DH25" s="2" t="e">
        <v>#N/A</v>
      </c>
      <c r="DI25" s="2" t="e">
        <v>#N/A</v>
      </c>
      <c r="DJ25" s="2" t="e">
        <v>#N/A</v>
      </c>
      <c r="DK25" s="2" t="e">
        <v>#N/A</v>
      </c>
      <c r="DL25" s="2" t="e">
        <v>#N/A</v>
      </c>
      <c r="DM25" s="2" t="e">
        <v>#N/A</v>
      </c>
      <c r="DN25" s="2" t="e">
        <v>#N/A</v>
      </c>
      <c r="DO25" s="2" t="e">
        <v>#N/A</v>
      </c>
      <c r="DP25" s="2" t="e">
        <v>#N/A</v>
      </c>
      <c r="DQ25" s="2" t="e">
        <v>#N/A</v>
      </c>
      <c r="DR25" s="2" t="e">
        <v>#N/A</v>
      </c>
      <c r="DS25" s="2" t="e">
        <v>#N/A</v>
      </c>
      <c r="DT25" s="2" t="e">
        <v>#N/A</v>
      </c>
      <c r="DU25" s="2" t="e">
        <v>#N/A</v>
      </c>
      <c r="DV25" s="2" t="e">
        <v>#N/A</v>
      </c>
      <c r="DW25" s="2" t="e">
        <v>#N/A</v>
      </c>
      <c r="DX25" s="2" t="e">
        <v>#N/A</v>
      </c>
      <c r="DY25" s="2" t="e">
        <v>#N/A</v>
      </c>
      <c r="DZ25" s="2" t="e">
        <v>#N/A</v>
      </c>
      <c r="EA25" s="2" t="e">
        <v>#N/A</v>
      </c>
      <c r="EB25" s="2" t="e">
        <v>#N/A</v>
      </c>
      <c r="EC25" s="2" t="e">
        <v>#N/A</v>
      </c>
      <c r="ED25" s="2" t="e">
        <v>#N/A</v>
      </c>
      <c r="EE25" s="2" t="e">
        <v>#N/A</v>
      </c>
      <c r="EF25" s="2" t="e">
        <v>#N/A</v>
      </c>
      <c r="EG25" s="2" t="e">
        <v>#N/A</v>
      </c>
      <c r="EH25" s="2" t="e">
        <v>#N/A</v>
      </c>
      <c r="EI25" s="2" t="e">
        <v>#N/A</v>
      </c>
    </row>
    <row r="26" spans="1:139" x14ac:dyDescent="0.25">
      <c r="A26" s="2" t="s">
        <v>204</v>
      </c>
      <c r="B26" s="2">
        <v>102</v>
      </c>
      <c r="C26" s="2">
        <v>54</v>
      </c>
      <c r="D26" s="2">
        <v>0</v>
      </c>
      <c r="E26" s="2">
        <v>0</v>
      </c>
      <c r="F26" s="2">
        <v>-1</v>
      </c>
      <c r="G26" s="2">
        <v>1</v>
      </c>
      <c r="H26" s="2">
        <v>3</v>
      </c>
      <c r="I26" s="2">
        <v>3</v>
      </c>
      <c r="J26" s="2">
        <v>2</v>
      </c>
      <c r="K26" s="2">
        <v>3</v>
      </c>
      <c r="L26" s="2">
        <v>3</v>
      </c>
      <c r="M26" s="2">
        <v>2</v>
      </c>
      <c r="N26" s="2">
        <v>2</v>
      </c>
      <c r="O26" s="2">
        <v>3</v>
      </c>
      <c r="P26" s="2">
        <v>4</v>
      </c>
      <c r="Q26" s="2">
        <v>4</v>
      </c>
      <c r="R26" s="2">
        <v>5</v>
      </c>
      <c r="S26" s="2">
        <v>5</v>
      </c>
      <c r="T26" s="2">
        <v>6</v>
      </c>
      <c r="U26" s="2">
        <v>6</v>
      </c>
      <c r="V26" s="2">
        <v>5</v>
      </c>
      <c r="W26" s="2">
        <v>5</v>
      </c>
      <c r="X26" s="2">
        <v>5</v>
      </c>
      <c r="Y26" s="2">
        <v>5</v>
      </c>
      <c r="Z26" s="2">
        <v>6</v>
      </c>
      <c r="AA26" s="2">
        <v>6</v>
      </c>
      <c r="AB26" s="2">
        <v>9</v>
      </c>
      <c r="AC26" s="2">
        <v>9</v>
      </c>
      <c r="AD26" s="2">
        <v>9</v>
      </c>
      <c r="AE26" s="2">
        <v>8</v>
      </c>
      <c r="AF26" s="2">
        <v>8</v>
      </c>
      <c r="AG26" s="2">
        <v>8</v>
      </c>
      <c r="AH26" s="2">
        <v>9</v>
      </c>
      <c r="AI26" s="2">
        <v>9</v>
      </c>
      <c r="AJ26" s="2">
        <v>9</v>
      </c>
      <c r="AK26" s="2">
        <v>9</v>
      </c>
      <c r="AL26" s="2">
        <v>9</v>
      </c>
      <c r="AM26" s="2">
        <v>9</v>
      </c>
      <c r="AN26" s="2">
        <v>8</v>
      </c>
      <c r="AO26" s="2">
        <v>8</v>
      </c>
      <c r="AP26" s="2">
        <v>7</v>
      </c>
      <c r="AQ26" s="2">
        <v>7</v>
      </c>
      <c r="AR26" s="2">
        <v>7</v>
      </c>
      <c r="AS26" s="2">
        <v>7</v>
      </c>
      <c r="AT26" s="2">
        <v>11</v>
      </c>
      <c r="AU26" s="2">
        <v>11</v>
      </c>
      <c r="AV26" s="2">
        <v>11</v>
      </c>
      <c r="AW26" s="2">
        <v>11</v>
      </c>
      <c r="AX26" s="2">
        <v>11</v>
      </c>
      <c r="AY26" s="2">
        <v>12</v>
      </c>
      <c r="AZ26" s="2">
        <v>12</v>
      </c>
      <c r="BA26" s="2">
        <v>14</v>
      </c>
      <c r="BB26" s="2">
        <v>14</v>
      </c>
      <c r="BC26" s="2">
        <v>14</v>
      </c>
      <c r="BD26" s="2">
        <v>14</v>
      </c>
      <c r="BE26" s="2">
        <v>14</v>
      </c>
      <c r="BF26" s="2">
        <v>14</v>
      </c>
      <c r="BG26" s="2" t="e">
        <v>#N/A</v>
      </c>
      <c r="BH26" s="2" t="e">
        <v>#N/A</v>
      </c>
      <c r="BI26" s="2" t="e">
        <v>#N/A</v>
      </c>
      <c r="BJ26" s="2" t="e">
        <v>#N/A</v>
      </c>
      <c r="BK26" s="2" t="e">
        <v>#N/A</v>
      </c>
      <c r="BL26" s="2" t="e">
        <v>#N/A</v>
      </c>
      <c r="BM26" s="2" t="e">
        <v>#N/A</v>
      </c>
      <c r="BN26" s="2" t="e">
        <v>#N/A</v>
      </c>
      <c r="BO26" s="2" t="e">
        <v>#N/A</v>
      </c>
      <c r="BP26" s="2" t="e">
        <v>#N/A</v>
      </c>
      <c r="BQ26" s="2" t="e">
        <v>#N/A</v>
      </c>
      <c r="BR26" s="2" t="e">
        <v>#N/A</v>
      </c>
      <c r="BS26" s="2" t="e">
        <v>#N/A</v>
      </c>
      <c r="BT26" s="2" t="e">
        <v>#N/A</v>
      </c>
      <c r="BU26" s="2" t="e">
        <v>#N/A</v>
      </c>
      <c r="BV26" s="2" t="e">
        <v>#N/A</v>
      </c>
      <c r="BW26" s="2" t="e">
        <v>#N/A</v>
      </c>
      <c r="BX26" s="2" t="e">
        <v>#N/A</v>
      </c>
      <c r="BY26" s="2" t="e">
        <v>#N/A</v>
      </c>
      <c r="BZ26" s="2" t="e">
        <v>#N/A</v>
      </c>
      <c r="CA26" s="2" t="e">
        <v>#N/A</v>
      </c>
      <c r="CB26" s="2" t="e">
        <v>#N/A</v>
      </c>
      <c r="CC26" s="2" t="e">
        <v>#N/A</v>
      </c>
      <c r="CD26" s="2" t="e">
        <v>#N/A</v>
      </c>
      <c r="CE26" s="2" t="e">
        <v>#N/A</v>
      </c>
      <c r="CF26" s="2" t="e">
        <v>#N/A</v>
      </c>
      <c r="CG26" s="2" t="e">
        <v>#N/A</v>
      </c>
      <c r="CH26" s="2" t="e">
        <v>#N/A</v>
      </c>
      <c r="CI26" s="2" t="e">
        <v>#N/A</v>
      </c>
      <c r="CJ26" s="2" t="e">
        <v>#N/A</v>
      </c>
      <c r="CK26" s="2" t="e">
        <v>#N/A</v>
      </c>
      <c r="CL26" s="2" t="e">
        <v>#N/A</v>
      </c>
      <c r="CM26" s="2" t="e">
        <v>#N/A</v>
      </c>
      <c r="CN26" s="2" t="e">
        <v>#N/A</v>
      </c>
      <c r="CO26" s="2" t="e">
        <v>#N/A</v>
      </c>
      <c r="CP26" s="2" t="e">
        <v>#N/A</v>
      </c>
      <c r="CQ26" s="2" t="e">
        <v>#N/A</v>
      </c>
      <c r="CR26" s="2" t="e">
        <v>#N/A</v>
      </c>
      <c r="CS26" s="2" t="e">
        <v>#N/A</v>
      </c>
      <c r="CT26" s="2" t="e">
        <v>#N/A</v>
      </c>
      <c r="CU26" s="2" t="e">
        <v>#N/A</v>
      </c>
      <c r="CV26" s="2" t="e">
        <v>#N/A</v>
      </c>
      <c r="CW26" s="2" t="e">
        <v>#N/A</v>
      </c>
      <c r="CX26" s="2" t="e">
        <v>#N/A</v>
      </c>
      <c r="CY26" s="2" t="e">
        <v>#N/A</v>
      </c>
      <c r="CZ26" s="2" t="e">
        <v>#N/A</v>
      </c>
      <c r="DA26" s="2" t="e">
        <v>#N/A</v>
      </c>
      <c r="DB26" s="2" t="e">
        <v>#N/A</v>
      </c>
      <c r="DC26" s="2" t="e">
        <v>#N/A</v>
      </c>
      <c r="DD26" s="2" t="e">
        <v>#N/A</v>
      </c>
      <c r="DE26" s="2" t="e">
        <v>#N/A</v>
      </c>
      <c r="DF26" s="2" t="e">
        <v>#N/A</v>
      </c>
      <c r="DG26" s="2" t="e">
        <v>#N/A</v>
      </c>
      <c r="DH26" s="2" t="e">
        <v>#N/A</v>
      </c>
      <c r="DI26" s="2" t="e">
        <v>#N/A</v>
      </c>
      <c r="DJ26" s="2" t="e">
        <v>#N/A</v>
      </c>
      <c r="DK26" s="2" t="e">
        <v>#N/A</v>
      </c>
      <c r="DL26" s="2" t="e">
        <v>#N/A</v>
      </c>
      <c r="DM26" s="2" t="e">
        <v>#N/A</v>
      </c>
      <c r="DN26" s="2" t="e">
        <v>#N/A</v>
      </c>
      <c r="DO26" s="2" t="e">
        <v>#N/A</v>
      </c>
      <c r="DP26" s="2" t="e">
        <v>#N/A</v>
      </c>
      <c r="DQ26" s="2" t="e">
        <v>#N/A</v>
      </c>
      <c r="DR26" s="2" t="e">
        <v>#N/A</v>
      </c>
      <c r="DS26" s="2" t="e">
        <v>#N/A</v>
      </c>
      <c r="DT26" s="2" t="e">
        <v>#N/A</v>
      </c>
      <c r="DU26" s="2" t="e">
        <v>#N/A</v>
      </c>
      <c r="DV26" s="2" t="e">
        <v>#N/A</v>
      </c>
      <c r="DW26" s="2" t="e">
        <v>#N/A</v>
      </c>
      <c r="DX26" s="2" t="e">
        <v>#N/A</v>
      </c>
      <c r="DY26" s="2" t="e">
        <v>#N/A</v>
      </c>
      <c r="DZ26" s="2" t="e">
        <v>#N/A</v>
      </c>
      <c r="EA26" s="2" t="e">
        <v>#N/A</v>
      </c>
      <c r="EB26" s="2" t="e">
        <v>#N/A</v>
      </c>
      <c r="EC26" s="2" t="e">
        <v>#N/A</v>
      </c>
      <c r="ED26" s="2" t="e">
        <v>#N/A</v>
      </c>
      <c r="EE26" s="2" t="e">
        <v>#N/A</v>
      </c>
      <c r="EF26" s="2" t="e">
        <v>#N/A</v>
      </c>
      <c r="EG26" s="2" t="e">
        <v>#N/A</v>
      </c>
      <c r="EH26" s="2" t="e">
        <v>#N/A</v>
      </c>
      <c r="EI26" s="2" t="e">
        <v>#N/A</v>
      </c>
    </row>
    <row r="27" spans="1:139" x14ac:dyDescent="0.25">
      <c r="A27" s="2" t="s">
        <v>365</v>
      </c>
      <c r="B27" s="2">
        <v>103</v>
      </c>
      <c r="C27" s="2">
        <v>54</v>
      </c>
      <c r="D27" s="2">
        <v>0</v>
      </c>
      <c r="E27" s="2">
        <v>1</v>
      </c>
      <c r="F27" s="2">
        <v>0</v>
      </c>
      <c r="G27" s="2">
        <v>0</v>
      </c>
      <c r="H27" s="2">
        <v>1</v>
      </c>
      <c r="I27" s="2">
        <v>1</v>
      </c>
      <c r="J27" s="2">
        <v>5</v>
      </c>
      <c r="K27" s="2">
        <v>5</v>
      </c>
      <c r="L27" s="2">
        <v>7</v>
      </c>
      <c r="M27" s="2">
        <v>8</v>
      </c>
      <c r="N27" s="2">
        <v>9</v>
      </c>
      <c r="O27" s="2">
        <v>8</v>
      </c>
      <c r="P27" s="2">
        <v>8</v>
      </c>
      <c r="Q27" s="2">
        <v>9</v>
      </c>
      <c r="R27" s="2">
        <v>8</v>
      </c>
      <c r="S27" s="2">
        <v>10</v>
      </c>
      <c r="T27" s="2">
        <v>11</v>
      </c>
      <c r="U27" s="2">
        <v>11</v>
      </c>
      <c r="V27" s="2">
        <v>12</v>
      </c>
      <c r="W27" s="2">
        <v>12</v>
      </c>
      <c r="X27" s="2">
        <v>12</v>
      </c>
      <c r="Y27" s="2">
        <v>13</v>
      </c>
      <c r="Z27" s="2">
        <v>17</v>
      </c>
      <c r="AA27" s="2">
        <v>17</v>
      </c>
      <c r="AB27" s="2">
        <v>18</v>
      </c>
      <c r="AC27" s="2">
        <v>19</v>
      </c>
      <c r="AD27" s="2">
        <v>20</v>
      </c>
      <c r="AE27" s="2">
        <v>20</v>
      </c>
      <c r="AF27" s="2">
        <v>20</v>
      </c>
      <c r="AG27" s="2">
        <v>20</v>
      </c>
      <c r="AH27" s="2">
        <v>20</v>
      </c>
      <c r="AI27" s="2">
        <v>21</v>
      </c>
      <c r="AJ27" s="2">
        <v>22</v>
      </c>
      <c r="AK27" s="2">
        <v>23</v>
      </c>
      <c r="AL27" s="2">
        <v>24</v>
      </c>
      <c r="AM27" s="2">
        <v>24</v>
      </c>
      <c r="AN27" s="2">
        <v>24</v>
      </c>
      <c r="AO27" s="2">
        <v>24</v>
      </c>
      <c r="AP27" s="2">
        <v>24</v>
      </c>
      <c r="AQ27" s="2">
        <v>25</v>
      </c>
      <c r="AR27" s="2">
        <v>27</v>
      </c>
      <c r="AS27" s="2">
        <v>28</v>
      </c>
      <c r="AT27" s="2">
        <v>28</v>
      </c>
      <c r="AU27" s="2">
        <v>28</v>
      </c>
      <c r="AV27" s="2">
        <v>28</v>
      </c>
      <c r="AW27" s="2">
        <v>29</v>
      </c>
      <c r="AX27" s="2">
        <v>29</v>
      </c>
      <c r="AY27" s="2">
        <v>29</v>
      </c>
      <c r="AZ27" s="2">
        <v>29</v>
      </c>
      <c r="BA27" s="2">
        <v>30</v>
      </c>
      <c r="BB27" s="2">
        <v>31</v>
      </c>
      <c r="BC27" s="2">
        <v>33</v>
      </c>
      <c r="BD27" s="2">
        <v>33</v>
      </c>
      <c r="BE27" s="2">
        <v>34</v>
      </c>
      <c r="BF27" s="2">
        <v>34</v>
      </c>
      <c r="BG27" s="2" t="e">
        <v>#N/A</v>
      </c>
      <c r="BH27" s="2" t="e">
        <v>#N/A</v>
      </c>
      <c r="BI27" s="2" t="e">
        <v>#N/A</v>
      </c>
      <c r="BJ27" s="2" t="e">
        <v>#N/A</v>
      </c>
      <c r="BK27" s="2" t="e">
        <v>#N/A</v>
      </c>
      <c r="BL27" s="2" t="e">
        <v>#N/A</v>
      </c>
      <c r="BM27" s="2" t="e">
        <v>#N/A</v>
      </c>
      <c r="BN27" s="2" t="e">
        <v>#N/A</v>
      </c>
      <c r="BO27" s="2" t="e">
        <v>#N/A</v>
      </c>
      <c r="BP27" s="2" t="e">
        <v>#N/A</v>
      </c>
      <c r="BQ27" s="2" t="e">
        <v>#N/A</v>
      </c>
      <c r="BR27" s="2" t="e">
        <v>#N/A</v>
      </c>
      <c r="BS27" s="2" t="e">
        <v>#N/A</v>
      </c>
      <c r="BT27" s="2" t="e">
        <v>#N/A</v>
      </c>
      <c r="BU27" s="2" t="e">
        <v>#N/A</v>
      </c>
      <c r="BV27" s="2" t="e">
        <v>#N/A</v>
      </c>
      <c r="BW27" s="2" t="e">
        <v>#N/A</v>
      </c>
      <c r="BX27" s="2" t="e">
        <v>#N/A</v>
      </c>
      <c r="BY27" s="2" t="e">
        <v>#N/A</v>
      </c>
      <c r="BZ27" s="2" t="e">
        <v>#N/A</v>
      </c>
      <c r="CA27" s="2" t="e">
        <v>#N/A</v>
      </c>
      <c r="CB27" s="2" t="e">
        <v>#N/A</v>
      </c>
      <c r="CC27" s="2" t="e">
        <v>#N/A</v>
      </c>
      <c r="CD27" s="2" t="e">
        <v>#N/A</v>
      </c>
      <c r="CE27" s="2" t="e">
        <v>#N/A</v>
      </c>
      <c r="CF27" s="2" t="e">
        <v>#N/A</v>
      </c>
      <c r="CG27" s="2" t="e">
        <v>#N/A</v>
      </c>
      <c r="CH27" s="2" t="e">
        <v>#N/A</v>
      </c>
      <c r="CI27" s="2" t="e">
        <v>#N/A</v>
      </c>
      <c r="CJ27" s="2" t="e">
        <v>#N/A</v>
      </c>
      <c r="CK27" s="2" t="e">
        <v>#N/A</v>
      </c>
      <c r="CL27" s="2" t="e">
        <v>#N/A</v>
      </c>
      <c r="CM27" s="2" t="e">
        <v>#N/A</v>
      </c>
      <c r="CN27" s="2" t="e">
        <v>#N/A</v>
      </c>
      <c r="CO27" s="2" t="e">
        <v>#N/A</v>
      </c>
      <c r="CP27" s="2" t="e">
        <v>#N/A</v>
      </c>
      <c r="CQ27" s="2" t="e">
        <v>#N/A</v>
      </c>
      <c r="CR27" s="2" t="e">
        <v>#N/A</v>
      </c>
      <c r="CS27" s="2" t="e">
        <v>#N/A</v>
      </c>
      <c r="CT27" s="2" t="e">
        <v>#N/A</v>
      </c>
      <c r="CU27" s="2" t="e">
        <v>#N/A</v>
      </c>
      <c r="CV27" s="2" t="e">
        <v>#N/A</v>
      </c>
      <c r="CW27" s="2" t="e">
        <v>#N/A</v>
      </c>
      <c r="CX27" s="2" t="e">
        <v>#N/A</v>
      </c>
      <c r="CY27" s="2" t="e">
        <v>#N/A</v>
      </c>
      <c r="CZ27" s="2" t="e">
        <v>#N/A</v>
      </c>
      <c r="DA27" s="2" t="e">
        <v>#N/A</v>
      </c>
      <c r="DB27" s="2" t="e">
        <v>#N/A</v>
      </c>
      <c r="DC27" s="2" t="e">
        <v>#N/A</v>
      </c>
      <c r="DD27" s="2" t="e">
        <v>#N/A</v>
      </c>
      <c r="DE27" s="2" t="e">
        <v>#N/A</v>
      </c>
      <c r="DF27" s="2" t="e">
        <v>#N/A</v>
      </c>
      <c r="DG27" s="2" t="e">
        <v>#N/A</v>
      </c>
      <c r="DH27" s="2" t="e">
        <v>#N/A</v>
      </c>
      <c r="DI27" s="2" t="e">
        <v>#N/A</v>
      </c>
      <c r="DJ27" s="2" t="e">
        <v>#N/A</v>
      </c>
      <c r="DK27" s="2" t="e">
        <v>#N/A</v>
      </c>
      <c r="DL27" s="2" t="e">
        <v>#N/A</v>
      </c>
      <c r="DM27" s="2" t="e">
        <v>#N/A</v>
      </c>
      <c r="DN27" s="2" t="e">
        <v>#N/A</v>
      </c>
      <c r="DO27" s="2" t="e">
        <v>#N/A</v>
      </c>
      <c r="DP27" s="2" t="e">
        <v>#N/A</v>
      </c>
      <c r="DQ27" s="2" t="e">
        <v>#N/A</v>
      </c>
      <c r="DR27" s="2" t="e">
        <v>#N/A</v>
      </c>
      <c r="DS27" s="2" t="e">
        <v>#N/A</v>
      </c>
      <c r="DT27" s="2" t="e">
        <v>#N/A</v>
      </c>
      <c r="DU27" s="2" t="e">
        <v>#N/A</v>
      </c>
      <c r="DV27" s="2" t="e">
        <v>#N/A</v>
      </c>
      <c r="DW27" s="2" t="e">
        <v>#N/A</v>
      </c>
      <c r="DX27" s="2" t="e">
        <v>#N/A</v>
      </c>
      <c r="DY27" s="2" t="e">
        <v>#N/A</v>
      </c>
      <c r="DZ27" s="2" t="e">
        <v>#N/A</v>
      </c>
      <c r="EA27" s="2" t="e">
        <v>#N/A</v>
      </c>
      <c r="EB27" s="2" t="e">
        <v>#N/A</v>
      </c>
      <c r="EC27" s="2" t="e">
        <v>#N/A</v>
      </c>
      <c r="ED27" s="2" t="e">
        <v>#N/A</v>
      </c>
      <c r="EE27" s="2" t="e">
        <v>#N/A</v>
      </c>
      <c r="EF27" s="2" t="e">
        <v>#N/A</v>
      </c>
      <c r="EG27" s="2" t="e">
        <v>#N/A</v>
      </c>
      <c r="EH27" s="2" t="e">
        <v>#N/A</v>
      </c>
      <c r="EI27" s="2" t="e">
        <v>#N/A</v>
      </c>
    </row>
    <row r="28" spans="1:139" x14ac:dyDescent="0.25">
      <c r="A28" s="2" t="s">
        <v>695</v>
      </c>
      <c r="B28" s="2">
        <v>104</v>
      </c>
      <c r="C28" s="2">
        <v>54</v>
      </c>
      <c r="D28" s="2">
        <v>0</v>
      </c>
      <c r="E28" s="2">
        <v>0</v>
      </c>
      <c r="F28" s="2">
        <v>0</v>
      </c>
      <c r="G28" s="2">
        <v>0</v>
      </c>
      <c r="H28" s="2">
        <v>2</v>
      </c>
      <c r="I28" s="2">
        <v>2</v>
      </c>
      <c r="J28" s="2">
        <v>3</v>
      </c>
      <c r="K28" s="2">
        <v>4</v>
      </c>
      <c r="L28" s="2">
        <v>4</v>
      </c>
      <c r="M28" s="2">
        <v>4</v>
      </c>
      <c r="N28" s="2">
        <v>4</v>
      </c>
      <c r="O28" s="2">
        <v>5</v>
      </c>
      <c r="P28" s="2">
        <v>5</v>
      </c>
      <c r="Q28" s="2">
        <v>5</v>
      </c>
      <c r="R28" s="2">
        <v>6</v>
      </c>
      <c r="S28" s="2">
        <v>6</v>
      </c>
      <c r="T28" s="2">
        <v>6</v>
      </c>
      <c r="U28" s="2">
        <v>7</v>
      </c>
      <c r="V28" s="2">
        <v>7</v>
      </c>
      <c r="W28" s="2">
        <v>7</v>
      </c>
      <c r="X28" s="2">
        <v>7</v>
      </c>
      <c r="Y28" s="2">
        <v>7</v>
      </c>
      <c r="Z28" s="2">
        <v>11</v>
      </c>
      <c r="AA28" s="2">
        <v>11</v>
      </c>
      <c r="AB28" s="2">
        <v>11</v>
      </c>
      <c r="AC28" s="2">
        <v>11</v>
      </c>
      <c r="AD28" s="2">
        <v>11</v>
      </c>
      <c r="AE28" s="2">
        <v>11</v>
      </c>
      <c r="AF28" s="2">
        <v>12</v>
      </c>
      <c r="AG28" s="2">
        <v>12</v>
      </c>
      <c r="AH28" s="2">
        <v>12</v>
      </c>
      <c r="AI28" s="2">
        <v>11</v>
      </c>
      <c r="AJ28" s="2">
        <v>11</v>
      </c>
      <c r="AK28" s="2">
        <v>11</v>
      </c>
      <c r="AL28" s="2">
        <v>12</v>
      </c>
      <c r="AM28" s="2">
        <v>12</v>
      </c>
      <c r="AN28" s="2">
        <v>13</v>
      </c>
      <c r="AO28" s="2">
        <v>13</v>
      </c>
      <c r="AP28" s="2">
        <v>13</v>
      </c>
      <c r="AQ28" s="2">
        <v>13</v>
      </c>
      <c r="AR28" s="2">
        <v>17</v>
      </c>
      <c r="AS28" s="2">
        <v>18</v>
      </c>
      <c r="AT28" s="2">
        <v>21</v>
      </c>
      <c r="AU28" s="2">
        <v>21</v>
      </c>
      <c r="AV28" s="2">
        <v>21</v>
      </c>
      <c r="AW28" s="2">
        <v>21</v>
      </c>
      <c r="AX28" s="2">
        <v>21</v>
      </c>
      <c r="AY28" s="2">
        <v>23</v>
      </c>
      <c r="AZ28" s="2">
        <v>23</v>
      </c>
      <c r="BA28" s="2">
        <v>23</v>
      </c>
      <c r="BB28" s="2">
        <v>23</v>
      </c>
      <c r="BC28" s="2">
        <v>24</v>
      </c>
      <c r="BD28" s="2">
        <v>25</v>
      </c>
      <c r="BE28" s="2">
        <v>25</v>
      </c>
      <c r="BF28" s="2">
        <v>25</v>
      </c>
      <c r="BG28" s="2" t="e">
        <v>#N/A</v>
      </c>
      <c r="BH28" s="2" t="e">
        <v>#N/A</v>
      </c>
      <c r="BI28" s="2" t="e">
        <v>#N/A</v>
      </c>
      <c r="BJ28" s="2" t="e">
        <v>#N/A</v>
      </c>
      <c r="BK28" s="2" t="e">
        <v>#N/A</v>
      </c>
      <c r="BL28" s="2" t="e">
        <v>#N/A</v>
      </c>
      <c r="BM28" s="2" t="e">
        <v>#N/A</v>
      </c>
      <c r="BN28" s="2" t="e">
        <v>#N/A</v>
      </c>
      <c r="BO28" s="2" t="e">
        <v>#N/A</v>
      </c>
      <c r="BP28" s="2" t="e">
        <v>#N/A</v>
      </c>
      <c r="BQ28" s="2" t="e">
        <v>#N/A</v>
      </c>
      <c r="BR28" s="2" t="e">
        <v>#N/A</v>
      </c>
      <c r="BS28" s="2" t="e">
        <v>#N/A</v>
      </c>
      <c r="BT28" s="2" t="e">
        <v>#N/A</v>
      </c>
      <c r="BU28" s="2" t="e">
        <v>#N/A</v>
      </c>
      <c r="BV28" s="2" t="e">
        <v>#N/A</v>
      </c>
      <c r="BW28" s="2" t="e">
        <v>#N/A</v>
      </c>
      <c r="BX28" s="2" t="e">
        <v>#N/A</v>
      </c>
      <c r="BY28" s="2" t="e">
        <v>#N/A</v>
      </c>
      <c r="BZ28" s="2" t="e">
        <v>#N/A</v>
      </c>
      <c r="CA28" s="2" t="e">
        <v>#N/A</v>
      </c>
      <c r="CB28" s="2" t="e">
        <v>#N/A</v>
      </c>
      <c r="CC28" s="2" t="e">
        <v>#N/A</v>
      </c>
      <c r="CD28" s="2" t="e">
        <v>#N/A</v>
      </c>
      <c r="CE28" s="2" t="e">
        <v>#N/A</v>
      </c>
      <c r="CF28" s="2" t="e">
        <v>#N/A</v>
      </c>
      <c r="CG28" s="2" t="e">
        <v>#N/A</v>
      </c>
      <c r="CH28" s="2" t="e">
        <v>#N/A</v>
      </c>
      <c r="CI28" s="2" t="e">
        <v>#N/A</v>
      </c>
      <c r="CJ28" s="2" t="e">
        <v>#N/A</v>
      </c>
      <c r="CK28" s="2" t="e">
        <v>#N/A</v>
      </c>
      <c r="CL28" s="2" t="e">
        <v>#N/A</v>
      </c>
      <c r="CM28" s="2" t="e">
        <v>#N/A</v>
      </c>
      <c r="CN28" s="2" t="e">
        <v>#N/A</v>
      </c>
      <c r="CO28" s="2" t="e">
        <v>#N/A</v>
      </c>
      <c r="CP28" s="2" t="e">
        <v>#N/A</v>
      </c>
      <c r="CQ28" s="2" t="e">
        <v>#N/A</v>
      </c>
      <c r="CR28" s="2" t="e">
        <v>#N/A</v>
      </c>
      <c r="CS28" s="2" t="e">
        <v>#N/A</v>
      </c>
      <c r="CT28" s="2" t="e">
        <v>#N/A</v>
      </c>
      <c r="CU28" s="2" t="e">
        <v>#N/A</v>
      </c>
      <c r="CV28" s="2" t="e">
        <v>#N/A</v>
      </c>
      <c r="CW28" s="2" t="e">
        <v>#N/A</v>
      </c>
      <c r="CX28" s="2" t="e">
        <v>#N/A</v>
      </c>
      <c r="CY28" s="2" t="e">
        <v>#N/A</v>
      </c>
      <c r="CZ28" s="2" t="e">
        <v>#N/A</v>
      </c>
      <c r="DA28" s="2" t="e">
        <v>#N/A</v>
      </c>
      <c r="DB28" s="2" t="e">
        <v>#N/A</v>
      </c>
      <c r="DC28" s="2" t="e">
        <v>#N/A</v>
      </c>
      <c r="DD28" s="2" t="e">
        <v>#N/A</v>
      </c>
      <c r="DE28" s="2" t="e">
        <v>#N/A</v>
      </c>
      <c r="DF28" s="2" t="e">
        <v>#N/A</v>
      </c>
      <c r="DG28" s="2" t="e">
        <v>#N/A</v>
      </c>
      <c r="DH28" s="2" t="e">
        <v>#N/A</v>
      </c>
      <c r="DI28" s="2" t="e">
        <v>#N/A</v>
      </c>
      <c r="DJ28" s="2" t="e">
        <v>#N/A</v>
      </c>
      <c r="DK28" s="2" t="e">
        <v>#N/A</v>
      </c>
      <c r="DL28" s="2" t="e">
        <v>#N/A</v>
      </c>
      <c r="DM28" s="2" t="e">
        <v>#N/A</v>
      </c>
      <c r="DN28" s="2" t="e">
        <v>#N/A</v>
      </c>
      <c r="DO28" s="2" t="e">
        <v>#N/A</v>
      </c>
      <c r="DP28" s="2" t="e">
        <v>#N/A</v>
      </c>
      <c r="DQ28" s="2" t="e">
        <v>#N/A</v>
      </c>
      <c r="DR28" s="2" t="e">
        <v>#N/A</v>
      </c>
      <c r="DS28" s="2" t="e">
        <v>#N/A</v>
      </c>
      <c r="DT28" s="2" t="e">
        <v>#N/A</v>
      </c>
      <c r="DU28" s="2" t="e">
        <v>#N/A</v>
      </c>
      <c r="DV28" s="2" t="e">
        <v>#N/A</v>
      </c>
      <c r="DW28" s="2" t="e">
        <v>#N/A</v>
      </c>
      <c r="DX28" s="2" t="e">
        <v>#N/A</v>
      </c>
      <c r="DY28" s="2" t="e">
        <v>#N/A</v>
      </c>
      <c r="DZ28" s="2" t="e">
        <v>#N/A</v>
      </c>
      <c r="EA28" s="2" t="e">
        <v>#N/A</v>
      </c>
      <c r="EB28" s="2" t="e">
        <v>#N/A</v>
      </c>
      <c r="EC28" s="2" t="e">
        <v>#N/A</v>
      </c>
      <c r="ED28" s="2" t="e">
        <v>#N/A</v>
      </c>
      <c r="EE28" s="2" t="e">
        <v>#N/A</v>
      </c>
      <c r="EF28" s="2" t="e">
        <v>#N/A</v>
      </c>
      <c r="EG28" s="2" t="e">
        <v>#N/A</v>
      </c>
      <c r="EH28" s="2" t="e">
        <v>#N/A</v>
      </c>
      <c r="EI28" s="2" t="e">
        <v>#N/A</v>
      </c>
    </row>
    <row r="29" spans="1:139" x14ac:dyDescent="0.25">
      <c r="A29" s="2" t="s">
        <v>215</v>
      </c>
      <c r="B29" s="2">
        <v>105</v>
      </c>
      <c r="C29" s="2">
        <v>36</v>
      </c>
      <c r="D29" s="2">
        <v>0</v>
      </c>
      <c r="E29" s="2">
        <v>2</v>
      </c>
      <c r="F29" s="2">
        <v>3</v>
      </c>
      <c r="G29" s="2">
        <v>4</v>
      </c>
      <c r="H29" s="2">
        <v>6</v>
      </c>
      <c r="I29" s="2">
        <v>7</v>
      </c>
      <c r="J29" s="2">
        <v>6</v>
      </c>
      <c r="K29" s="2">
        <v>9</v>
      </c>
      <c r="L29" s="2">
        <v>10</v>
      </c>
      <c r="M29" s="2">
        <v>10</v>
      </c>
      <c r="N29" s="2">
        <v>11</v>
      </c>
      <c r="O29" s="2">
        <v>11</v>
      </c>
      <c r="P29" s="2">
        <v>11</v>
      </c>
      <c r="Q29" s="2">
        <v>11</v>
      </c>
      <c r="R29" s="2">
        <v>11</v>
      </c>
      <c r="S29" s="2">
        <v>13</v>
      </c>
      <c r="T29" s="2">
        <v>15</v>
      </c>
      <c r="U29" s="2">
        <v>15</v>
      </c>
      <c r="V29" s="2">
        <v>17</v>
      </c>
      <c r="W29" s="2" t="e">
        <v>#N/A</v>
      </c>
      <c r="X29" s="2" t="e">
        <v>#N/A</v>
      </c>
      <c r="Y29" s="2" t="e">
        <v>#N/A</v>
      </c>
      <c r="Z29" s="2" t="e">
        <v>#N/A</v>
      </c>
      <c r="AA29" s="2" t="e">
        <v>#N/A</v>
      </c>
      <c r="AB29" s="2" t="e">
        <v>#N/A</v>
      </c>
      <c r="AC29" s="2" t="e">
        <v>#N/A</v>
      </c>
      <c r="AD29" s="2" t="e">
        <v>#N/A</v>
      </c>
      <c r="AE29" s="2" t="e">
        <v>#N/A</v>
      </c>
      <c r="AF29" s="2" t="e">
        <v>#N/A</v>
      </c>
      <c r="AG29" s="2" t="e">
        <v>#N/A</v>
      </c>
      <c r="AH29" s="2" t="e">
        <v>#N/A</v>
      </c>
      <c r="AI29" s="2" t="e">
        <v>#N/A</v>
      </c>
      <c r="AJ29" s="2" t="e">
        <v>#N/A</v>
      </c>
      <c r="AK29" s="2" t="e">
        <v>#N/A</v>
      </c>
      <c r="AL29" s="2" t="e">
        <v>#N/A</v>
      </c>
      <c r="AM29" s="2" t="e">
        <v>#N/A</v>
      </c>
      <c r="AN29" s="2" t="e">
        <v>#N/A</v>
      </c>
      <c r="AO29" s="2">
        <v>18</v>
      </c>
      <c r="AP29" s="2">
        <v>18</v>
      </c>
      <c r="AQ29" s="2">
        <v>19</v>
      </c>
      <c r="AR29" s="2">
        <v>23</v>
      </c>
      <c r="AS29" s="2">
        <v>23</v>
      </c>
      <c r="AT29" s="2">
        <v>25</v>
      </c>
      <c r="AU29" s="2">
        <v>26</v>
      </c>
      <c r="AV29" s="2">
        <v>29</v>
      </c>
      <c r="AW29" s="2">
        <v>29</v>
      </c>
      <c r="AX29" s="2">
        <v>30</v>
      </c>
      <c r="AY29" s="2">
        <v>31</v>
      </c>
      <c r="AZ29" s="2">
        <v>31</v>
      </c>
      <c r="BA29" s="2">
        <v>31</v>
      </c>
      <c r="BB29" s="2">
        <v>32</v>
      </c>
      <c r="BC29" s="2">
        <v>34</v>
      </c>
      <c r="BD29" s="2">
        <v>33</v>
      </c>
      <c r="BE29" s="2">
        <v>35</v>
      </c>
      <c r="BF29" s="2">
        <v>35</v>
      </c>
      <c r="BG29" s="2" t="e">
        <v>#N/A</v>
      </c>
      <c r="BH29" s="2" t="e">
        <v>#N/A</v>
      </c>
      <c r="BI29" s="2" t="e">
        <v>#N/A</v>
      </c>
      <c r="BJ29" s="2" t="e">
        <v>#N/A</v>
      </c>
      <c r="BK29" s="2" t="e">
        <v>#N/A</v>
      </c>
      <c r="BL29" s="2" t="e">
        <v>#N/A</v>
      </c>
      <c r="BM29" s="2" t="e">
        <v>#N/A</v>
      </c>
      <c r="BN29" s="2" t="e">
        <v>#N/A</v>
      </c>
      <c r="BO29" s="2" t="e">
        <v>#N/A</v>
      </c>
      <c r="BP29" s="2" t="e">
        <v>#N/A</v>
      </c>
      <c r="BQ29" s="2" t="e">
        <v>#N/A</v>
      </c>
      <c r="BR29" s="2" t="e">
        <v>#N/A</v>
      </c>
      <c r="BS29" s="2" t="e">
        <v>#N/A</v>
      </c>
      <c r="BT29" s="2" t="e">
        <v>#N/A</v>
      </c>
      <c r="BU29" s="2" t="e">
        <v>#N/A</v>
      </c>
      <c r="BV29" s="2" t="e">
        <v>#N/A</v>
      </c>
      <c r="BW29" s="2" t="e">
        <v>#N/A</v>
      </c>
      <c r="BX29" s="2" t="e">
        <v>#N/A</v>
      </c>
      <c r="BY29" s="2" t="e">
        <v>#N/A</v>
      </c>
      <c r="BZ29" s="2" t="e">
        <v>#N/A</v>
      </c>
      <c r="CA29" s="2" t="e">
        <v>#N/A</v>
      </c>
      <c r="CB29" s="2" t="e">
        <v>#N/A</v>
      </c>
      <c r="CC29" s="2" t="e">
        <v>#N/A</v>
      </c>
      <c r="CD29" s="2" t="e">
        <v>#N/A</v>
      </c>
      <c r="CE29" s="2" t="e">
        <v>#N/A</v>
      </c>
      <c r="CF29" s="2" t="e">
        <v>#N/A</v>
      </c>
      <c r="CG29" s="2" t="e">
        <v>#N/A</v>
      </c>
      <c r="CH29" s="2" t="e">
        <v>#N/A</v>
      </c>
      <c r="CI29" s="2" t="e">
        <v>#N/A</v>
      </c>
      <c r="CJ29" s="2" t="e">
        <v>#N/A</v>
      </c>
      <c r="CK29" s="2" t="e">
        <v>#N/A</v>
      </c>
      <c r="CL29" s="2" t="e">
        <v>#N/A</v>
      </c>
      <c r="CM29" s="2" t="e">
        <v>#N/A</v>
      </c>
      <c r="CN29" s="2" t="e">
        <v>#N/A</v>
      </c>
      <c r="CO29" s="2" t="e">
        <v>#N/A</v>
      </c>
      <c r="CP29" s="2" t="e">
        <v>#N/A</v>
      </c>
      <c r="CQ29" s="2" t="e">
        <v>#N/A</v>
      </c>
      <c r="CR29" s="2" t="e">
        <v>#N/A</v>
      </c>
      <c r="CS29" s="2" t="e">
        <v>#N/A</v>
      </c>
      <c r="CT29" s="2" t="e">
        <v>#N/A</v>
      </c>
      <c r="CU29" s="2" t="e">
        <v>#N/A</v>
      </c>
      <c r="CV29" s="2" t="e">
        <v>#N/A</v>
      </c>
      <c r="CW29" s="2" t="e">
        <v>#N/A</v>
      </c>
      <c r="CX29" s="2" t="e">
        <v>#N/A</v>
      </c>
      <c r="CY29" s="2" t="e">
        <v>#N/A</v>
      </c>
      <c r="CZ29" s="2" t="e">
        <v>#N/A</v>
      </c>
      <c r="DA29" s="2" t="e">
        <v>#N/A</v>
      </c>
      <c r="DB29" s="2" t="e">
        <v>#N/A</v>
      </c>
      <c r="DC29" s="2" t="e">
        <v>#N/A</v>
      </c>
      <c r="DD29" s="2" t="e">
        <v>#N/A</v>
      </c>
      <c r="DE29" s="2" t="e">
        <v>#N/A</v>
      </c>
      <c r="DF29" s="2" t="e">
        <v>#N/A</v>
      </c>
      <c r="DG29" s="2" t="e">
        <v>#N/A</v>
      </c>
      <c r="DH29" s="2" t="e">
        <v>#N/A</v>
      </c>
      <c r="DI29" s="2" t="e">
        <v>#N/A</v>
      </c>
      <c r="DJ29" s="2" t="e">
        <v>#N/A</v>
      </c>
      <c r="DK29" s="2" t="e">
        <v>#N/A</v>
      </c>
      <c r="DL29" s="2" t="e">
        <v>#N/A</v>
      </c>
      <c r="DM29" s="2" t="e">
        <v>#N/A</v>
      </c>
      <c r="DN29" s="2" t="e">
        <v>#N/A</v>
      </c>
      <c r="DO29" s="2" t="e">
        <v>#N/A</v>
      </c>
      <c r="DP29" s="2" t="e">
        <v>#N/A</v>
      </c>
      <c r="DQ29" s="2" t="e">
        <v>#N/A</v>
      </c>
      <c r="DR29" s="2" t="e">
        <v>#N/A</v>
      </c>
      <c r="DS29" s="2" t="e">
        <v>#N/A</v>
      </c>
      <c r="DT29" s="2" t="e">
        <v>#N/A</v>
      </c>
      <c r="DU29" s="2" t="e">
        <v>#N/A</v>
      </c>
      <c r="DV29" s="2" t="e">
        <v>#N/A</v>
      </c>
      <c r="DW29" s="2" t="e">
        <v>#N/A</v>
      </c>
      <c r="DX29" s="2" t="e">
        <v>#N/A</v>
      </c>
      <c r="DY29" s="2" t="e">
        <v>#N/A</v>
      </c>
      <c r="DZ29" s="2" t="e">
        <v>#N/A</v>
      </c>
      <c r="EA29" s="2" t="e">
        <v>#N/A</v>
      </c>
      <c r="EB29" s="2" t="e">
        <v>#N/A</v>
      </c>
      <c r="EC29" s="2" t="e">
        <v>#N/A</v>
      </c>
      <c r="ED29" s="2" t="e">
        <v>#N/A</v>
      </c>
      <c r="EE29" s="2" t="e">
        <v>#N/A</v>
      </c>
      <c r="EF29" s="2" t="e">
        <v>#N/A</v>
      </c>
      <c r="EG29" s="2" t="e">
        <v>#N/A</v>
      </c>
      <c r="EH29" s="2" t="e">
        <v>#N/A</v>
      </c>
      <c r="EI29" s="2" t="e">
        <v>#N/A</v>
      </c>
    </row>
    <row r="30" spans="1:139" x14ac:dyDescent="0.25">
      <c r="A30" s="2" t="s">
        <v>207</v>
      </c>
      <c r="B30" s="2">
        <v>106</v>
      </c>
      <c r="C30" s="2">
        <v>54</v>
      </c>
      <c r="D30" s="2">
        <v>0</v>
      </c>
      <c r="E30" s="2">
        <v>0</v>
      </c>
      <c r="F30" s="2">
        <v>0</v>
      </c>
      <c r="G30" s="2">
        <v>0</v>
      </c>
      <c r="H30" s="2">
        <v>2</v>
      </c>
      <c r="I30" s="2">
        <v>3</v>
      </c>
      <c r="J30" s="2">
        <v>7</v>
      </c>
      <c r="K30" s="2">
        <v>8</v>
      </c>
      <c r="L30" s="2">
        <v>8</v>
      </c>
      <c r="M30" s="2">
        <v>8</v>
      </c>
      <c r="N30" s="2">
        <v>11</v>
      </c>
      <c r="O30" s="2">
        <v>12</v>
      </c>
      <c r="P30" s="2">
        <v>13</v>
      </c>
      <c r="Q30" s="2">
        <v>13</v>
      </c>
      <c r="R30" s="2">
        <v>13</v>
      </c>
      <c r="S30" s="2">
        <v>14</v>
      </c>
      <c r="T30" s="2">
        <v>16</v>
      </c>
      <c r="U30" s="2">
        <v>19</v>
      </c>
      <c r="V30" s="2">
        <v>19</v>
      </c>
      <c r="W30" s="2">
        <v>19</v>
      </c>
      <c r="X30" s="2">
        <v>19</v>
      </c>
      <c r="Y30" s="2">
        <v>19</v>
      </c>
      <c r="Z30" s="2">
        <v>21</v>
      </c>
      <c r="AA30" s="2">
        <v>21</v>
      </c>
      <c r="AB30" s="2">
        <v>21</v>
      </c>
      <c r="AC30" s="2">
        <v>22</v>
      </c>
      <c r="AD30" s="2">
        <v>22</v>
      </c>
      <c r="AE30" s="2">
        <v>22</v>
      </c>
      <c r="AF30" s="2">
        <v>22</v>
      </c>
      <c r="AG30" s="2">
        <v>22</v>
      </c>
      <c r="AH30" s="2">
        <v>23</v>
      </c>
      <c r="AI30" s="2">
        <v>23</v>
      </c>
      <c r="AJ30" s="2">
        <v>24</v>
      </c>
      <c r="AK30" s="2">
        <v>24</v>
      </c>
      <c r="AL30" s="2">
        <v>24</v>
      </c>
      <c r="AM30" s="2">
        <v>24</v>
      </c>
      <c r="AN30" s="2">
        <v>24</v>
      </c>
      <c r="AO30" s="2">
        <v>25</v>
      </c>
      <c r="AP30" s="2">
        <v>26</v>
      </c>
      <c r="AQ30" s="2">
        <v>28</v>
      </c>
      <c r="AR30" s="2">
        <v>30</v>
      </c>
      <c r="AS30" s="2">
        <v>31</v>
      </c>
      <c r="AT30" s="2">
        <v>32</v>
      </c>
      <c r="AU30" s="2">
        <v>32</v>
      </c>
      <c r="AV30" s="2">
        <v>32</v>
      </c>
      <c r="AW30" s="2">
        <v>32</v>
      </c>
      <c r="AX30" s="2">
        <v>34</v>
      </c>
      <c r="AY30" s="2">
        <v>34</v>
      </c>
      <c r="AZ30" s="2">
        <v>34</v>
      </c>
      <c r="BA30" s="2">
        <v>35</v>
      </c>
      <c r="BB30" s="2">
        <v>35</v>
      </c>
      <c r="BC30" s="2">
        <v>36</v>
      </c>
      <c r="BD30" s="2">
        <v>37</v>
      </c>
      <c r="BE30" s="2">
        <v>37</v>
      </c>
      <c r="BF30" s="2">
        <v>37</v>
      </c>
      <c r="BG30" s="2" t="e">
        <v>#N/A</v>
      </c>
      <c r="BH30" s="2" t="e">
        <v>#N/A</v>
      </c>
      <c r="BI30" s="2" t="e">
        <v>#N/A</v>
      </c>
      <c r="BJ30" s="2" t="e">
        <v>#N/A</v>
      </c>
      <c r="BK30" s="2" t="e">
        <v>#N/A</v>
      </c>
      <c r="BL30" s="2" t="e">
        <v>#N/A</v>
      </c>
      <c r="BM30" s="2" t="e">
        <v>#N/A</v>
      </c>
      <c r="BN30" s="2" t="e">
        <v>#N/A</v>
      </c>
      <c r="BO30" s="2" t="e">
        <v>#N/A</v>
      </c>
      <c r="BP30" s="2" t="e">
        <v>#N/A</v>
      </c>
      <c r="BQ30" s="2" t="e">
        <v>#N/A</v>
      </c>
      <c r="BR30" s="2" t="e">
        <v>#N/A</v>
      </c>
      <c r="BS30" s="2" t="e">
        <v>#N/A</v>
      </c>
      <c r="BT30" s="2" t="e">
        <v>#N/A</v>
      </c>
      <c r="BU30" s="2" t="e">
        <v>#N/A</v>
      </c>
      <c r="BV30" s="2" t="e">
        <v>#N/A</v>
      </c>
      <c r="BW30" s="2" t="e">
        <v>#N/A</v>
      </c>
      <c r="BX30" s="2" t="e">
        <v>#N/A</v>
      </c>
      <c r="BY30" s="2" t="e">
        <v>#N/A</v>
      </c>
      <c r="BZ30" s="2" t="e">
        <v>#N/A</v>
      </c>
      <c r="CA30" s="2" t="e">
        <v>#N/A</v>
      </c>
      <c r="CB30" s="2" t="e">
        <v>#N/A</v>
      </c>
      <c r="CC30" s="2" t="e">
        <v>#N/A</v>
      </c>
      <c r="CD30" s="2" t="e">
        <v>#N/A</v>
      </c>
      <c r="CE30" s="2" t="e">
        <v>#N/A</v>
      </c>
      <c r="CF30" s="2" t="e">
        <v>#N/A</v>
      </c>
      <c r="CG30" s="2" t="e">
        <v>#N/A</v>
      </c>
      <c r="CH30" s="2" t="e">
        <v>#N/A</v>
      </c>
      <c r="CI30" s="2" t="e">
        <v>#N/A</v>
      </c>
      <c r="CJ30" s="2" t="e">
        <v>#N/A</v>
      </c>
      <c r="CK30" s="2" t="e">
        <v>#N/A</v>
      </c>
      <c r="CL30" s="2" t="e">
        <v>#N/A</v>
      </c>
      <c r="CM30" s="2" t="e">
        <v>#N/A</v>
      </c>
      <c r="CN30" s="2" t="e">
        <v>#N/A</v>
      </c>
      <c r="CO30" s="2" t="e">
        <v>#N/A</v>
      </c>
      <c r="CP30" s="2" t="e">
        <v>#N/A</v>
      </c>
      <c r="CQ30" s="2" t="e">
        <v>#N/A</v>
      </c>
      <c r="CR30" s="2" t="e">
        <v>#N/A</v>
      </c>
      <c r="CS30" s="2" t="e">
        <v>#N/A</v>
      </c>
      <c r="CT30" s="2" t="e">
        <v>#N/A</v>
      </c>
      <c r="CU30" s="2" t="e">
        <v>#N/A</v>
      </c>
      <c r="CV30" s="2" t="e">
        <v>#N/A</v>
      </c>
      <c r="CW30" s="2" t="e">
        <v>#N/A</v>
      </c>
      <c r="CX30" s="2" t="e">
        <v>#N/A</v>
      </c>
      <c r="CY30" s="2" t="e">
        <v>#N/A</v>
      </c>
      <c r="CZ30" s="2" t="e">
        <v>#N/A</v>
      </c>
      <c r="DA30" s="2" t="e">
        <v>#N/A</v>
      </c>
      <c r="DB30" s="2" t="e">
        <v>#N/A</v>
      </c>
      <c r="DC30" s="2" t="e">
        <v>#N/A</v>
      </c>
      <c r="DD30" s="2" t="e">
        <v>#N/A</v>
      </c>
      <c r="DE30" s="2" t="e">
        <v>#N/A</v>
      </c>
      <c r="DF30" s="2" t="e">
        <v>#N/A</v>
      </c>
      <c r="DG30" s="2" t="e">
        <v>#N/A</v>
      </c>
      <c r="DH30" s="2" t="e">
        <v>#N/A</v>
      </c>
      <c r="DI30" s="2" t="e">
        <v>#N/A</v>
      </c>
      <c r="DJ30" s="2" t="e">
        <v>#N/A</v>
      </c>
      <c r="DK30" s="2" t="e">
        <v>#N/A</v>
      </c>
      <c r="DL30" s="2" t="e">
        <v>#N/A</v>
      </c>
      <c r="DM30" s="2" t="e">
        <v>#N/A</v>
      </c>
      <c r="DN30" s="2" t="e">
        <v>#N/A</v>
      </c>
      <c r="DO30" s="2" t="e">
        <v>#N/A</v>
      </c>
      <c r="DP30" s="2" t="e">
        <v>#N/A</v>
      </c>
      <c r="DQ30" s="2" t="e">
        <v>#N/A</v>
      </c>
      <c r="DR30" s="2" t="e">
        <v>#N/A</v>
      </c>
      <c r="DS30" s="2" t="e">
        <v>#N/A</v>
      </c>
      <c r="DT30" s="2" t="e">
        <v>#N/A</v>
      </c>
      <c r="DU30" s="2" t="e">
        <v>#N/A</v>
      </c>
      <c r="DV30" s="2" t="e">
        <v>#N/A</v>
      </c>
      <c r="DW30" s="2" t="e">
        <v>#N/A</v>
      </c>
      <c r="DX30" s="2" t="e">
        <v>#N/A</v>
      </c>
      <c r="DY30" s="2" t="e">
        <v>#N/A</v>
      </c>
      <c r="DZ30" s="2" t="e">
        <v>#N/A</v>
      </c>
      <c r="EA30" s="2" t="e">
        <v>#N/A</v>
      </c>
      <c r="EB30" s="2" t="e">
        <v>#N/A</v>
      </c>
      <c r="EC30" s="2" t="e">
        <v>#N/A</v>
      </c>
      <c r="ED30" s="2" t="e">
        <v>#N/A</v>
      </c>
      <c r="EE30" s="2" t="e">
        <v>#N/A</v>
      </c>
      <c r="EF30" s="2" t="e">
        <v>#N/A</v>
      </c>
      <c r="EG30" s="2" t="e">
        <v>#N/A</v>
      </c>
      <c r="EH30" s="2" t="e">
        <v>#N/A</v>
      </c>
      <c r="EI30" s="2" t="e">
        <v>#N/A</v>
      </c>
    </row>
    <row r="31" spans="1:139" x14ac:dyDescent="0.25">
      <c r="A31" s="2" t="s">
        <v>18</v>
      </c>
      <c r="B31" s="2">
        <v>107</v>
      </c>
      <c r="C31" s="2">
        <v>36</v>
      </c>
      <c r="D31" s="2">
        <v>0</v>
      </c>
      <c r="E31" s="2">
        <v>1</v>
      </c>
      <c r="F31" s="2">
        <v>1</v>
      </c>
      <c r="G31" s="2">
        <v>2</v>
      </c>
      <c r="H31" s="2">
        <v>3</v>
      </c>
      <c r="I31" s="2">
        <v>5</v>
      </c>
      <c r="J31" s="2">
        <v>5</v>
      </c>
      <c r="K31" s="2">
        <v>5</v>
      </c>
      <c r="L31" s="2">
        <v>5</v>
      </c>
      <c r="M31" s="2">
        <v>4</v>
      </c>
      <c r="N31" s="2">
        <v>5</v>
      </c>
      <c r="O31" s="2">
        <v>5</v>
      </c>
      <c r="P31" s="2">
        <v>5</v>
      </c>
      <c r="Q31" s="2">
        <v>5</v>
      </c>
      <c r="R31" s="2">
        <v>4</v>
      </c>
      <c r="S31" s="2">
        <v>4</v>
      </c>
      <c r="T31" s="2">
        <v>5</v>
      </c>
      <c r="U31" s="2">
        <v>6</v>
      </c>
      <c r="V31" s="2">
        <v>5</v>
      </c>
      <c r="W31" s="2">
        <v>7</v>
      </c>
      <c r="X31" s="2">
        <v>7</v>
      </c>
      <c r="Y31" s="2">
        <v>7</v>
      </c>
      <c r="Z31" s="2">
        <v>8</v>
      </c>
      <c r="AA31" s="2">
        <v>7</v>
      </c>
      <c r="AB31" s="2">
        <v>7</v>
      </c>
      <c r="AC31" s="2">
        <v>7</v>
      </c>
      <c r="AD31" s="2">
        <v>8</v>
      </c>
      <c r="AE31" s="2">
        <v>8</v>
      </c>
      <c r="AF31" s="2">
        <v>8</v>
      </c>
      <c r="AG31" s="2">
        <v>8</v>
      </c>
      <c r="AH31" s="2">
        <v>9</v>
      </c>
      <c r="AI31" s="2">
        <v>10</v>
      </c>
      <c r="AJ31" s="2">
        <v>9</v>
      </c>
      <c r="AK31" s="2">
        <v>9</v>
      </c>
      <c r="AL31" s="2">
        <v>8</v>
      </c>
      <c r="AM31" s="2">
        <v>9</v>
      </c>
      <c r="AN31" s="2">
        <v>8</v>
      </c>
      <c r="AO31" s="2" t="e">
        <v>#N/A</v>
      </c>
      <c r="AP31" s="2" t="e">
        <v>#N/A</v>
      </c>
      <c r="AQ31" s="2" t="e">
        <v>#N/A</v>
      </c>
      <c r="AR31" s="2" t="e">
        <v>#N/A</v>
      </c>
      <c r="AS31" s="2" t="e">
        <v>#N/A</v>
      </c>
      <c r="AT31" s="2" t="e">
        <v>#N/A</v>
      </c>
      <c r="AU31" s="2" t="e">
        <v>#N/A</v>
      </c>
      <c r="AV31" s="2" t="e">
        <v>#N/A</v>
      </c>
      <c r="AW31" s="2" t="e">
        <v>#N/A</v>
      </c>
      <c r="AX31" s="2" t="e">
        <v>#N/A</v>
      </c>
      <c r="AY31" s="2" t="e">
        <v>#N/A</v>
      </c>
      <c r="AZ31" s="2" t="e">
        <v>#N/A</v>
      </c>
      <c r="BA31" s="2" t="e">
        <v>#N/A</v>
      </c>
      <c r="BB31" s="2" t="e">
        <v>#N/A</v>
      </c>
      <c r="BC31" s="2" t="e">
        <v>#N/A</v>
      </c>
      <c r="BD31" s="2" t="e">
        <v>#N/A</v>
      </c>
      <c r="BE31" s="2" t="e">
        <v>#N/A</v>
      </c>
      <c r="BF31" s="2" t="e">
        <v>#N/A</v>
      </c>
      <c r="BG31" s="2" t="e">
        <v>#N/A</v>
      </c>
      <c r="BH31" s="2" t="e">
        <v>#N/A</v>
      </c>
      <c r="BI31" s="2" t="e">
        <v>#N/A</v>
      </c>
      <c r="BJ31" s="2" t="e">
        <v>#N/A</v>
      </c>
      <c r="BK31" s="2" t="e">
        <v>#N/A</v>
      </c>
      <c r="BL31" s="2" t="e">
        <v>#N/A</v>
      </c>
      <c r="BM31" s="2" t="e">
        <v>#N/A</v>
      </c>
      <c r="BN31" s="2" t="e">
        <v>#N/A</v>
      </c>
      <c r="BO31" s="2" t="e">
        <v>#N/A</v>
      </c>
      <c r="BP31" s="2" t="e">
        <v>#N/A</v>
      </c>
      <c r="BQ31" s="2" t="e">
        <v>#N/A</v>
      </c>
      <c r="BR31" s="2" t="e">
        <v>#N/A</v>
      </c>
      <c r="BS31" s="2" t="e">
        <v>#N/A</v>
      </c>
      <c r="BT31" s="2" t="e">
        <v>#N/A</v>
      </c>
      <c r="BU31" s="2" t="e">
        <v>#N/A</v>
      </c>
      <c r="BV31" s="2" t="e">
        <v>#N/A</v>
      </c>
      <c r="BW31" s="2" t="e">
        <v>#N/A</v>
      </c>
      <c r="BX31" s="2" t="e">
        <v>#N/A</v>
      </c>
      <c r="BY31" s="2" t="e">
        <v>#N/A</v>
      </c>
      <c r="BZ31" s="2" t="e">
        <v>#N/A</v>
      </c>
      <c r="CA31" s="2" t="e">
        <v>#N/A</v>
      </c>
      <c r="CB31" s="2" t="e">
        <v>#N/A</v>
      </c>
      <c r="CC31" s="2" t="e">
        <v>#N/A</v>
      </c>
      <c r="CD31" s="2" t="e">
        <v>#N/A</v>
      </c>
      <c r="CE31" s="2" t="e">
        <v>#N/A</v>
      </c>
      <c r="CF31" s="2" t="e">
        <v>#N/A</v>
      </c>
      <c r="CG31" s="2" t="e">
        <v>#N/A</v>
      </c>
      <c r="CH31" s="2" t="e">
        <v>#N/A</v>
      </c>
      <c r="CI31" s="2" t="e">
        <v>#N/A</v>
      </c>
      <c r="CJ31" s="2" t="e">
        <v>#N/A</v>
      </c>
      <c r="CK31" s="2" t="e">
        <v>#N/A</v>
      </c>
      <c r="CL31" s="2" t="e">
        <v>#N/A</v>
      </c>
      <c r="CM31" s="2" t="e">
        <v>#N/A</v>
      </c>
      <c r="CN31" s="2" t="e">
        <v>#N/A</v>
      </c>
      <c r="CO31" s="2" t="e">
        <v>#N/A</v>
      </c>
      <c r="CP31" s="2" t="e">
        <v>#N/A</v>
      </c>
      <c r="CQ31" s="2" t="e">
        <v>#N/A</v>
      </c>
      <c r="CR31" s="2" t="e">
        <v>#N/A</v>
      </c>
      <c r="CS31" s="2" t="e">
        <v>#N/A</v>
      </c>
      <c r="CT31" s="2" t="e">
        <v>#N/A</v>
      </c>
      <c r="CU31" s="2" t="e">
        <v>#N/A</v>
      </c>
      <c r="CV31" s="2" t="e">
        <v>#N/A</v>
      </c>
      <c r="CW31" s="2" t="e">
        <v>#N/A</v>
      </c>
      <c r="CX31" s="2" t="e">
        <v>#N/A</v>
      </c>
      <c r="CY31" s="2" t="e">
        <v>#N/A</v>
      </c>
      <c r="CZ31" s="2" t="e">
        <v>#N/A</v>
      </c>
      <c r="DA31" s="2" t="e">
        <v>#N/A</v>
      </c>
      <c r="DB31" s="2" t="e">
        <v>#N/A</v>
      </c>
      <c r="DC31" s="2" t="e">
        <v>#N/A</v>
      </c>
      <c r="DD31" s="2" t="e">
        <v>#N/A</v>
      </c>
      <c r="DE31" s="2" t="e">
        <v>#N/A</v>
      </c>
      <c r="DF31" s="2" t="e">
        <v>#N/A</v>
      </c>
      <c r="DG31" s="2" t="e">
        <v>#N/A</v>
      </c>
      <c r="DH31" s="2" t="e">
        <v>#N/A</v>
      </c>
      <c r="DI31" s="2" t="e">
        <v>#N/A</v>
      </c>
      <c r="DJ31" s="2" t="e">
        <v>#N/A</v>
      </c>
      <c r="DK31" s="2" t="e">
        <v>#N/A</v>
      </c>
      <c r="DL31" s="2" t="e">
        <v>#N/A</v>
      </c>
      <c r="DM31" s="2" t="e">
        <v>#N/A</v>
      </c>
      <c r="DN31" s="2" t="e">
        <v>#N/A</v>
      </c>
      <c r="DO31" s="2" t="e">
        <v>#N/A</v>
      </c>
      <c r="DP31" s="2" t="e">
        <v>#N/A</v>
      </c>
      <c r="DQ31" s="2" t="e">
        <v>#N/A</v>
      </c>
      <c r="DR31" s="2" t="e">
        <v>#N/A</v>
      </c>
      <c r="DS31" s="2" t="e">
        <v>#N/A</v>
      </c>
      <c r="DT31" s="2" t="e">
        <v>#N/A</v>
      </c>
      <c r="DU31" s="2" t="e">
        <v>#N/A</v>
      </c>
      <c r="DV31" s="2" t="e">
        <v>#N/A</v>
      </c>
      <c r="DW31" s="2" t="e">
        <v>#N/A</v>
      </c>
      <c r="DX31" s="2" t="e">
        <v>#N/A</v>
      </c>
      <c r="DY31" s="2" t="e">
        <v>#N/A</v>
      </c>
      <c r="DZ31" s="2" t="e">
        <v>#N/A</v>
      </c>
      <c r="EA31" s="2" t="e">
        <v>#N/A</v>
      </c>
      <c r="EB31" s="2" t="e">
        <v>#N/A</v>
      </c>
      <c r="EC31" s="2" t="e">
        <v>#N/A</v>
      </c>
      <c r="ED31" s="2" t="e">
        <v>#N/A</v>
      </c>
      <c r="EE31" s="2" t="e">
        <v>#N/A</v>
      </c>
      <c r="EF31" s="2" t="e">
        <v>#N/A</v>
      </c>
      <c r="EG31" s="2" t="e">
        <v>#N/A</v>
      </c>
      <c r="EH31" s="2" t="e">
        <v>#N/A</v>
      </c>
      <c r="EI31" s="2" t="e">
        <v>#N/A</v>
      </c>
    </row>
    <row r="32" spans="1:139" x14ac:dyDescent="0.25">
      <c r="A32" s="2" t="s">
        <v>347</v>
      </c>
      <c r="B32" s="2">
        <v>108</v>
      </c>
      <c r="C32" s="2">
        <v>63</v>
      </c>
      <c r="D32" s="2">
        <v>0</v>
      </c>
      <c r="E32" s="2">
        <v>0</v>
      </c>
      <c r="F32" s="2">
        <v>0</v>
      </c>
      <c r="G32" s="2">
        <v>0</v>
      </c>
      <c r="H32" s="2">
        <v>1</v>
      </c>
      <c r="I32" s="2">
        <v>2</v>
      </c>
      <c r="J32" s="2">
        <v>3</v>
      </c>
      <c r="K32" s="2">
        <v>3</v>
      </c>
      <c r="L32" s="2">
        <v>3</v>
      </c>
      <c r="M32" s="2">
        <v>3</v>
      </c>
      <c r="N32" s="2">
        <v>3</v>
      </c>
      <c r="O32" s="2">
        <v>3</v>
      </c>
      <c r="P32" s="2">
        <v>2</v>
      </c>
      <c r="Q32" s="2">
        <v>2</v>
      </c>
      <c r="R32" s="2">
        <v>2</v>
      </c>
      <c r="S32" s="2">
        <v>4</v>
      </c>
      <c r="T32" s="2">
        <v>3</v>
      </c>
      <c r="U32" s="2">
        <v>3</v>
      </c>
      <c r="V32" s="2">
        <v>3</v>
      </c>
      <c r="W32" s="2">
        <v>4</v>
      </c>
      <c r="X32" s="2">
        <v>3</v>
      </c>
      <c r="Y32" s="2">
        <v>3</v>
      </c>
      <c r="Z32" s="2">
        <v>4</v>
      </c>
      <c r="AA32" s="2">
        <v>4</v>
      </c>
      <c r="AB32" s="2">
        <v>3</v>
      </c>
      <c r="AC32" s="2">
        <v>3</v>
      </c>
      <c r="AD32" s="2">
        <v>3</v>
      </c>
      <c r="AE32" s="2">
        <v>3</v>
      </c>
      <c r="AF32" s="2">
        <v>3</v>
      </c>
      <c r="AG32" s="2">
        <v>3</v>
      </c>
      <c r="AH32" s="2">
        <v>4</v>
      </c>
      <c r="AI32" s="2">
        <v>4</v>
      </c>
      <c r="AJ32" s="2">
        <v>3</v>
      </c>
      <c r="AK32" s="2">
        <v>4</v>
      </c>
      <c r="AL32" s="2">
        <v>4</v>
      </c>
      <c r="AM32" s="2">
        <v>4</v>
      </c>
      <c r="AN32" s="2">
        <v>4</v>
      </c>
      <c r="AO32" s="2">
        <v>4</v>
      </c>
      <c r="AP32" s="2">
        <v>4</v>
      </c>
      <c r="AQ32" s="2">
        <v>4</v>
      </c>
      <c r="AR32" s="2">
        <v>5</v>
      </c>
      <c r="AS32" s="2">
        <v>5</v>
      </c>
      <c r="AT32" s="2">
        <v>5</v>
      </c>
      <c r="AU32" s="2">
        <v>6</v>
      </c>
      <c r="AV32" s="2">
        <v>6</v>
      </c>
      <c r="AW32" s="2">
        <v>5</v>
      </c>
      <c r="AX32" s="2">
        <v>6</v>
      </c>
      <c r="AY32" s="2">
        <v>6</v>
      </c>
      <c r="AZ32" s="2">
        <v>5</v>
      </c>
      <c r="BA32" s="2">
        <v>5</v>
      </c>
      <c r="BB32" s="2">
        <v>5</v>
      </c>
      <c r="BC32" s="2">
        <v>5</v>
      </c>
      <c r="BD32" s="2">
        <v>5</v>
      </c>
      <c r="BE32" s="2">
        <v>5</v>
      </c>
      <c r="BF32" s="2">
        <v>4</v>
      </c>
      <c r="BG32" s="2">
        <v>4</v>
      </c>
      <c r="BH32" s="2">
        <v>4</v>
      </c>
      <c r="BI32" s="2">
        <v>4</v>
      </c>
      <c r="BJ32" s="2">
        <v>8</v>
      </c>
      <c r="BK32" s="2">
        <v>8</v>
      </c>
      <c r="BL32" s="2">
        <v>11</v>
      </c>
      <c r="BM32" s="2">
        <v>11</v>
      </c>
      <c r="BN32" s="2">
        <v>12</v>
      </c>
      <c r="BO32" s="2">
        <v>12</v>
      </c>
      <c r="BP32" s="2" t="e">
        <v>#N/A</v>
      </c>
      <c r="BQ32" s="2" t="e">
        <v>#N/A</v>
      </c>
      <c r="BR32" s="2" t="e">
        <v>#N/A</v>
      </c>
      <c r="BS32" s="2" t="e">
        <v>#N/A</v>
      </c>
      <c r="BT32" s="2" t="e">
        <v>#N/A</v>
      </c>
      <c r="BU32" s="2" t="e">
        <v>#N/A</v>
      </c>
      <c r="BV32" s="2" t="e">
        <v>#N/A</v>
      </c>
      <c r="BW32" s="2" t="e">
        <v>#N/A</v>
      </c>
      <c r="BX32" s="2" t="e">
        <v>#N/A</v>
      </c>
      <c r="BY32" s="2" t="e">
        <v>#N/A</v>
      </c>
      <c r="BZ32" s="2" t="e">
        <v>#N/A</v>
      </c>
      <c r="CA32" s="2" t="e">
        <v>#N/A</v>
      </c>
      <c r="CB32" s="2" t="e">
        <v>#N/A</v>
      </c>
      <c r="CC32" s="2" t="e">
        <v>#N/A</v>
      </c>
      <c r="CD32" s="2" t="e">
        <v>#N/A</v>
      </c>
      <c r="CE32" s="2" t="e">
        <v>#N/A</v>
      </c>
      <c r="CF32" s="2" t="e">
        <v>#N/A</v>
      </c>
      <c r="CG32" s="2" t="e">
        <v>#N/A</v>
      </c>
      <c r="CH32" s="2" t="e">
        <v>#N/A</v>
      </c>
      <c r="CI32" s="2" t="e">
        <v>#N/A</v>
      </c>
      <c r="CJ32" s="2" t="e">
        <v>#N/A</v>
      </c>
      <c r="CK32" s="2" t="e">
        <v>#N/A</v>
      </c>
      <c r="CL32" s="2" t="e">
        <v>#N/A</v>
      </c>
      <c r="CM32" s="2" t="e">
        <v>#N/A</v>
      </c>
      <c r="CN32" s="2" t="e">
        <v>#N/A</v>
      </c>
      <c r="CO32" s="2" t="e">
        <v>#N/A</v>
      </c>
      <c r="CP32" s="2" t="e">
        <v>#N/A</v>
      </c>
      <c r="CQ32" s="2" t="e">
        <v>#N/A</v>
      </c>
      <c r="CR32" s="2" t="e">
        <v>#N/A</v>
      </c>
      <c r="CS32" s="2" t="e">
        <v>#N/A</v>
      </c>
      <c r="CT32" s="2" t="e">
        <v>#N/A</v>
      </c>
      <c r="CU32" s="2" t="e">
        <v>#N/A</v>
      </c>
      <c r="CV32" s="2" t="e">
        <v>#N/A</v>
      </c>
      <c r="CW32" s="2" t="e">
        <v>#N/A</v>
      </c>
      <c r="CX32" s="2" t="e">
        <v>#N/A</v>
      </c>
      <c r="CY32" s="2" t="e">
        <v>#N/A</v>
      </c>
      <c r="CZ32" s="2" t="e">
        <v>#N/A</v>
      </c>
      <c r="DA32" s="2" t="e">
        <v>#N/A</v>
      </c>
      <c r="DB32" s="2" t="e">
        <v>#N/A</v>
      </c>
      <c r="DC32" s="2" t="e">
        <v>#N/A</v>
      </c>
      <c r="DD32" s="2" t="e">
        <v>#N/A</v>
      </c>
      <c r="DE32" s="2" t="e">
        <v>#N/A</v>
      </c>
      <c r="DF32" s="2" t="e">
        <v>#N/A</v>
      </c>
      <c r="DG32" s="2" t="e">
        <v>#N/A</v>
      </c>
      <c r="DH32" s="2" t="e">
        <v>#N/A</v>
      </c>
      <c r="DI32" s="2" t="e">
        <v>#N/A</v>
      </c>
      <c r="DJ32" s="2" t="e">
        <v>#N/A</v>
      </c>
      <c r="DK32" s="2" t="e">
        <v>#N/A</v>
      </c>
      <c r="DL32" s="2" t="e">
        <v>#N/A</v>
      </c>
      <c r="DM32" s="2" t="e">
        <v>#N/A</v>
      </c>
      <c r="DN32" s="2" t="e">
        <v>#N/A</v>
      </c>
      <c r="DO32" s="2" t="e">
        <v>#N/A</v>
      </c>
      <c r="DP32" s="2" t="e">
        <v>#N/A</v>
      </c>
      <c r="DQ32" s="2" t="e">
        <v>#N/A</v>
      </c>
      <c r="DR32" s="2" t="e">
        <v>#N/A</v>
      </c>
      <c r="DS32" s="2" t="e">
        <v>#N/A</v>
      </c>
      <c r="DT32" s="2" t="e">
        <v>#N/A</v>
      </c>
      <c r="DU32" s="2" t="e">
        <v>#N/A</v>
      </c>
      <c r="DV32" s="2" t="e">
        <v>#N/A</v>
      </c>
      <c r="DW32" s="2" t="e">
        <v>#N/A</v>
      </c>
      <c r="DX32" s="2" t="e">
        <v>#N/A</v>
      </c>
      <c r="DY32" s="2" t="e">
        <v>#N/A</v>
      </c>
      <c r="DZ32" s="2" t="e">
        <v>#N/A</v>
      </c>
      <c r="EA32" s="2" t="e">
        <v>#N/A</v>
      </c>
      <c r="EB32" s="2" t="e">
        <v>#N/A</v>
      </c>
      <c r="EC32" s="2" t="e">
        <v>#N/A</v>
      </c>
      <c r="ED32" s="2" t="e">
        <v>#N/A</v>
      </c>
      <c r="EE32" s="2" t="e">
        <v>#N/A</v>
      </c>
      <c r="EF32" s="2" t="e">
        <v>#N/A</v>
      </c>
      <c r="EG32" s="2" t="e">
        <v>#N/A</v>
      </c>
      <c r="EH32" s="2" t="e">
        <v>#N/A</v>
      </c>
      <c r="EI32" s="2" t="e">
        <v>#N/A</v>
      </c>
    </row>
    <row r="33" spans="1:139" x14ac:dyDescent="0.25">
      <c r="A33" s="2" t="s">
        <v>592</v>
      </c>
      <c r="B33" s="2">
        <v>109</v>
      </c>
      <c r="C33" s="2">
        <v>54</v>
      </c>
      <c r="D33" s="2">
        <v>0</v>
      </c>
      <c r="E33" s="2">
        <v>0</v>
      </c>
      <c r="F33" s="2">
        <v>0</v>
      </c>
      <c r="G33" s="2">
        <v>1</v>
      </c>
      <c r="H33" s="2">
        <v>2</v>
      </c>
      <c r="I33" s="2">
        <v>2</v>
      </c>
      <c r="J33" s="2">
        <v>2</v>
      </c>
      <c r="K33" s="2">
        <v>3</v>
      </c>
      <c r="L33" s="2">
        <v>4</v>
      </c>
      <c r="M33" s="2">
        <v>3</v>
      </c>
      <c r="N33" s="2">
        <v>4</v>
      </c>
      <c r="O33" s="2">
        <v>5</v>
      </c>
      <c r="P33" s="2">
        <v>5</v>
      </c>
      <c r="Q33" s="2">
        <v>6</v>
      </c>
      <c r="R33" s="2">
        <v>6</v>
      </c>
      <c r="S33" s="2">
        <v>8</v>
      </c>
      <c r="T33" s="2">
        <v>9</v>
      </c>
      <c r="U33" s="2">
        <v>9</v>
      </c>
      <c r="V33" s="2">
        <v>9</v>
      </c>
      <c r="W33" s="2">
        <v>9</v>
      </c>
      <c r="X33" s="2">
        <v>9</v>
      </c>
      <c r="Y33" s="2">
        <v>10</v>
      </c>
      <c r="Z33" s="2">
        <v>12</v>
      </c>
      <c r="AA33" s="2">
        <v>12</v>
      </c>
      <c r="AB33" s="2">
        <v>13</v>
      </c>
      <c r="AC33" s="2">
        <v>16</v>
      </c>
      <c r="AD33" s="2">
        <v>17</v>
      </c>
      <c r="AE33" s="2">
        <v>17</v>
      </c>
      <c r="AF33" s="2">
        <v>18</v>
      </c>
      <c r="AG33" s="2">
        <v>19</v>
      </c>
      <c r="AH33" s="2">
        <v>19</v>
      </c>
      <c r="AI33" s="2">
        <v>20</v>
      </c>
      <c r="AJ33" s="2">
        <v>21</v>
      </c>
      <c r="AK33" s="2">
        <v>22</v>
      </c>
      <c r="AL33" s="2">
        <v>23</v>
      </c>
      <c r="AM33" s="2">
        <v>23</v>
      </c>
      <c r="AN33" s="2">
        <v>23</v>
      </c>
      <c r="AO33" s="2">
        <v>24</v>
      </c>
      <c r="AP33" s="2">
        <v>25</v>
      </c>
      <c r="AQ33" s="2">
        <v>26</v>
      </c>
      <c r="AR33" s="2">
        <v>27</v>
      </c>
      <c r="AS33" s="2">
        <v>27</v>
      </c>
      <c r="AT33" s="2">
        <v>26</v>
      </c>
      <c r="AU33" s="2">
        <v>28</v>
      </c>
      <c r="AV33" s="2">
        <v>29</v>
      </c>
      <c r="AW33" s="2">
        <v>29</v>
      </c>
      <c r="AX33" s="2">
        <v>29</v>
      </c>
      <c r="AY33" s="2">
        <v>29</v>
      </c>
      <c r="AZ33" s="2">
        <v>29</v>
      </c>
      <c r="BA33" s="2">
        <v>30</v>
      </c>
      <c r="BB33" s="2">
        <v>30</v>
      </c>
      <c r="BC33" s="2">
        <v>32</v>
      </c>
      <c r="BD33" s="2">
        <v>32</v>
      </c>
      <c r="BE33" s="2">
        <v>32</v>
      </c>
      <c r="BF33" s="2">
        <v>32</v>
      </c>
      <c r="BG33" s="2" t="e">
        <v>#N/A</v>
      </c>
      <c r="BH33" s="2" t="e">
        <v>#N/A</v>
      </c>
      <c r="BI33" s="2" t="e">
        <v>#N/A</v>
      </c>
      <c r="BJ33" s="2" t="e">
        <v>#N/A</v>
      </c>
      <c r="BK33" s="2" t="e">
        <v>#N/A</v>
      </c>
      <c r="BL33" s="2" t="e">
        <v>#N/A</v>
      </c>
      <c r="BM33" s="2" t="e">
        <v>#N/A</v>
      </c>
      <c r="BN33" s="2" t="e">
        <v>#N/A</v>
      </c>
      <c r="BO33" s="2" t="e">
        <v>#N/A</v>
      </c>
      <c r="BP33" s="2" t="e">
        <v>#N/A</v>
      </c>
      <c r="BQ33" s="2" t="e">
        <v>#N/A</v>
      </c>
      <c r="BR33" s="2" t="e">
        <v>#N/A</v>
      </c>
      <c r="BS33" s="2" t="e">
        <v>#N/A</v>
      </c>
      <c r="BT33" s="2" t="e">
        <v>#N/A</v>
      </c>
      <c r="BU33" s="2" t="e">
        <v>#N/A</v>
      </c>
      <c r="BV33" s="2" t="e">
        <v>#N/A</v>
      </c>
      <c r="BW33" s="2" t="e">
        <v>#N/A</v>
      </c>
      <c r="BX33" s="2" t="e">
        <v>#N/A</v>
      </c>
      <c r="BY33" s="2" t="e">
        <v>#N/A</v>
      </c>
      <c r="BZ33" s="2" t="e">
        <v>#N/A</v>
      </c>
      <c r="CA33" s="2" t="e">
        <v>#N/A</v>
      </c>
      <c r="CB33" s="2" t="e">
        <v>#N/A</v>
      </c>
      <c r="CC33" s="2" t="e">
        <v>#N/A</v>
      </c>
      <c r="CD33" s="2" t="e">
        <v>#N/A</v>
      </c>
      <c r="CE33" s="2" t="e">
        <v>#N/A</v>
      </c>
      <c r="CF33" s="2" t="e">
        <v>#N/A</v>
      </c>
      <c r="CG33" s="2" t="e">
        <v>#N/A</v>
      </c>
      <c r="CH33" s="2" t="e">
        <v>#N/A</v>
      </c>
      <c r="CI33" s="2" t="e">
        <v>#N/A</v>
      </c>
      <c r="CJ33" s="2" t="e">
        <v>#N/A</v>
      </c>
      <c r="CK33" s="2" t="e">
        <v>#N/A</v>
      </c>
      <c r="CL33" s="2" t="e">
        <v>#N/A</v>
      </c>
      <c r="CM33" s="2" t="e">
        <v>#N/A</v>
      </c>
      <c r="CN33" s="2" t="e">
        <v>#N/A</v>
      </c>
      <c r="CO33" s="2" t="e">
        <v>#N/A</v>
      </c>
      <c r="CP33" s="2" t="e">
        <v>#N/A</v>
      </c>
      <c r="CQ33" s="2" t="e">
        <v>#N/A</v>
      </c>
      <c r="CR33" s="2" t="e">
        <v>#N/A</v>
      </c>
      <c r="CS33" s="2" t="e">
        <v>#N/A</v>
      </c>
      <c r="CT33" s="2" t="e">
        <v>#N/A</v>
      </c>
      <c r="CU33" s="2" t="e">
        <v>#N/A</v>
      </c>
      <c r="CV33" s="2" t="e">
        <v>#N/A</v>
      </c>
      <c r="CW33" s="2" t="e">
        <v>#N/A</v>
      </c>
      <c r="CX33" s="2" t="e">
        <v>#N/A</v>
      </c>
      <c r="CY33" s="2" t="e">
        <v>#N/A</v>
      </c>
      <c r="CZ33" s="2" t="e">
        <v>#N/A</v>
      </c>
      <c r="DA33" s="2" t="e">
        <v>#N/A</v>
      </c>
      <c r="DB33" s="2" t="e">
        <v>#N/A</v>
      </c>
      <c r="DC33" s="2" t="e">
        <v>#N/A</v>
      </c>
      <c r="DD33" s="2" t="e">
        <v>#N/A</v>
      </c>
      <c r="DE33" s="2" t="e">
        <v>#N/A</v>
      </c>
      <c r="DF33" s="2" t="e">
        <v>#N/A</v>
      </c>
      <c r="DG33" s="2" t="e">
        <v>#N/A</v>
      </c>
      <c r="DH33" s="2" t="e">
        <v>#N/A</v>
      </c>
      <c r="DI33" s="2" t="e">
        <v>#N/A</v>
      </c>
      <c r="DJ33" s="2" t="e">
        <v>#N/A</v>
      </c>
      <c r="DK33" s="2" t="e">
        <v>#N/A</v>
      </c>
      <c r="DL33" s="2" t="e">
        <v>#N/A</v>
      </c>
      <c r="DM33" s="2" t="e">
        <v>#N/A</v>
      </c>
      <c r="DN33" s="2" t="e">
        <v>#N/A</v>
      </c>
      <c r="DO33" s="2" t="e">
        <v>#N/A</v>
      </c>
      <c r="DP33" s="2" t="e">
        <v>#N/A</v>
      </c>
      <c r="DQ33" s="2" t="e">
        <v>#N/A</v>
      </c>
      <c r="DR33" s="2" t="e">
        <v>#N/A</v>
      </c>
      <c r="DS33" s="2" t="e">
        <v>#N/A</v>
      </c>
      <c r="DT33" s="2" t="e">
        <v>#N/A</v>
      </c>
      <c r="DU33" s="2" t="e">
        <v>#N/A</v>
      </c>
      <c r="DV33" s="2" t="e">
        <v>#N/A</v>
      </c>
      <c r="DW33" s="2" t="e">
        <v>#N/A</v>
      </c>
      <c r="DX33" s="2" t="e">
        <v>#N/A</v>
      </c>
      <c r="DY33" s="2" t="e">
        <v>#N/A</v>
      </c>
      <c r="DZ33" s="2" t="e">
        <v>#N/A</v>
      </c>
      <c r="EA33" s="2" t="e">
        <v>#N/A</v>
      </c>
      <c r="EB33" s="2" t="e">
        <v>#N/A</v>
      </c>
      <c r="EC33" s="2" t="e">
        <v>#N/A</v>
      </c>
      <c r="ED33" s="2" t="e">
        <v>#N/A</v>
      </c>
      <c r="EE33" s="2" t="e">
        <v>#N/A</v>
      </c>
      <c r="EF33" s="2" t="e">
        <v>#N/A</v>
      </c>
      <c r="EG33" s="2" t="e">
        <v>#N/A</v>
      </c>
      <c r="EH33" s="2" t="e">
        <v>#N/A</v>
      </c>
      <c r="EI33" s="2" t="e">
        <v>#N/A</v>
      </c>
    </row>
    <row r="34" spans="1:139" x14ac:dyDescent="0.25">
      <c r="A34" s="2" t="s">
        <v>2</v>
      </c>
      <c r="B34" s="2">
        <v>110</v>
      </c>
      <c r="C34" s="2">
        <v>63</v>
      </c>
      <c r="D34" s="2">
        <v>0</v>
      </c>
      <c r="E34" s="2">
        <v>0</v>
      </c>
      <c r="F34" s="2">
        <v>-1</v>
      </c>
      <c r="G34" s="2">
        <v>-1</v>
      </c>
      <c r="H34" s="2">
        <v>-1</v>
      </c>
      <c r="I34" s="2">
        <v>-2</v>
      </c>
      <c r="J34" s="2">
        <v>-2</v>
      </c>
      <c r="K34" s="2">
        <v>-3</v>
      </c>
      <c r="L34" s="2">
        <v>-3</v>
      </c>
      <c r="M34" s="2">
        <v>-4</v>
      </c>
      <c r="N34" s="2">
        <v>-4</v>
      </c>
      <c r="O34" s="2">
        <v>-4</v>
      </c>
      <c r="P34" s="2">
        <v>-4</v>
      </c>
      <c r="Q34" s="2">
        <v>-4</v>
      </c>
      <c r="R34" s="2">
        <v>-4</v>
      </c>
      <c r="S34" s="2">
        <v>-4</v>
      </c>
      <c r="T34" s="2">
        <v>-4</v>
      </c>
      <c r="U34" s="2">
        <v>-4</v>
      </c>
      <c r="V34" s="2">
        <v>-5</v>
      </c>
      <c r="W34" s="2">
        <v>-5</v>
      </c>
      <c r="X34" s="2">
        <v>-6</v>
      </c>
      <c r="Y34" s="2">
        <v>-6</v>
      </c>
      <c r="Z34" s="2">
        <v>-4</v>
      </c>
      <c r="AA34" s="2">
        <v>-5</v>
      </c>
      <c r="AB34" s="2">
        <v>-6</v>
      </c>
      <c r="AC34" s="2">
        <v>-7</v>
      </c>
      <c r="AD34" s="2">
        <v>-7</v>
      </c>
      <c r="AE34" s="2">
        <v>-8</v>
      </c>
      <c r="AF34" s="2">
        <v>-8</v>
      </c>
      <c r="AG34" s="2">
        <v>-8</v>
      </c>
      <c r="AH34" s="2">
        <v>-9</v>
      </c>
      <c r="AI34" s="2">
        <v>-9</v>
      </c>
      <c r="AJ34" s="2">
        <v>-9</v>
      </c>
      <c r="AK34" s="2">
        <v>-9</v>
      </c>
      <c r="AL34" s="2">
        <v>-9</v>
      </c>
      <c r="AM34" s="2">
        <v>-9</v>
      </c>
      <c r="AN34" s="2">
        <v>-10</v>
      </c>
      <c r="AO34" s="2">
        <v>-10</v>
      </c>
      <c r="AP34" s="2">
        <v>-11</v>
      </c>
      <c r="AQ34" s="2">
        <v>-11</v>
      </c>
      <c r="AR34" s="2">
        <v>-10</v>
      </c>
      <c r="AS34" s="2">
        <v>-10</v>
      </c>
      <c r="AT34" s="2">
        <v>-11</v>
      </c>
      <c r="AU34" s="2">
        <v>-11</v>
      </c>
      <c r="AV34" s="2">
        <v>-12</v>
      </c>
      <c r="AW34" s="2">
        <v>-13</v>
      </c>
      <c r="AX34" s="2">
        <v>-13</v>
      </c>
      <c r="AY34" s="2">
        <v>-12</v>
      </c>
      <c r="AZ34" s="2">
        <v>-11</v>
      </c>
      <c r="BA34" s="2">
        <v>-11</v>
      </c>
      <c r="BB34" s="2">
        <v>-11</v>
      </c>
      <c r="BC34" s="2">
        <v>-11</v>
      </c>
      <c r="BD34" s="2">
        <v>-11</v>
      </c>
      <c r="BE34" s="2">
        <v>-11</v>
      </c>
      <c r="BF34" s="2">
        <v>-12</v>
      </c>
      <c r="BG34" s="2">
        <v>-11</v>
      </c>
      <c r="BH34" s="2">
        <v>-12</v>
      </c>
      <c r="BI34" s="2">
        <v>-12</v>
      </c>
      <c r="BJ34" s="2">
        <v>-10</v>
      </c>
      <c r="BK34" s="2">
        <v>-11</v>
      </c>
      <c r="BL34" s="2">
        <v>-11</v>
      </c>
      <c r="BM34" s="2">
        <v>-11</v>
      </c>
      <c r="BN34" s="2">
        <v>-9</v>
      </c>
      <c r="BO34" s="2">
        <v>-9</v>
      </c>
      <c r="BP34" s="2" t="e">
        <v>#N/A</v>
      </c>
      <c r="BQ34" s="2" t="e">
        <v>#N/A</v>
      </c>
      <c r="BR34" s="2" t="e">
        <v>#N/A</v>
      </c>
      <c r="BS34" s="2" t="e">
        <v>#N/A</v>
      </c>
      <c r="BT34" s="2" t="e">
        <v>#N/A</v>
      </c>
      <c r="BU34" s="2" t="e">
        <v>#N/A</v>
      </c>
      <c r="BV34" s="2" t="e">
        <v>#N/A</v>
      </c>
      <c r="BW34" s="2" t="e">
        <v>#N/A</v>
      </c>
      <c r="BX34" s="2" t="e">
        <v>#N/A</v>
      </c>
      <c r="BY34" s="2" t="e">
        <v>#N/A</v>
      </c>
      <c r="BZ34" s="2" t="e">
        <v>#N/A</v>
      </c>
      <c r="CA34" s="2" t="e">
        <v>#N/A</v>
      </c>
      <c r="CB34" s="2" t="e">
        <v>#N/A</v>
      </c>
      <c r="CC34" s="2" t="e">
        <v>#N/A</v>
      </c>
      <c r="CD34" s="2" t="e">
        <v>#N/A</v>
      </c>
      <c r="CE34" s="2" t="e">
        <v>#N/A</v>
      </c>
      <c r="CF34" s="2" t="e">
        <v>#N/A</v>
      </c>
      <c r="CG34" s="2" t="e">
        <v>#N/A</v>
      </c>
      <c r="CH34" s="2" t="e">
        <v>#N/A</v>
      </c>
      <c r="CI34" s="2" t="e">
        <v>#N/A</v>
      </c>
      <c r="CJ34" s="2" t="e">
        <v>#N/A</v>
      </c>
      <c r="CK34" s="2" t="e">
        <v>#N/A</v>
      </c>
      <c r="CL34" s="2" t="e">
        <v>#N/A</v>
      </c>
      <c r="CM34" s="2" t="e">
        <v>#N/A</v>
      </c>
      <c r="CN34" s="2" t="e">
        <v>#N/A</v>
      </c>
      <c r="CO34" s="2" t="e">
        <v>#N/A</v>
      </c>
      <c r="CP34" s="2" t="e">
        <v>#N/A</v>
      </c>
      <c r="CQ34" s="2" t="e">
        <v>#N/A</v>
      </c>
      <c r="CR34" s="2" t="e">
        <v>#N/A</v>
      </c>
      <c r="CS34" s="2" t="e">
        <v>#N/A</v>
      </c>
      <c r="CT34" s="2" t="e">
        <v>#N/A</v>
      </c>
      <c r="CU34" s="2" t="e">
        <v>#N/A</v>
      </c>
      <c r="CV34" s="2" t="e">
        <v>#N/A</v>
      </c>
      <c r="CW34" s="2" t="e">
        <v>#N/A</v>
      </c>
      <c r="CX34" s="2" t="e">
        <v>#N/A</v>
      </c>
      <c r="CY34" s="2" t="e">
        <v>#N/A</v>
      </c>
      <c r="CZ34" s="2" t="e">
        <v>#N/A</v>
      </c>
      <c r="DA34" s="2" t="e">
        <v>#N/A</v>
      </c>
      <c r="DB34" s="2" t="e">
        <v>#N/A</v>
      </c>
      <c r="DC34" s="2" t="e">
        <v>#N/A</v>
      </c>
      <c r="DD34" s="2" t="e">
        <v>#N/A</v>
      </c>
      <c r="DE34" s="2" t="e">
        <v>#N/A</v>
      </c>
      <c r="DF34" s="2" t="e">
        <v>#N/A</v>
      </c>
      <c r="DG34" s="2" t="e">
        <v>#N/A</v>
      </c>
      <c r="DH34" s="2" t="e">
        <v>#N/A</v>
      </c>
      <c r="DI34" s="2" t="e">
        <v>#N/A</v>
      </c>
      <c r="DJ34" s="2" t="e">
        <v>#N/A</v>
      </c>
      <c r="DK34" s="2" t="e">
        <v>#N/A</v>
      </c>
      <c r="DL34" s="2" t="e">
        <v>#N/A</v>
      </c>
      <c r="DM34" s="2" t="e">
        <v>#N/A</v>
      </c>
      <c r="DN34" s="2" t="e">
        <v>#N/A</v>
      </c>
      <c r="DO34" s="2" t="e">
        <v>#N/A</v>
      </c>
      <c r="DP34" s="2" t="e">
        <v>#N/A</v>
      </c>
      <c r="DQ34" s="2" t="e">
        <v>#N/A</v>
      </c>
      <c r="DR34" s="2" t="e">
        <v>#N/A</v>
      </c>
      <c r="DS34" s="2" t="e">
        <v>#N/A</v>
      </c>
      <c r="DT34" s="2" t="e">
        <v>#N/A</v>
      </c>
      <c r="DU34" s="2" t="e">
        <v>#N/A</v>
      </c>
      <c r="DV34" s="2" t="e">
        <v>#N/A</v>
      </c>
      <c r="DW34" s="2" t="e">
        <v>#N/A</v>
      </c>
      <c r="DX34" s="2" t="e">
        <v>#N/A</v>
      </c>
      <c r="DY34" s="2" t="e">
        <v>#N/A</v>
      </c>
      <c r="DZ34" s="2" t="e">
        <v>#N/A</v>
      </c>
      <c r="EA34" s="2" t="e">
        <v>#N/A</v>
      </c>
      <c r="EB34" s="2" t="e">
        <v>#N/A</v>
      </c>
      <c r="EC34" s="2" t="e">
        <v>#N/A</v>
      </c>
      <c r="ED34" s="2" t="e">
        <v>#N/A</v>
      </c>
      <c r="EE34" s="2" t="e">
        <v>#N/A</v>
      </c>
      <c r="EF34" s="2" t="e">
        <v>#N/A</v>
      </c>
      <c r="EG34" s="2" t="e">
        <v>#N/A</v>
      </c>
      <c r="EH34" s="2" t="e">
        <v>#N/A</v>
      </c>
      <c r="EI34" s="2" t="e">
        <v>#N/A</v>
      </c>
    </row>
    <row r="35" spans="1:139" x14ac:dyDescent="0.25">
      <c r="A35" s="2" t="s">
        <v>202</v>
      </c>
      <c r="B35" s="2">
        <v>111</v>
      </c>
      <c r="C35" s="2">
        <v>54</v>
      </c>
      <c r="D35" s="2">
        <v>0</v>
      </c>
      <c r="E35" s="2">
        <v>1</v>
      </c>
      <c r="F35" s="2">
        <v>1</v>
      </c>
      <c r="G35" s="2">
        <v>1</v>
      </c>
      <c r="H35" s="2">
        <v>2</v>
      </c>
      <c r="I35" s="2">
        <v>3</v>
      </c>
      <c r="J35" s="2">
        <v>4</v>
      </c>
      <c r="K35" s="2">
        <v>5</v>
      </c>
      <c r="L35" s="2">
        <v>6</v>
      </c>
      <c r="M35" s="2">
        <v>7</v>
      </c>
      <c r="N35" s="2">
        <v>8</v>
      </c>
      <c r="O35" s="2">
        <v>8</v>
      </c>
      <c r="P35" s="2">
        <v>7</v>
      </c>
      <c r="Q35" s="2">
        <v>8</v>
      </c>
      <c r="R35" s="2">
        <v>8</v>
      </c>
      <c r="S35" s="2">
        <v>9</v>
      </c>
      <c r="T35" s="2">
        <v>10</v>
      </c>
      <c r="U35" s="2">
        <v>10</v>
      </c>
      <c r="V35" s="2">
        <v>9</v>
      </c>
      <c r="W35" s="2">
        <v>10</v>
      </c>
      <c r="X35" s="2">
        <v>10</v>
      </c>
      <c r="Y35" s="2">
        <v>10</v>
      </c>
      <c r="Z35" s="2">
        <v>11</v>
      </c>
      <c r="AA35" s="2">
        <v>11</v>
      </c>
      <c r="AB35" s="2">
        <v>14</v>
      </c>
      <c r="AC35" s="2">
        <v>15</v>
      </c>
      <c r="AD35" s="2">
        <v>17</v>
      </c>
      <c r="AE35" s="2">
        <v>16</v>
      </c>
      <c r="AF35" s="2">
        <v>16</v>
      </c>
      <c r="AG35" s="2">
        <v>16</v>
      </c>
      <c r="AH35" s="2">
        <v>16</v>
      </c>
      <c r="AI35" s="2">
        <v>15</v>
      </c>
      <c r="AJ35" s="2">
        <v>16</v>
      </c>
      <c r="AK35" s="2">
        <v>16</v>
      </c>
      <c r="AL35" s="2">
        <v>16</v>
      </c>
      <c r="AM35" s="2">
        <v>16</v>
      </c>
      <c r="AN35" s="2">
        <v>15</v>
      </c>
      <c r="AO35" s="2">
        <v>16</v>
      </c>
      <c r="AP35" s="2">
        <v>16</v>
      </c>
      <c r="AQ35" s="2">
        <v>16</v>
      </c>
      <c r="AR35" s="2">
        <v>18</v>
      </c>
      <c r="AS35" s="2">
        <v>19</v>
      </c>
      <c r="AT35" s="2">
        <v>19</v>
      </c>
      <c r="AU35" s="2">
        <v>19</v>
      </c>
      <c r="AV35" s="2">
        <v>20</v>
      </c>
      <c r="AW35" s="2">
        <v>20</v>
      </c>
      <c r="AX35" s="2">
        <v>20</v>
      </c>
      <c r="AY35" s="2">
        <v>21</v>
      </c>
      <c r="AZ35" s="2">
        <v>21</v>
      </c>
      <c r="BA35" s="2">
        <v>20</v>
      </c>
      <c r="BB35" s="2">
        <v>20</v>
      </c>
      <c r="BC35" s="2">
        <v>20</v>
      </c>
      <c r="BD35" s="2">
        <v>20</v>
      </c>
      <c r="BE35" s="2">
        <v>20</v>
      </c>
      <c r="BF35" s="2">
        <v>20</v>
      </c>
      <c r="BG35" s="2" t="e">
        <v>#N/A</v>
      </c>
      <c r="BH35" s="2" t="e">
        <v>#N/A</v>
      </c>
      <c r="BI35" s="2" t="e">
        <v>#N/A</v>
      </c>
      <c r="BJ35" s="2" t="e">
        <v>#N/A</v>
      </c>
      <c r="BK35" s="2" t="e">
        <v>#N/A</v>
      </c>
      <c r="BL35" s="2" t="e">
        <v>#N/A</v>
      </c>
      <c r="BM35" s="2" t="e">
        <v>#N/A</v>
      </c>
      <c r="BN35" s="2" t="e">
        <v>#N/A</v>
      </c>
      <c r="BO35" s="2" t="e">
        <v>#N/A</v>
      </c>
      <c r="BP35" s="2" t="e">
        <v>#N/A</v>
      </c>
      <c r="BQ35" s="2" t="e">
        <v>#N/A</v>
      </c>
      <c r="BR35" s="2" t="e">
        <v>#N/A</v>
      </c>
      <c r="BS35" s="2" t="e">
        <v>#N/A</v>
      </c>
      <c r="BT35" s="2" t="e">
        <v>#N/A</v>
      </c>
      <c r="BU35" s="2" t="e">
        <v>#N/A</v>
      </c>
      <c r="BV35" s="2" t="e">
        <v>#N/A</v>
      </c>
      <c r="BW35" s="2" t="e">
        <v>#N/A</v>
      </c>
      <c r="BX35" s="2" t="e">
        <v>#N/A</v>
      </c>
      <c r="BY35" s="2" t="e">
        <v>#N/A</v>
      </c>
      <c r="BZ35" s="2" t="e">
        <v>#N/A</v>
      </c>
      <c r="CA35" s="2" t="e">
        <v>#N/A</v>
      </c>
      <c r="CB35" s="2" t="e">
        <v>#N/A</v>
      </c>
      <c r="CC35" s="2" t="e">
        <v>#N/A</v>
      </c>
      <c r="CD35" s="2" t="e">
        <v>#N/A</v>
      </c>
      <c r="CE35" s="2" t="e">
        <v>#N/A</v>
      </c>
      <c r="CF35" s="2" t="e">
        <v>#N/A</v>
      </c>
      <c r="CG35" s="2" t="e">
        <v>#N/A</v>
      </c>
      <c r="CH35" s="2" t="e">
        <v>#N/A</v>
      </c>
      <c r="CI35" s="2" t="e">
        <v>#N/A</v>
      </c>
      <c r="CJ35" s="2" t="e">
        <v>#N/A</v>
      </c>
      <c r="CK35" s="2" t="e">
        <v>#N/A</v>
      </c>
      <c r="CL35" s="2" t="e">
        <v>#N/A</v>
      </c>
      <c r="CM35" s="2" t="e">
        <v>#N/A</v>
      </c>
      <c r="CN35" s="2" t="e">
        <v>#N/A</v>
      </c>
      <c r="CO35" s="2" t="e">
        <v>#N/A</v>
      </c>
      <c r="CP35" s="2" t="e">
        <v>#N/A</v>
      </c>
      <c r="CQ35" s="2" t="e">
        <v>#N/A</v>
      </c>
      <c r="CR35" s="2" t="e">
        <v>#N/A</v>
      </c>
      <c r="CS35" s="2" t="e">
        <v>#N/A</v>
      </c>
      <c r="CT35" s="2" t="e">
        <v>#N/A</v>
      </c>
      <c r="CU35" s="2" t="e">
        <v>#N/A</v>
      </c>
      <c r="CV35" s="2" t="e">
        <v>#N/A</v>
      </c>
      <c r="CW35" s="2" t="e">
        <v>#N/A</v>
      </c>
      <c r="CX35" s="2" t="e">
        <v>#N/A</v>
      </c>
      <c r="CY35" s="2" t="e">
        <v>#N/A</v>
      </c>
      <c r="CZ35" s="2" t="e">
        <v>#N/A</v>
      </c>
      <c r="DA35" s="2" t="e">
        <v>#N/A</v>
      </c>
      <c r="DB35" s="2" t="e">
        <v>#N/A</v>
      </c>
      <c r="DC35" s="2" t="e">
        <v>#N/A</v>
      </c>
      <c r="DD35" s="2" t="e">
        <v>#N/A</v>
      </c>
      <c r="DE35" s="2" t="e">
        <v>#N/A</v>
      </c>
      <c r="DF35" s="2" t="e">
        <v>#N/A</v>
      </c>
      <c r="DG35" s="2" t="e">
        <v>#N/A</v>
      </c>
      <c r="DH35" s="2" t="e">
        <v>#N/A</v>
      </c>
      <c r="DI35" s="2" t="e">
        <v>#N/A</v>
      </c>
      <c r="DJ35" s="2" t="e">
        <v>#N/A</v>
      </c>
      <c r="DK35" s="2" t="e">
        <v>#N/A</v>
      </c>
      <c r="DL35" s="2" t="e">
        <v>#N/A</v>
      </c>
      <c r="DM35" s="2" t="e">
        <v>#N/A</v>
      </c>
      <c r="DN35" s="2" t="e">
        <v>#N/A</v>
      </c>
      <c r="DO35" s="2" t="e">
        <v>#N/A</v>
      </c>
      <c r="DP35" s="2" t="e">
        <v>#N/A</v>
      </c>
      <c r="DQ35" s="2" t="e">
        <v>#N/A</v>
      </c>
      <c r="DR35" s="2" t="e">
        <v>#N/A</v>
      </c>
      <c r="DS35" s="2" t="e">
        <v>#N/A</v>
      </c>
      <c r="DT35" s="2" t="e">
        <v>#N/A</v>
      </c>
      <c r="DU35" s="2" t="e">
        <v>#N/A</v>
      </c>
      <c r="DV35" s="2" t="e">
        <v>#N/A</v>
      </c>
      <c r="DW35" s="2" t="e">
        <v>#N/A</v>
      </c>
      <c r="DX35" s="2" t="e">
        <v>#N/A</v>
      </c>
      <c r="DY35" s="2" t="e">
        <v>#N/A</v>
      </c>
      <c r="DZ35" s="2" t="e">
        <v>#N/A</v>
      </c>
      <c r="EA35" s="2" t="e">
        <v>#N/A</v>
      </c>
      <c r="EB35" s="2" t="e">
        <v>#N/A</v>
      </c>
      <c r="EC35" s="2" t="e">
        <v>#N/A</v>
      </c>
      <c r="ED35" s="2" t="e">
        <v>#N/A</v>
      </c>
      <c r="EE35" s="2" t="e">
        <v>#N/A</v>
      </c>
      <c r="EF35" s="2" t="e">
        <v>#N/A</v>
      </c>
      <c r="EG35" s="2" t="e">
        <v>#N/A</v>
      </c>
      <c r="EH35" s="2" t="e">
        <v>#N/A</v>
      </c>
      <c r="EI35" s="2" t="e">
        <v>#N/A</v>
      </c>
    </row>
    <row r="36" spans="1:139" x14ac:dyDescent="0.25">
      <c r="A36" s="2" t="s">
        <v>209</v>
      </c>
      <c r="B36" s="2">
        <v>112</v>
      </c>
      <c r="C36" s="2">
        <v>63</v>
      </c>
      <c r="D36" s="2">
        <v>0</v>
      </c>
      <c r="E36" s="2">
        <v>0</v>
      </c>
      <c r="F36" s="2">
        <v>0</v>
      </c>
      <c r="G36" s="2">
        <v>0</v>
      </c>
      <c r="H36" s="2">
        <v>2</v>
      </c>
      <c r="I36" s="2">
        <v>3</v>
      </c>
      <c r="J36" s="2">
        <v>2</v>
      </c>
      <c r="K36" s="2">
        <v>3</v>
      </c>
      <c r="L36" s="2">
        <v>3</v>
      </c>
      <c r="M36" s="2">
        <v>2</v>
      </c>
      <c r="N36" s="2">
        <v>3</v>
      </c>
      <c r="O36" s="2">
        <v>4</v>
      </c>
      <c r="P36" s="2">
        <v>4</v>
      </c>
      <c r="Q36" s="2">
        <v>4</v>
      </c>
      <c r="R36" s="2">
        <v>4</v>
      </c>
      <c r="S36" s="2">
        <v>7</v>
      </c>
      <c r="T36" s="2">
        <v>8</v>
      </c>
      <c r="U36" s="2">
        <v>7</v>
      </c>
      <c r="V36" s="2">
        <v>6</v>
      </c>
      <c r="W36" s="2">
        <v>6</v>
      </c>
      <c r="X36" s="2">
        <v>5</v>
      </c>
      <c r="Y36" s="2">
        <v>5</v>
      </c>
      <c r="Z36" s="2">
        <v>6</v>
      </c>
      <c r="AA36" s="2">
        <v>7</v>
      </c>
      <c r="AB36" s="2">
        <v>6</v>
      </c>
      <c r="AC36" s="2">
        <v>6</v>
      </c>
      <c r="AD36" s="2">
        <v>6</v>
      </c>
      <c r="AE36" s="2">
        <v>7</v>
      </c>
      <c r="AF36" s="2">
        <v>6</v>
      </c>
      <c r="AG36" s="2">
        <v>9</v>
      </c>
      <c r="AH36" s="2">
        <v>8</v>
      </c>
      <c r="AI36" s="2">
        <v>8</v>
      </c>
      <c r="AJ36" s="2">
        <v>8</v>
      </c>
      <c r="AK36" s="2">
        <v>9</v>
      </c>
      <c r="AL36" s="2">
        <v>9</v>
      </c>
      <c r="AM36" s="2">
        <v>9</v>
      </c>
      <c r="AN36" s="2">
        <v>9</v>
      </c>
      <c r="AO36" s="2">
        <v>9</v>
      </c>
      <c r="AP36" s="2">
        <v>9</v>
      </c>
      <c r="AQ36" s="2">
        <v>9</v>
      </c>
      <c r="AR36" s="2">
        <v>9</v>
      </c>
      <c r="AS36" s="2">
        <v>9</v>
      </c>
      <c r="AT36" s="2">
        <v>11</v>
      </c>
      <c r="AU36" s="2">
        <v>10</v>
      </c>
      <c r="AV36" s="2">
        <v>10</v>
      </c>
      <c r="AW36" s="2">
        <v>9</v>
      </c>
      <c r="AX36" s="2">
        <v>9</v>
      </c>
      <c r="AY36" s="2">
        <v>11</v>
      </c>
      <c r="AZ36" s="2">
        <v>10</v>
      </c>
      <c r="BA36" s="2">
        <v>10</v>
      </c>
      <c r="BB36" s="2">
        <v>10</v>
      </c>
      <c r="BC36" s="2">
        <v>10</v>
      </c>
      <c r="BD36" s="2">
        <v>11</v>
      </c>
      <c r="BE36" s="2">
        <v>11</v>
      </c>
      <c r="BF36" s="2">
        <v>10</v>
      </c>
      <c r="BG36" s="2">
        <v>10</v>
      </c>
      <c r="BH36" s="2">
        <v>10</v>
      </c>
      <c r="BI36" s="2">
        <v>11</v>
      </c>
      <c r="BJ36" s="2">
        <v>13</v>
      </c>
      <c r="BK36" s="2">
        <v>21</v>
      </c>
      <c r="BL36" s="2">
        <v>23</v>
      </c>
      <c r="BM36" s="2">
        <v>24</v>
      </c>
      <c r="BN36" s="2">
        <v>25</v>
      </c>
      <c r="BO36" s="2">
        <v>25</v>
      </c>
      <c r="BP36" s="2" t="e">
        <v>#N/A</v>
      </c>
      <c r="BQ36" s="2" t="e">
        <v>#N/A</v>
      </c>
      <c r="BR36" s="2" t="e">
        <v>#N/A</v>
      </c>
      <c r="BS36" s="2" t="e">
        <v>#N/A</v>
      </c>
      <c r="BT36" s="2" t="e">
        <v>#N/A</v>
      </c>
      <c r="BU36" s="2" t="e">
        <v>#N/A</v>
      </c>
      <c r="BV36" s="2" t="e">
        <v>#N/A</v>
      </c>
      <c r="BW36" s="2" t="e">
        <v>#N/A</v>
      </c>
      <c r="BX36" s="2" t="e">
        <v>#N/A</v>
      </c>
      <c r="BY36" s="2" t="e">
        <v>#N/A</v>
      </c>
      <c r="BZ36" s="2" t="e">
        <v>#N/A</v>
      </c>
      <c r="CA36" s="2" t="e">
        <v>#N/A</v>
      </c>
      <c r="CB36" s="2" t="e">
        <v>#N/A</v>
      </c>
      <c r="CC36" s="2" t="e">
        <v>#N/A</v>
      </c>
      <c r="CD36" s="2" t="e">
        <v>#N/A</v>
      </c>
      <c r="CE36" s="2" t="e">
        <v>#N/A</v>
      </c>
      <c r="CF36" s="2" t="e">
        <v>#N/A</v>
      </c>
      <c r="CG36" s="2" t="e">
        <v>#N/A</v>
      </c>
      <c r="CH36" s="2" t="e">
        <v>#N/A</v>
      </c>
      <c r="CI36" s="2" t="e">
        <v>#N/A</v>
      </c>
      <c r="CJ36" s="2" t="e">
        <v>#N/A</v>
      </c>
      <c r="CK36" s="2" t="e">
        <v>#N/A</v>
      </c>
      <c r="CL36" s="2" t="e">
        <v>#N/A</v>
      </c>
      <c r="CM36" s="2" t="e">
        <v>#N/A</v>
      </c>
      <c r="CN36" s="2" t="e">
        <v>#N/A</v>
      </c>
      <c r="CO36" s="2" t="e">
        <v>#N/A</v>
      </c>
      <c r="CP36" s="2" t="e">
        <v>#N/A</v>
      </c>
      <c r="CQ36" s="2" t="e">
        <v>#N/A</v>
      </c>
      <c r="CR36" s="2" t="e">
        <v>#N/A</v>
      </c>
      <c r="CS36" s="2" t="e">
        <v>#N/A</v>
      </c>
      <c r="CT36" s="2" t="e">
        <v>#N/A</v>
      </c>
      <c r="CU36" s="2" t="e">
        <v>#N/A</v>
      </c>
      <c r="CV36" s="2" t="e">
        <v>#N/A</v>
      </c>
      <c r="CW36" s="2" t="e">
        <v>#N/A</v>
      </c>
      <c r="CX36" s="2" t="e">
        <v>#N/A</v>
      </c>
      <c r="CY36" s="2" t="e">
        <v>#N/A</v>
      </c>
      <c r="CZ36" s="2" t="e">
        <v>#N/A</v>
      </c>
      <c r="DA36" s="2" t="e">
        <v>#N/A</v>
      </c>
      <c r="DB36" s="2" t="e">
        <v>#N/A</v>
      </c>
      <c r="DC36" s="2" t="e">
        <v>#N/A</v>
      </c>
      <c r="DD36" s="2" t="e">
        <v>#N/A</v>
      </c>
      <c r="DE36" s="2" t="e">
        <v>#N/A</v>
      </c>
      <c r="DF36" s="2" t="e">
        <v>#N/A</v>
      </c>
      <c r="DG36" s="2" t="e">
        <v>#N/A</v>
      </c>
      <c r="DH36" s="2" t="e">
        <v>#N/A</v>
      </c>
      <c r="DI36" s="2" t="e">
        <v>#N/A</v>
      </c>
      <c r="DJ36" s="2" t="e">
        <v>#N/A</v>
      </c>
      <c r="DK36" s="2" t="e">
        <v>#N/A</v>
      </c>
      <c r="DL36" s="2" t="e">
        <v>#N/A</v>
      </c>
      <c r="DM36" s="2" t="e">
        <v>#N/A</v>
      </c>
      <c r="DN36" s="2" t="e">
        <v>#N/A</v>
      </c>
      <c r="DO36" s="2" t="e">
        <v>#N/A</v>
      </c>
      <c r="DP36" s="2" t="e">
        <v>#N/A</v>
      </c>
      <c r="DQ36" s="2" t="e">
        <v>#N/A</v>
      </c>
      <c r="DR36" s="2" t="e">
        <v>#N/A</v>
      </c>
      <c r="DS36" s="2" t="e">
        <v>#N/A</v>
      </c>
      <c r="DT36" s="2" t="e">
        <v>#N/A</v>
      </c>
      <c r="DU36" s="2" t="e">
        <v>#N/A</v>
      </c>
      <c r="DV36" s="2" t="e">
        <v>#N/A</v>
      </c>
      <c r="DW36" s="2" t="e">
        <v>#N/A</v>
      </c>
      <c r="DX36" s="2" t="e">
        <v>#N/A</v>
      </c>
      <c r="DY36" s="2" t="e">
        <v>#N/A</v>
      </c>
      <c r="DZ36" s="2" t="e">
        <v>#N/A</v>
      </c>
      <c r="EA36" s="2" t="e">
        <v>#N/A</v>
      </c>
      <c r="EB36" s="2" t="e">
        <v>#N/A</v>
      </c>
      <c r="EC36" s="2" t="e">
        <v>#N/A</v>
      </c>
      <c r="ED36" s="2" t="e">
        <v>#N/A</v>
      </c>
      <c r="EE36" s="2" t="e">
        <v>#N/A</v>
      </c>
      <c r="EF36" s="2" t="e">
        <v>#N/A</v>
      </c>
      <c r="EG36" s="2" t="e">
        <v>#N/A</v>
      </c>
      <c r="EH36" s="2" t="e">
        <v>#N/A</v>
      </c>
      <c r="EI36" s="2" t="e">
        <v>#N/A</v>
      </c>
    </row>
    <row r="37" spans="1:139" x14ac:dyDescent="0.25">
      <c r="A37" s="2" t="s">
        <v>211</v>
      </c>
      <c r="B37" s="2">
        <v>113</v>
      </c>
      <c r="C37" s="2">
        <v>63</v>
      </c>
      <c r="D37" s="2">
        <v>0</v>
      </c>
      <c r="E37" s="2">
        <v>1</v>
      </c>
      <c r="F37" s="2">
        <v>1</v>
      </c>
      <c r="G37" s="2">
        <v>1</v>
      </c>
      <c r="H37" s="2">
        <v>2</v>
      </c>
      <c r="I37" s="2">
        <v>2</v>
      </c>
      <c r="J37" s="2">
        <v>2</v>
      </c>
      <c r="K37" s="2">
        <v>3</v>
      </c>
      <c r="L37" s="2">
        <v>5</v>
      </c>
      <c r="M37" s="2">
        <v>5</v>
      </c>
      <c r="N37" s="2">
        <v>7</v>
      </c>
      <c r="O37" s="2">
        <v>7</v>
      </c>
      <c r="P37" s="2">
        <v>7</v>
      </c>
      <c r="Q37" s="2">
        <v>7</v>
      </c>
      <c r="R37" s="2">
        <v>8</v>
      </c>
      <c r="S37" s="2">
        <v>10</v>
      </c>
      <c r="T37" s="2">
        <v>11</v>
      </c>
      <c r="U37" s="2">
        <v>11</v>
      </c>
      <c r="V37" s="2">
        <v>10</v>
      </c>
      <c r="W37" s="2">
        <v>10</v>
      </c>
      <c r="X37" s="2">
        <v>10</v>
      </c>
      <c r="Y37" s="2">
        <v>11</v>
      </c>
      <c r="Z37" s="2">
        <v>13</v>
      </c>
      <c r="AA37" s="2">
        <v>13</v>
      </c>
      <c r="AB37" s="2">
        <v>15</v>
      </c>
      <c r="AC37" s="2">
        <v>17</v>
      </c>
      <c r="AD37" s="2">
        <v>17</v>
      </c>
      <c r="AE37" s="2">
        <v>18</v>
      </c>
      <c r="AF37" s="2">
        <v>19</v>
      </c>
      <c r="AG37" s="2">
        <v>18</v>
      </c>
      <c r="AH37" s="2">
        <v>18</v>
      </c>
      <c r="AI37" s="2">
        <v>18</v>
      </c>
      <c r="AJ37" s="2">
        <v>18</v>
      </c>
      <c r="AK37" s="2">
        <v>18</v>
      </c>
      <c r="AL37" s="2">
        <v>19</v>
      </c>
      <c r="AM37" s="2">
        <v>19</v>
      </c>
      <c r="AN37" s="2">
        <v>20</v>
      </c>
      <c r="AO37" s="2">
        <v>20</v>
      </c>
      <c r="AP37" s="2">
        <v>20</v>
      </c>
      <c r="AQ37" s="2">
        <v>20</v>
      </c>
      <c r="AR37" s="2">
        <v>21</v>
      </c>
      <c r="AS37" s="2">
        <v>21</v>
      </c>
      <c r="AT37" s="2">
        <v>23</v>
      </c>
      <c r="AU37" s="2">
        <v>23</v>
      </c>
      <c r="AV37" s="2">
        <v>23</v>
      </c>
      <c r="AW37" s="2">
        <v>23</v>
      </c>
      <c r="AX37" s="2">
        <v>23</v>
      </c>
      <c r="AY37" s="2">
        <v>23</v>
      </c>
      <c r="AZ37" s="2">
        <v>23</v>
      </c>
      <c r="BA37" s="2">
        <v>22</v>
      </c>
      <c r="BB37" s="2">
        <v>22</v>
      </c>
      <c r="BC37" s="2">
        <v>24</v>
      </c>
      <c r="BD37" s="2">
        <v>25</v>
      </c>
      <c r="BE37" s="2">
        <v>27</v>
      </c>
      <c r="BF37" s="2">
        <v>26</v>
      </c>
      <c r="BG37" s="2">
        <v>26</v>
      </c>
      <c r="BH37" s="2">
        <v>27</v>
      </c>
      <c r="BI37" s="2">
        <v>27</v>
      </c>
      <c r="BJ37" s="2">
        <v>31</v>
      </c>
      <c r="BK37" s="2">
        <v>30</v>
      </c>
      <c r="BL37" s="2">
        <v>31</v>
      </c>
      <c r="BM37" s="2">
        <v>31</v>
      </c>
      <c r="BN37" s="2">
        <v>32</v>
      </c>
      <c r="BO37" s="2">
        <v>34</v>
      </c>
      <c r="BP37" s="2" t="e">
        <v>#N/A</v>
      </c>
      <c r="BQ37" s="2" t="e">
        <v>#N/A</v>
      </c>
      <c r="BR37" s="2" t="e">
        <v>#N/A</v>
      </c>
      <c r="BS37" s="2" t="e">
        <v>#N/A</v>
      </c>
      <c r="BT37" s="2" t="e">
        <v>#N/A</v>
      </c>
      <c r="BU37" s="2" t="e">
        <v>#N/A</v>
      </c>
      <c r="BV37" s="2" t="e">
        <v>#N/A</v>
      </c>
      <c r="BW37" s="2" t="e">
        <v>#N/A</v>
      </c>
      <c r="BX37" s="2" t="e">
        <v>#N/A</v>
      </c>
      <c r="BY37" s="2" t="e">
        <v>#N/A</v>
      </c>
      <c r="BZ37" s="2" t="e">
        <v>#N/A</v>
      </c>
      <c r="CA37" s="2" t="e">
        <v>#N/A</v>
      </c>
      <c r="CB37" s="2" t="e">
        <v>#N/A</v>
      </c>
      <c r="CC37" s="2" t="e">
        <v>#N/A</v>
      </c>
      <c r="CD37" s="2" t="e">
        <v>#N/A</v>
      </c>
      <c r="CE37" s="2" t="e">
        <v>#N/A</v>
      </c>
      <c r="CF37" s="2" t="e">
        <v>#N/A</v>
      </c>
      <c r="CG37" s="2" t="e">
        <v>#N/A</v>
      </c>
      <c r="CH37" s="2" t="e">
        <v>#N/A</v>
      </c>
      <c r="CI37" s="2" t="e">
        <v>#N/A</v>
      </c>
      <c r="CJ37" s="2" t="e">
        <v>#N/A</v>
      </c>
      <c r="CK37" s="2" t="e">
        <v>#N/A</v>
      </c>
      <c r="CL37" s="2" t="e">
        <v>#N/A</v>
      </c>
      <c r="CM37" s="2" t="e">
        <v>#N/A</v>
      </c>
      <c r="CN37" s="2" t="e">
        <v>#N/A</v>
      </c>
      <c r="CO37" s="2" t="e">
        <v>#N/A</v>
      </c>
      <c r="CP37" s="2" t="e">
        <v>#N/A</v>
      </c>
      <c r="CQ37" s="2" t="e">
        <v>#N/A</v>
      </c>
      <c r="CR37" s="2" t="e">
        <v>#N/A</v>
      </c>
      <c r="CS37" s="2" t="e">
        <v>#N/A</v>
      </c>
      <c r="CT37" s="2" t="e">
        <v>#N/A</v>
      </c>
      <c r="CU37" s="2" t="e">
        <v>#N/A</v>
      </c>
      <c r="CV37" s="2" t="e">
        <v>#N/A</v>
      </c>
      <c r="CW37" s="2" t="e">
        <v>#N/A</v>
      </c>
      <c r="CX37" s="2" t="e">
        <v>#N/A</v>
      </c>
      <c r="CY37" s="2" t="e">
        <v>#N/A</v>
      </c>
      <c r="CZ37" s="2" t="e">
        <v>#N/A</v>
      </c>
      <c r="DA37" s="2" t="e">
        <v>#N/A</v>
      </c>
      <c r="DB37" s="2" t="e">
        <v>#N/A</v>
      </c>
      <c r="DC37" s="2" t="e">
        <v>#N/A</v>
      </c>
      <c r="DD37" s="2" t="e">
        <v>#N/A</v>
      </c>
      <c r="DE37" s="2" t="e">
        <v>#N/A</v>
      </c>
      <c r="DF37" s="2" t="e">
        <v>#N/A</v>
      </c>
      <c r="DG37" s="2" t="e">
        <v>#N/A</v>
      </c>
      <c r="DH37" s="2" t="e">
        <v>#N/A</v>
      </c>
      <c r="DI37" s="2" t="e">
        <v>#N/A</v>
      </c>
      <c r="DJ37" s="2" t="e">
        <v>#N/A</v>
      </c>
      <c r="DK37" s="2" t="e">
        <v>#N/A</v>
      </c>
      <c r="DL37" s="2" t="e">
        <v>#N/A</v>
      </c>
      <c r="DM37" s="2" t="e">
        <v>#N/A</v>
      </c>
      <c r="DN37" s="2" t="e">
        <v>#N/A</v>
      </c>
      <c r="DO37" s="2" t="e">
        <v>#N/A</v>
      </c>
      <c r="DP37" s="2" t="e">
        <v>#N/A</v>
      </c>
      <c r="DQ37" s="2" t="e">
        <v>#N/A</v>
      </c>
      <c r="DR37" s="2" t="e">
        <v>#N/A</v>
      </c>
      <c r="DS37" s="2" t="e">
        <v>#N/A</v>
      </c>
      <c r="DT37" s="2" t="e">
        <v>#N/A</v>
      </c>
      <c r="DU37" s="2" t="e">
        <v>#N/A</v>
      </c>
      <c r="DV37" s="2" t="e">
        <v>#N/A</v>
      </c>
      <c r="DW37" s="2" t="e">
        <v>#N/A</v>
      </c>
      <c r="DX37" s="2" t="e">
        <v>#N/A</v>
      </c>
      <c r="DY37" s="2" t="e">
        <v>#N/A</v>
      </c>
      <c r="DZ37" s="2" t="e">
        <v>#N/A</v>
      </c>
      <c r="EA37" s="2" t="e">
        <v>#N/A</v>
      </c>
      <c r="EB37" s="2" t="e">
        <v>#N/A</v>
      </c>
      <c r="EC37" s="2" t="e">
        <v>#N/A</v>
      </c>
      <c r="ED37" s="2" t="e">
        <v>#N/A</v>
      </c>
      <c r="EE37" s="2" t="e">
        <v>#N/A</v>
      </c>
      <c r="EF37" s="2" t="e">
        <v>#N/A</v>
      </c>
      <c r="EG37" s="2" t="e">
        <v>#N/A</v>
      </c>
      <c r="EH37" s="2" t="e">
        <v>#N/A</v>
      </c>
      <c r="EI37" s="2" t="e">
        <v>#N/A</v>
      </c>
    </row>
    <row r="38" spans="1:139" x14ac:dyDescent="0.25">
      <c r="A38" s="2" t="s">
        <v>352</v>
      </c>
      <c r="B38" s="2">
        <v>114</v>
      </c>
      <c r="C38" s="2">
        <v>63</v>
      </c>
      <c r="D38" s="2">
        <v>0</v>
      </c>
      <c r="E38" s="2">
        <v>-1</v>
      </c>
      <c r="F38" s="2">
        <v>-1</v>
      </c>
      <c r="G38" s="2">
        <v>-2</v>
      </c>
      <c r="H38" s="2">
        <v>-3</v>
      </c>
      <c r="I38" s="2">
        <v>-3</v>
      </c>
      <c r="J38" s="2">
        <v>-4</v>
      </c>
      <c r="K38" s="2">
        <v>-5</v>
      </c>
      <c r="L38" s="2">
        <v>-6</v>
      </c>
      <c r="M38" s="2">
        <v>-5</v>
      </c>
      <c r="N38" s="2">
        <v>-5</v>
      </c>
      <c r="O38" s="2">
        <v>-5</v>
      </c>
      <c r="P38" s="2">
        <v>-5</v>
      </c>
      <c r="Q38" s="2">
        <v>-6</v>
      </c>
      <c r="R38" s="2">
        <v>-7</v>
      </c>
      <c r="S38" s="2">
        <v>-8</v>
      </c>
      <c r="T38" s="2">
        <v>-8</v>
      </c>
      <c r="U38" s="2">
        <v>-9</v>
      </c>
      <c r="V38" s="2">
        <v>-10</v>
      </c>
      <c r="W38" s="2">
        <v>-11</v>
      </c>
      <c r="X38" s="2">
        <v>-11</v>
      </c>
      <c r="Y38" s="2">
        <v>-11</v>
      </c>
      <c r="Z38" s="2">
        <v>-10</v>
      </c>
      <c r="AA38" s="2">
        <v>-9</v>
      </c>
      <c r="AB38" s="2">
        <v>-10</v>
      </c>
      <c r="AC38" s="2">
        <v>-11</v>
      </c>
      <c r="AD38" s="2">
        <v>-12</v>
      </c>
      <c r="AE38" s="2">
        <v>-13</v>
      </c>
      <c r="AF38" s="2">
        <v>-13</v>
      </c>
      <c r="AG38" s="2">
        <v>-14</v>
      </c>
      <c r="AH38" s="2">
        <v>-14</v>
      </c>
      <c r="AI38" s="2">
        <v>-15</v>
      </c>
      <c r="AJ38" s="2">
        <v>-16</v>
      </c>
      <c r="AK38" s="2">
        <v>-16</v>
      </c>
      <c r="AL38" s="2">
        <v>-17</v>
      </c>
      <c r="AM38" s="2">
        <v>-18</v>
      </c>
      <c r="AN38" s="2">
        <v>-19</v>
      </c>
      <c r="AO38" s="2">
        <v>-19</v>
      </c>
      <c r="AP38" s="2">
        <v>-20</v>
      </c>
      <c r="AQ38" s="2">
        <v>-20</v>
      </c>
      <c r="AR38" s="2">
        <v>-18</v>
      </c>
      <c r="AS38" s="2">
        <v>-19</v>
      </c>
      <c r="AT38" s="2">
        <v>-20</v>
      </c>
      <c r="AU38" s="2">
        <v>-21</v>
      </c>
      <c r="AV38" s="2">
        <v>-22</v>
      </c>
      <c r="AW38" s="2">
        <v>-21</v>
      </c>
      <c r="AX38" s="2">
        <v>-21</v>
      </c>
      <c r="AY38" s="2">
        <v>-20</v>
      </c>
      <c r="AZ38" s="2">
        <v>-20</v>
      </c>
      <c r="BA38" s="2">
        <v>-20</v>
      </c>
      <c r="BB38" s="2">
        <v>-21</v>
      </c>
      <c r="BC38" s="2">
        <v>-20</v>
      </c>
      <c r="BD38" s="2">
        <v>-20</v>
      </c>
      <c r="BE38" s="2">
        <v>-20</v>
      </c>
      <c r="BF38" s="2">
        <v>-21</v>
      </c>
      <c r="BG38" s="2">
        <v>-22</v>
      </c>
      <c r="BH38" s="2">
        <v>-23</v>
      </c>
      <c r="BI38" s="2">
        <v>-23</v>
      </c>
      <c r="BJ38" s="2">
        <v>-22</v>
      </c>
      <c r="BK38" s="2">
        <v>-19</v>
      </c>
      <c r="BL38" s="2">
        <v>-19</v>
      </c>
      <c r="BM38" s="2">
        <v>-19</v>
      </c>
      <c r="BN38" s="2">
        <v>-17</v>
      </c>
      <c r="BO38" s="2">
        <v>-16</v>
      </c>
      <c r="BP38" s="2" t="e">
        <v>#N/A</v>
      </c>
      <c r="BQ38" s="2" t="e">
        <v>#N/A</v>
      </c>
      <c r="BR38" s="2" t="e">
        <v>#N/A</v>
      </c>
      <c r="BS38" s="2" t="e">
        <v>#N/A</v>
      </c>
      <c r="BT38" s="2" t="e">
        <v>#N/A</v>
      </c>
      <c r="BU38" s="2" t="e">
        <v>#N/A</v>
      </c>
      <c r="BV38" s="2" t="e">
        <v>#N/A</v>
      </c>
      <c r="BW38" s="2" t="e">
        <v>#N/A</v>
      </c>
      <c r="BX38" s="2" t="e">
        <v>#N/A</v>
      </c>
      <c r="BY38" s="2" t="e">
        <v>#N/A</v>
      </c>
      <c r="BZ38" s="2" t="e">
        <v>#N/A</v>
      </c>
      <c r="CA38" s="2" t="e">
        <v>#N/A</v>
      </c>
      <c r="CB38" s="2" t="e">
        <v>#N/A</v>
      </c>
      <c r="CC38" s="2" t="e">
        <v>#N/A</v>
      </c>
      <c r="CD38" s="2" t="e">
        <v>#N/A</v>
      </c>
      <c r="CE38" s="2" t="e">
        <v>#N/A</v>
      </c>
      <c r="CF38" s="2" t="e">
        <v>#N/A</v>
      </c>
      <c r="CG38" s="2" t="e">
        <v>#N/A</v>
      </c>
      <c r="CH38" s="2" t="e">
        <v>#N/A</v>
      </c>
      <c r="CI38" s="2" t="e">
        <v>#N/A</v>
      </c>
      <c r="CJ38" s="2" t="e">
        <v>#N/A</v>
      </c>
      <c r="CK38" s="2" t="e">
        <v>#N/A</v>
      </c>
      <c r="CL38" s="2" t="e">
        <v>#N/A</v>
      </c>
      <c r="CM38" s="2" t="e">
        <v>#N/A</v>
      </c>
      <c r="CN38" s="2" t="e">
        <v>#N/A</v>
      </c>
      <c r="CO38" s="2" t="e">
        <v>#N/A</v>
      </c>
      <c r="CP38" s="2" t="e">
        <v>#N/A</v>
      </c>
      <c r="CQ38" s="2" t="e">
        <v>#N/A</v>
      </c>
      <c r="CR38" s="2" t="e">
        <v>#N/A</v>
      </c>
      <c r="CS38" s="2" t="e">
        <v>#N/A</v>
      </c>
      <c r="CT38" s="2" t="e">
        <v>#N/A</v>
      </c>
      <c r="CU38" s="2" t="e">
        <v>#N/A</v>
      </c>
      <c r="CV38" s="2" t="e">
        <v>#N/A</v>
      </c>
      <c r="CW38" s="2" t="e">
        <v>#N/A</v>
      </c>
      <c r="CX38" s="2" t="e">
        <v>#N/A</v>
      </c>
      <c r="CY38" s="2" t="e">
        <v>#N/A</v>
      </c>
      <c r="CZ38" s="2" t="e">
        <v>#N/A</v>
      </c>
      <c r="DA38" s="2" t="e">
        <v>#N/A</v>
      </c>
      <c r="DB38" s="2" t="e">
        <v>#N/A</v>
      </c>
      <c r="DC38" s="2" t="e">
        <v>#N/A</v>
      </c>
      <c r="DD38" s="2" t="e">
        <v>#N/A</v>
      </c>
      <c r="DE38" s="2" t="e">
        <v>#N/A</v>
      </c>
      <c r="DF38" s="2" t="e">
        <v>#N/A</v>
      </c>
      <c r="DG38" s="2" t="e">
        <v>#N/A</v>
      </c>
      <c r="DH38" s="2" t="e">
        <v>#N/A</v>
      </c>
      <c r="DI38" s="2" t="e">
        <v>#N/A</v>
      </c>
      <c r="DJ38" s="2" t="e">
        <v>#N/A</v>
      </c>
      <c r="DK38" s="2" t="e">
        <v>#N/A</v>
      </c>
      <c r="DL38" s="2" t="e">
        <v>#N/A</v>
      </c>
      <c r="DM38" s="2" t="e">
        <v>#N/A</v>
      </c>
      <c r="DN38" s="2" t="e">
        <v>#N/A</v>
      </c>
      <c r="DO38" s="2" t="e">
        <v>#N/A</v>
      </c>
      <c r="DP38" s="2" t="e">
        <v>#N/A</v>
      </c>
      <c r="DQ38" s="2" t="e">
        <v>#N/A</v>
      </c>
      <c r="DR38" s="2" t="e">
        <v>#N/A</v>
      </c>
      <c r="DS38" s="2" t="e">
        <v>#N/A</v>
      </c>
      <c r="DT38" s="2" t="e">
        <v>#N/A</v>
      </c>
      <c r="DU38" s="2" t="e">
        <v>#N/A</v>
      </c>
      <c r="DV38" s="2" t="e">
        <v>#N/A</v>
      </c>
      <c r="DW38" s="2" t="e">
        <v>#N/A</v>
      </c>
      <c r="DX38" s="2" t="e">
        <v>#N/A</v>
      </c>
      <c r="DY38" s="2" t="e">
        <v>#N/A</v>
      </c>
      <c r="DZ38" s="2" t="e">
        <v>#N/A</v>
      </c>
      <c r="EA38" s="2" t="e">
        <v>#N/A</v>
      </c>
      <c r="EB38" s="2" t="e">
        <v>#N/A</v>
      </c>
      <c r="EC38" s="2" t="e">
        <v>#N/A</v>
      </c>
      <c r="ED38" s="2" t="e">
        <v>#N/A</v>
      </c>
      <c r="EE38" s="2" t="e">
        <v>#N/A</v>
      </c>
      <c r="EF38" s="2" t="e">
        <v>#N/A</v>
      </c>
      <c r="EG38" s="2" t="e">
        <v>#N/A</v>
      </c>
      <c r="EH38" s="2" t="e">
        <v>#N/A</v>
      </c>
      <c r="EI38" s="2" t="e">
        <v>#N/A</v>
      </c>
    </row>
    <row r="39" spans="1:139" x14ac:dyDescent="0.25">
      <c r="A39" s="2" t="s">
        <v>199</v>
      </c>
      <c r="B39" s="2">
        <v>115</v>
      </c>
      <c r="C39" s="2">
        <v>63</v>
      </c>
      <c r="D39" s="2">
        <v>0</v>
      </c>
      <c r="E39" s="2">
        <v>-1</v>
      </c>
      <c r="F39" s="2">
        <v>-1</v>
      </c>
      <c r="G39" s="2">
        <v>-1</v>
      </c>
      <c r="H39" s="2">
        <v>4</v>
      </c>
      <c r="I39" s="2">
        <v>4</v>
      </c>
      <c r="J39" s="2">
        <v>3</v>
      </c>
      <c r="K39" s="2">
        <v>3</v>
      </c>
      <c r="L39" s="2">
        <v>3</v>
      </c>
      <c r="M39" s="2">
        <v>3</v>
      </c>
      <c r="N39" s="2">
        <v>3</v>
      </c>
      <c r="O39" s="2">
        <v>2</v>
      </c>
      <c r="P39" s="2">
        <v>2</v>
      </c>
      <c r="Q39" s="2">
        <v>2</v>
      </c>
      <c r="R39" s="2">
        <v>1</v>
      </c>
      <c r="S39" s="2">
        <v>2</v>
      </c>
      <c r="T39" s="2">
        <v>1</v>
      </c>
      <c r="U39" s="2">
        <v>1</v>
      </c>
      <c r="V39" s="2">
        <v>1</v>
      </c>
      <c r="W39" s="2">
        <v>2</v>
      </c>
      <c r="X39" s="2">
        <v>2</v>
      </c>
      <c r="Y39" s="2">
        <v>3</v>
      </c>
      <c r="Z39" s="2">
        <v>3</v>
      </c>
      <c r="AA39" s="2">
        <v>3</v>
      </c>
      <c r="AB39" s="2">
        <v>2</v>
      </c>
      <c r="AC39" s="2">
        <v>2</v>
      </c>
      <c r="AD39" s="2">
        <v>1</v>
      </c>
      <c r="AE39" s="2">
        <v>1</v>
      </c>
      <c r="AF39" s="2">
        <v>2</v>
      </c>
      <c r="AG39" s="2">
        <v>1</v>
      </c>
      <c r="AH39" s="2">
        <v>2</v>
      </c>
      <c r="AI39" s="2">
        <v>2</v>
      </c>
      <c r="AJ39" s="2">
        <v>1</v>
      </c>
      <c r="AK39" s="2">
        <v>1</v>
      </c>
      <c r="AL39" s="2">
        <v>1</v>
      </c>
      <c r="AM39" s="2">
        <v>1</v>
      </c>
      <c r="AN39" s="2">
        <v>0</v>
      </c>
      <c r="AO39" s="2">
        <v>0</v>
      </c>
      <c r="AP39" s="2">
        <v>-1</v>
      </c>
      <c r="AQ39" s="2">
        <v>-2</v>
      </c>
      <c r="AR39" s="2">
        <v>-2</v>
      </c>
      <c r="AS39" s="2">
        <v>-3</v>
      </c>
      <c r="AT39" s="2">
        <v>-3</v>
      </c>
      <c r="AU39" s="2">
        <v>-4</v>
      </c>
      <c r="AV39" s="2">
        <v>-4</v>
      </c>
      <c r="AW39" s="2">
        <v>-4</v>
      </c>
      <c r="AX39" s="2">
        <v>-4</v>
      </c>
      <c r="AY39" s="2">
        <v>-4</v>
      </c>
      <c r="AZ39" s="2">
        <v>-3</v>
      </c>
      <c r="BA39" s="2">
        <v>-4</v>
      </c>
      <c r="BB39" s="2">
        <v>-5</v>
      </c>
      <c r="BC39" s="2">
        <v>-4</v>
      </c>
      <c r="BD39" s="2">
        <v>-5</v>
      </c>
      <c r="BE39" s="2">
        <v>-6</v>
      </c>
      <c r="BF39" s="2">
        <v>-6</v>
      </c>
      <c r="BG39" s="2">
        <v>-6</v>
      </c>
      <c r="BH39" s="2">
        <v>-6</v>
      </c>
      <c r="BI39" s="2">
        <v>-7</v>
      </c>
      <c r="BJ39" s="2">
        <v>-7</v>
      </c>
      <c r="BK39" s="2">
        <v>-3</v>
      </c>
      <c r="BL39" s="2">
        <v>-4</v>
      </c>
      <c r="BM39" s="2">
        <v>-5</v>
      </c>
      <c r="BN39" s="2">
        <v>-3</v>
      </c>
      <c r="BO39" s="2">
        <v>-4</v>
      </c>
      <c r="BP39" s="2" t="e">
        <v>#N/A</v>
      </c>
      <c r="BQ39" s="2" t="e">
        <v>#N/A</v>
      </c>
      <c r="BR39" s="2" t="e">
        <v>#N/A</v>
      </c>
      <c r="BS39" s="2" t="e">
        <v>#N/A</v>
      </c>
      <c r="BT39" s="2" t="e">
        <v>#N/A</v>
      </c>
      <c r="BU39" s="2" t="e">
        <v>#N/A</v>
      </c>
      <c r="BV39" s="2" t="e">
        <v>#N/A</v>
      </c>
      <c r="BW39" s="2" t="e">
        <v>#N/A</v>
      </c>
      <c r="BX39" s="2" t="e">
        <v>#N/A</v>
      </c>
      <c r="BY39" s="2" t="e">
        <v>#N/A</v>
      </c>
      <c r="BZ39" s="2" t="e">
        <v>#N/A</v>
      </c>
      <c r="CA39" s="2" t="e">
        <v>#N/A</v>
      </c>
      <c r="CB39" s="2" t="e">
        <v>#N/A</v>
      </c>
      <c r="CC39" s="2" t="e">
        <v>#N/A</v>
      </c>
      <c r="CD39" s="2" t="e">
        <v>#N/A</v>
      </c>
      <c r="CE39" s="2" t="e">
        <v>#N/A</v>
      </c>
      <c r="CF39" s="2" t="e">
        <v>#N/A</v>
      </c>
      <c r="CG39" s="2" t="e">
        <v>#N/A</v>
      </c>
      <c r="CH39" s="2" t="e">
        <v>#N/A</v>
      </c>
      <c r="CI39" s="2" t="e">
        <v>#N/A</v>
      </c>
      <c r="CJ39" s="2" t="e">
        <v>#N/A</v>
      </c>
      <c r="CK39" s="2" t="e">
        <v>#N/A</v>
      </c>
      <c r="CL39" s="2" t="e">
        <v>#N/A</v>
      </c>
      <c r="CM39" s="2" t="e">
        <v>#N/A</v>
      </c>
      <c r="CN39" s="2" t="e">
        <v>#N/A</v>
      </c>
      <c r="CO39" s="2" t="e">
        <v>#N/A</v>
      </c>
      <c r="CP39" s="2" t="e">
        <v>#N/A</v>
      </c>
      <c r="CQ39" s="2" t="e">
        <v>#N/A</v>
      </c>
      <c r="CR39" s="2" t="e">
        <v>#N/A</v>
      </c>
      <c r="CS39" s="2" t="e">
        <v>#N/A</v>
      </c>
      <c r="CT39" s="2" t="e">
        <v>#N/A</v>
      </c>
      <c r="CU39" s="2" t="e">
        <v>#N/A</v>
      </c>
      <c r="CV39" s="2" t="e">
        <v>#N/A</v>
      </c>
      <c r="CW39" s="2" t="e">
        <v>#N/A</v>
      </c>
      <c r="CX39" s="2" t="e">
        <v>#N/A</v>
      </c>
      <c r="CY39" s="2" t="e">
        <v>#N/A</v>
      </c>
      <c r="CZ39" s="2" t="e">
        <v>#N/A</v>
      </c>
      <c r="DA39" s="2" t="e">
        <v>#N/A</v>
      </c>
      <c r="DB39" s="2" t="e">
        <v>#N/A</v>
      </c>
      <c r="DC39" s="2" t="e">
        <v>#N/A</v>
      </c>
      <c r="DD39" s="2" t="e">
        <v>#N/A</v>
      </c>
      <c r="DE39" s="2" t="e">
        <v>#N/A</v>
      </c>
      <c r="DF39" s="2" t="e">
        <v>#N/A</v>
      </c>
      <c r="DG39" s="2" t="e">
        <v>#N/A</v>
      </c>
      <c r="DH39" s="2" t="e">
        <v>#N/A</v>
      </c>
      <c r="DI39" s="2" t="e">
        <v>#N/A</v>
      </c>
      <c r="DJ39" s="2" t="e">
        <v>#N/A</v>
      </c>
      <c r="DK39" s="2" t="e">
        <v>#N/A</v>
      </c>
      <c r="DL39" s="2" t="e">
        <v>#N/A</v>
      </c>
      <c r="DM39" s="2" t="e">
        <v>#N/A</v>
      </c>
      <c r="DN39" s="2" t="e">
        <v>#N/A</v>
      </c>
      <c r="DO39" s="2" t="e">
        <v>#N/A</v>
      </c>
      <c r="DP39" s="2" t="e">
        <v>#N/A</v>
      </c>
      <c r="DQ39" s="2" t="e">
        <v>#N/A</v>
      </c>
      <c r="DR39" s="2" t="e">
        <v>#N/A</v>
      </c>
      <c r="DS39" s="2" t="e">
        <v>#N/A</v>
      </c>
      <c r="DT39" s="2" t="e">
        <v>#N/A</v>
      </c>
      <c r="DU39" s="2" t="e">
        <v>#N/A</v>
      </c>
      <c r="DV39" s="2" t="e">
        <v>#N/A</v>
      </c>
      <c r="DW39" s="2" t="e">
        <v>#N/A</v>
      </c>
      <c r="DX39" s="2" t="e">
        <v>#N/A</v>
      </c>
      <c r="DY39" s="2" t="e">
        <v>#N/A</v>
      </c>
      <c r="DZ39" s="2" t="e">
        <v>#N/A</v>
      </c>
      <c r="EA39" s="2" t="e">
        <v>#N/A</v>
      </c>
      <c r="EB39" s="2" t="e">
        <v>#N/A</v>
      </c>
      <c r="EC39" s="2" t="e">
        <v>#N/A</v>
      </c>
      <c r="ED39" s="2" t="e">
        <v>#N/A</v>
      </c>
      <c r="EE39" s="2" t="e">
        <v>#N/A</v>
      </c>
      <c r="EF39" s="2" t="e">
        <v>#N/A</v>
      </c>
      <c r="EG39" s="2" t="e">
        <v>#N/A</v>
      </c>
      <c r="EH39" s="2" t="e">
        <v>#N/A</v>
      </c>
      <c r="EI39" s="2" t="e">
        <v>#N/A</v>
      </c>
    </row>
    <row r="40" spans="1:139" x14ac:dyDescent="0.25">
      <c r="A40" s="2" t="s">
        <v>203</v>
      </c>
      <c r="B40" s="2">
        <v>116</v>
      </c>
      <c r="C40" s="2">
        <v>63</v>
      </c>
      <c r="D40" s="2">
        <v>0</v>
      </c>
      <c r="E40" s="2">
        <v>-1</v>
      </c>
      <c r="F40" s="2">
        <v>-1</v>
      </c>
      <c r="G40" s="2">
        <v>0</v>
      </c>
      <c r="H40" s="2">
        <v>3</v>
      </c>
      <c r="I40" s="2">
        <v>2</v>
      </c>
      <c r="J40" s="2">
        <v>1</v>
      </c>
      <c r="K40" s="2">
        <v>1</v>
      </c>
      <c r="L40" s="2">
        <v>1</v>
      </c>
      <c r="M40" s="2">
        <v>1</v>
      </c>
      <c r="N40" s="2">
        <v>1</v>
      </c>
      <c r="O40" s="2">
        <v>1</v>
      </c>
      <c r="P40" s="2">
        <v>0</v>
      </c>
      <c r="Q40" s="2">
        <v>1</v>
      </c>
      <c r="R40" s="2">
        <v>1</v>
      </c>
      <c r="S40" s="2">
        <v>2</v>
      </c>
      <c r="T40" s="2">
        <v>2</v>
      </c>
      <c r="U40" s="2">
        <v>1</v>
      </c>
      <c r="V40" s="2">
        <v>1</v>
      </c>
      <c r="W40" s="2">
        <v>1</v>
      </c>
      <c r="X40" s="2">
        <v>1</v>
      </c>
      <c r="Y40" s="2">
        <v>1</v>
      </c>
      <c r="Z40" s="2">
        <v>3</v>
      </c>
      <c r="AA40" s="2">
        <v>3</v>
      </c>
      <c r="AB40" s="2">
        <v>4</v>
      </c>
      <c r="AC40" s="2">
        <v>4</v>
      </c>
      <c r="AD40" s="2">
        <v>4</v>
      </c>
      <c r="AE40" s="2">
        <v>4</v>
      </c>
      <c r="AF40" s="2">
        <v>4</v>
      </c>
      <c r="AG40" s="2">
        <v>4</v>
      </c>
      <c r="AH40" s="2">
        <v>3</v>
      </c>
      <c r="AI40" s="2">
        <v>2</v>
      </c>
      <c r="AJ40" s="2">
        <v>2</v>
      </c>
      <c r="AK40" s="2">
        <v>2</v>
      </c>
      <c r="AL40" s="2">
        <v>3</v>
      </c>
      <c r="AM40" s="2">
        <v>4</v>
      </c>
      <c r="AN40" s="2">
        <v>4</v>
      </c>
      <c r="AO40" s="2">
        <v>4</v>
      </c>
      <c r="AP40" s="2">
        <v>4</v>
      </c>
      <c r="AQ40" s="2">
        <v>4</v>
      </c>
      <c r="AR40" s="2">
        <v>5</v>
      </c>
      <c r="AS40" s="2">
        <v>4</v>
      </c>
      <c r="AT40" s="2">
        <v>6</v>
      </c>
      <c r="AU40" s="2">
        <v>6</v>
      </c>
      <c r="AV40" s="2">
        <v>6</v>
      </c>
      <c r="AW40" s="2">
        <v>6</v>
      </c>
      <c r="AX40" s="2">
        <v>6</v>
      </c>
      <c r="AY40" s="2">
        <v>7</v>
      </c>
      <c r="AZ40" s="2">
        <v>8</v>
      </c>
      <c r="BA40" s="2">
        <v>8</v>
      </c>
      <c r="BB40" s="2">
        <v>7</v>
      </c>
      <c r="BC40" s="2">
        <v>8</v>
      </c>
      <c r="BD40" s="2">
        <v>8</v>
      </c>
      <c r="BE40" s="2">
        <v>8</v>
      </c>
      <c r="BF40" s="2">
        <v>8</v>
      </c>
      <c r="BG40" s="2">
        <v>8</v>
      </c>
      <c r="BH40" s="2">
        <v>8</v>
      </c>
      <c r="BI40" s="2">
        <v>9</v>
      </c>
      <c r="BJ40" s="2">
        <v>13</v>
      </c>
      <c r="BK40" s="2">
        <v>12</v>
      </c>
      <c r="BL40" s="2">
        <v>12</v>
      </c>
      <c r="BM40" s="2">
        <v>12</v>
      </c>
      <c r="BN40" s="2">
        <v>14</v>
      </c>
      <c r="BO40" s="2">
        <v>13</v>
      </c>
      <c r="BP40" s="2" t="e">
        <v>#N/A</v>
      </c>
      <c r="BQ40" s="2" t="e">
        <v>#N/A</v>
      </c>
      <c r="BR40" s="2" t="e">
        <v>#N/A</v>
      </c>
      <c r="BS40" s="2" t="e">
        <v>#N/A</v>
      </c>
      <c r="BT40" s="2" t="e">
        <v>#N/A</v>
      </c>
      <c r="BU40" s="2" t="e">
        <v>#N/A</v>
      </c>
      <c r="BV40" s="2" t="e">
        <v>#N/A</v>
      </c>
      <c r="BW40" s="2" t="e">
        <v>#N/A</v>
      </c>
      <c r="BX40" s="2" t="e">
        <v>#N/A</v>
      </c>
      <c r="BY40" s="2" t="e">
        <v>#N/A</v>
      </c>
      <c r="BZ40" s="2" t="e">
        <v>#N/A</v>
      </c>
      <c r="CA40" s="2" t="e">
        <v>#N/A</v>
      </c>
      <c r="CB40" s="2" t="e">
        <v>#N/A</v>
      </c>
      <c r="CC40" s="2" t="e">
        <v>#N/A</v>
      </c>
      <c r="CD40" s="2" t="e">
        <v>#N/A</v>
      </c>
      <c r="CE40" s="2" t="e">
        <v>#N/A</v>
      </c>
      <c r="CF40" s="2" t="e">
        <v>#N/A</v>
      </c>
      <c r="CG40" s="2" t="e">
        <v>#N/A</v>
      </c>
      <c r="CH40" s="2" t="e">
        <v>#N/A</v>
      </c>
      <c r="CI40" s="2" t="e">
        <v>#N/A</v>
      </c>
      <c r="CJ40" s="2" t="e">
        <v>#N/A</v>
      </c>
      <c r="CK40" s="2" t="e">
        <v>#N/A</v>
      </c>
      <c r="CL40" s="2" t="e">
        <v>#N/A</v>
      </c>
      <c r="CM40" s="2" t="e">
        <v>#N/A</v>
      </c>
      <c r="CN40" s="2" t="e">
        <v>#N/A</v>
      </c>
      <c r="CO40" s="2" t="e">
        <v>#N/A</v>
      </c>
      <c r="CP40" s="2" t="e">
        <v>#N/A</v>
      </c>
      <c r="CQ40" s="2" t="e">
        <v>#N/A</v>
      </c>
      <c r="CR40" s="2" t="e">
        <v>#N/A</v>
      </c>
      <c r="CS40" s="2" t="e">
        <v>#N/A</v>
      </c>
      <c r="CT40" s="2" t="e">
        <v>#N/A</v>
      </c>
      <c r="CU40" s="2" t="e">
        <v>#N/A</v>
      </c>
      <c r="CV40" s="2" t="e">
        <v>#N/A</v>
      </c>
      <c r="CW40" s="2" t="e">
        <v>#N/A</v>
      </c>
      <c r="CX40" s="2" t="e">
        <v>#N/A</v>
      </c>
      <c r="CY40" s="2" t="e">
        <v>#N/A</v>
      </c>
      <c r="CZ40" s="2" t="e">
        <v>#N/A</v>
      </c>
      <c r="DA40" s="2" t="e">
        <v>#N/A</v>
      </c>
      <c r="DB40" s="2" t="e">
        <v>#N/A</v>
      </c>
      <c r="DC40" s="2" t="e">
        <v>#N/A</v>
      </c>
      <c r="DD40" s="2" t="e">
        <v>#N/A</v>
      </c>
      <c r="DE40" s="2" t="e">
        <v>#N/A</v>
      </c>
      <c r="DF40" s="2" t="e">
        <v>#N/A</v>
      </c>
      <c r="DG40" s="2" t="e">
        <v>#N/A</v>
      </c>
      <c r="DH40" s="2" t="e">
        <v>#N/A</v>
      </c>
      <c r="DI40" s="2" t="e">
        <v>#N/A</v>
      </c>
      <c r="DJ40" s="2" t="e">
        <v>#N/A</v>
      </c>
      <c r="DK40" s="2" t="e">
        <v>#N/A</v>
      </c>
      <c r="DL40" s="2" t="e">
        <v>#N/A</v>
      </c>
      <c r="DM40" s="2" t="e">
        <v>#N/A</v>
      </c>
      <c r="DN40" s="2" t="e">
        <v>#N/A</v>
      </c>
      <c r="DO40" s="2" t="e">
        <v>#N/A</v>
      </c>
      <c r="DP40" s="2" t="e">
        <v>#N/A</v>
      </c>
      <c r="DQ40" s="2" t="e">
        <v>#N/A</v>
      </c>
      <c r="DR40" s="2" t="e">
        <v>#N/A</v>
      </c>
      <c r="DS40" s="2" t="e">
        <v>#N/A</v>
      </c>
      <c r="DT40" s="2" t="e">
        <v>#N/A</v>
      </c>
      <c r="DU40" s="2" t="e">
        <v>#N/A</v>
      </c>
      <c r="DV40" s="2" t="e">
        <v>#N/A</v>
      </c>
      <c r="DW40" s="2" t="e">
        <v>#N/A</v>
      </c>
      <c r="DX40" s="2" t="e">
        <v>#N/A</v>
      </c>
      <c r="DY40" s="2" t="e">
        <v>#N/A</v>
      </c>
      <c r="DZ40" s="2" t="e">
        <v>#N/A</v>
      </c>
      <c r="EA40" s="2" t="e">
        <v>#N/A</v>
      </c>
      <c r="EB40" s="2" t="e">
        <v>#N/A</v>
      </c>
      <c r="EC40" s="2" t="e">
        <v>#N/A</v>
      </c>
      <c r="ED40" s="2" t="e">
        <v>#N/A</v>
      </c>
      <c r="EE40" s="2" t="e">
        <v>#N/A</v>
      </c>
      <c r="EF40" s="2" t="e">
        <v>#N/A</v>
      </c>
      <c r="EG40" s="2" t="e">
        <v>#N/A</v>
      </c>
      <c r="EH40" s="2" t="e">
        <v>#N/A</v>
      </c>
      <c r="EI40" s="2" t="e">
        <v>#N/A</v>
      </c>
    </row>
    <row r="41" spans="1:139" x14ac:dyDescent="0.25">
      <c r="A41" s="2" t="s">
        <v>584</v>
      </c>
      <c r="B41" s="2">
        <v>117</v>
      </c>
      <c r="C41" s="2">
        <v>54</v>
      </c>
      <c r="D41" s="2">
        <v>0</v>
      </c>
      <c r="E41" s="2">
        <v>0</v>
      </c>
      <c r="F41" s="2">
        <v>1</v>
      </c>
      <c r="G41" s="2">
        <v>1</v>
      </c>
      <c r="H41" s="2">
        <v>4</v>
      </c>
      <c r="I41" s="2">
        <v>5</v>
      </c>
      <c r="J41" s="2">
        <v>8</v>
      </c>
      <c r="K41" s="2">
        <v>10</v>
      </c>
      <c r="L41" s="2">
        <v>11</v>
      </c>
      <c r="M41" s="2">
        <v>11</v>
      </c>
      <c r="N41" s="2">
        <v>11</v>
      </c>
      <c r="O41" s="2">
        <v>11</v>
      </c>
      <c r="P41" s="2">
        <v>10</v>
      </c>
      <c r="Q41" s="2">
        <v>11</v>
      </c>
      <c r="R41" s="2">
        <v>12</v>
      </c>
      <c r="S41" s="2">
        <v>15</v>
      </c>
      <c r="T41" s="2">
        <v>16</v>
      </c>
      <c r="U41" s="2">
        <v>17</v>
      </c>
      <c r="V41" s="2">
        <v>17</v>
      </c>
      <c r="W41" s="2">
        <v>17</v>
      </c>
      <c r="X41" s="2">
        <v>17</v>
      </c>
      <c r="Y41" s="2">
        <v>17</v>
      </c>
      <c r="Z41" s="2">
        <v>19</v>
      </c>
      <c r="AA41" s="2">
        <v>21</v>
      </c>
      <c r="AB41" s="2">
        <v>21</v>
      </c>
      <c r="AC41" s="2">
        <v>21</v>
      </c>
      <c r="AD41" s="2">
        <v>22</v>
      </c>
      <c r="AE41" s="2">
        <v>21</v>
      </c>
      <c r="AF41" s="2">
        <v>21</v>
      </c>
      <c r="AG41" s="2">
        <v>22</v>
      </c>
      <c r="AH41" s="2">
        <v>21</v>
      </c>
      <c r="AI41" s="2">
        <v>21</v>
      </c>
      <c r="AJ41" s="2">
        <v>21</v>
      </c>
      <c r="AK41" s="2">
        <v>23</v>
      </c>
      <c r="AL41" s="2">
        <v>23</v>
      </c>
      <c r="AM41" s="2">
        <v>24</v>
      </c>
      <c r="AN41" s="2">
        <v>24</v>
      </c>
      <c r="AO41" s="2">
        <v>24</v>
      </c>
      <c r="AP41" s="2">
        <v>25</v>
      </c>
      <c r="AQ41" s="2">
        <v>25</v>
      </c>
      <c r="AR41" s="2">
        <v>30</v>
      </c>
      <c r="AS41" s="2">
        <v>31</v>
      </c>
      <c r="AT41" s="2">
        <v>35</v>
      </c>
      <c r="AU41" s="2">
        <v>36</v>
      </c>
      <c r="AV41" s="2">
        <v>37</v>
      </c>
      <c r="AW41" s="2">
        <v>37</v>
      </c>
      <c r="AX41" s="2">
        <v>38</v>
      </c>
      <c r="AY41" s="2">
        <v>39</v>
      </c>
      <c r="AZ41" s="2">
        <v>39</v>
      </c>
      <c r="BA41" s="2">
        <v>39</v>
      </c>
      <c r="BB41" s="2">
        <v>40</v>
      </c>
      <c r="BC41" s="2">
        <v>42</v>
      </c>
      <c r="BD41" s="2">
        <v>43</v>
      </c>
      <c r="BE41" s="2">
        <v>43</v>
      </c>
      <c r="BF41" s="2">
        <v>44</v>
      </c>
      <c r="BG41" s="2" t="e">
        <v>#N/A</v>
      </c>
      <c r="BH41" s="2" t="e">
        <v>#N/A</v>
      </c>
      <c r="BI41" s="2" t="e">
        <v>#N/A</v>
      </c>
      <c r="BJ41" s="2" t="e">
        <v>#N/A</v>
      </c>
      <c r="BK41" s="2" t="e">
        <v>#N/A</v>
      </c>
      <c r="BL41" s="2" t="e">
        <v>#N/A</v>
      </c>
      <c r="BM41" s="2" t="e">
        <v>#N/A</v>
      </c>
      <c r="BN41" s="2" t="e">
        <v>#N/A</v>
      </c>
      <c r="BO41" s="2" t="e">
        <v>#N/A</v>
      </c>
      <c r="BP41" s="2" t="e">
        <v>#N/A</v>
      </c>
      <c r="BQ41" s="2" t="e">
        <v>#N/A</v>
      </c>
      <c r="BR41" s="2" t="e">
        <v>#N/A</v>
      </c>
      <c r="BS41" s="2" t="e">
        <v>#N/A</v>
      </c>
      <c r="BT41" s="2" t="e">
        <v>#N/A</v>
      </c>
      <c r="BU41" s="2" t="e">
        <v>#N/A</v>
      </c>
      <c r="BV41" s="2" t="e">
        <v>#N/A</v>
      </c>
      <c r="BW41" s="2" t="e">
        <v>#N/A</v>
      </c>
      <c r="BX41" s="2" t="e">
        <v>#N/A</v>
      </c>
      <c r="BY41" s="2" t="e">
        <v>#N/A</v>
      </c>
      <c r="BZ41" s="2" t="e">
        <v>#N/A</v>
      </c>
      <c r="CA41" s="2" t="e">
        <v>#N/A</v>
      </c>
      <c r="CB41" s="2" t="e">
        <v>#N/A</v>
      </c>
      <c r="CC41" s="2" t="e">
        <v>#N/A</v>
      </c>
      <c r="CD41" s="2" t="e">
        <v>#N/A</v>
      </c>
      <c r="CE41" s="2" t="e">
        <v>#N/A</v>
      </c>
      <c r="CF41" s="2" t="e">
        <v>#N/A</v>
      </c>
      <c r="CG41" s="2" t="e">
        <v>#N/A</v>
      </c>
      <c r="CH41" s="2" t="e">
        <v>#N/A</v>
      </c>
      <c r="CI41" s="2" t="e">
        <v>#N/A</v>
      </c>
      <c r="CJ41" s="2" t="e">
        <v>#N/A</v>
      </c>
      <c r="CK41" s="2" t="e">
        <v>#N/A</v>
      </c>
      <c r="CL41" s="2" t="e">
        <v>#N/A</v>
      </c>
      <c r="CM41" s="2" t="e">
        <v>#N/A</v>
      </c>
      <c r="CN41" s="2" t="e">
        <v>#N/A</v>
      </c>
      <c r="CO41" s="2" t="e">
        <v>#N/A</v>
      </c>
      <c r="CP41" s="2" t="e">
        <v>#N/A</v>
      </c>
      <c r="CQ41" s="2" t="e">
        <v>#N/A</v>
      </c>
      <c r="CR41" s="2" t="e">
        <v>#N/A</v>
      </c>
      <c r="CS41" s="2" t="e">
        <v>#N/A</v>
      </c>
      <c r="CT41" s="2" t="e">
        <v>#N/A</v>
      </c>
      <c r="CU41" s="2" t="e">
        <v>#N/A</v>
      </c>
      <c r="CV41" s="2" t="e">
        <v>#N/A</v>
      </c>
      <c r="CW41" s="2" t="e">
        <v>#N/A</v>
      </c>
      <c r="CX41" s="2" t="e">
        <v>#N/A</v>
      </c>
      <c r="CY41" s="2" t="e">
        <v>#N/A</v>
      </c>
      <c r="CZ41" s="2" t="e">
        <v>#N/A</v>
      </c>
      <c r="DA41" s="2" t="e">
        <v>#N/A</v>
      </c>
      <c r="DB41" s="2" t="e">
        <v>#N/A</v>
      </c>
      <c r="DC41" s="2" t="e">
        <v>#N/A</v>
      </c>
      <c r="DD41" s="2" t="e">
        <v>#N/A</v>
      </c>
      <c r="DE41" s="2" t="e">
        <v>#N/A</v>
      </c>
      <c r="DF41" s="2" t="e">
        <v>#N/A</v>
      </c>
      <c r="DG41" s="2" t="e">
        <v>#N/A</v>
      </c>
      <c r="DH41" s="2" t="e">
        <v>#N/A</v>
      </c>
      <c r="DI41" s="2" t="e">
        <v>#N/A</v>
      </c>
      <c r="DJ41" s="2" t="e">
        <v>#N/A</v>
      </c>
      <c r="DK41" s="2" t="e">
        <v>#N/A</v>
      </c>
      <c r="DL41" s="2" t="e">
        <v>#N/A</v>
      </c>
      <c r="DM41" s="2" t="e">
        <v>#N/A</v>
      </c>
      <c r="DN41" s="2" t="e">
        <v>#N/A</v>
      </c>
      <c r="DO41" s="2" t="e">
        <v>#N/A</v>
      </c>
      <c r="DP41" s="2" t="e">
        <v>#N/A</v>
      </c>
      <c r="DQ41" s="2" t="e">
        <v>#N/A</v>
      </c>
      <c r="DR41" s="2" t="e">
        <v>#N/A</v>
      </c>
      <c r="DS41" s="2" t="e">
        <v>#N/A</v>
      </c>
      <c r="DT41" s="2" t="e">
        <v>#N/A</v>
      </c>
      <c r="DU41" s="2" t="e">
        <v>#N/A</v>
      </c>
      <c r="DV41" s="2" t="e">
        <v>#N/A</v>
      </c>
      <c r="DW41" s="2" t="e">
        <v>#N/A</v>
      </c>
      <c r="DX41" s="2" t="e">
        <v>#N/A</v>
      </c>
      <c r="DY41" s="2" t="e">
        <v>#N/A</v>
      </c>
      <c r="DZ41" s="2" t="e">
        <v>#N/A</v>
      </c>
      <c r="EA41" s="2" t="e">
        <v>#N/A</v>
      </c>
      <c r="EB41" s="2" t="e">
        <v>#N/A</v>
      </c>
      <c r="EC41" s="2" t="e">
        <v>#N/A</v>
      </c>
      <c r="ED41" s="2" t="e">
        <v>#N/A</v>
      </c>
      <c r="EE41" s="2" t="e">
        <v>#N/A</v>
      </c>
      <c r="EF41" s="2" t="e">
        <v>#N/A</v>
      </c>
      <c r="EG41" s="2" t="e">
        <v>#N/A</v>
      </c>
      <c r="EH41" s="2" t="e">
        <v>#N/A</v>
      </c>
      <c r="EI41" s="2" t="e">
        <v>#N/A</v>
      </c>
    </row>
    <row r="42" spans="1:139" x14ac:dyDescent="0.25">
      <c r="A42" s="2" t="s">
        <v>3</v>
      </c>
      <c r="B42" s="2">
        <v>118</v>
      </c>
      <c r="C42" s="2">
        <v>63</v>
      </c>
      <c r="D42" s="2">
        <v>0</v>
      </c>
      <c r="E42" s="2">
        <v>-1</v>
      </c>
      <c r="F42" s="2">
        <v>-1</v>
      </c>
      <c r="G42" s="2">
        <v>-1</v>
      </c>
      <c r="H42" s="2">
        <v>1</v>
      </c>
      <c r="I42" s="2">
        <v>1</v>
      </c>
      <c r="J42" s="2">
        <v>1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1</v>
      </c>
      <c r="Q42" s="2">
        <v>1</v>
      </c>
      <c r="R42" s="2">
        <v>1</v>
      </c>
      <c r="S42" s="2">
        <v>3</v>
      </c>
      <c r="T42" s="2">
        <v>4</v>
      </c>
      <c r="U42" s="2">
        <v>5</v>
      </c>
      <c r="V42" s="2">
        <v>5</v>
      </c>
      <c r="W42" s="2">
        <v>7</v>
      </c>
      <c r="X42" s="2">
        <v>7</v>
      </c>
      <c r="Y42" s="2">
        <v>7</v>
      </c>
      <c r="Z42" s="2">
        <v>9</v>
      </c>
      <c r="AA42" s="2">
        <v>9</v>
      </c>
      <c r="AB42" s="2">
        <v>10</v>
      </c>
      <c r="AC42" s="2">
        <v>11</v>
      </c>
      <c r="AD42" s="2">
        <v>10</v>
      </c>
      <c r="AE42" s="2">
        <v>10</v>
      </c>
      <c r="AF42" s="2">
        <v>10</v>
      </c>
      <c r="AG42" s="2">
        <v>10</v>
      </c>
      <c r="AH42" s="2">
        <v>10</v>
      </c>
      <c r="AI42" s="2">
        <v>11</v>
      </c>
      <c r="AJ42" s="2">
        <v>10</v>
      </c>
      <c r="AK42" s="2">
        <v>11</v>
      </c>
      <c r="AL42" s="2">
        <v>11</v>
      </c>
      <c r="AM42" s="2">
        <v>10</v>
      </c>
      <c r="AN42" s="2">
        <v>10</v>
      </c>
      <c r="AO42" s="2">
        <v>9</v>
      </c>
      <c r="AP42" s="2">
        <v>9</v>
      </c>
      <c r="AQ42" s="2">
        <v>9</v>
      </c>
      <c r="AR42" s="2">
        <v>10</v>
      </c>
      <c r="AS42" s="2">
        <v>9</v>
      </c>
      <c r="AT42" s="2">
        <v>11</v>
      </c>
      <c r="AU42" s="2">
        <v>10</v>
      </c>
      <c r="AV42" s="2">
        <v>10</v>
      </c>
      <c r="AW42" s="2">
        <v>9</v>
      </c>
      <c r="AX42" s="2">
        <v>9</v>
      </c>
      <c r="AY42" s="2">
        <v>8</v>
      </c>
      <c r="AZ42" s="2">
        <v>8</v>
      </c>
      <c r="BA42" s="2">
        <v>8</v>
      </c>
      <c r="BB42" s="2">
        <v>7</v>
      </c>
      <c r="BC42" s="2">
        <v>7</v>
      </c>
      <c r="BD42" s="2">
        <v>8</v>
      </c>
      <c r="BE42" s="2">
        <v>8</v>
      </c>
      <c r="BF42" s="2">
        <v>8</v>
      </c>
      <c r="BG42" s="2">
        <v>8</v>
      </c>
      <c r="BH42" s="2">
        <v>7</v>
      </c>
      <c r="BI42" s="2">
        <v>8</v>
      </c>
      <c r="BJ42" s="2">
        <v>11</v>
      </c>
      <c r="BK42" s="2">
        <v>15</v>
      </c>
      <c r="BL42" s="2">
        <v>14</v>
      </c>
      <c r="BM42" s="2">
        <v>14</v>
      </c>
      <c r="BN42" s="2">
        <v>16</v>
      </c>
      <c r="BO42" s="2">
        <v>16</v>
      </c>
      <c r="BP42" s="2" t="e">
        <v>#N/A</v>
      </c>
      <c r="BQ42" s="2" t="e">
        <v>#N/A</v>
      </c>
      <c r="BR42" s="2" t="e">
        <v>#N/A</v>
      </c>
      <c r="BS42" s="2" t="e">
        <v>#N/A</v>
      </c>
      <c r="BT42" s="2" t="e">
        <v>#N/A</v>
      </c>
      <c r="BU42" s="2" t="e">
        <v>#N/A</v>
      </c>
      <c r="BV42" s="2" t="e">
        <v>#N/A</v>
      </c>
      <c r="BW42" s="2" t="e">
        <v>#N/A</v>
      </c>
      <c r="BX42" s="2" t="e">
        <v>#N/A</v>
      </c>
      <c r="BY42" s="2" t="e">
        <v>#N/A</v>
      </c>
      <c r="BZ42" s="2" t="e">
        <v>#N/A</v>
      </c>
      <c r="CA42" s="2" t="e">
        <v>#N/A</v>
      </c>
      <c r="CB42" s="2" t="e">
        <v>#N/A</v>
      </c>
      <c r="CC42" s="2" t="e">
        <v>#N/A</v>
      </c>
      <c r="CD42" s="2" t="e">
        <v>#N/A</v>
      </c>
      <c r="CE42" s="2" t="e">
        <v>#N/A</v>
      </c>
      <c r="CF42" s="2" t="e">
        <v>#N/A</v>
      </c>
      <c r="CG42" s="2" t="e">
        <v>#N/A</v>
      </c>
      <c r="CH42" s="2" t="e">
        <v>#N/A</v>
      </c>
      <c r="CI42" s="2" t="e">
        <v>#N/A</v>
      </c>
      <c r="CJ42" s="2" t="e">
        <v>#N/A</v>
      </c>
      <c r="CK42" s="2" t="e">
        <v>#N/A</v>
      </c>
      <c r="CL42" s="2" t="e">
        <v>#N/A</v>
      </c>
      <c r="CM42" s="2" t="e">
        <v>#N/A</v>
      </c>
      <c r="CN42" s="2" t="e">
        <v>#N/A</v>
      </c>
      <c r="CO42" s="2" t="e">
        <v>#N/A</v>
      </c>
      <c r="CP42" s="2" t="e">
        <v>#N/A</v>
      </c>
      <c r="CQ42" s="2" t="e">
        <v>#N/A</v>
      </c>
      <c r="CR42" s="2" t="e">
        <v>#N/A</v>
      </c>
      <c r="CS42" s="2" t="e">
        <v>#N/A</v>
      </c>
      <c r="CT42" s="2" t="e">
        <v>#N/A</v>
      </c>
      <c r="CU42" s="2" t="e">
        <v>#N/A</v>
      </c>
      <c r="CV42" s="2" t="e">
        <v>#N/A</v>
      </c>
      <c r="CW42" s="2" t="e">
        <v>#N/A</v>
      </c>
      <c r="CX42" s="2" t="e">
        <v>#N/A</v>
      </c>
      <c r="CY42" s="2" t="e">
        <v>#N/A</v>
      </c>
      <c r="CZ42" s="2" t="e">
        <v>#N/A</v>
      </c>
      <c r="DA42" s="2" t="e">
        <v>#N/A</v>
      </c>
      <c r="DB42" s="2" t="e">
        <v>#N/A</v>
      </c>
      <c r="DC42" s="2" t="e">
        <v>#N/A</v>
      </c>
      <c r="DD42" s="2" t="e">
        <v>#N/A</v>
      </c>
      <c r="DE42" s="2" t="e">
        <v>#N/A</v>
      </c>
      <c r="DF42" s="2" t="e">
        <v>#N/A</v>
      </c>
      <c r="DG42" s="2" t="e">
        <v>#N/A</v>
      </c>
      <c r="DH42" s="2" t="e">
        <v>#N/A</v>
      </c>
      <c r="DI42" s="2" t="e">
        <v>#N/A</v>
      </c>
      <c r="DJ42" s="2" t="e">
        <v>#N/A</v>
      </c>
      <c r="DK42" s="2" t="e">
        <v>#N/A</v>
      </c>
      <c r="DL42" s="2" t="e">
        <v>#N/A</v>
      </c>
      <c r="DM42" s="2" t="e">
        <v>#N/A</v>
      </c>
      <c r="DN42" s="2" t="e">
        <v>#N/A</v>
      </c>
      <c r="DO42" s="2" t="e">
        <v>#N/A</v>
      </c>
      <c r="DP42" s="2" t="e">
        <v>#N/A</v>
      </c>
      <c r="DQ42" s="2" t="e">
        <v>#N/A</v>
      </c>
      <c r="DR42" s="2" t="e">
        <v>#N/A</v>
      </c>
      <c r="DS42" s="2" t="e">
        <v>#N/A</v>
      </c>
      <c r="DT42" s="2" t="e">
        <v>#N/A</v>
      </c>
      <c r="DU42" s="2" t="e">
        <v>#N/A</v>
      </c>
      <c r="DV42" s="2" t="e">
        <v>#N/A</v>
      </c>
      <c r="DW42" s="2" t="e">
        <v>#N/A</v>
      </c>
      <c r="DX42" s="2" t="e">
        <v>#N/A</v>
      </c>
      <c r="DY42" s="2" t="e">
        <v>#N/A</v>
      </c>
      <c r="DZ42" s="2" t="e">
        <v>#N/A</v>
      </c>
      <c r="EA42" s="2" t="e">
        <v>#N/A</v>
      </c>
      <c r="EB42" s="2" t="e">
        <v>#N/A</v>
      </c>
      <c r="EC42" s="2" t="e">
        <v>#N/A</v>
      </c>
      <c r="ED42" s="2" t="e">
        <v>#N/A</v>
      </c>
      <c r="EE42" s="2" t="e">
        <v>#N/A</v>
      </c>
      <c r="EF42" s="2" t="e">
        <v>#N/A</v>
      </c>
      <c r="EG42" s="2" t="e">
        <v>#N/A</v>
      </c>
      <c r="EH42" s="2" t="e">
        <v>#N/A</v>
      </c>
      <c r="EI42" s="2" t="e">
        <v>#N/A</v>
      </c>
    </row>
    <row r="43" spans="1:139" x14ac:dyDescent="0.25">
      <c r="A43" s="2" t="s">
        <v>206</v>
      </c>
      <c r="B43" s="2">
        <v>119</v>
      </c>
      <c r="C43" s="2">
        <v>63</v>
      </c>
      <c r="D43" s="2">
        <v>0</v>
      </c>
      <c r="E43" s="2">
        <v>1</v>
      </c>
      <c r="F43" s="2">
        <v>0</v>
      </c>
      <c r="G43" s="2">
        <v>0</v>
      </c>
      <c r="H43" s="2">
        <v>1</v>
      </c>
      <c r="I43" s="2">
        <v>2</v>
      </c>
      <c r="J43" s="2">
        <v>3</v>
      </c>
      <c r="K43" s="2">
        <v>4</v>
      </c>
      <c r="L43" s="2">
        <v>3</v>
      </c>
      <c r="M43" s="2">
        <v>2</v>
      </c>
      <c r="N43" s="2">
        <v>3</v>
      </c>
      <c r="O43" s="2">
        <v>3</v>
      </c>
      <c r="P43" s="2">
        <v>3</v>
      </c>
      <c r="Q43" s="2">
        <v>2</v>
      </c>
      <c r="R43" s="2">
        <v>2</v>
      </c>
      <c r="S43" s="2">
        <v>3</v>
      </c>
      <c r="T43" s="2">
        <v>4</v>
      </c>
      <c r="U43" s="2">
        <v>4</v>
      </c>
      <c r="V43" s="2">
        <v>3</v>
      </c>
      <c r="W43" s="2">
        <v>4</v>
      </c>
      <c r="X43" s="2">
        <v>4</v>
      </c>
      <c r="Y43" s="2">
        <v>4</v>
      </c>
      <c r="Z43" s="2">
        <v>4</v>
      </c>
      <c r="AA43" s="2">
        <v>4</v>
      </c>
      <c r="AB43" s="2">
        <v>5</v>
      </c>
      <c r="AC43" s="2">
        <v>7</v>
      </c>
      <c r="AD43" s="2">
        <v>7</v>
      </c>
      <c r="AE43" s="2">
        <v>6</v>
      </c>
      <c r="AF43" s="2">
        <v>6</v>
      </c>
      <c r="AG43" s="2">
        <v>7</v>
      </c>
      <c r="AH43" s="2">
        <v>8</v>
      </c>
      <c r="AI43" s="2">
        <v>8</v>
      </c>
      <c r="AJ43" s="2">
        <v>7</v>
      </c>
      <c r="AK43" s="2">
        <v>7</v>
      </c>
      <c r="AL43" s="2">
        <v>7</v>
      </c>
      <c r="AM43" s="2">
        <v>8</v>
      </c>
      <c r="AN43" s="2">
        <v>7</v>
      </c>
      <c r="AO43" s="2">
        <v>7</v>
      </c>
      <c r="AP43" s="2">
        <v>7</v>
      </c>
      <c r="AQ43" s="2">
        <v>7</v>
      </c>
      <c r="AR43" s="2">
        <v>10</v>
      </c>
      <c r="AS43" s="2">
        <v>9</v>
      </c>
      <c r="AT43" s="2">
        <v>8</v>
      </c>
      <c r="AU43" s="2">
        <v>8</v>
      </c>
      <c r="AV43" s="2">
        <v>9</v>
      </c>
      <c r="AW43" s="2">
        <v>8</v>
      </c>
      <c r="AX43" s="2">
        <v>8</v>
      </c>
      <c r="AY43" s="2">
        <v>9</v>
      </c>
      <c r="AZ43" s="2">
        <v>8</v>
      </c>
      <c r="BA43" s="2">
        <v>8</v>
      </c>
      <c r="BB43" s="2">
        <v>8</v>
      </c>
      <c r="BC43" s="2">
        <v>8</v>
      </c>
      <c r="BD43" s="2">
        <v>7</v>
      </c>
      <c r="BE43" s="2">
        <v>7</v>
      </c>
      <c r="BF43" s="2">
        <v>7</v>
      </c>
      <c r="BG43" s="2">
        <v>7</v>
      </c>
      <c r="BH43" s="2">
        <v>7</v>
      </c>
      <c r="BI43" s="2">
        <v>7</v>
      </c>
      <c r="BJ43" s="2">
        <v>10</v>
      </c>
      <c r="BK43" s="2">
        <v>9</v>
      </c>
      <c r="BL43" s="2">
        <v>10</v>
      </c>
      <c r="BM43" s="2">
        <v>10</v>
      </c>
      <c r="BN43" s="2">
        <v>11</v>
      </c>
      <c r="BO43" s="2">
        <v>11</v>
      </c>
      <c r="BP43" s="2" t="e">
        <v>#N/A</v>
      </c>
      <c r="BQ43" s="2" t="e">
        <v>#N/A</v>
      </c>
      <c r="BR43" s="2" t="e">
        <v>#N/A</v>
      </c>
      <c r="BS43" s="2" t="e">
        <v>#N/A</v>
      </c>
      <c r="BT43" s="2" t="e">
        <v>#N/A</v>
      </c>
      <c r="BU43" s="2" t="e">
        <v>#N/A</v>
      </c>
      <c r="BV43" s="2" t="e">
        <v>#N/A</v>
      </c>
      <c r="BW43" s="2" t="e">
        <v>#N/A</v>
      </c>
      <c r="BX43" s="2" t="e">
        <v>#N/A</v>
      </c>
      <c r="BY43" s="2" t="e">
        <v>#N/A</v>
      </c>
      <c r="BZ43" s="2" t="e">
        <v>#N/A</v>
      </c>
      <c r="CA43" s="2" t="e">
        <v>#N/A</v>
      </c>
      <c r="CB43" s="2" t="e">
        <v>#N/A</v>
      </c>
      <c r="CC43" s="2" t="e">
        <v>#N/A</v>
      </c>
      <c r="CD43" s="2" t="e">
        <v>#N/A</v>
      </c>
      <c r="CE43" s="2" t="e">
        <v>#N/A</v>
      </c>
      <c r="CF43" s="2" t="e">
        <v>#N/A</v>
      </c>
      <c r="CG43" s="2" t="e">
        <v>#N/A</v>
      </c>
      <c r="CH43" s="2" t="e">
        <v>#N/A</v>
      </c>
      <c r="CI43" s="2" t="e">
        <v>#N/A</v>
      </c>
      <c r="CJ43" s="2" t="e">
        <v>#N/A</v>
      </c>
      <c r="CK43" s="2" t="e">
        <v>#N/A</v>
      </c>
      <c r="CL43" s="2" t="e">
        <v>#N/A</v>
      </c>
      <c r="CM43" s="2" t="e">
        <v>#N/A</v>
      </c>
      <c r="CN43" s="2" t="e">
        <v>#N/A</v>
      </c>
      <c r="CO43" s="2" t="e">
        <v>#N/A</v>
      </c>
      <c r="CP43" s="2" t="e">
        <v>#N/A</v>
      </c>
      <c r="CQ43" s="2" t="e">
        <v>#N/A</v>
      </c>
      <c r="CR43" s="2" t="e">
        <v>#N/A</v>
      </c>
      <c r="CS43" s="2" t="e">
        <v>#N/A</v>
      </c>
      <c r="CT43" s="2" t="e">
        <v>#N/A</v>
      </c>
      <c r="CU43" s="2" t="e">
        <v>#N/A</v>
      </c>
      <c r="CV43" s="2" t="e">
        <v>#N/A</v>
      </c>
      <c r="CW43" s="2" t="e">
        <v>#N/A</v>
      </c>
      <c r="CX43" s="2" t="e">
        <v>#N/A</v>
      </c>
      <c r="CY43" s="2" t="e">
        <v>#N/A</v>
      </c>
      <c r="CZ43" s="2" t="e">
        <v>#N/A</v>
      </c>
      <c r="DA43" s="2" t="e">
        <v>#N/A</v>
      </c>
      <c r="DB43" s="2" t="e">
        <v>#N/A</v>
      </c>
      <c r="DC43" s="2" t="e">
        <v>#N/A</v>
      </c>
      <c r="DD43" s="2" t="e">
        <v>#N/A</v>
      </c>
      <c r="DE43" s="2" t="e">
        <v>#N/A</v>
      </c>
      <c r="DF43" s="2" t="e">
        <v>#N/A</v>
      </c>
      <c r="DG43" s="2" t="e">
        <v>#N/A</v>
      </c>
      <c r="DH43" s="2" t="e">
        <v>#N/A</v>
      </c>
      <c r="DI43" s="2" t="e">
        <v>#N/A</v>
      </c>
      <c r="DJ43" s="2" t="e">
        <v>#N/A</v>
      </c>
      <c r="DK43" s="2" t="e">
        <v>#N/A</v>
      </c>
      <c r="DL43" s="2" t="e">
        <v>#N/A</v>
      </c>
      <c r="DM43" s="2" t="e">
        <v>#N/A</v>
      </c>
      <c r="DN43" s="2" t="e">
        <v>#N/A</v>
      </c>
      <c r="DO43" s="2" t="e">
        <v>#N/A</v>
      </c>
      <c r="DP43" s="2" t="e">
        <v>#N/A</v>
      </c>
      <c r="DQ43" s="2" t="e">
        <v>#N/A</v>
      </c>
      <c r="DR43" s="2" t="e">
        <v>#N/A</v>
      </c>
      <c r="DS43" s="2" t="e">
        <v>#N/A</v>
      </c>
      <c r="DT43" s="2" t="e">
        <v>#N/A</v>
      </c>
      <c r="DU43" s="2" t="e">
        <v>#N/A</v>
      </c>
      <c r="DV43" s="2" t="e">
        <v>#N/A</v>
      </c>
      <c r="DW43" s="2" t="e">
        <v>#N/A</v>
      </c>
      <c r="DX43" s="2" t="e">
        <v>#N/A</v>
      </c>
      <c r="DY43" s="2" t="e">
        <v>#N/A</v>
      </c>
      <c r="DZ43" s="2" t="e">
        <v>#N/A</v>
      </c>
      <c r="EA43" s="2" t="e">
        <v>#N/A</v>
      </c>
      <c r="EB43" s="2" t="e">
        <v>#N/A</v>
      </c>
      <c r="EC43" s="2" t="e">
        <v>#N/A</v>
      </c>
      <c r="ED43" s="2" t="e">
        <v>#N/A</v>
      </c>
      <c r="EE43" s="2" t="e">
        <v>#N/A</v>
      </c>
      <c r="EF43" s="2" t="e">
        <v>#N/A</v>
      </c>
      <c r="EG43" s="2" t="e">
        <v>#N/A</v>
      </c>
      <c r="EH43" s="2" t="e">
        <v>#N/A</v>
      </c>
      <c r="EI43" s="2" t="e">
        <v>#N/A</v>
      </c>
    </row>
    <row r="44" spans="1:139" x14ac:dyDescent="0.25">
      <c r="A44" s="2" t="s">
        <v>346</v>
      </c>
      <c r="B44" s="2">
        <v>120</v>
      </c>
      <c r="C44" s="2">
        <v>54</v>
      </c>
      <c r="D44" s="2">
        <v>0</v>
      </c>
      <c r="E44" s="2">
        <v>0</v>
      </c>
      <c r="F44" s="2">
        <v>0</v>
      </c>
      <c r="G44" s="2">
        <v>0</v>
      </c>
      <c r="H44" s="2">
        <v>2</v>
      </c>
      <c r="I44" s="2">
        <v>2</v>
      </c>
      <c r="J44" s="2">
        <v>4</v>
      </c>
      <c r="K44" s="2">
        <v>4</v>
      </c>
      <c r="L44" s="2">
        <v>4</v>
      </c>
      <c r="M44" s="2">
        <v>4</v>
      </c>
      <c r="N44" s="2">
        <v>4</v>
      </c>
      <c r="O44" s="2">
        <v>4</v>
      </c>
      <c r="P44" s="2">
        <v>6</v>
      </c>
      <c r="Q44" s="2">
        <v>6</v>
      </c>
      <c r="R44" s="2">
        <v>6</v>
      </c>
      <c r="S44" s="2">
        <v>6</v>
      </c>
      <c r="T44" s="2">
        <v>6</v>
      </c>
      <c r="U44" s="2">
        <v>6</v>
      </c>
      <c r="V44" s="2">
        <v>6</v>
      </c>
      <c r="W44" s="2">
        <v>7</v>
      </c>
      <c r="X44" s="2">
        <v>7</v>
      </c>
      <c r="Y44" s="2">
        <v>7</v>
      </c>
      <c r="Z44" s="2">
        <v>10</v>
      </c>
      <c r="AA44" s="2">
        <v>11</v>
      </c>
      <c r="AB44" s="2">
        <v>10</v>
      </c>
      <c r="AC44" s="2">
        <v>10</v>
      </c>
      <c r="AD44" s="2">
        <v>10</v>
      </c>
      <c r="AE44" s="2">
        <v>10</v>
      </c>
      <c r="AF44" s="2">
        <v>10</v>
      </c>
      <c r="AG44" s="2">
        <v>9</v>
      </c>
      <c r="AH44" s="2">
        <v>10</v>
      </c>
      <c r="AI44" s="2">
        <v>10</v>
      </c>
      <c r="AJ44" s="2">
        <v>12</v>
      </c>
      <c r="AK44" s="2">
        <v>12</v>
      </c>
      <c r="AL44" s="2">
        <v>13</v>
      </c>
      <c r="AM44" s="2">
        <v>14</v>
      </c>
      <c r="AN44" s="2">
        <v>13</v>
      </c>
      <c r="AO44" s="2">
        <v>14</v>
      </c>
      <c r="AP44" s="2">
        <v>14</v>
      </c>
      <c r="AQ44" s="2">
        <v>15</v>
      </c>
      <c r="AR44" s="2">
        <v>18</v>
      </c>
      <c r="AS44" s="2">
        <v>18</v>
      </c>
      <c r="AT44" s="2">
        <v>19</v>
      </c>
      <c r="AU44" s="2">
        <v>19</v>
      </c>
      <c r="AV44" s="2">
        <v>19</v>
      </c>
      <c r="AW44" s="2">
        <v>20</v>
      </c>
      <c r="AX44" s="2">
        <v>20</v>
      </c>
      <c r="AY44" s="2">
        <v>20</v>
      </c>
      <c r="AZ44" s="2">
        <v>20</v>
      </c>
      <c r="BA44" s="2">
        <v>20</v>
      </c>
      <c r="BB44" s="2">
        <v>20</v>
      </c>
      <c r="BC44" s="2">
        <v>20</v>
      </c>
      <c r="BD44" s="2">
        <v>21</v>
      </c>
      <c r="BE44" s="2">
        <v>21</v>
      </c>
      <c r="BF44" s="2">
        <v>20</v>
      </c>
      <c r="BG44" s="2" t="e">
        <v>#N/A</v>
      </c>
      <c r="BH44" s="2" t="e">
        <v>#N/A</v>
      </c>
      <c r="BI44" s="2" t="e">
        <v>#N/A</v>
      </c>
      <c r="BJ44" s="2" t="e">
        <v>#N/A</v>
      </c>
      <c r="BK44" s="2" t="e">
        <v>#N/A</v>
      </c>
      <c r="BL44" s="2" t="e">
        <v>#N/A</v>
      </c>
      <c r="BM44" s="2" t="e">
        <v>#N/A</v>
      </c>
      <c r="BN44" s="2" t="e">
        <v>#N/A</v>
      </c>
      <c r="BO44" s="2" t="e">
        <v>#N/A</v>
      </c>
      <c r="BP44" s="2" t="e">
        <v>#N/A</v>
      </c>
      <c r="BQ44" s="2" t="e">
        <v>#N/A</v>
      </c>
      <c r="BR44" s="2" t="e">
        <v>#N/A</v>
      </c>
      <c r="BS44" s="2" t="e">
        <v>#N/A</v>
      </c>
      <c r="BT44" s="2" t="e">
        <v>#N/A</v>
      </c>
      <c r="BU44" s="2" t="e">
        <v>#N/A</v>
      </c>
      <c r="BV44" s="2" t="e">
        <v>#N/A</v>
      </c>
      <c r="BW44" s="2" t="e">
        <v>#N/A</v>
      </c>
      <c r="BX44" s="2" t="e">
        <v>#N/A</v>
      </c>
      <c r="BY44" s="2" t="e">
        <v>#N/A</v>
      </c>
      <c r="BZ44" s="2" t="e">
        <v>#N/A</v>
      </c>
      <c r="CA44" s="2" t="e">
        <v>#N/A</v>
      </c>
      <c r="CB44" s="2" t="e">
        <v>#N/A</v>
      </c>
      <c r="CC44" s="2" t="e">
        <v>#N/A</v>
      </c>
      <c r="CD44" s="2" t="e">
        <v>#N/A</v>
      </c>
      <c r="CE44" s="2" t="e">
        <v>#N/A</v>
      </c>
      <c r="CF44" s="2" t="e">
        <v>#N/A</v>
      </c>
      <c r="CG44" s="2" t="e">
        <v>#N/A</v>
      </c>
      <c r="CH44" s="2" t="e">
        <v>#N/A</v>
      </c>
      <c r="CI44" s="2" t="e">
        <v>#N/A</v>
      </c>
      <c r="CJ44" s="2" t="e">
        <v>#N/A</v>
      </c>
      <c r="CK44" s="2" t="e">
        <v>#N/A</v>
      </c>
      <c r="CL44" s="2" t="e">
        <v>#N/A</v>
      </c>
      <c r="CM44" s="2" t="e">
        <v>#N/A</v>
      </c>
      <c r="CN44" s="2" t="e">
        <v>#N/A</v>
      </c>
      <c r="CO44" s="2" t="e">
        <v>#N/A</v>
      </c>
      <c r="CP44" s="2" t="e">
        <v>#N/A</v>
      </c>
      <c r="CQ44" s="2" t="e">
        <v>#N/A</v>
      </c>
      <c r="CR44" s="2" t="e">
        <v>#N/A</v>
      </c>
      <c r="CS44" s="2" t="e">
        <v>#N/A</v>
      </c>
      <c r="CT44" s="2" t="e">
        <v>#N/A</v>
      </c>
      <c r="CU44" s="2" t="e">
        <v>#N/A</v>
      </c>
      <c r="CV44" s="2" t="e">
        <v>#N/A</v>
      </c>
      <c r="CW44" s="2" t="e">
        <v>#N/A</v>
      </c>
      <c r="CX44" s="2" t="e">
        <v>#N/A</v>
      </c>
      <c r="CY44" s="2" t="e">
        <v>#N/A</v>
      </c>
      <c r="CZ44" s="2" t="e">
        <v>#N/A</v>
      </c>
      <c r="DA44" s="2" t="e">
        <v>#N/A</v>
      </c>
      <c r="DB44" s="2" t="e">
        <v>#N/A</v>
      </c>
      <c r="DC44" s="2" t="e">
        <v>#N/A</v>
      </c>
      <c r="DD44" s="2" t="e">
        <v>#N/A</v>
      </c>
      <c r="DE44" s="2" t="e">
        <v>#N/A</v>
      </c>
      <c r="DF44" s="2" t="e">
        <v>#N/A</v>
      </c>
      <c r="DG44" s="2" t="e">
        <v>#N/A</v>
      </c>
      <c r="DH44" s="2" t="e">
        <v>#N/A</v>
      </c>
      <c r="DI44" s="2" t="e">
        <v>#N/A</v>
      </c>
      <c r="DJ44" s="2" t="e">
        <v>#N/A</v>
      </c>
      <c r="DK44" s="2" t="e">
        <v>#N/A</v>
      </c>
      <c r="DL44" s="2" t="e">
        <v>#N/A</v>
      </c>
      <c r="DM44" s="2" t="e">
        <v>#N/A</v>
      </c>
      <c r="DN44" s="2" t="e">
        <v>#N/A</v>
      </c>
      <c r="DO44" s="2" t="e">
        <v>#N/A</v>
      </c>
      <c r="DP44" s="2" t="e">
        <v>#N/A</v>
      </c>
      <c r="DQ44" s="2" t="e">
        <v>#N/A</v>
      </c>
      <c r="DR44" s="2" t="e">
        <v>#N/A</v>
      </c>
      <c r="DS44" s="2" t="e">
        <v>#N/A</v>
      </c>
      <c r="DT44" s="2" t="e">
        <v>#N/A</v>
      </c>
      <c r="DU44" s="2" t="e">
        <v>#N/A</v>
      </c>
      <c r="DV44" s="2" t="e">
        <v>#N/A</v>
      </c>
      <c r="DW44" s="2" t="e">
        <v>#N/A</v>
      </c>
      <c r="DX44" s="2" t="e">
        <v>#N/A</v>
      </c>
      <c r="DY44" s="2" t="e">
        <v>#N/A</v>
      </c>
      <c r="DZ44" s="2" t="e">
        <v>#N/A</v>
      </c>
      <c r="EA44" s="2" t="e">
        <v>#N/A</v>
      </c>
      <c r="EB44" s="2" t="e">
        <v>#N/A</v>
      </c>
      <c r="EC44" s="2" t="e">
        <v>#N/A</v>
      </c>
      <c r="ED44" s="2" t="e">
        <v>#N/A</v>
      </c>
      <c r="EE44" s="2" t="e">
        <v>#N/A</v>
      </c>
      <c r="EF44" s="2" t="e">
        <v>#N/A</v>
      </c>
      <c r="EG44" s="2" t="e">
        <v>#N/A</v>
      </c>
      <c r="EH44" s="2" t="e">
        <v>#N/A</v>
      </c>
      <c r="EI44" s="2" t="e">
        <v>#N/A</v>
      </c>
    </row>
    <row r="45" spans="1:139" x14ac:dyDescent="0.25">
      <c r="A45" s="2" t="s">
        <v>696</v>
      </c>
      <c r="B45" s="2">
        <v>121</v>
      </c>
      <c r="C45" s="2">
        <v>54</v>
      </c>
      <c r="D45" s="2">
        <v>0</v>
      </c>
      <c r="E45" s="2">
        <v>0</v>
      </c>
      <c r="F45" s="2">
        <v>0</v>
      </c>
      <c r="G45" s="2">
        <v>0</v>
      </c>
      <c r="H45" s="2">
        <v>4</v>
      </c>
      <c r="I45" s="2">
        <v>3</v>
      </c>
      <c r="J45" s="2">
        <v>3</v>
      </c>
      <c r="K45" s="2">
        <v>3</v>
      </c>
      <c r="L45" s="2">
        <v>3</v>
      </c>
      <c r="M45" s="2">
        <v>5</v>
      </c>
      <c r="N45" s="2">
        <v>6</v>
      </c>
      <c r="O45" s="2">
        <v>7</v>
      </c>
      <c r="P45" s="2">
        <v>8</v>
      </c>
      <c r="Q45" s="2">
        <v>9</v>
      </c>
      <c r="R45" s="2">
        <v>11</v>
      </c>
      <c r="S45" s="2">
        <v>13</v>
      </c>
      <c r="T45" s="2">
        <v>14</v>
      </c>
      <c r="U45" s="2">
        <v>15</v>
      </c>
      <c r="V45" s="2">
        <v>14</v>
      </c>
      <c r="W45" s="2">
        <v>15</v>
      </c>
      <c r="X45" s="2">
        <v>17</v>
      </c>
      <c r="Y45" s="2">
        <v>19</v>
      </c>
      <c r="Z45" s="2">
        <v>23</v>
      </c>
      <c r="AA45" s="2">
        <v>24</v>
      </c>
      <c r="AB45" s="2">
        <v>26</v>
      </c>
      <c r="AC45" s="2">
        <v>26</v>
      </c>
      <c r="AD45" s="2">
        <v>27</v>
      </c>
      <c r="AE45" s="2">
        <v>27</v>
      </c>
      <c r="AF45" s="2">
        <v>27</v>
      </c>
      <c r="AG45" s="2">
        <v>28</v>
      </c>
      <c r="AH45" s="2">
        <v>28</v>
      </c>
      <c r="AI45" s="2">
        <v>28</v>
      </c>
      <c r="AJ45" s="2">
        <v>30</v>
      </c>
      <c r="AK45" s="2">
        <v>33</v>
      </c>
      <c r="AL45" s="2">
        <v>34</v>
      </c>
      <c r="AM45" s="2">
        <v>36</v>
      </c>
      <c r="AN45" s="2">
        <v>37</v>
      </c>
      <c r="AO45" s="2">
        <v>37</v>
      </c>
      <c r="AP45" s="2">
        <v>39</v>
      </c>
      <c r="AQ45" s="2">
        <v>41</v>
      </c>
      <c r="AR45" s="2">
        <v>45</v>
      </c>
      <c r="AS45" s="2">
        <v>45</v>
      </c>
      <c r="AT45" s="2">
        <v>44</v>
      </c>
      <c r="AU45" s="2">
        <v>47</v>
      </c>
      <c r="AV45" s="2">
        <v>49</v>
      </c>
      <c r="AW45" s="2">
        <v>49</v>
      </c>
      <c r="AX45" s="2">
        <v>50</v>
      </c>
      <c r="AY45" s="2">
        <v>52</v>
      </c>
      <c r="AZ45" s="2">
        <v>54</v>
      </c>
      <c r="BA45" s="2">
        <v>55</v>
      </c>
      <c r="BB45" s="2">
        <v>56</v>
      </c>
      <c r="BC45" s="2">
        <v>59</v>
      </c>
      <c r="BD45" s="2">
        <v>59</v>
      </c>
      <c r="BE45" s="2">
        <v>61</v>
      </c>
      <c r="BF45" s="2">
        <v>61</v>
      </c>
      <c r="BG45" s="2" t="e">
        <v>#N/A</v>
      </c>
      <c r="BH45" s="2" t="e">
        <v>#N/A</v>
      </c>
      <c r="BI45" s="2" t="e">
        <v>#N/A</v>
      </c>
      <c r="BJ45" s="2" t="e">
        <v>#N/A</v>
      </c>
      <c r="BK45" s="2" t="e">
        <v>#N/A</v>
      </c>
      <c r="BL45" s="2" t="e">
        <v>#N/A</v>
      </c>
      <c r="BM45" s="2" t="e">
        <v>#N/A</v>
      </c>
      <c r="BN45" s="2" t="e">
        <v>#N/A</v>
      </c>
      <c r="BO45" s="2" t="e">
        <v>#N/A</v>
      </c>
      <c r="BP45" s="2" t="e">
        <v>#N/A</v>
      </c>
      <c r="BQ45" s="2" t="e">
        <v>#N/A</v>
      </c>
      <c r="BR45" s="2" t="e">
        <v>#N/A</v>
      </c>
      <c r="BS45" s="2" t="e">
        <v>#N/A</v>
      </c>
      <c r="BT45" s="2" t="e">
        <v>#N/A</v>
      </c>
      <c r="BU45" s="2" t="e">
        <v>#N/A</v>
      </c>
      <c r="BV45" s="2" t="e">
        <v>#N/A</v>
      </c>
      <c r="BW45" s="2" t="e">
        <v>#N/A</v>
      </c>
      <c r="BX45" s="2" t="e">
        <v>#N/A</v>
      </c>
      <c r="BY45" s="2" t="e">
        <v>#N/A</v>
      </c>
      <c r="BZ45" s="2" t="e">
        <v>#N/A</v>
      </c>
      <c r="CA45" s="2" t="e">
        <v>#N/A</v>
      </c>
      <c r="CB45" s="2" t="e">
        <v>#N/A</v>
      </c>
      <c r="CC45" s="2" t="e">
        <v>#N/A</v>
      </c>
      <c r="CD45" s="2" t="e">
        <v>#N/A</v>
      </c>
      <c r="CE45" s="2" t="e">
        <v>#N/A</v>
      </c>
      <c r="CF45" s="2" t="e">
        <v>#N/A</v>
      </c>
      <c r="CG45" s="2" t="e">
        <v>#N/A</v>
      </c>
      <c r="CH45" s="2" t="e">
        <v>#N/A</v>
      </c>
      <c r="CI45" s="2" t="e">
        <v>#N/A</v>
      </c>
      <c r="CJ45" s="2" t="e">
        <v>#N/A</v>
      </c>
      <c r="CK45" s="2" t="e">
        <v>#N/A</v>
      </c>
      <c r="CL45" s="2" t="e">
        <v>#N/A</v>
      </c>
      <c r="CM45" s="2" t="e">
        <v>#N/A</v>
      </c>
      <c r="CN45" s="2" t="e">
        <v>#N/A</v>
      </c>
      <c r="CO45" s="2" t="e">
        <v>#N/A</v>
      </c>
      <c r="CP45" s="2" t="e">
        <v>#N/A</v>
      </c>
      <c r="CQ45" s="2" t="e">
        <v>#N/A</v>
      </c>
      <c r="CR45" s="2" t="e">
        <v>#N/A</v>
      </c>
      <c r="CS45" s="2" t="e">
        <v>#N/A</v>
      </c>
      <c r="CT45" s="2" t="e">
        <v>#N/A</v>
      </c>
      <c r="CU45" s="2" t="e">
        <v>#N/A</v>
      </c>
      <c r="CV45" s="2" t="e">
        <v>#N/A</v>
      </c>
      <c r="CW45" s="2" t="e">
        <v>#N/A</v>
      </c>
      <c r="CX45" s="2" t="e">
        <v>#N/A</v>
      </c>
      <c r="CY45" s="2" t="e">
        <v>#N/A</v>
      </c>
      <c r="CZ45" s="2" t="e">
        <v>#N/A</v>
      </c>
      <c r="DA45" s="2" t="e">
        <v>#N/A</v>
      </c>
      <c r="DB45" s="2" t="e">
        <v>#N/A</v>
      </c>
      <c r="DC45" s="2" t="e">
        <v>#N/A</v>
      </c>
      <c r="DD45" s="2" t="e">
        <v>#N/A</v>
      </c>
      <c r="DE45" s="2" t="e">
        <v>#N/A</v>
      </c>
      <c r="DF45" s="2" t="e">
        <v>#N/A</v>
      </c>
      <c r="DG45" s="2" t="e">
        <v>#N/A</v>
      </c>
      <c r="DH45" s="2" t="e">
        <v>#N/A</v>
      </c>
      <c r="DI45" s="2" t="e">
        <v>#N/A</v>
      </c>
      <c r="DJ45" s="2" t="e">
        <v>#N/A</v>
      </c>
      <c r="DK45" s="2" t="e">
        <v>#N/A</v>
      </c>
      <c r="DL45" s="2" t="e">
        <v>#N/A</v>
      </c>
      <c r="DM45" s="2" t="e">
        <v>#N/A</v>
      </c>
      <c r="DN45" s="2" t="e">
        <v>#N/A</v>
      </c>
      <c r="DO45" s="2" t="e">
        <v>#N/A</v>
      </c>
      <c r="DP45" s="2" t="e">
        <v>#N/A</v>
      </c>
      <c r="DQ45" s="2" t="e">
        <v>#N/A</v>
      </c>
      <c r="DR45" s="2" t="e">
        <v>#N/A</v>
      </c>
      <c r="DS45" s="2" t="e">
        <v>#N/A</v>
      </c>
      <c r="DT45" s="2" t="e">
        <v>#N/A</v>
      </c>
      <c r="DU45" s="2" t="e">
        <v>#N/A</v>
      </c>
      <c r="DV45" s="2" t="e">
        <v>#N/A</v>
      </c>
      <c r="DW45" s="2" t="e">
        <v>#N/A</v>
      </c>
      <c r="DX45" s="2" t="e">
        <v>#N/A</v>
      </c>
      <c r="DY45" s="2" t="e">
        <v>#N/A</v>
      </c>
      <c r="DZ45" s="2" t="e">
        <v>#N/A</v>
      </c>
      <c r="EA45" s="2" t="e">
        <v>#N/A</v>
      </c>
      <c r="EB45" s="2" t="e">
        <v>#N/A</v>
      </c>
      <c r="EC45" s="2" t="e">
        <v>#N/A</v>
      </c>
      <c r="ED45" s="2" t="e">
        <v>#N/A</v>
      </c>
      <c r="EE45" s="2" t="e">
        <v>#N/A</v>
      </c>
      <c r="EF45" s="2" t="e">
        <v>#N/A</v>
      </c>
      <c r="EG45" s="2" t="e">
        <v>#N/A</v>
      </c>
      <c r="EH45" s="2" t="e">
        <v>#N/A</v>
      </c>
      <c r="EI45" s="2" t="e">
        <v>#N/A</v>
      </c>
    </row>
    <row r="46" spans="1:139" x14ac:dyDescent="0.25">
      <c r="A46" s="2" t="s">
        <v>423</v>
      </c>
      <c r="B46" s="2">
        <v>122</v>
      </c>
      <c r="C46" s="2">
        <v>63</v>
      </c>
      <c r="D46" s="2">
        <v>0</v>
      </c>
      <c r="E46" s="2">
        <v>-1</v>
      </c>
      <c r="F46" s="2">
        <v>-1</v>
      </c>
      <c r="G46" s="2">
        <v>-1</v>
      </c>
      <c r="H46" s="2">
        <v>0</v>
      </c>
      <c r="I46" s="2">
        <v>0</v>
      </c>
      <c r="J46" s="2">
        <v>2</v>
      </c>
      <c r="K46" s="2">
        <v>3</v>
      </c>
      <c r="L46" s="2">
        <v>3</v>
      </c>
      <c r="M46" s="2">
        <v>2</v>
      </c>
      <c r="N46" s="2">
        <v>3</v>
      </c>
      <c r="O46" s="2">
        <v>2</v>
      </c>
      <c r="P46" s="2">
        <v>1</v>
      </c>
      <c r="Q46" s="2">
        <v>1</v>
      </c>
      <c r="R46" s="2">
        <v>1</v>
      </c>
      <c r="S46" s="2">
        <v>2</v>
      </c>
      <c r="T46" s="2">
        <v>2</v>
      </c>
      <c r="U46" s="2">
        <v>2</v>
      </c>
      <c r="V46" s="2">
        <v>1</v>
      </c>
      <c r="W46" s="2">
        <v>1</v>
      </c>
      <c r="X46" s="2">
        <v>0</v>
      </c>
      <c r="Y46" s="2">
        <v>0</v>
      </c>
      <c r="Z46" s="2">
        <v>2</v>
      </c>
      <c r="AA46" s="2">
        <v>2</v>
      </c>
      <c r="AB46" s="2">
        <v>1</v>
      </c>
      <c r="AC46" s="2">
        <v>1</v>
      </c>
      <c r="AD46" s="2">
        <v>1</v>
      </c>
      <c r="AE46" s="2">
        <v>0</v>
      </c>
      <c r="AF46" s="2">
        <v>-1</v>
      </c>
      <c r="AG46" s="2">
        <v>-1</v>
      </c>
      <c r="AH46" s="2">
        <v>-1</v>
      </c>
      <c r="AI46" s="2">
        <v>-1</v>
      </c>
      <c r="AJ46" s="2">
        <v>-2</v>
      </c>
      <c r="AK46" s="2">
        <v>-1</v>
      </c>
      <c r="AL46" s="2">
        <v>-1</v>
      </c>
      <c r="AM46" s="2">
        <v>-1</v>
      </c>
      <c r="AN46" s="2">
        <v>-1</v>
      </c>
      <c r="AO46" s="2">
        <v>0</v>
      </c>
      <c r="AP46" s="2">
        <v>0</v>
      </c>
      <c r="AQ46" s="2">
        <v>0</v>
      </c>
      <c r="AR46" s="2">
        <v>1</v>
      </c>
      <c r="AS46" s="2">
        <v>2</v>
      </c>
      <c r="AT46" s="2">
        <v>2</v>
      </c>
      <c r="AU46" s="2">
        <v>2</v>
      </c>
      <c r="AV46" s="2">
        <v>2</v>
      </c>
      <c r="AW46" s="2">
        <v>1</v>
      </c>
      <c r="AX46" s="2">
        <v>0</v>
      </c>
      <c r="AY46" s="2">
        <v>0</v>
      </c>
      <c r="AZ46" s="2">
        <v>0</v>
      </c>
      <c r="BA46" s="2">
        <v>-1</v>
      </c>
      <c r="BB46" s="2">
        <v>-2</v>
      </c>
      <c r="BC46" s="2">
        <v>-1</v>
      </c>
      <c r="BD46" s="2">
        <v>0</v>
      </c>
      <c r="BE46" s="2">
        <v>1</v>
      </c>
      <c r="BF46" s="2">
        <v>1</v>
      </c>
      <c r="BG46" s="2">
        <v>2</v>
      </c>
      <c r="BH46" s="2">
        <v>2</v>
      </c>
      <c r="BI46" s="2">
        <v>3</v>
      </c>
      <c r="BJ46" s="2">
        <v>5</v>
      </c>
      <c r="BK46" s="2">
        <v>7</v>
      </c>
      <c r="BL46" s="2">
        <v>7</v>
      </c>
      <c r="BM46" s="2">
        <v>7</v>
      </c>
      <c r="BN46" s="2">
        <v>7</v>
      </c>
      <c r="BO46" s="2">
        <v>6</v>
      </c>
      <c r="BP46" s="2" t="e">
        <v>#N/A</v>
      </c>
      <c r="BQ46" s="2" t="e">
        <v>#N/A</v>
      </c>
      <c r="BR46" s="2" t="e">
        <v>#N/A</v>
      </c>
      <c r="BS46" s="2" t="e">
        <v>#N/A</v>
      </c>
      <c r="BT46" s="2" t="e">
        <v>#N/A</v>
      </c>
      <c r="BU46" s="2" t="e">
        <v>#N/A</v>
      </c>
      <c r="BV46" s="2" t="e">
        <v>#N/A</v>
      </c>
      <c r="BW46" s="2" t="e">
        <v>#N/A</v>
      </c>
      <c r="BX46" s="2" t="e">
        <v>#N/A</v>
      </c>
      <c r="BY46" s="2" t="e">
        <v>#N/A</v>
      </c>
      <c r="BZ46" s="2" t="e">
        <v>#N/A</v>
      </c>
      <c r="CA46" s="2" t="e">
        <v>#N/A</v>
      </c>
      <c r="CB46" s="2" t="e">
        <v>#N/A</v>
      </c>
      <c r="CC46" s="2" t="e">
        <v>#N/A</v>
      </c>
      <c r="CD46" s="2" t="e">
        <v>#N/A</v>
      </c>
      <c r="CE46" s="2" t="e">
        <v>#N/A</v>
      </c>
      <c r="CF46" s="2" t="e">
        <v>#N/A</v>
      </c>
      <c r="CG46" s="2" t="e">
        <v>#N/A</v>
      </c>
      <c r="CH46" s="2" t="e">
        <v>#N/A</v>
      </c>
      <c r="CI46" s="2" t="e">
        <v>#N/A</v>
      </c>
      <c r="CJ46" s="2" t="e">
        <v>#N/A</v>
      </c>
      <c r="CK46" s="2" t="e">
        <v>#N/A</v>
      </c>
      <c r="CL46" s="2" t="e">
        <v>#N/A</v>
      </c>
      <c r="CM46" s="2" t="e">
        <v>#N/A</v>
      </c>
      <c r="CN46" s="2" t="e">
        <v>#N/A</v>
      </c>
      <c r="CO46" s="2" t="e">
        <v>#N/A</v>
      </c>
      <c r="CP46" s="2" t="e">
        <v>#N/A</v>
      </c>
      <c r="CQ46" s="2" t="e">
        <v>#N/A</v>
      </c>
      <c r="CR46" s="2" t="e">
        <v>#N/A</v>
      </c>
      <c r="CS46" s="2" t="e">
        <v>#N/A</v>
      </c>
      <c r="CT46" s="2" t="e">
        <v>#N/A</v>
      </c>
      <c r="CU46" s="2" t="e">
        <v>#N/A</v>
      </c>
      <c r="CV46" s="2" t="e">
        <v>#N/A</v>
      </c>
      <c r="CW46" s="2" t="e">
        <v>#N/A</v>
      </c>
      <c r="CX46" s="2" t="e">
        <v>#N/A</v>
      </c>
      <c r="CY46" s="2" t="e">
        <v>#N/A</v>
      </c>
      <c r="CZ46" s="2" t="e">
        <v>#N/A</v>
      </c>
      <c r="DA46" s="2" t="e">
        <v>#N/A</v>
      </c>
      <c r="DB46" s="2" t="e">
        <v>#N/A</v>
      </c>
      <c r="DC46" s="2" t="e">
        <v>#N/A</v>
      </c>
      <c r="DD46" s="2" t="e">
        <v>#N/A</v>
      </c>
      <c r="DE46" s="2" t="e">
        <v>#N/A</v>
      </c>
      <c r="DF46" s="2" t="e">
        <v>#N/A</v>
      </c>
      <c r="DG46" s="2" t="e">
        <v>#N/A</v>
      </c>
      <c r="DH46" s="2" t="e">
        <v>#N/A</v>
      </c>
      <c r="DI46" s="2" t="e">
        <v>#N/A</v>
      </c>
      <c r="DJ46" s="2" t="e">
        <v>#N/A</v>
      </c>
      <c r="DK46" s="2" t="e">
        <v>#N/A</v>
      </c>
      <c r="DL46" s="2" t="e">
        <v>#N/A</v>
      </c>
      <c r="DM46" s="2" t="e">
        <v>#N/A</v>
      </c>
      <c r="DN46" s="2" t="e">
        <v>#N/A</v>
      </c>
      <c r="DO46" s="2" t="e">
        <v>#N/A</v>
      </c>
      <c r="DP46" s="2" t="e">
        <v>#N/A</v>
      </c>
      <c r="DQ46" s="2" t="e">
        <v>#N/A</v>
      </c>
      <c r="DR46" s="2" t="e">
        <v>#N/A</v>
      </c>
      <c r="DS46" s="2" t="e">
        <v>#N/A</v>
      </c>
      <c r="DT46" s="2" t="e">
        <v>#N/A</v>
      </c>
      <c r="DU46" s="2" t="e">
        <v>#N/A</v>
      </c>
      <c r="DV46" s="2" t="e">
        <v>#N/A</v>
      </c>
      <c r="DW46" s="2" t="e">
        <v>#N/A</v>
      </c>
      <c r="DX46" s="2" t="e">
        <v>#N/A</v>
      </c>
      <c r="DY46" s="2" t="e">
        <v>#N/A</v>
      </c>
      <c r="DZ46" s="2" t="e">
        <v>#N/A</v>
      </c>
      <c r="EA46" s="2" t="e">
        <v>#N/A</v>
      </c>
      <c r="EB46" s="2" t="e">
        <v>#N/A</v>
      </c>
      <c r="EC46" s="2" t="e">
        <v>#N/A</v>
      </c>
      <c r="ED46" s="2" t="e">
        <v>#N/A</v>
      </c>
      <c r="EE46" s="2" t="e">
        <v>#N/A</v>
      </c>
      <c r="EF46" s="2" t="e">
        <v>#N/A</v>
      </c>
      <c r="EG46" s="2" t="e">
        <v>#N/A</v>
      </c>
      <c r="EH46" s="2" t="e">
        <v>#N/A</v>
      </c>
      <c r="EI46" s="2" t="e">
        <v>#N/A</v>
      </c>
    </row>
    <row r="47" spans="1:139" x14ac:dyDescent="0.25">
      <c r="A47" s="2" t="s">
        <v>492</v>
      </c>
      <c r="B47" s="2">
        <v>123</v>
      </c>
      <c r="C47" s="2">
        <v>63</v>
      </c>
      <c r="D47" s="2">
        <v>0</v>
      </c>
      <c r="E47" s="2">
        <v>0</v>
      </c>
      <c r="F47" s="2">
        <v>0</v>
      </c>
      <c r="G47" s="2">
        <v>1</v>
      </c>
      <c r="H47" s="2">
        <v>1</v>
      </c>
      <c r="I47" s="2">
        <v>0</v>
      </c>
      <c r="J47" s="2">
        <v>-1</v>
      </c>
      <c r="K47" s="2">
        <v>0</v>
      </c>
      <c r="L47" s="2">
        <v>1</v>
      </c>
      <c r="M47" s="2">
        <v>1</v>
      </c>
      <c r="N47" s="2">
        <v>1</v>
      </c>
      <c r="O47" s="2">
        <v>2</v>
      </c>
      <c r="P47" s="2">
        <v>2</v>
      </c>
      <c r="Q47" s="2">
        <v>2</v>
      </c>
      <c r="R47" s="2">
        <v>4</v>
      </c>
      <c r="S47" s="2">
        <v>6</v>
      </c>
      <c r="T47" s="2">
        <v>6</v>
      </c>
      <c r="U47" s="2">
        <v>7</v>
      </c>
      <c r="V47" s="2">
        <v>6</v>
      </c>
      <c r="W47" s="2">
        <v>6</v>
      </c>
      <c r="X47" s="2">
        <v>6</v>
      </c>
      <c r="Y47" s="2">
        <v>7</v>
      </c>
      <c r="Z47" s="2">
        <v>7</v>
      </c>
      <c r="AA47" s="2">
        <v>7</v>
      </c>
      <c r="AB47" s="2">
        <v>9</v>
      </c>
      <c r="AC47" s="2">
        <v>11</v>
      </c>
      <c r="AD47" s="2">
        <v>11</v>
      </c>
      <c r="AE47" s="2">
        <v>11</v>
      </c>
      <c r="AF47" s="2">
        <v>11</v>
      </c>
      <c r="AG47" s="2">
        <v>11</v>
      </c>
      <c r="AH47" s="2">
        <v>11</v>
      </c>
      <c r="AI47" s="2">
        <v>11</v>
      </c>
      <c r="AJ47" s="2">
        <v>11</v>
      </c>
      <c r="AK47" s="2">
        <v>12</v>
      </c>
      <c r="AL47" s="2">
        <v>11</v>
      </c>
      <c r="AM47" s="2">
        <v>11</v>
      </c>
      <c r="AN47" s="2">
        <v>10</v>
      </c>
      <c r="AO47" s="2">
        <v>10</v>
      </c>
      <c r="AP47" s="2">
        <v>10</v>
      </c>
      <c r="AQ47" s="2">
        <v>11</v>
      </c>
      <c r="AR47" s="2">
        <v>13</v>
      </c>
      <c r="AS47" s="2">
        <v>13</v>
      </c>
      <c r="AT47" s="2">
        <v>12</v>
      </c>
      <c r="AU47" s="2">
        <v>13</v>
      </c>
      <c r="AV47" s="2">
        <v>14</v>
      </c>
      <c r="AW47" s="2">
        <v>14</v>
      </c>
      <c r="AX47" s="2">
        <v>14</v>
      </c>
      <c r="AY47" s="2">
        <v>15</v>
      </c>
      <c r="AZ47" s="2">
        <v>15</v>
      </c>
      <c r="BA47" s="2">
        <v>14</v>
      </c>
      <c r="BB47" s="2">
        <v>13</v>
      </c>
      <c r="BC47" s="2">
        <v>14</v>
      </c>
      <c r="BD47" s="2">
        <v>13</v>
      </c>
      <c r="BE47" s="2">
        <v>12</v>
      </c>
      <c r="BF47" s="2">
        <v>12</v>
      </c>
      <c r="BG47" s="2">
        <v>13</v>
      </c>
      <c r="BH47" s="2">
        <v>14</v>
      </c>
      <c r="BI47" s="2">
        <v>15</v>
      </c>
      <c r="BJ47" s="2">
        <v>18</v>
      </c>
      <c r="BK47" s="2">
        <v>22</v>
      </c>
      <c r="BL47" s="2">
        <v>21</v>
      </c>
      <c r="BM47" s="2">
        <v>20</v>
      </c>
      <c r="BN47" s="2">
        <v>21</v>
      </c>
      <c r="BO47" s="2">
        <v>21</v>
      </c>
      <c r="BP47" s="2" t="e">
        <v>#N/A</v>
      </c>
      <c r="BQ47" s="2" t="e">
        <v>#N/A</v>
      </c>
      <c r="BR47" s="2" t="e">
        <v>#N/A</v>
      </c>
      <c r="BS47" s="2" t="e">
        <v>#N/A</v>
      </c>
      <c r="BT47" s="2" t="e">
        <v>#N/A</v>
      </c>
      <c r="BU47" s="2" t="e">
        <v>#N/A</v>
      </c>
      <c r="BV47" s="2" t="e">
        <v>#N/A</v>
      </c>
      <c r="BW47" s="2" t="e">
        <v>#N/A</v>
      </c>
      <c r="BX47" s="2" t="e">
        <v>#N/A</v>
      </c>
      <c r="BY47" s="2" t="e">
        <v>#N/A</v>
      </c>
      <c r="BZ47" s="2" t="e">
        <v>#N/A</v>
      </c>
      <c r="CA47" s="2" t="e">
        <v>#N/A</v>
      </c>
      <c r="CB47" s="2" t="e">
        <v>#N/A</v>
      </c>
      <c r="CC47" s="2" t="e">
        <v>#N/A</v>
      </c>
      <c r="CD47" s="2" t="e">
        <v>#N/A</v>
      </c>
      <c r="CE47" s="2" t="e">
        <v>#N/A</v>
      </c>
      <c r="CF47" s="2" t="e">
        <v>#N/A</v>
      </c>
      <c r="CG47" s="2" t="e">
        <v>#N/A</v>
      </c>
      <c r="CH47" s="2" t="e">
        <v>#N/A</v>
      </c>
      <c r="CI47" s="2" t="e">
        <v>#N/A</v>
      </c>
      <c r="CJ47" s="2" t="e">
        <v>#N/A</v>
      </c>
      <c r="CK47" s="2" t="e">
        <v>#N/A</v>
      </c>
      <c r="CL47" s="2" t="e">
        <v>#N/A</v>
      </c>
      <c r="CM47" s="2" t="e">
        <v>#N/A</v>
      </c>
      <c r="CN47" s="2" t="e">
        <v>#N/A</v>
      </c>
      <c r="CO47" s="2" t="e">
        <v>#N/A</v>
      </c>
      <c r="CP47" s="2" t="e">
        <v>#N/A</v>
      </c>
      <c r="CQ47" s="2" t="e">
        <v>#N/A</v>
      </c>
      <c r="CR47" s="2" t="e">
        <v>#N/A</v>
      </c>
      <c r="CS47" s="2" t="e">
        <v>#N/A</v>
      </c>
      <c r="CT47" s="2" t="e">
        <v>#N/A</v>
      </c>
      <c r="CU47" s="2" t="e">
        <v>#N/A</v>
      </c>
      <c r="CV47" s="2" t="e">
        <v>#N/A</v>
      </c>
      <c r="CW47" s="2" t="e">
        <v>#N/A</v>
      </c>
      <c r="CX47" s="2" t="e">
        <v>#N/A</v>
      </c>
      <c r="CY47" s="2" t="e">
        <v>#N/A</v>
      </c>
      <c r="CZ47" s="2" t="e">
        <v>#N/A</v>
      </c>
      <c r="DA47" s="2" t="e">
        <v>#N/A</v>
      </c>
      <c r="DB47" s="2" t="e">
        <v>#N/A</v>
      </c>
      <c r="DC47" s="2" t="e">
        <v>#N/A</v>
      </c>
      <c r="DD47" s="2" t="e">
        <v>#N/A</v>
      </c>
      <c r="DE47" s="2" t="e">
        <v>#N/A</v>
      </c>
      <c r="DF47" s="2" t="e">
        <v>#N/A</v>
      </c>
      <c r="DG47" s="2" t="e">
        <v>#N/A</v>
      </c>
      <c r="DH47" s="2" t="e">
        <v>#N/A</v>
      </c>
      <c r="DI47" s="2" t="e">
        <v>#N/A</v>
      </c>
      <c r="DJ47" s="2" t="e">
        <v>#N/A</v>
      </c>
      <c r="DK47" s="2" t="e">
        <v>#N/A</v>
      </c>
      <c r="DL47" s="2" t="e">
        <v>#N/A</v>
      </c>
      <c r="DM47" s="2" t="e">
        <v>#N/A</v>
      </c>
      <c r="DN47" s="2" t="e">
        <v>#N/A</v>
      </c>
      <c r="DO47" s="2" t="e">
        <v>#N/A</v>
      </c>
      <c r="DP47" s="2" t="e">
        <v>#N/A</v>
      </c>
      <c r="DQ47" s="2" t="e">
        <v>#N/A</v>
      </c>
      <c r="DR47" s="2" t="e">
        <v>#N/A</v>
      </c>
      <c r="DS47" s="2" t="e">
        <v>#N/A</v>
      </c>
      <c r="DT47" s="2" t="e">
        <v>#N/A</v>
      </c>
      <c r="DU47" s="2" t="e">
        <v>#N/A</v>
      </c>
      <c r="DV47" s="2" t="e">
        <v>#N/A</v>
      </c>
      <c r="DW47" s="2" t="e">
        <v>#N/A</v>
      </c>
      <c r="DX47" s="2" t="e">
        <v>#N/A</v>
      </c>
      <c r="DY47" s="2" t="e">
        <v>#N/A</v>
      </c>
      <c r="DZ47" s="2" t="e">
        <v>#N/A</v>
      </c>
      <c r="EA47" s="2" t="e">
        <v>#N/A</v>
      </c>
      <c r="EB47" s="2" t="e">
        <v>#N/A</v>
      </c>
      <c r="EC47" s="2" t="e">
        <v>#N/A</v>
      </c>
      <c r="ED47" s="2" t="e">
        <v>#N/A</v>
      </c>
      <c r="EE47" s="2" t="e">
        <v>#N/A</v>
      </c>
      <c r="EF47" s="2" t="e">
        <v>#N/A</v>
      </c>
      <c r="EG47" s="2" t="e">
        <v>#N/A</v>
      </c>
      <c r="EH47" s="2" t="e">
        <v>#N/A</v>
      </c>
      <c r="EI47" s="2" t="e">
        <v>#N/A</v>
      </c>
    </row>
    <row r="48" spans="1:139" x14ac:dyDescent="0.25">
      <c r="A48" s="2" t="s">
        <v>697</v>
      </c>
      <c r="B48" s="2">
        <v>124</v>
      </c>
      <c r="C48" s="2">
        <v>54</v>
      </c>
      <c r="D48" s="2">
        <v>0</v>
      </c>
      <c r="E48" s="2">
        <v>1</v>
      </c>
      <c r="F48" s="2">
        <v>2</v>
      </c>
      <c r="G48" s="2">
        <v>3</v>
      </c>
      <c r="H48" s="2">
        <v>5</v>
      </c>
      <c r="I48" s="2">
        <v>7</v>
      </c>
      <c r="J48" s="2">
        <v>9</v>
      </c>
      <c r="K48" s="2">
        <v>11</v>
      </c>
      <c r="L48" s="2">
        <v>12</v>
      </c>
      <c r="M48" s="2">
        <v>12</v>
      </c>
      <c r="N48" s="2">
        <v>14</v>
      </c>
      <c r="O48" s="2">
        <v>16</v>
      </c>
      <c r="P48" s="2">
        <v>17</v>
      </c>
      <c r="Q48" s="2">
        <v>17</v>
      </c>
      <c r="R48" s="2">
        <v>18</v>
      </c>
      <c r="S48" s="2">
        <v>20</v>
      </c>
      <c r="T48" s="2">
        <v>20</v>
      </c>
      <c r="U48" s="2">
        <v>20</v>
      </c>
      <c r="V48" s="2">
        <v>20</v>
      </c>
      <c r="W48" s="2">
        <v>21</v>
      </c>
      <c r="X48" s="2">
        <v>21</v>
      </c>
      <c r="Y48" s="2">
        <v>22</v>
      </c>
      <c r="Z48" s="2">
        <v>25</v>
      </c>
      <c r="AA48" s="2">
        <v>25</v>
      </c>
      <c r="AB48" s="2">
        <v>26</v>
      </c>
      <c r="AC48" s="2">
        <v>27</v>
      </c>
      <c r="AD48" s="2">
        <v>28</v>
      </c>
      <c r="AE48" s="2">
        <v>28</v>
      </c>
      <c r="AF48" s="2">
        <v>29</v>
      </c>
      <c r="AG48" s="2">
        <v>29</v>
      </c>
      <c r="AH48" s="2">
        <v>29</v>
      </c>
      <c r="AI48" s="2">
        <v>31</v>
      </c>
      <c r="AJ48" s="2">
        <v>32</v>
      </c>
      <c r="AK48" s="2">
        <v>35</v>
      </c>
      <c r="AL48" s="2">
        <v>36</v>
      </c>
      <c r="AM48" s="2">
        <v>38</v>
      </c>
      <c r="AN48" s="2">
        <v>37</v>
      </c>
      <c r="AO48" s="2">
        <v>39</v>
      </c>
      <c r="AP48" s="2">
        <v>40</v>
      </c>
      <c r="AQ48" s="2">
        <v>42</v>
      </c>
      <c r="AR48" s="2">
        <v>45</v>
      </c>
      <c r="AS48" s="2">
        <v>45</v>
      </c>
      <c r="AT48" s="2">
        <v>49</v>
      </c>
      <c r="AU48" s="2">
        <v>51</v>
      </c>
      <c r="AV48" s="2">
        <v>53</v>
      </c>
      <c r="AW48" s="2">
        <v>53</v>
      </c>
      <c r="AX48" s="2">
        <v>54</v>
      </c>
      <c r="AY48" s="2">
        <v>56</v>
      </c>
      <c r="AZ48" s="2">
        <v>59</v>
      </c>
      <c r="BA48" s="2">
        <v>60</v>
      </c>
      <c r="BB48" s="2">
        <v>61</v>
      </c>
      <c r="BC48" s="2">
        <v>64</v>
      </c>
      <c r="BD48" s="2">
        <v>65</v>
      </c>
      <c r="BE48" s="2">
        <v>66</v>
      </c>
      <c r="BF48" s="2">
        <v>66</v>
      </c>
      <c r="BG48" s="2" t="e">
        <v>#N/A</v>
      </c>
      <c r="BH48" s="2" t="e">
        <v>#N/A</v>
      </c>
      <c r="BI48" s="2" t="e">
        <v>#N/A</v>
      </c>
      <c r="BJ48" s="2" t="e">
        <v>#N/A</v>
      </c>
      <c r="BK48" s="2" t="e">
        <v>#N/A</v>
      </c>
      <c r="BL48" s="2" t="e">
        <v>#N/A</v>
      </c>
      <c r="BM48" s="2" t="e">
        <v>#N/A</v>
      </c>
      <c r="BN48" s="2" t="e">
        <v>#N/A</v>
      </c>
      <c r="BO48" s="2" t="e">
        <v>#N/A</v>
      </c>
      <c r="BP48" s="2" t="e">
        <v>#N/A</v>
      </c>
      <c r="BQ48" s="2" t="e">
        <v>#N/A</v>
      </c>
      <c r="BR48" s="2" t="e">
        <v>#N/A</v>
      </c>
      <c r="BS48" s="2" t="e">
        <v>#N/A</v>
      </c>
      <c r="BT48" s="2" t="e">
        <v>#N/A</v>
      </c>
      <c r="BU48" s="2" t="e">
        <v>#N/A</v>
      </c>
      <c r="BV48" s="2" t="e">
        <v>#N/A</v>
      </c>
      <c r="BW48" s="2" t="e">
        <v>#N/A</v>
      </c>
      <c r="BX48" s="2" t="e">
        <v>#N/A</v>
      </c>
      <c r="BY48" s="2" t="e">
        <v>#N/A</v>
      </c>
      <c r="BZ48" s="2" t="e">
        <v>#N/A</v>
      </c>
      <c r="CA48" s="2" t="e">
        <v>#N/A</v>
      </c>
      <c r="CB48" s="2" t="e">
        <v>#N/A</v>
      </c>
      <c r="CC48" s="2" t="e">
        <v>#N/A</v>
      </c>
      <c r="CD48" s="2" t="e">
        <v>#N/A</v>
      </c>
      <c r="CE48" s="2" t="e">
        <v>#N/A</v>
      </c>
      <c r="CF48" s="2" t="e">
        <v>#N/A</v>
      </c>
      <c r="CG48" s="2" t="e">
        <v>#N/A</v>
      </c>
      <c r="CH48" s="2" t="e">
        <v>#N/A</v>
      </c>
      <c r="CI48" s="2" t="e">
        <v>#N/A</v>
      </c>
      <c r="CJ48" s="2" t="e">
        <v>#N/A</v>
      </c>
      <c r="CK48" s="2" t="e">
        <v>#N/A</v>
      </c>
      <c r="CL48" s="2" t="e">
        <v>#N/A</v>
      </c>
      <c r="CM48" s="2" t="e">
        <v>#N/A</v>
      </c>
      <c r="CN48" s="2" t="e">
        <v>#N/A</v>
      </c>
      <c r="CO48" s="2" t="e">
        <v>#N/A</v>
      </c>
      <c r="CP48" s="2" t="e">
        <v>#N/A</v>
      </c>
      <c r="CQ48" s="2" t="e">
        <v>#N/A</v>
      </c>
      <c r="CR48" s="2" t="e">
        <v>#N/A</v>
      </c>
      <c r="CS48" s="2" t="e">
        <v>#N/A</v>
      </c>
      <c r="CT48" s="2" t="e">
        <v>#N/A</v>
      </c>
      <c r="CU48" s="2" t="e">
        <v>#N/A</v>
      </c>
      <c r="CV48" s="2" t="e">
        <v>#N/A</v>
      </c>
      <c r="CW48" s="2" t="e">
        <v>#N/A</v>
      </c>
      <c r="CX48" s="2" t="e">
        <v>#N/A</v>
      </c>
      <c r="CY48" s="2" t="e">
        <v>#N/A</v>
      </c>
      <c r="CZ48" s="2" t="e">
        <v>#N/A</v>
      </c>
      <c r="DA48" s="2" t="e">
        <v>#N/A</v>
      </c>
      <c r="DB48" s="2" t="e">
        <v>#N/A</v>
      </c>
      <c r="DC48" s="2" t="e">
        <v>#N/A</v>
      </c>
      <c r="DD48" s="2" t="e">
        <v>#N/A</v>
      </c>
      <c r="DE48" s="2" t="e">
        <v>#N/A</v>
      </c>
      <c r="DF48" s="2" t="e">
        <v>#N/A</v>
      </c>
      <c r="DG48" s="2" t="e">
        <v>#N/A</v>
      </c>
      <c r="DH48" s="2" t="e">
        <v>#N/A</v>
      </c>
      <c r="DI48" s="2" t="e">
        <v>#N/A</v>
      </c>
      <c r="DJ48" s="2" t="e">
        <v>#N/A</v>
      </c>
      <c r="DK48" s="2" t="e">
        <v>#N/A</v>
      </c>
      <c r="DL48" s="2" t="e">
        <v>#N/A</v>
      </c>
      <c r="DM48" s="2" t="e">
        <v>#N/A</v>
      </c>
      <c r="DN48" s="2" t="e">
        <v>#N/A</v>
      </c>
      <c r="DO48" s="2" t="e">
        <v>#N/A</v>
      </c>
      <c r="DP48" s="2" t="e">
        <v>#N/A</v>
      </c>
      <c r="DQ48" s="2" t="e">
        <v>#N/A</v>
      </c>
      <c r="DR48" s="2" t="e">
        <v>#N/A</v>
      </c>
      <c r="DS48" s="2" t="e">
        <v>#N/A</v>
      </c>
      <c r="DT48" s="2" t="e">
        <v>#N/A</v>
      </c>
      <c r="DU48" s="2" t="e">
        <v>#N/A</v>
      </c>
      <c r="DV48" s="2" t="e">
        <v>#N/A</v>
      </c>
      <c r="DW48" s="2" t="e">
        <v>#N/A</v>
      </c>
      <c r="DX48" s="2" t="e">
        <v>#N/A</v>
      </c>
      <c r="DY48" s="2" t="e">
        <v>#N/A</v>
      </c>
      <c r="DZ48" s="2" t="e">
        <v>#N/A</v>
      </c>
      <c r="EA48" s="2" t="e">
        <v>#N/A</v>
      </c>
      <c r="EB48" s="2" t="e">
        <v>#N/A</v>
      </c>
      <c r="EC48" s="2" t="e">
        <v>#N/A</v>
      </c>
      <c r="ED48" s="2" t="e">
        <v>#N/A</v>
      </c>
      <c r="EE48" s="2" t="e">
        <v>#N/A</v>
      </c>
      <c r="EF48" s="2" t="e">
        <v>#N/A</v>
      </c>
      <c r="EG48" s="2" t="e">
        <v>#N/A</v>
      </c>
      <c r="EH48" s="2" t="e">
        <v>#N/A</v>
      </c>
      <c r="EI48" s="2" t="e">
        <v>#N/A</v>
      </c>
    </row>
    <row r="49" spans="1:139" x14ac:dyDescent="0.25">
      <c r="A49" s="2" t="s">
        <v>366</v>
      </c>
      <c r="B49" s="2">
        <v>125</v>
      </c>
      <c r="C49" s="2">
        <v>63</v>
      </c>
      <c r="D49" s="2">
        <v>0</v>
      </c>
      <c r="E49" s="2">
        <v>1</v>
      </c>
      <c r="F49" s="2">
        <v>0</v>
      </c>
      <c r="G49" s="2">
        <v>0</v>
      </c>
      <c r="H49" s="2">
        <v>0</v>
      </c>
      <c r="I49" s="2">
        <v>0</v>
      </c>
      <c r="J49" s="2">
        <v>2</v>
      </c>
      <c r="K49" s="2">
        <v>3</v>
      </c>
      <c r="L49" s="2">
        <v>4</v>
      </c>
      <c r="M49" s="2">
        <v>4</v>
      </c>
      <c r="N49" s="2">
        <v>4</v>
      </c>
      <c r="O49" s="2">
        <v>4</v>
      </c>
      <c r="P49" s="2">
        <v>5</v>
      </c>
      <c r="Q49" s="2">
        <v>5</v>
      </c>
      <c r="R49" s="2">
        <v>5</v>
      </c>
      <c r="S49" s="2">
        <v>8</v>
      </c>
      <c r="T49" s="2">
        <v>8</v>
      </c>
      <c r="U49" s="2">
        <v>10</v>
      </c>
      <c r="V49" s="2">
        <v>11</v>
      </c>
      <c r="W49" s="2">
        <v>10</v>
      </c>
      <c r="X49" s="2">
        <v>10</v>
      </c>
      <c r="Y49" s="2">
        <v>11</v>
      </c>
      <c r="Z49" s="2">
        <v>12</v>
      </c>
      <c r="AA49" s="2">
        <v>12</v>
      </c>
      <c r="AB49" s="2">
        <v>14</v>
      </c>
      <c r="AC49" s="2">
        <v>14</v>
      </c>
      <c r="AD49" s="2">
        <v>14</v>
      </c>
      <c r="AE49" s="2">
        <v>13</v>
      </c>
      <c r="AF49" s="2">
        <v>15</v>
      </c>
      <c r="AG49" s="2">
        <v>16</v>
      </c>
      <c r="AH49" s="2">
        <v>15</v>
      </c>
      <c r="AI49" s="2">
        <v>15</v>
      </c>
      <c r="AJ49" s="2">
        <v>16</v>
      </c>
      <c r="AK49" s="2">
        <v>15</v>
      </c>
      <c r="AL49" s="2">
        <v>15</v>
      </c>
      <c r="AM49" s="2">
        <v>15</v>
      </c>
      <c r="AN49" s="2">
        <v>14</v>
      </c>
      <c r="AO49" s="2">
        <v>13</v>
      </c>
      <c r="AP49" s="2">
        <v>14</v>
      </c>
      <c r="AQ49" s="2">
        <v>14</v>
      </c>
      <c r="AR49" s="2">
        <v>17</v>
      </c>
      <c r="AS49" s="2">
        <v>17</v>
      </c>
      <c r="AT49" s="2">
        <v>20</v>
      </c>
      <c r="AU49" s="2">
        <v>19</v>
      </c>
      <c r="AV49" s="2">
        <v>20</v>
      </c>
      <c r="AW49" s="2">
        <v>19</v>
      </c>
      <c r="AX49" s="2">
        <v>19</v>
      </c>
      <c r="AY49" s="2">
        <v>18</v>
      </c>
      <c r="AZ49" s="2">
        <v>17</v>
      </c>
      <c r="BA49" s="2">
        <v>16</v>
      </c>
      <c r="BB49" s="2">
        <v>15</v>
      </c>
      <c r="BC49" s="2">
        <v>15</v>
      </c>
      <c r="BD49" s="2">
        <v>16</v>
      </c>
      <c r="BE49" s="2">
        <v>15</v>
      </c>
      <c r="BF49" s="2">
        <v>14</v>
      </c>
      <c r="BG49" s="2">
        <v>14</v>
      </c>
      <c r="BH49" s="2">
        <v>14</v>
      </c>
      <c r="BI49" s="2">
        <v>14</v>
      </c>
      <c r="BJ49" s="2">
        <v>15</v>
      </c>
      <c r="BK49" s="2">
        <v>14</v>
      </c>
      <c r="BL49" s="2">
        <v>13</v>
      </c>
      <c r="BM49" s="2">
        <v>13</v>
      </c>
      <c r="BN49" s="2">
        <v>13</v>
      </c>
      <c r="BO49" s="2">
        <v>13</v>
      </c>
      <c r="BP49" s="2" t="e">
        <v>#N/A</v>
      </c>
      <c r="BQ49" s="2" t="e">
        <v>#N/A</v>
      </c>
      <c r="BR49" s="2" t="e">
        <v>#N/A</v>
      </c>
      <c r="BS49" s="2" t="e">
        <v>#N/A</v>
      </c>
      <c r="BT49" s="2" t="e">
        <v>#N/A</v>
      </c>
      <c r="BU49" s="2" t="e">
        <v>#N/A</v>
      </c>
      <c r="BV49" s="2" t="e">
        <v>#N/A</v>
      </c>
      <c r="BW49" s="2" t="e">
        <v>#N/A</v>
      </c>
      <c r="BX49" s="2" t="e">
        <v>#N/A</v>
      </c>
      <c r="BY49" s="2" t="e">
        <v>#N/A</v>
      </c>
      <c r="BZ49" s="2" t="e">
        <v>#N/A</v>
      </c>
      <c r="CA49" s="2" t="e">
        <v>#N/A</v>
      </c>
      <c r="CB49" s="2" t="e">
        <v>#N/A</v>
      </c>
      <c r="CC49" s="2" t="e">
        <v>#N/A</v>
      </c>
      <c r="CD49" s="2" t="e">
        <v>#N/A</v>
      </c>
      <c r="CE49" s="2" t="e">
        <v>#N/A</v>
      </c>
      <c r="CF49" s="2" t="e">
        <v>#N/A</v>
      </c>
      <c r="CG49" s="2" t="e">
        <v>#N/A</v>
      </c>
      <c r="CH49" s="2" t="e">
        <v>#N/A</v>
      </c>
      <c r="CI49" s="2" t="e">
        <v>#N/A</v>
      </c>
      <c r="CJ49" s="2" t="e">
        <v>#N/A</v>
      </c>
      <c r="CK49" s="2" t="e">
        <v>#N/A</v>
      </c>
      <c r="CL49" s="2" t="e">
        <v>#N/A</v>
      </c>
      <c r="CM49" s="2" t="e">
        <v>#N/A</v>
      </c>
      <c r="CN49" s="2" t="e">
        <v>#N/A</v>
      </c>
      <c r="CO49" s="2" t="e">
        <v>#N/A</v>
      </c>
      <c r="CP49" s="2" t="e">
        <v>#N/A</v>
      </c>
      <c r="CQ49" s="2" t="e">
        <v>#N/A</v>
      </c>
      <c r="CR49" s="2" t="e">
        <v>#N/A</v>
      </c>
      <c r="CS49" s="2" t="e">
        <v>#N/A</v>
      </c>
      <c r="CT49" s="2" t="e">
        <v>#N/A</v>
      </c>
      <c r="CU49" s="2" t="e">
        <v>#N/A</v>
      </c>
      <c r="CV49" s="2" t="e">
        <v>#N/A</v>
      </c>
      <c r="CW49" s="2" t="e">
        <v>#N/A</v>
      </c>
      <c r="CX49" s="2" t="e">
        <v>#N/A</v>
      </c>
      <c r="CY49" s="2" t="e">
        <v>#N/A</v>
      </c>
      <c r="CZ49" s="2" t="e">
        <v>#N/A</v>
      </c>
      <c r="DA49" s="2" t="e">
        <v>#N/A</v>
      </c>
      <c r="DB49" s="2" t="e">
        <v>#N/A</v>
      </c>
      <c r="DC49" s="2" t="e">
        <v>#N/A</v>
      </c>
      <c r="DD49" s="2" t="e">
        <v>#N/A</v>
      </c>
      <c r="DE49" s="2" t="e">
        <v>#N/A</v>
      </c>
      <c r="DF49" s="2" t="e">
        <v>#N/A</v>
      </c>
      <c r="DG49" s="2" t="e">
        <v>#N/A</v>
      </c>
      <c r="DH49" s="2" t="e">
        <v>#N/A</v>
      </c>
      <c r="DI49" s="2" t="e">
        <v>#N/A</v>
      </c>
      <c r="DJ49" s="2" t="e">
        <v>#N/A</v>
      </c>
      <c r="DK49" s="2" t="e">
        <v>#N/A</v>
      </c>
      <c r="DL49" s="2" t="e">
        <v>#N/A</v>
      </c>
      <c r="DM49" s="2" t="e">
        <v>#N/A</v>
      </c>
      <c r="DN49" s="2" t="e">
        <v>#N/A</v>
      </c>
      <c r="DO49" s="2" t="e">
        <v>#N/A</v>
      </c>
      <c r="DP49" s="2" t="e">
        <v>#N/A</v>
      </c>
      <c r="DQ49" s="2" t="e">
        <v>#N/A</v>
      </c>
      <c r="DR49" s="2" t="e">
        <v>#N/A</v>
      </c>
      <c r="DS49" s="2" t="e">
        <v>#N/A</v>
      </c>
      <c r="DT49" s="2" t="e">
        <v>#N/A</v>
      </c>
      <c r="DU49" s="2" t="e">
        <v>#N/A</v>
      </c>
      <c r="DV49" s="2" t="e">
        <v>#N/A</v>
      </c>
      <c r="DW49" s="2" t="e">
        <v>#N/A</v>
      </c>
      <c r="DX49" s="2" t="e">
        <v>#N/A</v>
      </c>
      <c r="DY49" s="2" t="e">
        <v>#N/A</v>
      </c>
      <c r="DZ49" s="2" t="e">
        <v>#N/A</v>
      </c>
      <c r="EA49" s="2" t="e">
        <v>#N/A</v>
      </c>
      <c r="EB49" s="2" t="e">
        <v>#N/A</v>
      </c>
      <c r="EC49" s="2" t="e">
        <v>#N/A</v>
      </c>
      <c r="ED49" s="2" t="e">
        <v>#N/A</v>
      </c>
      <c r="EE49" s="2" t="e">
        <v>#N/A</v>
      </c>
      <c r="EF49" s="2" t="e">
        <v>#N/A</v>
      </c>
      <c r="EG49" s="2" t="e">
        <v>#N/A</v>
      </c>
      <c r="EH49" s="2" t="e">
        <v>#N/A</v>
      </c>
      <c r="EI49" s="2" t="e">
        <v>#N/A</v>
      </c>
    </row>
    <row r="50" spans="1:139" x14ac:dyDescent="0.25">
      <c r="A50" s="2" t="s">
        <v>456</v>
      </c>
      <c r="B50" s="2">
        <v>126</v>
      </c>
      <c r="C50" s="2">
        <v>63</v>
      </c>
      <c r="D50" s="2">
        <v>0</v>
      </c>
      <c r="E50" s="2">
        <v>-1</v>
      </c>
      <c r="F50" s="2">
        <v>-1</v>
      </c>
      <c r="G50" s="2">
        <v>-1</v>
      </c>
      <c r="H50" s="2">
        <v>1</v>
      </c>
      <c r="I50" s="2">
        <v>1</v>
      </c>
      <c r="J50" s="2">
        <v>0</v>
      </c>
      <c r="K50" s="2">
        <v>0</v>
      </c>
      <c r="L50" s="2">
        <v>0</v>
      </c>
      <c r="M50" s="2">
        <v>1</v>
      </c>
      <c r="N50" s="2">
        <v>2</v>
      </c>
      <c r="O50" s="2">
        <v>2</v>
      </c>
      <c r="P50" s="2">
        <v>2</v>
      </c>
      <c r="Q50" s="2">
        <v>1</v>
      </c>
      <c r="R50" s="2">
        <v>1</v>
      </c>
      <c r="S50" s="2">
        <v>1</v>
      </c>
      <c r="T50" s="2">
        <v>1</v>
      </c>
      <c r="U50" s="2">
        <v>1</v>
      </c>
      <c r="V50" s="2">
        <v>0</v>
      </c>
      <c r="W50" s="2">
        <v>0</v>
      </c>
      <c r="X50" s="2">
        <v>-1</v>
      </c>
      <c r="Y50" s="2">
        <v>-1</v>
      </c>
      <c r="Z50" s="2">
        <v>0</v>
      </c>
      <c r="AA50" s="2">
        <v>0</v>
      </c>
      <c r="AB50" s="2">
        <v>-1</v>
      </c>
      <c r="AC50" s="2">
        <v>-1</v>
      </c>
      <c r="AD50" s="2">
        <v>-1</v>
      </c>
      <c r="AE50" s="2">
        <v>-2</v>
      </c>
      <c r="AF50" s="2">
        <v>-2</v>
      </c>
      <c r="AG50" s="2">
        <v>-1</v>
      </c>
      <c r="AH50" s="2">
        <v>-1</v>
      </c>
      <c r="AI50" s="2">
        <v>-1</v>
      </c>
      <c r="AJ50" s="2">
        <v>-1</v>
      </c>
      <c r="AK50" s="2">
        <v>-1</v>
      </c>
      <c r="AL50" s="2">
        <v>-1</v>
      </c>
      <c r="AM50" s="2">
        <v>-1</v>
      </c>
      <c r="AN50" s="2">
        <v>-1</v>
      </c>
      <c r="AO50" s="2">
        <v>-1</v>
      </c>
      <c r="AP50" s="2">
        <v>-2</v>
      </c>
      <c r="AQ50" s="2">
        <v>-2</v>
      </c>
      <c r="AR50" s="2">
        <v>-1</v>
      </c>
      <c r="AS50" s="2">
        <v>-2</v>
      </c>
      <c r="AT50" s="2">
        <v>-3</v>
      </c>
      <c r="AU50" s="2">
        <v>-2</v>
      </c>
      <c r="AV50" s="2">
        <v>-2</v>
      </c>
      <c r="AW50" s="2">
        <v>-2</v>
      </c>
      <c r="AX50" s="2">
        <v>-2</v>
      </c>
      <c r="AY50" s="2">
        <v>-2</v>
      </c>
      <c r="AZ50" s="2">
        <v>-1</v>
      </c>
      <c r="BA50" s="2">
        <v>-1</v>
      </c>
      <c r="BB50" s="2">
        <v>-1</v>
      </c>
      <c r="BC50" s="2">
        <v>0</v>
      </c>
      <c r="BD50" s="2">
        <v>0</v>
      </c>
      <c r="BE50" s="2">
        <v>0</v>
      </c>
      <c r="BF50" s="2">
        <v>-1</v>
      </c>
      <c r="BG50" s="2">
        <v>0</v>
      </c>
      <c r="BH50" s="2">
        <v>-1</v>
      </c>
      <c r="BI50" s="2">
        <v>-1</v>
      </c>
      <c r="BJ50" s="2">
        <v>1</v>
      </c>
      <c r="BK50" s="2">
        <v>0</v>
      </c>
      <c r="BL50" s="2">
        <v>0</v>
      </c>
      <c r="BM50" s="2">
        <v>1</v>
      </c>
      <c r="BN50" s="2">
        <v>1</v>
      </c>
      <c r="BO50" s="2">
        <v>1</v>
      </c>
      <c r="BP50" s="2" t="e">
        <v>#N/A</v>
      </c>
      <c r="BQ50" s="2" t="e">
        <v>#N/A</v>
      </c>
      <c r="BR50" s="2" t="e">
        <v>#N/A</v>
      </c>
      <c r="BS50" s="2" t="e">
        <v>#N/A</v>
      </c>
      <c r="BT50" s="2" t="e">
        <v>#N/A</v>
      </c>
      <c r="BU50" s="2" t="e">
        <v>#N/A</v>
      </c>
      <c r="BV50" s="2" t="e">
        <v>#N/A</v>
      </c>
      <c r="BW50" s="2" t="e">
        <v>#N/A</v>
      </c>
      <c r="BX50" s="2" t="e">
        <v>#N/A</v>
      </c>
      <c r="BY50" s="2" t="e">
        <v>#N/A</v>
      </c>
      <c r="BZ50" s="2" t="e">
        <v>#N/A</v>
      </c>
      <c r="CA50" s="2" t="e">
        <v>#N/A</v>
      </c>
      <c r="CB50" s="2" t="e">
        <v>#N/A</v>
      </c>
      <c r="CC50" s="2" t="e">
        <v>#N/A</v>
      </c>
      <c r="CD50" s="2" t="e">
        <v>#N/A</v>
      </c>
      <c r="CE50" s="2" t="e">
        <v>#N/A</v>
      </c>
      <c r="CF50" s="2" t="e">
        <v>#N/A</v>
      </c>
      <c r="CG50" s="2" t="e">
        <v>#N/A</v>
      </c>
      <c r="CH50" s="2" t="e">
        <v>#N/A</v>
      </c>
      <c r="CI50" s="2" t="e">
        <v>#N/A</v>
      </c>
      <c r="CJ50" s="2" t="e">
        <v>#N/A</v>
      </c>
      <c r="CK50" s="2" t="e">
        <v>#N/A</v>
      </c>
      <c r="CL50" s="2" t="e">
        <v>#N/A</v>
      </c>
      <c r="CM50" s="2" t="e">
        <v>#N/A</v>
      </c>
      <c r="CN50" s="2" t="e">
        <v>#N/A</v>
      </c>
      <c r="CO50" s="2" t="e">
        <v>#N/A</v>
      </c>
      <c r="CP50" s="2" t="e">
        <v>#N/A</v>
      </c>
      <c r="CQ50" s="2" t="e">
        <v>#N/A</v>
      </c>
      <c r="CR50" s="2" t="e">
        <v>#N/A</v>
      </c>
      <c r="CS50" s="2" t="e">
        <v>#N/A</v>
      </c>
      <c r="CT50" s="2" t="e">
        <v>#N/A</v>
      </c>
      <c r="CU50" s="2" t="e">
        <v>#N/A</v>
      </c>
      <c r="CV50" s="2" t="e">
        <v>#N/A</v>
      </c>
      <c r="CW50" s="2" t="e">
        <v>#N/A</v>
      </c>
      <c r="CX50" s="2" t="e">
        <v>#N/A</v>
      </c>
      <c r="CY50" s="2" t="e">
        <v>#N/A</v>
      </c>
      <c r="CZ50" s="2" t="e">
        <v>#N/A</v>
      </c>
      <c r="DA50" s="2" t="e">
        <v>#N/A</v>
      </c>
      <c r="DB50" s="2" t="e">
        <v>#N/A</v>
      </c>
      <c r="DC50" s="2" t="e">
        <v>#N/A</v>
      </c>
      <c r="DD50" s="2" t="e">
        <v>#N/A</v>
      </c>
      <c r="DE50" s="2" t="e">
        <v>#N/A</v>
      </c>
      <c r="DF50" s="2" t="e">
        <v>#N/A</v>
      </c>
      <c r="DG50" s="2" t="e">
        <v>#N/A</v>
      </c>
      <c r="DH50" s="2" t="e">
        <v>#N/A</v>
      </c>
      <c r="DI50" s="2" t="e">
        <v>#N/A</v>
      </c>
      <c r="DJ50" s="2" t="e">
        <v>#N/A</v>
      </c>
      <c r="DK50" s="2" t="e">
        <v>#N/A</v>
      </c>
      <c r="DL50" s="2" t="e">
        <v>#N/A</v>
      </c>
      <c r="DM50" s="2" t="e">
        <v>#N/A</v>
      </c>
      <c r="DN50" s="2" t="e">
        <v>#N/A</v>
      </c>
      <c r="DO50" s="2" t="e">
        <v>#N/A</v>
      </c>
      <c r="DP50" s="2" t="e">
        <v>#N/A</v>
      </c>
      <c r="DQ50" s="2" t="e">
        <v>#N/A</v>
      </c>
      <c r="DR50" s="2" t="e">
        <v>#N/A</v>
      </c>
      <c r="DS50" s="2" t="e">
        <v>#N/A</v>
      </c>
      <c r="DT50" s="2" t="e">
        <v>#N/A</v>
      </c>
      <c r="DU50" s="2" t="e">
        <v>#N/A</v>
      </c>
      <c r="DV50" s="2" t="e">
        <v>#N/A</v>
      </c>
      <c r="DW50" s="2" t="e">
        <v>#N/A</v>
      </c>
      <c r="DX50" s="2" t="e">
        <v>#N/A</v>
      </c>
      <c r="DY50" s="2" t="e">
        <v>#N/A</v>
      </c>
      <c r="DZ50" s="2" t="e">
        <v>#N/A</v>
      </c>
      <c r="EA50" s="2" t="e">
        <v>#N/A</v>
      </c>
      <c r="EB50" s="2" t="e">
        <v>#N/A</v>
      </c>
      <c r="EC50" s="2" t="e">
        <v>#N/A</v>
      </c>
      <c r="ED50" s="2" t="e">
        <v>#N/A</v>
      </c>
      <c r="EE50" s="2" t="e">
        <v>#N/A</v>
      </c>
      <c r="EF50" s="2" t="e">
        <v>#N/A</v>
      </c>
      <c r="EG50" s="2" t="e">
        <v>#N/A</v>
      </c>
      <c r="EH50" s="2" t="e">
        <v>#N/A</v>
      </c>
      <c r="EI50" s="2" t="e">
        <v>#N/A</v>
      </c>
    </row>
    <row r="51" spans="1:139" x14ac:dyDescent="0.25">
      <c r="A51" s="2" t="s">
        <v>333</v>
      </c>
      <c r="B51" s="2">
        <v>127</v>
      </c>
      <c r="C51" s="2">
        <v>54</v>
      </c>
      <c r="D51" s="2">
        <v>0</v>
      </c>
      <c r="E51" s="2">
        <v>2</v>
      </c>
      <c r="F51" s="2">
        <v>2</v>
      </c>
      <c r="G51" s="2">
        <v>4</v>
      </c>
      <c r="H51" s="2">
        <v>5</v>
      </c>
      <c r="I51" s="2">
        <v>5</v>
      </c>
      <c r="J51" s="2">
        <v>4</v>
      </c>
      <c r="K51" s="2">
        <v>4</v>
      </c>
      <c r="L51" s="2">
        <v>3</v>
      </c>
      <c r="M51" s="2">
        <v>3</v>
      </c>
      <c r="N51" s="2">
        <v>4</v>
      </c>
      <c r="O51" s="2">
        <v>4</v>
      </c>
      <c r="P51" s="2">
        <v>3</v>
      </c>
      <c r="Q51" s="2">
        <v>3</v>
      </c>
      <c r="R51" s="2">
        <v>2</v>
      </c>
      <c r="S51" s="2">
        <v>2</v>
      </c>
      <c r="T51" s="2">
        <v>2</v>
      </c>
      <c r="U51" s="2">
        <v>3</v>
      </c>
      <c r="V51" s="2">
        <v>2</v>
      </c>
      <c r="W51" s="2">
        <v>2</v>
      </c>
      <c r="X51" s="2">
        <v>2</v>
      </c>
      <c r="Y51" s="2">
        <v>2</v>
      </c>
      <c r="Z51" s="2">
        <v>5</v>
      </c>
      <c r="AA51" s="2">
        <v>6</v>
      </c>
      <c r="AB51" s="2">
        <v>7</v>
      </c>
      <c r="AC51" s="2">
        <v>7</v>
      </c>
      <c r="AD51" s="2">
        <v>7</v>
      </c>
      <c r="AE51" s="2">
        <v>6</v>
      </c>
      <c r="AF51" s="2">
        <v>6</v>
      </c>
      <c r="AG51" s="2">
        <v>6</v>
      </c>
      <c r="AH51" s="2">
        <v>6</v>
      </c>
      <c r="AI51" s="2">
        <v>7</v>
      </c>
      <c r="AJ51" s="2">
        <v>6</v>
      </c>
      <c r="AK51" s="2">
        <v>7</v>
      </c>
      <c r="AL51" s="2">
        <v>9</v>
      </c>
      <c r="AM51" s="2">
        <v>11</v>
      </c>
      <c r="AN51" s="2">
        <v>10</v>
      </c>
      <c r="AO51" s="2">
        <v>9</v>
      </c>
      <c r="AP51" s="2">
        <v>8</v>
      </c>
      <c r="AQ51" s="2">
        <v>8</v>
      </c>
      <c r="AR51" s="2">
        <v>9</v>
      </c>
      <c r="AS51" s="2">
        <v>11</v>
      </c>
      <c r="AT51" s="2">
        <v>12</v>
      </c>
      <c r="AU51" s="2">
        <v>13</v>
      </c>
      <c r="AV51" s="2">
        <v>13</v>
      </c>
      <c r="AW51" s="2">
        <v>15</v>
      </c>
      <c r="AX51" s="2">
        <v>15</v>
      </c>
      <c r="AY51" s="2">
        <v>15</v>
      </c>
      <c r="AZ51" s="2">
        <v>15</v>
      </c>
      <c r="BA51" s="2">
        <v>15</v>
      </c>
      <c r="BB51" s="2">
        <v>15</v>
      </c>
      <c r="BC51" s="2">
        <v>16</v>
      </c>
      <c r="BD51" s="2">
        <v>17</v>
      </c>
      <c r="BE51" s="2">
        <v>17</v>
      </c>
      <c r="BF51" s="2">
        <v>17</v>
      </c>
      <c r="BG51" s="2" t="e">
        <v>#N/A</v>
      </c>
      <c r="BH51" s="2" t="e">
        <v>#N/A</v>
      </c>
      <c r="BI51" s="2" t="e">
        <v>#N/A</v>
      </c>
      <c r="BJ51" s="2" t="e">
        <v>#N/A</v>
      </c>
      <c r="BK51" s="2" t="e">
        <v>#N/A</v>
      </c>
      <c r="BL51" s="2" t="e">
        <v>#N/A</v>
      </c>
      <c r="BM51" s="2" t="e">
        <v>#N/A</v>
      </c>
      <c r="BN51" s="2" t="e">
        <v>#N/A</v>
      </c>
      <c r="BO51" s="2" t="e">
        <v>#N/A</v>
      </c>
      <c r="BP51" s="2" t="e">
        <v>#N/A</v>
      </c>
      <c r="BQ51" s="2" t="e">
        <v>#N/A</v>
      </c>
      <c r="BR51" s="2" t="e">
        <v>#N/A</v>
      </c>
      <c r="BS51" s="2" t="e">
        <v>#N/A</v>
      </c>
      <c r="BT51" s="2" t="e">
        <v>#N/A</v>
      </c>
      <c r="BU51" s="2" t="e">
        <v>#N/A</v>
      </c>
      <c r="BV51" s="2" t="e">
        <v>#N/A</v>
      </c>
      <c r="BW51" s="2" t="e">
        <v>#N/A</v>
      </c>
      <c r="BX51" s="2" t="e">
        <v>#N/A</v>
      </c>
      <c r="BY51" s="2" t="e">
        <v>#N/A</v>
      </c>
      <c r="BZ51" s="2" t="e">
        <v>#N/A</v>
      </c>
      <c r="CA51" s="2" t="e">
        <v>#N/A</v>
      </c>
      <c r="CB51" s="2" t="e">
        <v>#N/A</v>
      </c>
      <c r="CC51" s="2" t="e">
        <v>#N/A</v>
      </c>
      <c r="CD51" s="2" t="e">
        <v>#N/A</v>
      </c>
      <c r="CE51" s="2" t="e">
        <v>#N/A</v>
      </c>
      <c r="CF51" s="2" t="e">
        <v>#N/A</v>
      </c>
      <c r="CG51" s="2" t="e">
        <v>#N/A</v>
      </c>
      <c r="CH51" s="2" t="e">
        <v>#N/A</v>
      </c>
      <c r="CI51" s="2" t="e">
        <v>#N/A</v>
      </c>
      <c r="CJ51" s="2" t="e">
        <v>#N/A</v>
      </c>
      <c r="CK51" s="2" t="e">
        <v>#N/A</v>
      </c>
      <c r="CL51" s="2" t="e">
        <v>#N/A</v>
      </c>
      <c r="CM51" s="2" t="e">
        <v>#N/A</v>
      </c>
      <c r="CN51" s="2" t="e">
        <v>#N/A</v>
      </c>
      <c r="CO51" s="2" t="e">
        <v>#N/A</v>
      </c>
      <c r="CP51" s="2" t="e">
        <v>#N/A</v>
      </c>
      <c r="CQ51" s="2" t="e">
        <v>#N/A</v>
      </c>
      <c r="CR51" s="2" t="e">
        <v>#N/A</v>
      </c>
      <c r="CS51" s="2" t="e">
        <v>#N/A</v>
      </c>
      <c r="CT51" s="2" t="e">
        <v>#N/A</v>
      </c>
      <c r="CU51" s="2" t="e">
        <v>#N/A</v>
      </c>
      <c r="CV51" s="2" t="e">
        <v>#N/A</v>
      </c>
      <c r="CW51" s="2" t="e">
        <v>#N/A</v>
      </c>
      <c r="CX51" s="2" t="e">
        <v>#N/A</v>
      </c>
      <c r="CY51" s="2" t="e">
        <v>#N/A</v>
      </c>
      <c r="CZ51" s="2" t="e">
        <v>#N/A</v>
      </c>
      <c r="DA51" s="2" t="e">
        <v>#N/A</v>
      </c>
      <c r="DB51" s="2" t="e">
        <v>#N/A</v>
      </c>
      <c r="DC51" s="2" t="e">
        <v>#N/A</v>
      </c>
      <c r="DD51" s="2" t="e">
        <v>#N/A</v>
      </c>
      <c r="DE51" s="2" t="e">
        <v>#N/A</v>
      </c>
      <c r="DF51" s="2" t="e">
        <v>#N/A</v>
      </c>
      <c r="DG51" s="2" t="e">
        <v>#N/A</v>
      </c>
      <c r="DH51" s="2" t="e">
        <v>#N/A</v>
      </c>
      <c r="DI51" s="2" t="e">
        <v>#N/A</v>
      </c>
      <c r="DJ51" s="2" t="e">
        <v>#N/A</v>
      </c>
      <c r="DK51" s="2" t="e">
        <v>#N/A</v>
      </c>
      <c r="DL51" s="2" t="e">
        <v>#N/A</v>
      </c>
      <c r="DM51" s="2" t="e">
        <v>#N/A</v>
      </c>
      <c r="DN51" s="2" t="e">
        <v>#N/A</v>
      </c>
      <c r="DO51" s="2" t="e">
        <v>#N/A</v>
      </c>
      <c r="DP51" s="2" t="e">
        <v>#N/A</v>
      </c>
      <c r="DQ51" s="2" t="e">
        <v>#N/A</v>
      </c>
      <c r="DR51" s="2" t="e">
        <v>#N/A</v>
      </c>
      <c r="DS51" s="2" t="e">
        <v>#N/A</v>
      </c>
      <c r="DT51" s="2" t="e">
        <v>#N/A</v>
      </c>
      <c r="DU51" s="2" t="e">
        <v>#N/A</v>
      </c>
      <c r="DV51" s="2" t="e">
        <v>#N/A</v>
      </c>
      <c r="DW51" s="2" t="e">
        <v>#N/A</v>
      </c>
      <c r="DX51" s="2" t="e">
        <v>#N/A</v>
      </c>
      <c r="DY51" s="2" t="e">
        <v>#N/A</v>
      </c>
      <c r="DZ51" s="2" t="e">
        <v>#N/A</v>
      </c>
      <c r="EA51" s="2" t="e">
        <v>#N/A</v>
      </c>
      <c r="EB51" s="2" t="e">
        <v>#N/A</v>
      </c>
      <c r="EC51" s="2" t="e">
        <v>#N/A</v>
      </c>
      <c r="ED51" s="2" t="e">
        <v>#N/A</v>
      </c>
      <c r="EE51" s="2" t="e">
        <v>#N/A</v>
      </c>
      <c r="EF51" s="2" t="e">
        <v>#N/A</v>
      </c>
      <c r="EG51" s="2" t="e">
        <v>#N/A</v>
      </c>
      <c r="EH51" s="2" t="e">
        <v>#N/A</v>
      </c>
      <c r="EI51" s="2" t="e">
        <v>#N/A</v>
      </c>
    </row>
    <row r="52" spans="1:139" x14ac:dyDescent="0.25">
      <c r="A52" s="2" t="s">
        <v>437</v>
      </c>
      <c r="B52" s="2">
        <v>128</v>
      </c>
      <c r="C52" s="2">
        <v>54</v>
      </c>
      <c r="D52" s="2">
        <v>0</v>
      </c>
      <c r="E52" s="2">
        <v>0</v>
      </c>
      <c r="F52" s="2">
        <v>0</v>
      </c>
      <c r="G52" s="2">
        <v>0</v>
      </c>
      <c r="H52" s="2">
        <v>1</v>
      </c>
      <c r="I52" s="2">
        <v>2</v>
      </c>
      <c r="J52" s="2">
        <v>1</v>
      </c>
      <c r="K52" s="2">
        <v>0</v>
      </c>
      <c r="L52" s="2">
        <v>2</v>
      </c>
      <c r="M52" s="2">
        <v>1</v>
      </c>
      <c r="N52" s="2">
        <v>2</v>
      </c>
      <c r="O52" s="2">
        <v>2</v>
      </c>
      <c r="P52" s="2">
        <v>3</v>
      </c>
      <c r="Q52" s="2">
        <v>3</v>
      </c>
      <c r="R52" s="2">
        <v>3</v>
      </c>
      <c r="S52" s="2">
        <v>3</v>
      </c>
      <c r="T52" s="2">
        <v>3</v>
      </c>
      <c r="U52" s="2">
        <v>3</v>
      </c>
      <c r="V52" s="2">
        <v>3</v>
      </c>
      <c r="W52" s="2">
        <v>4</v>
      </c>
      <c r="X52" s="2">
        <v>4</v>
      </c>
      <c r="Y52" s="2">
        <v>4</v>
      </c>
      <c r="Z52" s="2">
        <v>8</v>
      </c>
      <c r="AA52" s="2">
        <v>8</v>
      </c>
      <c r="AB52" s="2">
        <v>8</v>
      </c>
      <c r="AC52" s="2">
        <v>7</v>
      </c>
      <c r="AD52" s="2">
        <v>8</v>
      </c>
      <c r="AE52" s="2">
        <v>8</v>
      </c>
      <c r="AF52" s="2">
        <v>9</v>
      </c>
      <c r="AG52" s="2">
        <v>10</v>
      </c>
      <c r="AH52" s="2">
        <v>10</v>
      </c>
      <c r="AI52" s="2">
        <v>11</v>
      </c>
      <c r="AJ52" s="2">
        <v>12</v>
      </c>
      <c r="AK52" s="2">
        <v>14</v>
      </c>
      <c r="AL52" s="2">
        <v>15</v>
      </c>
      <c r="AM52" s="2">
        <v>15</v>
      </c>
      <c r="AN52" s="2">
        <v>14</v>
      </c>
      <c r="AO52" s="2">
        <v>14</v>
      </c>
      <c r="AP52" s="2">
        <v>14</v>
      </c>
      <c r="AQ52" s="2">
        <v>15</v>
      </c>
      <c r="AR52" s="2">
        <v>17</v>
      </c>
      <c r="AS52" s="2">
        <v>17</v>
      </c>
      <c r="AT52" s="2">
        <v>21</v>
      </c>
      <c r="AU52" s="2">
        <v>21</v>
      </c>
      <c r="AV52" s="2">
        <v>21</v>
      </c>
      <c r="AW52" s="2">
        <v>21</v>
      </c>
      <c r="AX52" s="2">
        <v>23</v>
      </c>
      <c r="AY52" s="2">
        <v>23</v>
      </c>
      <c r="AZ52" s="2">
        <v>23</v>
      </c>
      <c r="BA52" s="2">
        <v>24</v>
      </c>
      <c r="BB52" s="2">
        <v>25</v>
      </c>
      <c r="BC52" s="2">
        <v>25</v>
      </c>
      <c r="BD52" s="2">
        <v>26</v>
      </c>
      <c r="BE52" s="2">
        <v>26</v>
      </c>
      <c r="BF52" s="2">
        <v>26</v>
      </c>
      <c r="BG52" s="2" t="e">
        <v>#N/A</v>
      </c>
      <c r="BH52" s="2" t="e">
        <v>#N/A</v>
      </c>
      <c r="BI52" s="2" t="e">
        <v>#N/A</v>
      </c>
      <c r="BJ52" s="2" t="e">
        <v>#N/A</v>
      </c>
      <c r="BK52" s="2" t="e">
        <v>#N/A</v>
      </c>
      <c r="BL52" s="2" t="e">
        <v>#N/A</v>
      </c>
      <c r="BM52" s="2" t="e">
        <v>#N/A</v>
      </c>
      <c r="BN52" s="2" t="e">
        <v>#N/A</v>
      </c>
      <c r="BO52" s="2" t="e">
        <v>#N/A</v>
      </c>
      <c r="BP52" s="2" t="e">
        <v>#N/A</v>
      </c>
      <c r="BQ52" s="2" t="e">
        <v>#N/A</v>
      </c>
      <c r="BR52" s="2" t="e">
        <v>#N/A</v>
      </c>
      <c r="BS52" s="2" t="e">
        <v>#N/A</v>
      </c>
      <c r="BT52" s="2" t="e">
        <v>#N/A</v>
      </c>
      <c r="BU52" s="2" t="e">
        <v>#N/A</v>
      </c>
      <c r="BV52" s="2" t="e">
        <v>#N/A</v>
      </c>
      <c r="BW52" s="2" t="e">
        <v>#N/A</v>
      </c>
      <c r="BX52" s="2" t="e">
        <v>#N/A</v>
      </c>
      <c r="BY52" s="2" t="e">
        <v>#N/A</v>
      </c>
      <c r="BZ52" s="2" t="e">
        <v>#N/A</v>
      </c>
      <c r="CA52" s="2" t="e">
        <v>#N/A</v>
      </c>
      <c r="CB52" s="2" t="e">
        <v>#N/A</v>
      </c>
      <c r="CC52" s="2" t="e">
        <v>#N/A</v>
      </c>
      <c r="CD52" s="2" t="e">
        <v>#N/A</v>
      </c>
      <c r="CE52" s="2" t="e">
        <v>#N/A</v>
      </c>
      <c r="CF52" s="2" t="e">
        <v>#N/A</v>
      </c>
      <c r="CG52" s="2" t="e">
        <v>#N/A</v>
      </c>
      <c r="CH52" s="2" t="e">
        <v>#N/A</v>
      </c>
      <c r="CI52" s="2" t="e">
        <v>#N/A</v>
      </c>
      <c r="CJ52" s="2" t="e">
        <v>#N/A</v>
      </c>
      <c r="CK52" s="2" t="e">
        <v>#N/A</v>
      </c>
      <c r="CL52" s="2" t="e">
        <v>#N/A</v>
      </c>
      <c r="CM52" s="2" t="e">
        <v>#N/A</v>
      </c>
      <c r="CN52" s="2" t="e">
        <v>#N/A</v>
      </c>
      <c r="CO52" s="2" t="e">
        <v>#N/A</v>
      </c>
      <c r="CP52" s="2" t="e">
        <v>#N/A</v>
      </c>
      <c r="CQ52" s="2" t="e">
        <v>#N/A</v>
      </c>
      <c r="CR52" s="2" t="e">
        <v>#N/A</v>
      </c>
      <c r="CS52" s="2" t="e">
        <v>#N/A</v>
      </c>
      <c r="CT52" s="2" t="e">
        <v>#N/A</v>
      </c>
      <c r="CU52" s="2" t="e">
        <v>#N/A</v>
      </c>
      <c r="CV52" s="2" t="e">
        <v>#N/A</v>
      </c>
      <c r="CW52" s="2" t="e">
        <v>#N/A</v>
      </c>
      <c r="CX52" s="2" t="e">
        <v>#N/A</v>
      </c>
      <c r="CY52" s="2" t="e">
        <v>#N/A</v>
      </c>
      <c r="CZ52" s="2" t="e">
        <v>#N/A</v>
      </c>
      <c r="DA52" s="2" t="e">
        <v>#N/A</v>
      </c>
      <c r="DB52" s="2" t="e">
        <v>#N/A</v>
      </c>
      <c r="DC52" s="2" t="e">
        <v>#N/A</v>
      </c>
      <c r="DD52" s="2" t="e">
        <v>#N/A</v>
      </c>
      <c r="DE52" s="2" t="e">
        <v>#N/A</v>
      </c>
      <c r="DF52" s="2" t="e">
        <v>#N/A</v>
      </c>
      <c r="DG52" s="2" t="e">
        <v>#N/A</v>
      </c>
      <c r="DH52" s="2" t="e">
        <v>#N/A</v>
      </c>
      <c r="DI52" s="2" t="e">
        <v>#N/A</v>
      </c>
      <c r="DJ52" s="2" t="e">
        <v>#N/A</v>
      </c>
      <c r="DK52" s="2" t="e">
        <v>#N/A</v>
      </c>
      <c r="DL52" s="2" t="e">
        <v>#N/A</v>
      </c>
      <c r="DM52" s="2" t="e">
        <v>#N/A</v>
      </c>
      <c r="DN52" s="2" t="e">
        <v>#N/A</v>
      </c>
      <c r="DO52" s="2" t="e">
        <v>#N/A</v>
      </c>
      <c r="DP52" s="2" t="e">
        <v>#N/A</v>
      </c>
      <c r="DQ52" s="2" t="e">
        <v>#N/A</v>
      </c>
      <c r="DR52" s="2" t="e">
        <v>#N/A</v>
      </c>
      <c r="DS52" s="2" t="e">
        <v>#N/A</v>
      </c>
      <c r="DT52" s="2" t="e">
        <v>#N/A</v>
      </c>
      <c r="DU52" s="2" t="e">
        <v>#N/A</v>
      </c>
      <c r="DV52" s="2" t="e">
        <v>#N/A</v>
      </c>
      <c r="DW52" s="2" t="e">
        <v>#N/A</v>
      </c>
      <c r="DX52" s="2" t="e">
        <v>#N/A</v>
      </c>
      <c r="DY52" s="2" t="e">
        <v>#N/A</v>
      </c>
      <c r="DZ52" s="2" t="e">
        <v>#N/A</v>
      </c>
      <c r="EA52" s="2" t="e">
        <v>#N/A</v>
      </c>
      <c r="EB52" s="2" t="e">
        <v>#N/A</v>
      </c>
      <c r="EC52" s="2" t="e">
        <v>#N/A</v>
      </c>
      <c r="ED52" s="2" t="e">
        <v>#N/A</v>
      </c>
      <c r="EE52" s="2" t="e">
        <v>#N/A</v>
      </c>
      <c r="EF52" s="2" t="e">
        <v>#N/A</v>
      </c>
      <c r="EG52" s="2" t="e">
        <v>#N/A</v>
      </c>
      <c r="EH52" s="2" t="e">
        <v>#N/A</v>
      </c>
      <c r="EI52" s="2" t="e">
        <v>#N/A</v>
      </c>
    </row>
    <row r="53" spans="1:139" x14ac:dyDescent="0.25">
      <c r="A53" s="2" t="s">
        <v>483</v>
      </c>
      <c r="B53" s="2">
        <v>129</v>
      </c>
      <c r="C53" s="2">
        <v>54</v>
      </c>
      <c r="D53" s="2">
        <v>0</v>
      </c>
      <c r="E53" s="2">
        <v>1</v>
      </c>
      <c r="F53" s="2">
        <v>1</v>
      </c>
      <c r="G53" s="2">
        <v>1</v>
      </c>
      <c r="H53" s="2">
        <v>6</v>
      </c>
      <c r="I53" s="2">
        <v>7</v>
      </c>
      <c r="J53" s="2">
        <v>8</v>
      </c>
      <c r="K53" s="2">
        <v>8</v>
      </c>
      <c r="L53" s="2">
        <v>10</v>
      </c>
      <c r="M53" s="2">
        <v>10</v>
      </c>
      <c r="N53" s="2">
        <v>10</v>
      </c>
      <c r="O53" s="2">
        <v>11</v>
      </c>
      <c r="P53" s="2">
        <v>11</v>
      </c>
      <c r="Q53" s="2">
        <v>11</v>
      </c>
      <c r="R53" s="2">
        <v>11</v>
      </c>
      <c r="S53" s="2">
        <v>12</v>
      </c>
      <c r="T53" s="2">
        <v>13</v>
      </c>
      <c r="U53" s="2">
        <v>13</v>
      </c>
      <c r="V53" s="2">
        <v>12</v>
      </c>
      <c r="W53" s="2">
        <v>12</v>
      </c>
      <c r="X53" s="2">
        <v>13</v>
      </c>
      <c r="Y53" s="2">
        <v>13</v>
      </c>
      <c r="Z53" s="2">
        <v>14</v>
      </c>
      <c r="AA53" s="2">
        <v>15</v>
      </c>
      <c r="AB53" s="2">
        <v>14</v>
      </c>
      <c r="AC53" s="2">
        <v>15</v>
      </c>
      <c r="AD53" s="2">
        <v>15</v>
      </c>
      <c r="AE53" s="2">
        <v>15</v>
      </c>
      <c r="AF53" s="2">
        <v>16</v>
      </c>
      <c r="AG53" s="2">
        <v>16</v>
      </c>
      <c r="AH53" s="2">
        <v>15</v>
      </c>
      <c r="AI53" s="2">
        <v>14</v>
      </c>
      <c r="AJ53" s="2">
        <v>13</v>
      </c>
      <c r="AK53" s="2">
        <v>14</v>
      </c>
      <c r="AL53" s="2">
        <v>14</v>
      </c>
      <c r="AM53" s="2">
        <v>14</v>
      </c>
      <c r="AN53" s="2">
        <v>15</v>
      </c>
      <c r="AO53" s="2">
        <v>16</v>
      </c>
      <c r="AP53" s="2">
        <v>16</v>
      </c>
      <c r="AQ53" s="2">
        <v>17</v>
      </c>
      <c r="AR53" s="2">
        <v>17</v>
      </c>
      <c r="AS53" s="2">
        <v>18</v>
      </c>
      <c r="AT53" s="2">
        <v>17</v>
      </c>
      <c r="AU53" s="2">
        <v>16</v>
      </c>
      <c r="AV53" s="2">
        <v>16</v>
      </c>
      <c r="AW53" s="2">
        <v>16</v>
      </c>
      <c r="AX53" s="2">
        <v>16</v>
      </c>
      <c r="AY53" s="2">
        <v>17</v>
      </c>
      <c r="AZ53" s="2">
        <v>16</v>
      </c>
      <c r="BA53" s="2">
        <v>17</v>
      </c>
      <c r="BB53" s="2">
        <v>16</v>
      </c>
      <c r="BC53" s="2">
        <v>18</v>
      </c>
      <c r="BD53" s="2">
        <v>20</v>
      </c>
      <c r="BE53" s="2">
        <v>21</v>
      </c>
      <c r="BF53" s="2">
        <v>21</v>
      </c>
      <c r="BG53" s="2" t="e">
        <v>#N/A</v>
      </c>
      <c r="BH53" s="2" t="e">
        <v>#N/A</v>
      </c>
      <c r="BI53" s="2" t="e">
        <v>#N/A</v>
      </c>
      <c r="BJ53" s="2" t="e">
        <v>#N/A</v>
      </c>
      <c r="BK53" s="2" t="e">
        <v>#N/A</v>
      </c>
      <c r="BL53" s="2" t="e">
        <v>#N/A</v>
      </c>
      <c r="BM53" s="2" t="e">
        <v>#N/A</v>
      </c>
      <c r="BN53" s="2" t="e">
        <v>#N/A</v>
      </c>
      <c r="BO53" s="2" t="e">
        <v>#N/A</v>
      </c>
      <c r="BP53" s="2" t="e">
        <v>#N/A</v>
      </c>
      <c r="BQ53" s="2" t="e">
        <v>#N/A</v>
      </c>
      <c r="BR53" s="2" t="e">
        <v>#N/A</v>
      </c>
      <c r="BS53" s="2" t="e">
        <v>#N/A</v>
      </c>
      <c r="BT53" s="2" t="e">
        <v>#N/A</v>
      </c>
      <c r="BU53" s="2" t="e">
        <v>#N/A</v>
      </c>
      <c r="BV53" s="2" t="e">
        <v>#N/A</v>
      </c>
      <c r="BW53" s="2" t="e">
        <v>#N/A</v>
      </c>
      <c r="BX53" s="2" t="e">
        <v>#N/A</v>
      </c>
      <c r="BY53" s="2" t="e">
        <v>#N/A</v>
      </c>
      <c r="BZ53" s="2" t="e">
        <v>#N/A</v>
      </c>
      <c r="CA53" s="2" t="e">
        <v>#N/A</v>
      </c>
      <c r="CB53" s="2" t="e">
        <v>#N/A</v>
      </c>
      <c r="CC53" s="2" t="e">
        <v>#N/A</v>
      </c>
      <c r="CD53" s="2" t="e">
        <v>#N/A</v>
      </c>
      <c r="CE53" s="2" t="e">
        <v>#N/A</v>
      </c>
      <c r="CF53" s="2" t="e">
        <v>#N/A</v>
      </c>
      <c r="CG53" s="2" t="e">
        <v>#N/A</v>
      </c>
      <c r="CH53" s="2" t="e">
        <v>#N/A</v>
      </c>
      <c r="CI53" s="2" t="e">
        <v>#N/A</v>
      </c>
      <c r="CJ53" s="2" t="e">
        <v>#N/A</v>
      </c>
      <c r="CK53" s="2" t="e">
        <v>#N/A</v>
      </c>
      <c r="CL53" s="2" t="e">
        <v>#N/A</v>
      </c>
      <c r="CM53" s="2" t="e">
        <v>#N/A</v>
      </c>
      <c r="CN53" s="2" t="e">
        <v>#N/A</v>
      </c>
      <c r="CO53" s="2" t="e">
        <v>#N/A</v>
      </c>
      <c r="CP53" s="2" t="e">
        <v>#N/A</v>
      </c>
      <c r="CQ53" s="2" t="e">
        <v>#N/A</v>
      </c>
      <c r="CR53" s="2" t="e">
        <v>#N/A</v>
      </c>
      <c r="CS53" s="2" t="e">
        <v>#N/A</v>
      </c>
      <c r="CT53" s="2" t="e">
        <v>#N/A</v>
      </c>
      <c r="CU53" s="2" t="e">
        <v>#N/A</v>
      </c>
      <c r="CV53" s="2" t="e">
        <v>#N/A</v>
      </c>
      <c r="CW53" s="2" t="e">
        <v>#N/A</v>
      </c>
      <c r="CX53" s="2" t="e">
        <v>#N/A</v>
      </c>
      <c r="CY53" s="2" t="e">
        <v>#N/A</v>
      </c>
      <c r="CZ53" s="2" t="e">
        <v>#N/A</v>
      </c>
      <c r="DA53" s="2" t="e">
        <v>#N/A</v>
      </c>
      <c r="DB53" s="2" t="e">
        <v>#N/A</v>
      </c>
      <c r="DC53" s="2" t="e">
        <v>#N/A</v>
      </c>
      <c r="DD53" s="2" t="e">
        <v>#N/A</v>
      </c>
      <c r="DE53" s="2" t="e">
        <v>#N/A</v>
      </c>
      <c r="DF53" s="2" t="e">
        <v>#N/A</v>
      </c>
      <c r="DG53" s="2" t="e">
        <v>#N/A</v>
      </c>
      <c r="DH53" s="2" t="e">
        <v>#N/A</v>
      </c>
      <c r="DI53" s="2" t="e">
        <v>#N/A</v>
      </c>
      <c r="DJ53" s="2" t="e">
        <v>#N/A</v>
      </c>
      <c r="DK53" s="2" t="e">
        <v>#N/A</v>
      </c>
      <c r="DL53" s="2" t="e">
        <v>#N/A</v>
      </c>
      <c r="DM53" s="2" t="e">
        <v>#N/A</v>
      </c>
      <c r="DN53" s="2" t="e">
        <v>#N/A</v>
      </c>
      <c r="DO53" s="2" t="e">
        <v>#N/A</v>
      </c>
      <c r="DP53" s="2" t="e">
        <v>#N/A</v>
      </c>
      <c r="DQ53" s="2" t="e">
        <v>#N/A</v>
      </c>
      <c r="DR53" s="2" t="e">
        <v>#N/A</v>
      </c>
      <c r="DS53" s="2" t="e">
        <v>#N/A</v>
      </c>
      <c r="DT53" s="2" t="e">
        <v>#N/A</v>
      </c>
      <c r="DU53" s="2" t="e">
        <v>#N/A</v>
      </c>
      <c r="DV53" s="2" t="e">
        <v>#N/A</v>
      </c>
      <c r="DW53" s="2" t="e">
        <v>#N/A</v>
      </c>
      <c r="DX53" s="2" t="e">
        <v>#N/A</v>
      </c>
      <c r="DY53" s="2" t="e">
        <v>#N/A</v>
      </c>
      <c r="DZ53" s="2" t="e">
        <v>#N/A</v>
      </c>
      <c r="EA53" s="2" t="e">
        <v>#N/A</v>
      </c>
      <c r="EB53" s="2" t="e">
        <v>#N/A</v>
      </c>
      <c r="EC53" s="2" t="e">
        <v>#N/A</v>
      </c>
      <c r="ED53" s="2" t="e">
        <v>#N/A</v>
      </c>
      <c r="EE53" s="2" t="e">
        <v>#N/A</v>
      </c>
      <c r="EF53" s="2" t="e">
        <v>#N/A</v>
      </c>
      <c r="EG53" s="2" t="e">
        <v>#N/A</v>
      </c>
      <c r="EH53" s="2" t="e">
        <v>#N/A</v>
      </c>
      <c r="EI53" s="2" t="e">
        <v>#N/A</v>
      </c>
    </row>
    <row r="54" spans="1:139" x14ac:dyDescent="0.25">
      <c r="A54" s="2" t="s">
        <v>412</v>
      </c>
      <c r="B54" s="2">
        <v>130</v>
      </c>
      <c r="C54" s="2">
        <v>63</v>
      </c>
      <c r="D54" s="2">
        <v>0</v>
      </c>
      <c r="E54" s="2">
        <v>1</v>
      </c>
      <c r="F54" s="2">
        <v>1</v>
      </c>
      <c r="G54" s="2">
        <v>1</v>
      </c>
      <c r="H54" s="2">
        <v>3</v>
      </c>
      <c r="I54" s="2">
        <v>3</v>
      </c>
      <c r="J54" s="2">
        <v>4</v>
      </c>
      <c r="K54" s="2">
        <v>3</v>
      </c>
      <c r="L54" s="2">
        <v>3</v>
      </c>
      <c r="M54" s="2">
        <v>2</v>
      </c>
      <c r="N54" s="2">
        <v>2</v>
      </c>
      <c r="O54" s="2">
        <v>2</v>
      </c>
      <c r="P54" s="2">
        <v>2</v>
      </c>
      <c r="Q54" s="2">
        <v>2</v>
      </c>
      <c r="R54" s="2">
        <v>2</v>
      </c>
      <c r="S54" s="2">
        <v>3</v>
      </c>
      <c r="T54" s="2">
        <v>3</v>
      </c>
      <c r="U54" s="2">
        <v>3</v>
      </c>
      <c r="V54" s="2">
        <v>3</v>
      </c>
      <c r="W54" s="2">
        <v>3</v>
      </c>
      <c r="X54" s="2">
        <v>3</v>
      </c>
      <c r="Y54" s="2">
        <v>3</v>
      </c>
      <c r="Z54" s="2">
        <v>4</v>
      </c>
      <c r="AA54" s="2">
        <v>4</v>
      </c>
      <c r="AB54" s="2">
        <v>3</v>
      </c>
      <c r="AC54" s="2">
        <v>2</v>
      </c>
      <c r="AD54" s="2">
        <v>2</v>
      </c>
      <c r="AE54" s="2">
        <v>2</v>
      </c>
      <c r="AF54" s="2">
        <v>2</v>
      </c>
      <c r="AG54" s="2">
        <v>2</v>
      </c>
      <c r="AH54" s="2">
        <v>1</v>
      </c>
      <c r="AI54" s="2">
        <v>1</v>
      </c>
      <c r="AJ54" s="2">
        <v>1</v>
      </c>
      <c r="AK54" s="2">
        <v>2</v>
      </c>
      <c r="AL54" s="2">
        <v>2</v>
      </c>
      <c r="AM54" s="2">
        <v>2</v>
      </c>
      <c r="AN54" s="2">
        <v>1</v>
      </c>
      <c r="AO54" s="2">
        <v>2</v>
      </c>
      <c r="AP54" s="2">
        <v>2</v>
      </c>
      <c r="AQ54" s="2">
        <v>2</v>
      </c>
      <c r="AR54" s="2">
        <v>5</v>
      </c>
      <c r="AS54" s="2">
        <v>4</v>
      </c>
      <c r="AT54" s="2">
        <v>3</v>
      </c>
      <c r="AU54" s="2">
        <v>5</v>
      </c>
      <c r="AV54" s="2">
        <v>5</v>
      </c>
      <c r="AW54" s="2">
        <v>5</v>
      </c>
      <c r="AX54" s="2">
        <v>5</v>
      </c>
      <c r="AY54" s="2">
        <v>8</v>
      </c>
      <c r="AZ54" s="2">
        <v>8</v>
      </c>
      <c r="BA54" s="2">
        <v>9</v>
      </c>
      <c r="BB54" s="2">
        <v>9</v>
      </c>
      <c r="BC54" s="2">
        <v>10</v>
      </c>
      <c r="BD54" s="2">
        <v>10</v>
      </c>
      <c r="BE54" s="2">
        <v>10</v>
      </c>
      <c r="BF54" s="2">
        <v>9</v>
      </c>
      <c r="BG54" s="2">
        <v>9</v>
      </c>
      <c r="BH54" s="2">
        <v>9</v>
      </c>
      <c r="BI54" s="2">
        <v>9</v>
      </c>
      <c r="BJ54" s="2">
        <v>10</v>
      </c>
      <c r="BK54" s="2">
        <v>12</v>
      </c>
      <c r="BL54" s="2">
        <v>13</v>
      </c>
      <c r="BM54" s="2">
        <v>14</v>
      </c>
      <c r="BN54" s="2">
        <v>15</v>
      </c>
      <c r="BO54" s="2">
        <v>15</v>
      </c>
      <c r="BP54" s="2" t="e">
        <v>#N/A</v>
      </c>
      <c r="BQ54" s="2" t="e">
        <v>#N/A</v>
      </c>
      <c r="BR54" s="2" t="e">
        <v>#N/A</v>
      </c>
      <c r="BS54" s="2" t="e">
        <v>#N/A</v>
      </c>
      <c r="BT54" s="2" t="e">
        <v>#N/A</v>
      </c>
      <c r="BU54" s="2" t="e">
        <v>#N/A</v>
      </c>
      <c r="BV54" s="2" t="e">
        <v>#N/A</v>
      </c>
      <c r="BW54" s="2" t="e">
        <v>#N/A</v>
      </c>
      <c r="BX54" s="2" t="e">
        <v>#N/A</v>
      </c>
      <c r="BY54" s="2" t="e">
        <v>#N/A</v>
      </c>
      <c r="BZ54" s="2" t="e">
        <v>#N/A</v>
      </c>
      <c r="CA54" s="2" t="e">
        <v>#N/A</v>
      </c>
      <c r="CB54" s="2" t="e">
        <v>#N/A</v>
      </c>
      <c r="CC54" s="2" t="e">
        <v>#N/A</v>
      </c>
      <c r="CD54" s="2" t="e">
        <v>#N/A</v>
      </c>
      <c r="CE54" s="2" t="e">
        <v>#N/A</v>
      </c>
      <c r="CF54" s="2" t="e">
        <v>#N/A</v>
      </c>
      <c r="CG54" s="2" t="e">
        <v>#N/A</v>
      </c>
      <c r="CH54" s="2" t="e">
        <v>#N/A</v>
      </c>
      <c r="CI54" s="2" t="e">
        <v>#N/A</v>
      </c>
      <c r="CJ54" s="2" t="e">
        <v>#N/A</v>
      </c>
      <c r="CK54" s="2" t="e">
        <v>#N/A</v>
      </c>
      <c r="CL54" s="2" t="e">
        <v>#N/A</v>
      </c>
      <c r="CM54" s="2" t="e">
        <v>#N/A</v>
      </c>
      <c r="CN54" s="2" t="e">
        <v>#N/A</v>
      </c>
      <c r="CO54" s="2" t="e">
        <v>#N/A</v>
      </c>
      <c r="CP54" s="2" t="e">
        <v>#N/A</v>
      </c>
      <c r="CQ54" s="2" t="e">
        <v>#N/A</v>
      </c>
      <c r="CR54" s="2" t="e">
        <v>#N/A</v>
      </c>
      <c r="CS54" s="2" t="e">
        <v>#N/A</v>
      </c>
      <c r="CT54" s="2" t="e">
        <v>#N/A</v>
      </c>
      <c r="CU54" s="2" t="e">
        <v>#N/A</v>
      </c>
      <c r="CV54" s="2" t="e">
        <v>#N/A</v>
      </c>
      <c r="CW54" s="2" t="e">
        <v>#N/A</v>
      </c>
      <c r="CX54" s="2" t="e">
        <v>#N/A</v>
      </c>
      <c r="CY54" s="2" t="e">
        <v>#N/A</v>
      </c>
      <c r="CZ54" s="2" t="e">
        <v>#N/A</v>
      </c>
      <c r="DA54" s="2" t="e">
        <v>#N/A</v>
      </c>
      <c r="DB54" s="2" t="e">
        <v>#N/A</v>
      </c>
      <c r="DC54" s="2" t="e">
        <v>#N/A</v>
      </c>
      <c r="DD54" s="2" t="e">
        <v>#N/A</v>
      </c>
      <c r="DE54" s="2" t="e">
        <v>#N/A</v>
      </c>
      <c r="DF54" s="2" t="e">
        <v>#N/A</v>
      </c>
      <c r="DG54" s="2" t="e">
        <v>#N/A</v>
      </c>
      <c r="DH54" s="2" t="e">
        <v>#N/A</v>
      </c>
      <c r="DI54" s="2" t="e">
        <v>#N/A</v>
      </c>
      <c r="DJ54" s="2" t="e">
        <v>#N/A</v>
      </c>
      <c r="DK54" s="2" t="e">
        <v>#N/A</v>
      </c>
      <c r="DL54" s="2" t="e">
        <v>#N/A</v>
      </c>
      <c r="DM54" s="2" t="e">
        <v>#N/A</v>
      </c>
      <c r="DN54" s="2" t="e">
        <v>#N/A</v>
      </c>
      <c r="DO54" s="2" t="e">
        <v>#N/A</v>
      </c>
      <c r="DP54" s="2" t="e">
        <v>#N/A</v>
      </c>
      <c r="DQ54" s="2" t="e">
        <v>#N/A</v>
      </c>
      <c r="DR54" s="2" t="e">
        <v>#N/A</v>
      </c>
      <c r="DS54" s="2" t="e">
        <v>#N/A</v>
      </c>
      <c r="DT54" s="2" t="e">
        <v>#N/A</v>
      </c>
      <c r="DU54" s="2" t="e">
        <v>#N/A</v>
      </c>
      <c r="DV54" s="2" t="e">
        <v>#N/A</v>
      </c>
      <c r="DW54" s="2" t="e">
        <v>#N/A</v>
      </c>
      <c r="DX54" s="2" t="e">
        <v>#N/A</v>
      </c>
      <c r="DY54" s="2" t="e">
        <v>#N/A</v>
      </c>
      <c r="DZ54" s="2" t="e">
        <v>#N/A</v>
      </c>
      <c r="EA54" s="2" t="e">
        <v>#N/A</v>
      </c>
      <c r="EB54" s="2" t="e">
        <v>#N/A</v>
      </c>
      <c r="EC54" s="2" t="e">
        <v>#N/A</v>
      </c>
      <c r="ED54" s="2" t="e">
        <v>#N/A</v>
      </c>
      <c r="EE54" s="2" t="e">
        <v>#N/A</v>
      </c>
      <c r="EF54" s="2" t="e">
        <v>#N/A</v>
      </c>
      <c r="EG54" s="2" t="e">
        <v>#N/A</v>
      </c>
      <c r="EH54" s="2" t="e">
        <v>#N/A</v>
      </c>
      <c r="EI54" s="2" t="e">
        <v>#N/A</v>
      </c>
    </row>
    <row r="55" spans="1:139" x14ac:dyDescent="0.25">
      <c r="A55" s="2" t="s">
        <v>17</v>
      </c>
      <c r="B55" s="2">
        <v>131</v>
      </c>
      <c r="C55" s="2">
        <v>63</v>
      </c>
      <c r="D55" s="2">
        <v>0</v>
      </c>
      <c r="E55" s="2">
        <v>0</v>
      </c>
      <c r="F55" s="2">
        <v>0</v>
      </c>
      <c r="G55" s="2">
        <v>0</v>
      </c>
      <c r="H55" s="2">
        <v>2</v>
      </c>
      <c r="I55" s="2">
        <v>2</v>
      </c>
      <c r="J55" s="2">
        <v>1</v>
      </c>
      <c r="K55" s="2">
        <v>0</v>
      </c>
      <c r="L55" s="2">
        <v>0</v>
      </c>
      <c r="M55" s="2">
        <v>-1</v>
      </c>
      <c r="N55" s="2">
        <v>0</v>
      </c>
      <c r="O55" s="2">
        <v>-1</v>
      </c>
      <c r="P55" s="2">
        <v>-1</v>
      </c>
      <c r="Q55" s="2">
        <v>-1</v>
      </c>
      <c r="R55" s="2">
        <v>0</v>
      </c>
      <c r="S55" s="2">
        <v>3</v>
      </c>
      <c r="T55" s="2">
        <v>4</v>
      </c>
      <c r="U55" s="2">
        <v>5</v>
      </c>
      <c r="V55" s="2">
        <v>5</v>
      </c>
      <c r="W55" s="2">
        <v>5</v>
      </c>
      <c r="X55" s="2">
        <v>5</v>
      </c>
      <c r="Y55" s="2">
        <v>5</v>
      </c>
      <c r="Z55" s="2">
        <v>6</v>
      </c>
      <c r="AA55" s="2">
        <v>6</v>
      </c>
      <c r="AB55" s="2">
        <v>5</v>
      </c>
      <c r="AC55" s="2">
        <v>4</v>
      </c>
      <c r="AD55" s="2">
        <v>4</v>
      </c>
      <c r="AE55" s="2">
        <v>3</v>
      </c>
      <c r="AF55" s="2">
        <v>3</v>
      </c>
      <c r="AG55" s="2">
        <v>3</v>
      </c>
      <c r="AH55" s="2">
        <v>4</v>
      </c>
      <c r="AI55" s="2">
        <v>4</v>
      </c>
      <c r="AJ55" s="2">
        <v>4</v>
      </c>
      <c r="AK55" s="2">
        <v>5</v>
      </c>
      <c r="AL55" s="2">
        <v>6</v>
      </c>
      <c r="AM55" s="2">
        <v>6</v>
      </c>
      <c r="AN55" s="2">
        <v>7</v>
      </c>
      <c r="AO55" s="2">
        <v>7</v>
      </c>
      <c r="AP55" s="2">
        <v>7</v>
      </c>
      <c r="AQ55" s="2">
        <v>7</v>
      </c>
      <c r="AR55" s="2">
        <v>8</v>
      </c>
      <c r="AS55" s="2">
        <v>9</v>
      </c>
      <c r="AT55" s="2">
        <v>9</v>
      </c>
      <c r="AU55" s="2">
        <v>9</v>
      </c>
      <c r="AV55" s="2">
        <v>10</v>
      </c>
      <c r="AW55" s="2">
        <v>9</v>
      </c>
      <c r="AX55" s="2">
        <v>8</v>
      </c>
      <c r="AY55" s="2">
        <v>9</v>
      </c>
      <c r="AZ55" s="2">
        <v>11</v>
      </c>
      <c r="BA55" s="2">
        <v>11</v>
      </c>
      <c r="BB55" s="2">
        <v>10</v>
      </c>
      <c r="BC55" s="2">
        <v>10</v>
      </c>
      <c r="BD55" s="2">
        <v>11</v>
      </c>
      <c r="BE55" s="2">
        <v>12</v>
      </c>
      <c r="BF55" s="2">
        <v>11</v>
      </c>
      <c r="BG55" s="2">
        <v>12</v>
      </c>
      <c r="BH55" s="2">
        <v>12</v>
      </c>
      <c r="BI55" s="2">
        <v>13</v>
      </c>
      <c r="BJ55" s="2">
        <v>16</v>
      </c>
      <c r="BK55" s="2">
        <v>21</v>
      </c>
      <c r="BL55" s="2">
        <v>22</v>
      </c>
      <c r="BM55" s="2">
        <v>22</v>
      </c>
      <c r="BN55" s="2">
        <v>22</v>
      </c>
      <c r="BO55" s="2">
        <v>22</v>
      </c>
      <c r="BP55" s="2" t="e">
        <v>#N/A</v>
      </c>
      <c r="BQ55" s="2" t="e">
        <v>#N/A</v>
      </c>
      <c r="BR55" s="2" t="e">
        <v>#N/A</v>
      </c>
      <c r="BS55" s="2" t="e">
        <v>#N/A</v>
      </c>
      <c r="BT55" s="2" t="e">
        <v>#N/A</v>
      </c>
      <c r="BU55" s="2" t="e">
        <v>#N/A</v>
      </c>
      <c r="BV55" s="2" t="e">
        <v>#N/A</v>
      </c>
      <c r="BW55" s="2" t="e">
        <v>#N/A</v>
      </c>
      <c r="BX55" s="2" t="e">
        <v>#N/A</v>
      </c>
      <c r="BY55" s="2" t="e">
        <v>#N/A</v>
      </c>
      <c r="BZ55" s="2" t="e">
        <v>#N/A</v>
      </c>
      <c r="CA55" s="2" t="e">
        <v>#N/A</v>
      </c>
      <c r="CB55" s="2" t="e">
        <v>#N/A</v>
      </c>
      <c r="CC55" s="2" t="e">
        <v>#N/A</v>
      </c>
      <c r="CD55" s="2" t="e">
        <v>#N/A</v>
      </c>
      <c r="CE55" s="2" t="e">
        <v>#N/A</v>
      </c>
      <c r="CF55" s="2" t="e">
        <v>#N/A</v>
      </c>
      <c r="CG55" s="2" t="e">
        <v>#N/A</v>
      </c>
      <c r="CH55" s="2" t="e">
        <v>#N/A</v>
      </c>
      <c r="CI55" s="2" t="e">
        <v>#N/A</v>
      </c>
      <c r="CJ55" s="2" t="e">
        <v>#N/A</v>
      </c>
      <c r="CK55" s="2" t="e">
        <v>#N/A</v>
      </c>
      <c r="CL55" s="2" t="e">
        <v>#N/A</v>
      </c>
      <c r="CM55" s="2" t="e">
        <v>#N/A</v>
      </c>
      <c r="CN55" s="2" t="e">
        <v>#N/A</v>
      </c>
      <c r="CO55" s="2" t="e">
        <v>#N/A</v>
      </c>
      <c r="CP55" s="2" t="e">
        <v>#N/A</v>
      </c>
      <c r="CQ55" s="2" t="e">
        <v>#N/A</v>
      </c>
      <c r="CR55" s="2" t="e">
        <v>#N/A</v>
      </c>
      <c r="CS55" s="2" t="e">
        <v>#N/A</v>
      </c>
      <c r="CT55" s="2" t="e">
        <v>#N/A</v>
      </c>
      <c r="CU55" s="2" t="e">
        <v>#N/A</v>
      </c>
      <c r="CV55" s="2" t="e">
        <v>#N/A</v>
      </c>
      <c r="CW55" s="2" t="e">
        <v>#N/A</v>
      </c>
      <c r="CX55" s="2" t="e">
        <v>#N/A</v>
      </c>
      <c r="CY55" s="2" t="e">
        <v>#N/A</v>
      </c>
      <c r="CZ55" s="2" t="e">
        <v>#N/A</v>
      </c>
      <c r="DA55" s="2" t="e">
        <v>#N/A</v>
      </c>
      <c r="DB55" s="2" t="e">
        <v>#N/A</v>
      </c>
      <c r="DC55" s="2" t="e">
        <v>#N/A</v>
      </c>
      <c r="DD55" s="2" t="e">
        <v>#N/A</v>
      </c>
      <c r="DE55" s="2" t="e">
        <v>#N/A</v>
      </c>
      <c r="DF55" s="2" t="e">
        <v>#N/A</v>
      </c>
      <c r="DG55" s="2" t="e">
        <v>#N/A</v>
      </c>
      <c r="DH55" s="2" t="e">
        <v>#N/A</v>
      </c>
      <c r="DI55" s="2" t="e">
        <v>#N/A</v>
      </c>
      <c r="DJ55" s="2" t="e">
        <v>#N/A</v>
      </c>
      <c r="DK55" s="2" t="e">
        <v>#N/A</v>
      </c>
      <c r="DL55" s="2" t="e">
        <v>#N/A</v>
      </c>
      <c r="DM55" s="2" t="e">
        <v>#N/A</v>
      </c>
      <c r="DN55" s="2" t="e">
        <v>#N/A</v>
      </c>
      <c r="DO55" s="2" t="e">
        <v>#N/A</v>
      </c>
      <c r="DP55" s="2" t="e">
        <v>#N/A</v>
      </c>
      <c r="DQ55" s="2" t="e">
        <v>#N/A</v>
      </c>
      <c r="DR55" s="2" t="e">
        <v>#N/A</v>
      </c>
      <c r="DS55" s="2" t="e">
        <v>#N/A</v>
      </c>
      <c r="DT55" s="2" t="e">
        <v>#N/A</v>
      </c>
      <c r="DU55" s="2" t="e">
        <v>#N/A</v>
      </c>
      <c r="DV55" s="2" t="e">
        <v>#N/A</v>
      </c>
      <c r="DW55" s="2" t="e">
        <v>#N/A</v>
      </c>
      <c r="DX55" s="2" t="e">
        <v>#N/A</v>
      </c>
      <c r="DY55" s="2" t="e">
        <v>#N/A</v>
      </c>
      <c r="DZ55" s="2" t="e">
        <v>#N/A</v>
      </c>
      <c r="EA55" s="2" t="e">
        <v>#N/A</v>
      </c>
      <c r="EB55" s="2" t="e">
        <v>#N/A</v>
      </c>
      <c r="EC55" s="2" t="e">
        <v>#N/A</v>
      </c>
      <c r="ED55" s="2" t="e">
        <v>#N/A</v>
      </c>
      <c r="EE55" s="2" t="e">
        <v>#N/A</v>
      </c>
      <c r="EF55" s="2" t="e">
        <v>#N/A</v>
      </c>
      <c r="EG55" s="2" t="e">
        <v>#N/A</v>
      </c>
      <c r="EH55" s="2" t="e">
        <v>#N/A</v>
      </c>
      <c r="EI55" s="2" t="e">
        <v>#N/A</v>
      </c>
    </row>
    <row r="56" spans="1:139" x14ac:dyDescent="0.25">
      <c r="A56" s="2" t="s">
        <v>689</v>
      </c>
      <c r="B56" s="2">
        <v>132</v>
      </c>
      <c r="C56" s="2">
        <v>54</v>
      </c>
      <c r="D56" s="2">
        <v>0</v>
      </c>
      <c r="E56" s="2">
        <v>0</v>
      </c>
      <c r="F56" s="2">
        <v>0</v>
      </c>
      <c r="G56" s="2">
        <v>0</v>
      </c>
      <c r="H56" s="2">
        <v>1</v>
      </c>
      <c r="I56" s="2">
        <v>2</v>
      </c>
      <c r="J56" s="2">
        <v>3</v>
      </c>
      <c r="K56" s="2">
        <v>5</v>
      </c>
      <c r="L56" s="2">
        <v>7</v>
      </c>
      <c r="M56" s="2">
        <v>7</v>
      </c>
      <c r="N56" s="2">
        <v>7</v>
      </c>
      <c r="O56" s="2">
        <v>8</v>
      </c>
      <c r="P56" s="2">
        <v>7</v>
      </c>
      <c r="Q56" s="2">
        <v>7</v>
      </c>
      <c r="R56" s="2">
        <v>6</v>
      </c>
      <c r="S56" s="2">
        <v>8</v>
      </c>
      <c r="T56" s="2">
        <v>9</v>
      </c>
      <c r="U56" s="2">
        <v>8</v>
      </c>
      <c r="V56" s="2">
        <v>7</v>
      </c>
      <c r="W56" s="2">
        <v>7</v>
      </c>
      <c r="X56" s="2">
        <v>7</v>
      </c>
      <c r="Y56" s="2">
        <v>7</v>
      </c>
      <c r="Z56" s="2">
        <v>9</v>
      </c>
      <c r="AA56" s="2">
        <v>9</v>
      </c>
      <c r="AB56" s="2">
        <v>10</v>
      </c>
      <c r="AC56" s="2">
        <v>10</v>
      </c>
      <c r="AD56" s="2">
        <v>11</v>
      </c>
      <c r="AE56" s="2">
        <v>11</v>
      </c>
      <c r="AF56" s="2">
        <v>11</v>
      </c>
      <c r="AG56" s="2">
        <v>11</v>
      </c>
      <c r="AH56" s="2">
        <v>11</v>
      </c>
      <c r="AI56" s="2">
        <v>11</v>
      </c>
      <c r="AJ56" s="2">
        <v>12</v>
      </c>
      <c r="AK56" s="2">
        <v>12</v>
      </c>
      <c r="AL56" s="2">
        <v>12</v>
      </c>
      <c r="AM56" s="2">
        <v>11</v>
      </c>
      <c r="AN56" s="2">
        <v>11</v>
      </c>
      <c r="AO56" s="2">
        <v>12</v>
      </c>
      <c r="AP56" s="2">
        <v>11</v>
      </c>
      <c r="AQ56" s="2">
        <v>12</v>
      </c>
      <c r="AR56" s="2">
        <v>13</v>
      </c>
      <c r="AS56" s="2">
        <v>14</v>
      </c>
      <c r="AT56" s="2">
        <v>18</v>
      </c>
      <c r="AU56" s="2">
        <v>17</v>
      </c>
      <c r="AV56" s="2">
        <v>19</v>
      </c>
      <c r="AW56" s="2">
        <v>19</v>
      </c>
      <c r="AX56" s="2">
        <v>20</v>
      </c>
      <c r="AY56" s="2">
        <v>20</v>
      </c>
      <c r="AZ56" s="2">
        <v>21</v>
      </c>
      <c r="BA56" s="2">
        <v>22</v>
      </c>
      <c r="BB56" s="2">
        <v>23</v>
      </c>
      <c r="BC56" s="2">
        <v>23</v>
      </c>
      <c r="BD56" s="2">
        <v>23</v>
      </c>
      <c r="BE56" s="2">
        <v>25</v>
      </c>
      <c r="BF56" s="2">
        <v>25</v>
      </c>
      <c r="BG56" s="2" t="e">
        <v>#N/A</v>
      </c>
      <c r="BH56" s="2" t="e">
        <v>#N/A</v>
      </c>
      <c r="BI56" s="2" t="e">
        <v>#N/A</v>
      </c>
      <c r="BJ56" s="2" t="e">
        <v>#N/A</v>
      </c>
      <c r="BK56" s="2" t="e">
        <v>#N/A</v>
      </c>
      <c r="BL56" s="2" t="e">
        <v>#N/A</v>
      </c>
      <c r="BM56" s="2" t="e">
        <v>#N/A</v>
      </c>
      <c r="BN56" s="2" t="e">
        <v>#N/A</v>
      </c>
      <c r="BO56" s="2" t="e">
        <v>#N/A</v>
      </c>
      <c r="BP56" s="2" t="e">
        <v>#N/A</v>
      </c>
      <c r="BQ56" s="2" t="e">
        <v>#N/A</v>
      </c>
      <c r="BR56" s="2" t="e">
        <v>#N/A</v>
      </c>
      <c r="BS56" s="2" t="e">
        <v>#N/A</v>
      </c>
      <c r="BT56" s="2" t="e">
        <v>#N/A</v>
      </c>
      <c r="BU56" s="2" t="e">
        <v>#N/A</v>
      </c>
      <c r="BV56" s="2" t="e">
        <v>#N/A</v>
      </c>
      <c r="BW56" s="2" t="e">
        <v>#N/A</v>
      </c>
      <c r="BX56" s="2" t="e">
        <v>#N/A</v>
      </c>
      <c r="BY56" s="2" t="e">
        <v>#N/A</v>
      </c>
      <c r="BZ56" s="2" t="e">
        <v>#N/A</v>
      </c>
      <c r="CA56" s="2" t="e">
        <v>#N/A</v>
      </c>
      <c r="CB56" s="2" t="e">
        <v>#N/A</v>
      </c>
      <c r="CC56" s="2" t="e">
        <v>#N/A</v>
      </c>
      <c r="CD56" s="2" t="e">
        <v>#N/A</v>
      </c>
      <c r="CE56" s="2" t="e">
        <v>#N/A</v>
      </c>
      <c r="CF56" s="2" t="e">
        <v>#N/A</v>
      </c>
      <c r="CG56" s="2" t="e">
        <v>#N/A</v>
      </c>
      <c r="CH56" s="2" t="e">
        <v>#N/A</v>
      </c>
      <c r="CI56" s="2" t="e">
        <v>#N/A</v>
      </c>
      <c r="CJ56" s="2" t="e">
        <v>#N/A</v>
      </c>
      <c r="CK56" s="2" t="e">
        <v>#N/A</v>
      </c>
      <c r="CL56" s="2" t="e">
        <v>#N/A</v>
      </c>
      <c r="CM56" s="2" t="e">
        <v>#N/A</v>
      </c>
      <c r="CN56" s="2" t="e">
        <v>#N/A</v>
      </c>
      <c r="CO56" s="2" t="e">
        <v>#N/A</v>
      </c>
      <c r="CP56" s="2" t="e">
        <v>#N/A</v>
      </c>
      <c r="CQ56" s="2" t="e">
        <v>#N/A</v>
      </c>
      <c r="CR56" s="2" t="e">
        <v>#N/A</v>
      </c>
      <c r="CS56" s="2" t="e">
        <v>#N/A</v>
      </c>
      <c r="CT56" s="2" t="e">
        <v>#N/A</v>
      </c>
      <c r="CU56" s="2" t="e">
        <v>#N/A</v>
      </c>
      <c r="CV56" s="2" t="e">
        <v>#N/A</v>
      </c>
      <c r="CW56" s="2" t="e">
        <v>#N/A</v>
      </c>
      <c r="CX56" s="2" t="e">
        <v>#N/A</v>
      </c>
      <c r="CY56" s="2" t="e">
        <v>#N/A</v>
      </c>
      <c r="CZ56" s="2" t="e">
        <v>#N/A</v>
      </c>
      <c r="DA56" s="2" t="e">
        <v>#N/A</v>
      </c>
      <c r="DB56" s="2" t="e">
        <v>#N/A</v>
      </c>
      <c r="DC56" s="2" t="e">
        <v>#N/A</v>
      </c>
      <c r="DD56" s="2" t="e">
        <v>#N/A</v>
      </c>
      <c r="DE56" s="2" t="e">
        <v>#N/A</v>
      </c>
      <c r="DF56" s="2" t="e">
        <v>#N/A</v>
      </c>
      <c r="DG56" s="2" t="e">
        <v>#N/A</v>
      </c>
      <c r="DH56" s="2" t="e">
        <v>#N/A</v>
      </c>
      <c r="DI56" s="2" t="e">
        <v>#N/A</v>
      </c>
      <c r="DJ56" s="2" t="e">
        <v>#N/A</v>
      </c>
      <c r="DK56" s="2" t="e">
        <v>#N/A</v>
      </c>
      <c r="DL56" s="2" t="e">
        <v>#N/A</v>
      </c>
      <c r="DM56" s="2" t="e">
        <v>#N/A</v>
      </c>
      <c r="DN56" s="2" t="e">
        <v>#N/A</v>
      </c>
      <c r="DO56" s="2" t="e">
        <v>#N/A</v>
      </c>
      <c r="DP56" s="2" t="e">
        <v>#N/A</v>
      </c>
      <c r="DQ56" s="2" t="e">
        <v>#N/A</v>
      </c>
      <c r="DR56" s="2" t="e">
        <v>#N/A</v>
      </c>
      <c r="DS56" s="2" t="e">
        <v>#N/A</v>
      </c>
      <c r="DT56" s="2" t="e">
        <v>#N/A</v>
      </c>
      <c r="DU56" s="2" t="e">
        <v>#N/A</v>
      </c>
      <c r="DV56" s="2" t="e">
        <v>#N/A</v>
      </c>
      <c r="DW56" s="2" t="e">
        <v>#N/A</v>
      </c>
      <c r="DX56" s="2" t="e">
        <v>#N/A</v>
      </c>
      <c r="DY56" s="2" t="e">
        <v>#N/A</v>
      </c>
      <c r="DZ56" s="2" t="e">
        <v>#N/A</v>
      </c>
      <c r="EA56" s="2" t="e">
        <v>#N/A</v>
      </c>
      <c r="EB56" s="2" t="e">
        <v>#N/A</v>
      </c>
      <c r="EC56" s="2" t="e">
        <v>#N/A</v>
      </c>
      <c r="ED56" s="2" t="e">
        <v>#N/A</v>
      </c>
      <c r="EE56" s="2" t="e">
        <v>#N/A</v>
      </c>
      <c r="EF56" s="2" t="e">
        <v>#N/A</v>
      </c>
      <c r="EG56" s="2" t="e">
        <v>#N/A</v>
      </c>
      <c r="EH56" s="2" t="e">
        <v>#N/A</v>
      </c>
      <c r="EI56" s="2" t="e">
        <v>#N/A</v>
      </c>
    </row>
    <row r="57" spans="1:139" x14ac:dyDescent="0.25">
      <c r="A57" s="2" t="s">
        <v>4</v>
      </c>
      <c r="B57" s="2">
        <v>133</v>
      </c>
      <c r="C57" s="2">
        <v>63</v>
      </c>
      <c r="D57" s="2">
        <v>0</v>
      </c>
      <c r="E57" s="2">
        <v>0</v>
      </c>
      <c r="F57" s="2">
        <v>-1</v>
      </c>
      <c r="G57" s="2">
        <v>-1</v>
      </c>
      <c r="H57" s="2">
        <v>0</v>
      </c>
      <c r="I57" s="2">
        <v>0</v>
      </c>
      <c r="J57" s="2">
        <v>4</v>
      </c>
      <c r="K57" s="2">
        <v>4</v>
      </c>
      <c r="L57" s="2">
        <v>3</v>
      </c>
      <c r="M57" s="2">
        <v>3</v>
      </c>
      <c r="N57" s="2">
        <v>3</v>
      </c>
      <c r="O57" s="2">
        <v>2</v>
      </c>
      <c r="P57" s="2">
        <v>2</v>
      </c>
      <c r="Q57" s="2">
        <v>1</v>
      </c>
      <c r="R57" s="2">
        <v>1</v>
      </c>
      <c r="S57" s="2">
        <v>0</v>
      </c>
      <c r="T57" s="2">
        <v>-1</v>
      </c>
      <c r="U57" s="2">
        <v>-1</v>
      </c>
      <c r="V57" s="2">
        <v>-2</v>
      </c>
      <c r="W57" s="2">
        <v>-3</v>
      </c>
      <c r="X57" s="2">
        <v>-4</v>
      </c>
      <c r="Y57" s="2">
        <v>-4</v>
      </c>
      <c r="Z57" s="2">
        <v>-3</v>
      </c>
      <c r="AA57" s="2">
        <v>-3</v>
      </c>
      <c r="AB57" s="2">
        <v>-3</v>
      </c>
      <c r="AC57" s="2">
        <v>-4</v>
      </c>
      <c r="AD57" s="2">
        <v>-4</v>
      </c>
      <c r="AE57" s="2">
        <v>-4</v>
      </c>
      <c r="AF57" s="2">
        <v>-3</v>
      </c>
      <c r="AG57" s="2">
        <v>-2</v>
      </c>
      <c r="AH57" s="2">
        <v>-2</v>
      </c>
      <c r="AI57" s="2">
        <v>-3</v>
      </c>
      <c r="AJ57" s="2">
        <v>-3</v>
      </c>
      <c r="AK57" s="2">
        <v>-3</v>
      </c>
      <c r="AL57" s="2">
        <v>-2</v>
      </c>
      <c r="AM57" s="2">
        <v>-2</v>
      </c>
      <c r="AN57" s="2">
        <v>-3</v>
      </c>
      <c r="AO57" s="2">
        <v>-2</v>
      </c>
      <c r="AP57" s="2">
        <v>-3</v>
      </c>
      <c r="AQ57" s="2">
        <v>-3</v>
      </c>
      <c r="AR57" s="2">
        <v>-2</v>
      </c>
      <c r="AS57" s="2">
        <v>-3</v>
      </c>
      <c r="AT57" s="2">
        <v>-4</v>
      </c>
      <c r="AU57" s="2">
        <v>-5</v>
      </c>
      <c r="AV57" s="2">
        <v>-5</v>
      </c>
      <c r="AW57" s="2">
        <v>-5</v>
      </c>
      <c r="AX57" s="2">
        <v>-5</v>
      </c>
      <c r="AY57" s="2">
        <v>-5</v>
      </c>
      <c r="AZ57" s="2">
        <v>-5</v>
      </c>
      <c r="BA57" s="2">
        <v>-5</v>
      </c>
      <c r="BB57" s="2">
        <v>-6</v>
      </c>
      <c r="BC57" s="2">
        <v>-6</v>
      </c>
      <c r="BD57" s="2">
        <v>-7</v>
      </c>
      <c r="BE57" s="2">
        <v>-6</v>
      </c>
      <c r="BF57" s="2">
        <v>-7</v>
      </c>
      <c r="BG57" s="2">
        <v>-6</v>
      </c>
      <c r="BH57" s="2">
        <v>-6</v>
      </c>
      <c r="BI57" s="2">
        <v>-6</v>
      </c>
      <c r="BJ57" s="2">
        <v>-4</v>
      </c>
      <c r="BK57" s="2">
        <v>-4</v>
      </c>
      <c r="BL57" s="2">
        <v>-5</v>
      </c>
      <c r="BM57" s="2">
        <v>-5</v>
      </c>
      <c r="BN57" s="2">
        <v>-5</v>
      </c>
      <c r="BO57" s="2">
        <v>-5</v>
      </c>
      <c r="BP57" s="2" t="e">
        <v>#N/A</v>
      </c>
      <c r="BQ57" s="2" t="e">
        <v>#N/A</v>
      </c>
      <c r="BR57" s="2" t="e">
        <v>#N/A</v>
      </c>
      <c r="BS57" s="2" t="e">
        <v>#N/A</v>
      </c>
      <c r="BT57" s="2" t="e">
        <v>#N/A</v>
      </c>
      <c r="BU57" s="2" t="e">
        <v>#N/A</v>
      </c>
      <c r="BV57" s="2" t="e">
        <v>#N/A</v>
      </c>
      <c r="BW57" s="2" t="e">
        <v>#N/A</v>
      </c>
      <c r="BX57" s="2" t="e">
        <v>#N/A</v>
      </c>
      <c r="BY57" s="2" t="e">
        <v>#N/A</v>
      </c>
      <c r="BZ57" s="2" t="e">
        <v>#N/A</v>
      </c>
      <c r="CA57" s="2" t="e">
        <v>#N/A</v>
      </c>
      <c r="CB57" s="2" t="e">
        <v>#N/A</v>
      </c>
      <c r="CC57" s="2" t="e">
        <v>#N/A</v>
      </c>
      <c r="CD57" s="2" t="e">
        <v>#N/A</v>
      </c>
      <c r="CE57" s="2" t="e">
        <v>#N/A</v>
      </c>
      <c r="CF57" s="2" t="e">
        <v>#N/A</v>
      </c>
      <c r="CG57" s="2" t="e">
        <v>#N/A</v>
      </c>
      <c r="CH57" s="2" t="e">
        <v>#N/A</v>
      </c>
      <c r="CI57" s="2" t="e">
        <v>#N/A</v>
      </c>
      <c r="CJ57" s="2" t="e">
        <v>#N/A</v>
      </c>
      <c r="CK57" s="2" t="e">
        <v>#N/A</v>
      </c>
      <c r="CL57" s="2" t="e">
        <v>#N/A</v>
      </c>
      <c r="CM57" s="2" t="e">
        <v>#N/A</v>
      </c>
      <c r="CN57" s="2" t="e">
        <v>#N/A</v>
      </c>
      <c r="CO57" s="2" t="e">
        <v>#N/A</v>
      </c>
      <c r="CP57" s="2" t="e">
        <v>#N/A</v>
      </c>
      <c r="CQ57" s="2" t="e">
        <v>#N/A</v>
      </c>
      <c r="CR57" s="2" t="e">
        <v>#N/A</v>
      </c>
      <c r="CS57" s="2" t="e">
        <v>#N/A</v>
      </c>
      <c r="CT57" s="2" t="e">
        <v>#N/A</v>
      </c>
      <c r="CU57" s="2" t="e">
        <v>#N/A</v>
      </c>
      <c r="CV57" s="2" t="e">
        <v>#N/A</v>
      </c>
      <c r="CW57" s="2" t="e">
        <v>#N/A</v>
      </c>
      <c r="CX57" s="2" t="e">
        <v>#N/A</v>
      </c>
      <c r="CY57" s="2" t="e">
        <v>#N/A</v>
      </c>
      <c r="CZ57" s="2" t="e">
        <v>#N/A</v>
      </c>
      <c r="DA57" s="2" t="e">
        <v>#N/A</v>
      </c>
      <c r="DB57" s="2" t="e">
        <v>#N/A</v>
      </c>
      <c r="DC57" s="2" t="e">
        <v>#N/A</v>
      </c>
      <c r="DD57" s="2" t="e">
        <v>#N/A</v>
      </c>
      <c r="DE57" s="2" t="e">
        <v>#N/A</v>
      </c>
      <c r="DF57" s="2" t="e">
        <v>#N/A</v>
      </c>
      <c r="DG57" s="2" t="e">
        <v>#N/A</v>
      </c>
      <c r="DH57" s="2" t="e">
        <v>#N/A</v>
      </c>
      <c r="DI57" s="2" t="e">
        <v>#N/A</v>
      </c>
      <c r="DJ57" s="2" t="e">
        <v>#N/A</v>
      </c>
      <c r="DK57" s="2" t="e">
        <v>#N/A</v>
      </c>
      <c r="DL57" s="2" t="e">
        <v>#N/A</v>
      </c>
      <c r="DM57" s="2" t="e">
        <v>#N/A</v>
      </c>
      <c r="DN57" s="2" t="e">
        <v>#N/A</v>
      </c>
      <c r="DO57" s="2" t="e">
        <v>#N/A</v>
      </c>
      <c r="DP57" s="2" t="e">
        <v>#N/A</v>
      </c>
      <c r="DQ57" s="2" t="e">
        <v>#N/A</v>
      </c>
      <c r="DR57" s="2" t="e">
        <v>#N/A</v>
      </c>
      <c r="DS57" s="2" t="e">
        <v>#N/A</v>
      </c>
      <c r="DT57" s="2" t="e">
        <v>#N/A</v>
      </c>
      <c r="DU57" s="2" t="e">
        <v>#N/A</v>
      </c>
      <c r="DV57" s="2" t="e">
        <v>#N/A</v>
      </c>
      <c r="DW57" s="2" t="e">
        <v>#N/A</v>
      </c>
      <c r="DX57" s="2" t="e">
        <v>#N/A</v>
      </c>
      <c r="DY57" s="2" t="e">
        <v>#N/A</v>
      </c>
      <c r="DZ57" s="2" t="e">
        <v>#N/A</v>
      </c>
      <c r="EA57" s="2" t="e">
        <v>#N/A</v>
      </c>
      <c r="EB57" s="2" t="e">
        <v>#N/A</v>
      </c>
      <c r="EC57" s="2" t="e">
        <v>#N/A</v>
      </c>
      <c r="ED57" s="2" t="e">
        <v>#N/A</v>
      </c>
      <c r="EE57" s="2" t="e">
        <v>#N/A</v>
      </c>
      <c r="EF57" s="2" t="e">
        <v>#N/A</v>
      </c>
      <c r="EG57" s="2" t="e">
        <v>#N/A</v>
      </c>
      <c r="EH57" s="2" t="e">
        <v>#N/A</v>
      </c>
      <c r="EI57" s="2" t="e">
        <v>#N/A</v>
      </c>
    </row>
    <row r="58" spans="1:139" x14ac:dyDescent="0.25">
      <c r="A58" s="2" t="s">
        <v>338</v>
      </c>
      <c r="B58" s="2">
        <v>134</v>
      </c>
      <c r="C58" s="2">
        <v>36</v>
      </c>
      <c r="D58" s="2">
        <v>0</v>
      </c>
      <c r="E58" s="2">
        <v>0</v>
      </c>
      <c r="F58" s="2">
        <v>0</v>
      </c>
      <c r="G58" s="2">
        <v>-1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-1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1</v>
      </c>
      <c r="V58" s="2">
        <v>1</v>
      </c>
      <c r="W58" s="2">
        <v>1</v>
      </c>
      <c r="X58" s="2">
        <v>0</v>
      </c>
      <c r="Y58" s="2">
        <v>0</v>
      </c>
      <c r="Z58" s="2">
        <v>1</v>
      </c>
      <c r="AA58" s="2">
        <v>1</v>
      </c>
      <c r="AB58" s="2">
        <v>2</v>
      </c>
      <c r="AC58" s="2">
        <v>2</v>
      </c>
      <c r="AD58" s="2">
        <v>2</v>
      </c>
      <c r="AE58" s="2">
        <v>1</v>
      </c>
      <c r="AF58" s="2">
        <v>0</v>
      </c>
      <c r="AG58" s="2">
        <v>-1</v>
      </c>
      <c r="AH58" s="2">
        <v>-1</v>
      </c>
      <c r="AI58" s="2">
        <v>-1</v>
      </c>
      <c r="AJ58" s="2">
        <v>-1</v>
      </c>
      <c r="AK58" s="2">
        <v>0</v>
      </c>
      <c r="AL58" s="2">
        <v>0</v>
      </c>
      <c r="AM58" s="2">
        <v>1</v>
      </c>
      <c r="AN58" s="2">
        <v>0</v>
      </c>
      <c r="AO58" s="2" t="e">
        <v>#N/A</v>
      </c>
      <c r="AP58" s="2" t="e">
        <v>#N/A</v>
      </c>
      <c r="AQ58" s="2" t="e">
        <v>#N/A</v>
      </c>
      <c r="AR58" s="2" t="e">
        <v>#N/A</v>
      </c>
      <c r="AS58" s="2" t="e">
        <v>#N/A</v>
      </c>
      <c r="AT58" s="2" t="e">
        <v>#N/A</v>
      </c>
      <c r="AU58" s="2" t="e">
        <v>#N/A</v>
      </c>
      <c r="AV58" s="2" t="e">
        <v>#N/A</v>
      </c>
      <c r="AW58" s="2" t="e">
        <v>#N/A</v>
      </c>
      <c r="AX58" s="2" t="e">
        <v>#N/A</v>
      </c>
      <c r="AY58" s="2" t="e">
        <v>#N/A</v>
      </c>
      <c r="AZ58" s="2" t="e">
        <v>#N/A</v>
      </c>
      <c r="BA58" s="2" t="e">
        <v>#N/A</v>
      </c>
      <c r="BB58" s="2" t="e">
        <v>#N/A</v>
      </c>
      <c r="BC58" s="2" t="e">
        <v>#N/A</v>
      </c>
      <c r="BD58" s="2" t="e">
        <v>#N/A</v>
      </c>
      <c r="BE58" s="2" t="e">
        <v>#N/A</v>
      </c>
      <c r="BF58" s="2" t="e">
        <v>#N/A</v>
      </c>
      <c r="BG58" s="2" t="e">
        <v>#N/A</v>
      </c>
      <c r="BH58" s="2" t="e">
        <v>#N/A</v>
      </c>
      <c r="BI58" s="2" t="e">
        <v>#N/A</v>
      </c>
      <c r="BJ58" s="2" t="e">
        <v>#N/A</v>
      </c>
      <c r="BK58" s="2" t="e">
        <v>#N/A</v>
      </c>
      <c r="BL58" s="2" t="e">
        <v>#N/A</v>
      </c>
      <c r="BM58" s="2" t="e">
        <v>#N/A</v>
      </c>
      <c r="BN58" s="2" t="e">
        <v>#N/A</v>
      </c>
      <c r="BO58" s="2" t="e">
        <v>#N/A</v>
      </c>
      <c r="BP58" s="2" t="e">
        <v>#N/A</v>
      </c>
      <c r="BQ58" s="2" t="e">
        <v>#N/A</v>
      </c>
      <c r="BR58" s="2" t="e">
        <v>#N/A</v>
      </c>
      <c r="BS58" s="2" t="e">
        <v>#N/A</v>
      </c>
      <c r="BT58" s="2" t="e">
        <v>#N/A</v>
      </c>
      <c r="BU58" s="2" t="e">
        <v>#N/A</v>
      </c>
      <c r="BV58" s="2" t="e">
        <v>#N/A</v>
      </c>
      <c r="BW58" s="2" t="e">
        <v>#N/A</v>
      </c>
      <c r="BX58" s="2" t="e">
        <v>#N/A</v>
      </c>
      <c r="BY58" s="2" t="e">
        <v>#N/A</v>
      </c>
      <c r="BZ58" s="2" t="e">
        <v>#N/A</v>
      </c>
      <c r="CA58" s="2" t="e">
        <v>#N/A</v>
      </c>
      <c r="CB58" s="2" t="e">
        <v>#N/A</v>
      </c>
      <c r="CC58" s="2" t="e">
        <v>#N/A</v>
      </c>
      <c r="CD58" s="2" t="e">
        <v>#N/A</v>
      </c>
      <c r="CE58" s="2" t="e">
        <v>#N/A</v>
      </c>
      <c r="CF58" s="2" t="e">
        <v>#N/A</v>
      </c>
      <c r="CG58" s="2" t="e">
        <v>#N/A</v>
      </c>
      <c r="CH58" s="2" t="e">
        <v>#N/A</v>
      </c>
      <c r="CI58" s="2" t="e">
        <v>#N/A</v>
      </c>
      <c r="CJ58" s="2" t="e">
        <v>#N/A</v>
      </c>
      <c r="CK58" s="2" t="e">
        <v>#N/A</v>
      </c>
      <c r="CL58" s="2" t="e">
        <v>#N/A</v>
      </c>
      <c r="CM58" s="2" t="e">
        <v>#N/A</v>
      </c>
      <c r="CN58" s="2" t="e">
        <v>#N/A</v>
      </c>
      <c r="CO58" s="2" t="e">
        <v>#N/A</v>
      </c>
      <c r="CP58" s="2" t="e">
        <v>#N/A</v>
      </c>
      <c r="CQ58" s="2" t="e">
        <v>#N/A</v>
      </c>
      <c r="CR58" s="2" t="e">
        <v>#N/A</v>
      </c>
      <c r="CS58" s="2" t="e">
        <v>#N/A</v>
      </c>
      <c r="CT58" s="2" t="e">
        <v>#N/A</v>
      </c>
      <c r="CU58" s="2" t="e">
        <v>#N/A</v>
      </c>
      <c r="CV58" s="2" t="e">
        <v>#N/A</v>
      </c>
      <c r="CW58" s="2" t="e">
        <v>#N/A</v>
      </c>
      <c r="CX58" s="2" t="e">
        <v>#N/A</v>
      </c>
      <c r="CY58" s="2" t="e">
        <v>#N/A</v>
      </c>
      <c r="CZ58" s="2" t="e">
        <v>#N/A</v>
      </c>
      <c r="DA58" s="2" t="e">
        <v>#N/A</v>
      </c>
      <c r="DB58" s="2" t="e">
        <v>#N/A</v>
      </c>
      <c r="DC58" s="2" t="e">
        <v>#N/A</v>
      </c>
      <c r="DD58" s="2" t="e">
        <v>#N/A</v>
      </c>
      <c r="DE58" s="2" t="e">
        <v>#N/A</v>
      </c>
      <c r="DF58" s="2" t="e">
        <v>#N/A</v>
      </c>
      <c r="DG58" s="2" t="e">
        <v>#N/A</v>
      </c>
      <c r="DH58" s="2" t="e">
        <v>#N/A</v>
      </c>
      <c r="DI58" s="2" t="e">
        <v>#N/A</v>
      </c>
      <c r="DJ58" s="2" t="e">
        <v>#N/A</v>
      </c>
      <c r="DK58" s="2" t="e">
        <v>#N/A</v>
      </c>
      <c r="DL58" s="2" t="e">
        <v>#N/A</v>
      </c>
      <c r="DM58" s="2" t="e">
        <v>#N/A</v>
      </c>
      <c r="DN58" s="2" t="e">
        <v>#N/A</v>
      </c>
      <c r="DO58" s="2" t="e">
        <v>#N/A</v>
      </c>
      <c r="DP58" s="2" t="e">
        <v>#N/A</v>
      </c>
      <c r="DQ58" s="2" t="e">
        <v>#N/A</v>
      </c>
      <c r="DR58" s="2" t="e">
        <v>#N/A</v>
      </c>
      <c r="DS58" s="2" t="e">
        <v>#N/A</v>
      </c>
      <c r="DT58" s="2" t="e">
        <v>#N/A</v>
      </c>
      <c r="DU58" s="2" t="e">
        <v>#N/A</v>
      </c>
      <c r="DV58" s="2" t="e">
        <v>#N/A</v>
      </c>
      <c r="DW58" s="2" t="e">
        <v>#N/A</v>
      </c>
      <c r="DX58" s="2" t="e">
        <v>#N/A</v>
      </c>
      <c r="DY58" s="2" t="e">
        <v>#N/A</v>
      </c>
      <c r="DZ58" s="2" t="e">
        <v>#N/A</v>
      </c>
      <c r="EA58" s="2" t="e">
        <v>#N/A</v>
      </c>
      <c r="EB58" s="2" t="e">
        <v>#N/A</v>
      </c>
      <c r="EC58" s="2" t="e">
        <v>#N/A</v>
      </c>
      <c r="ED58" s="2" t="e">
        <v>#N/A</v>
      </c>
      <c r="EE58" s="2" t="e">
        <v>#N/A</v>
      </c>
      <c r="EF58" s="2" t="e">
        <v>#N/A</v>
      </c>
      <c r="EG58" s="2" t="e">
        <v>#N/A</v>
      </c>
      <c r="EH58" s="2" t="e">
        <v>#N/A</v>
      </c>
      <c r="EI58" s="2" t="e">
        <v>#N/A</v>
      </c>
    </row>
    <row r="59" spans="1:139" x14ac:dyDescent="0.25">
      <c r="A59" s="2" t="s">
        <v>0</v>
      </c>
      <c r="B59" s="2">
        <v>135</v>
      </c>
      <c r="C59" s="2">
        <v>63</v>
      </c>
      <c r="D59" s="2">
        <v>0</v>
      </c>
      <c r="E59" s="2">
        <v>-1</v>
      </c>
      <c r="F59" s="2">
        <v>-2</v>
      </c>
      <c r="G59" s="2">
        <v>-2</v>
      </c>
      <c r="H59" s="2">
        <v>0</v>
      </c>
      <c r="I59" s="2">
        <v>0</v>
      </c>
      <c r="J59" s="2">
        <v>1</v>
      </c>
      <c r="K59" s="2">
        <v>0</v>
      </c>
      <c r="L59" s="2">
        <v>0</v>
      </c>
      <c r="M59" s="2">
        <v>0</v>
      </c>
      <c r="N59" s="2">
        <v>0</v>
      </c>
      <c r="O59" s="2">
        <v>1</v>
      </c>
      <c r="P59" s="2">
        <v>1</v>
      </c>
      <c r="Q59" s="2">
        <v>2</v>
      </c>
      <c r="R59" s="2">
        <v>2</v>
      </c>
      <c r="S59" s="2">
        <v>2</v>
      </c>
      <c r="T59" s="2">
        <v>2</v>
      </c>
      <c r="U59" s="2">
        <v>1</v>
      </c>
      <c r="V59" s="2">
        <v>1</v>
      </c>
      <c r="W59" s="2">
        <v>1</v>
      </c>
      <c r="X59" s="2">
        <v>0</v>
      </c>
      <c r="Y59" s="2">
        <v>1</v>
      </c>
      <c r="Z59" s="2">
        <v>2</v>
      </c>
      <c r="AA59" s="2">
        <v>2</v>
      </c>
      <c r="AB59" s="2">
        <v>2</v>
      </c>
      <c r="AC59" s="2">
        <v>1</v>
      </c>
      <c r="AD59" s="2">
        <v>3</v>
      </c>
      <c r="AE59" s="2">
        <v>2</v>
      </c>
      <c r="AF59" s="2">
        <v>1</v>
      </c>
      <c r="AG59" s="2">
        <v>2</v>
      </c>
      <c r="AH59" s="2">
        <v>2</v>
      </c>
      <c r="AI59" s="2">
        <v>1</v>
      </c>
      <c r="AJ59" s="2">
        <v>0</v>
      </c>
      <c r="AK59" s="2">
        <v>-1</v>
      </c>
      <c r="AL59" s="2">
        <v>-1</v>
      </c>
      <c r="AM59" s="2">
        <v>-1</v>
      </c>
      <c r="AN59" s="2">
        <v>-1</v>
      </c>
      <c r="AO59" s="2">
        <v>-2</v>
      </c>
      <c r="AP59" s="2">
        <v>-3</v>
      </c>
      <c r="AQ59" s="2">
        <v>-3</v>
      </c>
      <c r="AR59" s="2">
        <v>-3</v>
      </c>
      <c r="AS59" s="2">
        <v>-4</v>
      </c>
      <c r="AT59" s="2">
        <v>-5</v>
      </c>
      <c r="AU59" s="2">
        <v>-5</v>
      </c>
      <c r="AV59" s="2">
        <v>-5</v>
      </c>
      <c r="AW59" s="2">
        <v>-5</v>
      </c>
      <c r="AX59" s="2">
        <v>-3</v>
      </c>
      <c r="AY59" s="2">
        <v>-3</v>
      </c>
      <c r="AZ59" s="2">
        <v>-4</v>
      </c>
      <c r="BA59" s="2">
        <v>-5</v>
      </c>
      <c r="BB59" s="2">
        <v>-6</v>
      </c>
      <c r="BC59" s="2">
        <v>-6</v>
      </c>
      <c r="BD59" s="2">
        <v>-7</v>
      </c>
      <c r="BE59" s="2">
        <v>-7</v>
      </c>
      <c r="BF59" s="2">
        <v>-7</v>
      </c>
      <c r="BG59" s="2">
        <v>-7</v>
      </c>
      <c r="BH59" s="2">
        <v>-7</v>
      </c>
      <c r="BI59" s="2">
        <v>-7</v>
      </c>
      <c r="BJ59" s="2">
        <v>-7</v>
      </c>
      <c r="BK59" s="2">
        <v>-5</v>
      </c>
      <c r="BL59" s="2">
        <v>-6</v>
      </c>
      <c r="BM59" s="2">
        <v>-6</v>
      </c>
      <c r="BN59" s="2">
        <v>-5</v>
      </c>
      <c r="BO59" s="2">
        <v>-5</v>
      </c>
      <c r="BP59" s="2" t="e">
        <v>#N/A</v>
      </c>
      <c r="BQ59" s="2" t="e">
        <v>#N/A</v>
      </c>
      <c r="BR59" s="2" t="e">
        <v>#N/A</v>
      </c>
      <c r="BS59" s="2" t="e">
        <v>#N/A</v>
      </c>
      <c r="BT59" s="2" t="e">
        <v>#N/A</v>
      </c>
      <c r="BU59" s="2" t="e">
        <v>#N/A</v>
      </c>
      <c r="BV59" s="2" t="e">
        <v>#N/A</v>
      </c>
      <c r="BW59" s="2" t="e">
        <v>#N/A</v>
      </c>
      <c r="BX59" s="2" t="e">
        <v>#N/A</v>
      </c>
      <c r="BY59" s="2" t="e">
        <v>#N/A</v>
      </c>
      <c r="BZ59" s="2" t="e">
        <v>#N/A</v>
      </c>
      <c r="CA59" s="2" t="e">
        <v>#N/A</v>
      </c>
      <c r="CB59" s="2" t="e">
        <v>#N/A</v>
      </c>
      <c r="CC59" s="2" t="e">
        <v>#N/A</v>
      </c>
      <c r="CD59" s="2" t="e">
        <v>#N/A</v>
      </c>
      <c r="CE59" s="2" t="e">
        <v>#N/A</v>
      </c>
      <c r="CF59" s="2" t="e">
        <v>#N/A</v>
      </c>
      <c r="CG59" s="2" t="e">
        <v>#N/A</v>
      </c>
      <c r="CH59" s="2" t="e">
        <v>#N/A</v>
      </c>
      <c r="CI59" s="2" t="e">
        <v>#N/A</v>
      </c>
      <c r="CJ59" s="2" t="e">
        <v>#N/A</v>
      </c>
      <c r="CK59" s="2" t="e">
        <v>#N/A</v>
      </c>
      <c r="CL59" s="2" t="e">
        <v>#N/A</v>
      </c>
      <c r="CM59" s="2" t="e">
        <v>#N/A</v>
      </c>
      <c r="CN59" s="2" t="e">
        <v>#N/A</v>
      </c>
      <c r="CO59" s="2" t="e">
        <v>#N/A</v>
      </c>
      <c r="CP59" s="2" t="e">
        <v>#N/A</v>
      </c>
      <c r="CQ59" s="2" t="e">
        <v>#N/A</v>
      </c>
      <c r="CR59" s="2" t="e">
        <v>#N/A</v>
      </c>
      <c r="CS59" s="2" t="e">
        <v>#N/A</v>
      </c>
      <c r="CT59" s="2" t="e">
        <v>#N/A</v>
      </c>
      <c r="CU59" s="2" t="e">
        <v>#N/A</v>
      </c>
      <c r="CV59" s="2" t="e">
        <v>#N/A</v>
      </c>
      <c r="CW59" s="2" t="e">
        <v>#N/A</v>
      </c>
      <c r="CX59" s="2" t="e">
        <v>#N/A</v>
      </c>
      <c r="CY59" s="2" t="e">
        <v>#N/A</v>
      </c>
      <c r="CZ59" s="2" t="e">
        <v>#N/A</v>
      </c>
      <c r="DA59" s="2" t="e">
        <v>#N/A</v>
      </c>
      <c r="DB59" s="2" t="e">
        <v>#N/A</v>
      </c>
      <c r="DC59" s="2" t="e">
        <v>#N/A</v>
      </c>
      <c r="DD59" s="2" t="e">
        <v>#N/A</v>
      </c>
      <c r="DE59" s="2" t="e">
        <v>#N/A</v>
      </c>
      <c r="DF59" s="2" t="e">
        <v>#N/A</v>
      </c>
      <c r="DG59" s="2" t="e">
        <v>#N/A</v>
      </c>
      <c r="DH59" s="2" t="e">
        <v>#N/A</v>
      </c>
      <c r="DI59" s="2" t="e">
        <v>#N/A</v>
      </c>
      <c r="DJ59" s="2" t="e">
        <v>#N/A</v>
      </c>
      <c r="DK59" s="2" t="e">
        <v>#N/A</v>
      </c>
      <c r="DL59" s="2" t="e">
        <v>#N/A</v>
      </c>
      <c r="DM59" s="2" t="e">
        <v>#N/A</v>
      </c>
      <c r="DN59" s="2" t="e">
        <v>#N/A</v>
      </c>
      <c r="DO59" s="2" t="e">
        <v>#N/A</v>
      </c>
      <c r="DP59" s="2" t="e">
        <v>#N/A</v>
      </c>
      <c r="DQ59" s="2" t="e">
        <v>#N/A</v>
      </c>
      <c r="DR59" s="2" t="e">
        <v>#N/A</v>
      </c>
      <c r="DS59" s="2" t="e">
        <v>#N/A</v>
      </c>
      <c r="DT59" s="2" t="e">
        <v>#N/A</v>
      </c>
      <c r="DU59" s="2" t="e">
        <v>#N/A</v>
      </c>
      <c r="DV59" s="2" t="e">
        <v>#N/A</v>
      </c>
      <c r="DW59" s="2" t="e">
        <v>#N/A</v>
      </c>
      <c r="DX59" s="2" t="e">
        <v>#N/A</v>
      </c>
      <c r="DY59" s="2" t="e">
        <v>#N/A</v>
      </c>
      <c r="DZ59" s="2" t="e">
        <v>#N/A</v>
      </c>
      <c r="EA59" s="2" t="e">
        <v>#N/A</v>
      </c>
      <c r="EB59" s="2" t="e">
        <v>#N/A</v>
      </c>
      <c r="EC59" s="2" t="e">
        <v>#N/A</v>
      </c>
      <c r="ED59" s="2" t="e">
        <v>#N/A</v>
      </c>
      <c r="EE59" s="2" t="e">
        <v>#N/A</v>
      </c>
      <c r="EF59" s="2" t="e">
        <v>#N/A</v>
      </c>
      <c r="EG59" s="2" t="e">
        <v>#N/A</v>
      </c>
      <c r="EH59" s="2" t="e">
        <v>#N/A</v>
      </c>
      <c r="EI59" s="2" t="e">
        <v>#N/A</v>
      </c>
    </row>
    <row r="60" spans="1:139" x14ac:dyDescent="0.25">
      <c r="A60" s="2" t="s">
        <v>329</v>
      </c>
      <c r="B60" s="2">
        <v>136</v>
      </c>
      <c r="C60" s="2">
        <v>63</v>
      </c>
      <c r="D60" s="2">
        <v>0</v>
      </c>
      <c r="E60" s="2">
        <v>0</v>
      </c>
      <c r="F60" s="2">
        <v>-1</v>
      </c>
      <c r="G60" s="2">
        <v>-1</v>
      </c>
      <c r="H60" s="2">
        <v>1</v>
      </c>
      <c r="I60" s="2">
        <v>1</v>
      </c>
      <c r="J60" s="2">
        <v>2</v>
      </c>
      <c r="K60" s="2">
        <v>2</v>
      </c>
      <c r="L60" s="2">
        <v>3</v>
      </c>
      <c r="M60" s="2">
        <v>2</v>
      </c>
      <c r="N60" s="2">
        <v>3</v>
      </c>
      <c r="O60" s="2">
        <v>3</v>
      </c>
      <c r="P60" s="2">
        <v>3</v>
      </c>
      <c r="Q60" s="2">
        <v>4</v>
      </c>
      <c r="R60" s="2">
        <v>4</v>
      </c>
      <c r="S60" s="2">
        <v>4</v>
      </c>
      <c r="T60" s="2">
        <v>4</v>
      </c>
      <c r="U60" s="2">
        <v>5</v>
      </c>
      <c r="V60" s="2">
        <v>4</v>
      </c>
      <c r="W60" s="2">
        <v>4</v>
      </c>
      <c r="X60" s="2">
        <v>4</v>
      </c>
      <c r="Y60" s="2">
        <v>4</v>
      </c>
      <c r="Z60" s="2">
        <v>5</v>
      </c>
      <c r="AA60" s="2">
        <v>5</v>
      </c>
      <c r="AB60" s="2">
        <v>4</v>
      </c>
      <c r="AC60" s="2">
        <v>3</v>
      </c>
      <c r="AD60" s="2">
        <v>6</v>
      </c>
      <c r="AE60" s="2">
        <v>6</v>
      </c>
      <c r="AF60" s="2">
        <v>6</v>
      </c>
      <c r="AG60" s="2">
        <v>7</v>
      </c>
      <c r="AH60" s="2">
        <v>7</v>
      </c>
      <c r="AI60" s="2">
        <v>7</v>
      </c>
      <c r="AJ60" s="2">
        <v>6</v>
      </c>
      <c r="AK60" s="2">
        <v>7</v>
      </c>
      <c r="AL60" s="2">
        <v>8</v>
      </c>
      <c r="AM60" s="2">
        <v>9</v>
      </c>
      <c r="AN60" s="2">
        <v>8</v>
      </c>
      <c r="AO60" s="2">
        <v>8</v>
      </c>
      <c r="AP60" s="2">
        <v>7</v>
      </c>
      <c r="AQ60" s="2">
        <v>7</v>
      </c>
      <c r="AR60" s="2">
        <v>8</v>
      </c>
      <c r="AS60" s="2">
        <v>9</v>
      </c>
      <c r="AT60" s="2">
        <v>12</v>
      </c>
      <c r="AU60" s="2">
        <v>12</v>
      </c>
      <c r="AV60" s="2">
        <v>12</v>
      </c>
      <c r="AW60" s="2">
        <v>12</v>
      </c>
      <c r="AX60" s="2">
        <v>12</v>
      </c>
      <c r="AY60" s="2">
        <v>14</v>
      </c>
      <c r="AZ60" s="2">
        <v>14</v>
      </c>
      <c r="BA60" s="2">
        <v>12</v>
      </c>
      <c r="BB60" s="2">
        <v>12</v>
      </c>
      <c r="BC60" s="2">
        <v>12</v>
      </c>
      <c r="BD60" s="2">
        <v>15</v>
      </c>
      <c r="BE60" s="2">
        <v>14</v>
      </c>
      <c r="BF60" s="2">
        <v>13</v>
      </c>
      <c r="BG60" s="2">
        <v>13</v>
      </c>
      <c r="BH60" s="2">
        <v>13</v>
      </c>
      <c r="BI60" s="2">
        <v>13</v>
      </c>
      <c r="BJ60" s="2">
        <v>15</v>
      </c>
      <c r="BK60" s="2">
        <v>15</v>
      </c>
      <c r="BL60" s="2">
        <v>16</v>
      </c>
      <c r="BM60" s="2">
        <v>16</v>
      </c>
      <c r="BN60" s="2">
        <v>17</v>
      </c>
      <c r="BO60" s="2">
        <v>18</v>
      </c>
      <c r="BP60" s="2" t="e">
        <v>#N/A</v>
      </c>
      <c r="BQ60" s="2" t="e">
        <v>#N/A</v>
      </c>
      <c r="BR60" s="2" t="e">
        <v>#N/A</v>
      </c>
      <c r="BS60" s="2" t="e">
        <v>#N/A</v>
      </c>
      <c r="BT60" s="2" t="e">
        <v>#N/A</v>
      </c>
      <c r="BU60" s="2" t="e">
        <v>#N/A</v>
      </c>
      <c r="BV60" s="2" t="e">
        <v>#N/A</v>
      </c>
      <c r="BW60" s="2" t="e">
        <v>#N/A</v>
      </c>
      <c r="BX60" s="2" t="e">
        <v>#N/A</v>
      </c>
      <c r="BY60" s="2" t="e">
        <v>#N/A</v>
      </c>
      <c r="BZ60" s="2" t="e">
        <v>#N/A</v>
      </c>
      <c r="CA60" s="2" t="e">
        <v>#N/A</v>
      </c>
      <c r="CB60" s="2" t="e">
        <v>#N/A</v>
      </c>
      <c r="CC60" s="2" t="e">
        <v>#N/A</v>
      </c>
      <c r="CD60" s="2" t="e">
        <v>#N/A</v>
      </c>
      <c r="CE60" s="2" t="e">
        <v>#N/A</v>
      </c>
      <c r="CF60" s="2" t="e">
        <v>#N/A</v>
      </c>
      <c r="CG60" s="2" t="e">
        <v>#N/A</v>
      </c>
      <c r="CH60" s="2" t="e">
        <v>#N/A</v>
      </c>
      <c r="CI60" s="2" t="e">
        <v>#N/A</v>
      </c>
      <c r="CJ60" s="2" t="e">
        <v>#N/A</v>
      </c>
      <c r="CK60" s="2" t="e">
        <v>#N/A</v>
      </c>
      <c r="CL60" s="2" t="e">
        <v>#N/A</v>
      </c>
      <c r="CM60" s="2" t="e">
        <v>#N/A</v>
      </c>
      <c r="CN60" s="2" t="e">
        <v>#N/A</v>
      </c>
      <c r="CO60" s="2" t="e">
        <v>#N/A</v>
      </c>
      <c r="CP60" s="2" t="e">
        <v>#N/A</v>
      </c>
      <c r="CQ60" s="2" t="e">
        <v>#N/A</v>
      </c>
      <c r="CR60" s="2" t="e">
        <v>#N/A</v>
      </c>
      <c r="CS60" s="2" t="e">
        <v>#N/A</v>
      </c>
      <c r="CT60" s="2" t="e">
        <v>#N/A</v>
      </c>
      <c r="CU60" s="2" t="e">
        <v>#N/A</v>
      </c>
      <c r="CV60" s="2" t="e">
        <v>#N/A</v>
      </c>
      <c r="CW60" s="2" t="e">
        <v>#N/A</v>
      </c>
      <c r="CX60" s="2" t="e">
        <v>#N/A</v>
      </c>
      <c r="CY60" s="2" t="e">
        <v>#N/A</v>
      </c>
      <c r="CZ60" s="2" t="e">
        <v>#N/A</v>
      </c>
      <c r="DA60" s="2" t="e">
        <v>#N/A</v>
      </c>
      <c r="DB60" s="2" t="e">
        <v>#N/A</v>
      </c>
      <c r="DC60" s="2" t="e">
        <v>#N/A</v>
      </c>
      <c r="DD60" s="2" t="e">
        <v>#N/A</v>
      </c>
      <c r="DE60" s="2" t="e">
        <v>#N/A</v>
      </c>
      <c r="DF60" s="2" t="e">
        <v>#N/A</v>
      </c>
      <c r="DG60" s="2" t="e">
        <v>#N/A</v>
      </c>
      <c r="DH60" s="2" t="e">
        <v>#N/A</v>
      </c>
      <c r="DI60" s="2" t="e">
        <v>#N/A</v>
      </c>
      <c r="DJ60" s="2" t="e">
        <v>#N/A</v>
      </c>
      <c r="DK60" s="2" t="e">
        <v>#N/A</v>
      </c>
      <c r="DL60" s="2" t="e">
        <v>#N/A</v>
      </c>
      <c r="DM60" s="2" t="e">
        <v>#N/A</v>
      </c>
      <c r="DN60" s="2" t="e">
        <v>#N/A</v>
      </c>
      <c r="DO60" s="2" t="e">
        <v>#N/A</v>
      </c>
      <c r="DP60" s="2" t="e">
        <v>#N/A</v>
      </c>
      <c r="DQ60" s="2" t="e">
        <v>#N/A</v>
      </c>
      <c r="DR60" s="2" t="e">
        <v>#N/A</v>
      </c>
      <c r="DS60" s="2" t="e">
        <v>#N/A</v>
      </c>
      <c r="DT60" s="2" t="e">
        <v>#N/A</v>
      </c>
      <c r="DU60" s="2" t="e">
        <v>#N/A</v>
      </c>
      <c r="DV60" s="2" t="e">
        <v>#N/A</v>
      </c>
      <c r="DW60" s="2" t="e">
        <v>#N/A</v>
      </c>
      <c r="DX60" s="2" t="e">
        <v>#N/A</v>
      </c>
      <c r="DY60" s="2" t="e">
        <v>#N/A</v>
      </c>
      <c r="DZ60" s="2" t="e">
        <v>#N/A</v>
      </c>
      <c r="EA60" s="2" t="e">
        <v>#N/A</v>
      </c>
      <c r="EB60" s="2" t="e">
        <v>#N/A</v>
      </c>
      <c r="EC60" s="2" t="e">
        <v>#N/A</v>
      </c>
      <c r="ED60" s="2" t="e">
        <v>#N/A</v>
      </c>
      <c r="EE60" s="2" t="e">
        <v>#N/A</v>
      </c>
      <c r="EF60" s="2" t="e">
        <v>#N/A</v>
      </c>
      <c r="EG60" s="2" t="e">
        <v>#N/A</v>
      </c>
      <c r="EH60" s="2" t="e">
        <v>#N/A</v>
      </c>
      <c r="EI60" s="2" t="e">
        <v>#N/A</v>
      </c>
    </row>
    <row r="61" spans="1:139" x14ac:dyDescent="0.25">
      <c r="A61" s="2" t="s">
        <v>550</v>
      </c>
      <c r="B61" s="2">
        <v>137</v>
      </c>
      <c r="C61" s="2">
        <v>54</v>
      </c>
      <c r="D61" s="2">
        <v>0</v>
      </c>
      <c r="E61" s="2">
        <v>0</v>
      </c>
      <c r="F61" s="2">
        <v>0</v>
      </c>
      <c r="G61" s="2">
        <v>0</v>
      </c>
      <c r="H61" s="2">
        <v>2</v>
      </c>
      <c r="I61" s="2">
        <v>2</v>
      </c>
      <c r="J61" s="2">
        <v>2</v>
      </c>
      <c r="K61" s="2">
        <v>2</v>
      </c>
      <c r="L61" s="2">
        <v>2</v>
      </c>
      <c r="M61" s="2">
        <v>2</v>
      </c>
      <c r="N61" s="2">
        <v>2</v>
      </c>
      <c r="O61" s="2">
        <v>2</v>
      </c>
      <c r="P61" s="2">
        <v>3</v>
      </c>
      <c r="Q61" s="2">
        <v>3</v>
      </c>
      <c r="R61" s="2">
        <v>3</v>
      </c>
      <c r="S61" s="2">
        <v>4</v>
      </c>
      <c r="T61" s="2">
        <v>4</v>
      </c>
      <c r="U61" s="2">
        <v>4</v>
      </c>
      <c r="V61" s="2">
        <v>4</v>
      </c>
      <c r="W61" s="2">
        <v>4</v>
      </c>
      <c r="X61" s="2">
        <v>4</v>
      </c>
      <c r="Y61" s="2">
        <v>4</v>
      </c>
      <c r="Z61" s="2">
        <v>6</v>
      </c>
      <c r="AA61" s="2">
        <v>6</v>
      </c>
      <c r="AB61" s="2">
        <v>6</v>
      </c>
      <c r="AC61" s="2">
        <v>9</v>
      </c>
      <c r="AD61" s="2">
        <v>11</v>
      </c>
      <c r="AE61" s="2">
        <v>12</v>
      </c>
      <c r="AF61" s="2">
        <v>12</v>
      </c>
      <c r="AG61" s="2">
        <v>12</v>
      </c>
      <c r="AH61" s="2">
        <v>11</v>
      </c>
      <c r="AI61" s="2">
        <v>12</v>
      </c>
      <c r="AJ61" s="2">
        <v>12</v>
      </c>
      <c r="AK61" s="2">
        <v>13</v>
      </c>
      <c r="AL61" s="2">
        <v>13</v>
      </c>
      <c r="AM61" s="2">
        <v>13</v>
      </c>
      <c r="AN61" s="2">
        <v>13</v>
      </c>
      <c r="AO61" s="2">
        <v>14</v>
      </c>
      <c r="AP61" s="2">
        <v>14</v>
      </c>
      <c r="AQ61" s="2">
        <v>14</v>
      </c>
      <c r="AR61" s="2">
        <v>16</v>
      </c>
      <c r="AS61" s="2">
        <v>17</v>
      </c>
      <c r="AT61" s="2">
        <v>20</v>
      </c>
      <c r="AU61" s="2">
        <v>20</v>
      </c>
      <c r="AV61" s="2">
        <v>20</v>
      </c>
      <c r="AW61" s="2">
        <v>19</v>
      </c>
      <c r="AX61" s="2">
        <v>20</v>
      </c>
      <c r="AY61" s="2">
        <v>21</v>
      </c>
      <c r="AZ61" s="2">
        <v>21</v>
      </c>
      <c r="BA61" s="2">
        <v>20</v>
      </c>
      <c r="BB61" s="2">
        <v>21</v>
      </c>
      <c r="BC61" s="2">
        <v>22</v>
      </c>
      <c r="BD61" s="2">
        <v>22</v>
      </c>
      <c r="BE61" s="2">
        <v>22</v>
      </c>
      <c r="BF61" s="2">
        <v>22</v>
      </c>
      <c r="BG61" s="2" t="e">
        <v>#N/A</v>
      </c>
      <c r="BH61" s="2" t="e">
        <v>#N/A</v>
      </c>
      <c r="BI61" s="2" t="e">
        <v>#N/A</v>
      </c>
      <c r="BJ61" s="2" t="e">
        <v>#N/A</v>
      </c>
      <c r="BK61" s="2" t="e">
        <v>#N/A</v>
      </c>
      <c r="BL61" s="2" t="e">
        <v>#N/A</v>
      </c>
      <c r="BM61" s="2" t="e">
        <v>#N/A</v>
      </c>
      <c r="BN61" s="2" t="e">
        <v>#N/A</v>
      </c>
      <c r="BO61" s="2" t="e">
        <v>#N/A</v>
      </c>
      <c r="BP61" s="2" t="e">
        <v>#N/A</v>
      </c>
      <c r="BQ61" s="2" t="e">
        <v>#N/A</v>
      </c>
      <c r="BR61" s="2" t="e">
        <v>#N/A</v>
      </c>
      <c r="BS61" s="2" t="e">
        <v>#N/A</v>
      </c>
      <c r="BT61" s="2" t="e">
        <v>#N/A</v>
      </c>
      <c r="BU61" s="2" t="e">
        <v>#N/A</v>
      </c>
      <c r="BV61" s="2" t="e">
        <v>#N/A</v>
      </c>
      <c r="BW61" s="2" t="e">
        <v>#N/A</v>
      </c>
      <c r="BX61" s="2" t="e">
        <v>#N/A</v>
      </c>
      <c r="BY61" s="2" t="e">
        <v>#N/A</v>
      </c>
      <c r="BZ61" s="2" t="e">
        <v>#N/A</v>
      </c>
      <c r="CA61" s="2" t="e">
        <v>#N/A</v>
      </c>
      <c r="CB61" s="2" t="e">
        <v>#N/A</v>
      </c>
      <c r="CC61" s="2" t="e">
        <v>#N/A</v>
      </c>
      <c r="CD61" s="2" t="e">
        <v>#N/A</v>
      </c>
      <c r="CE61" s="2" t="e">
        <v>#N/A</v>
      </c>
      <c r="CF61" s="2" t="e">
        <v>#N/A</v>
      </c>
      <c r="CG61" s="2" t="e">
        <v>#N/A</v>
      </c>
      <c r="CH61" s="2" t="e">
        <v>#N/A</v>
      </c>
      <c r="CI61" s="2" t="e">
        <v>#N/A</v>
      </c>
      <c r="CJ61" s="2" t="e">
        <v>#N/A</v>
      </c>
      <c r="CK61" s="2" t="e">
        <v>#N/A</v>
      </c>
      <c r="CL61" s="2" t="e">
        <v>#N/A</v>
      </c>
      <c r="CM61" s="2" t="e">
        <v>#N/A</v>
      </c>
      <c r="CN61" s="2" t="e">
        <v>#N/A</v>
      </c>
      <c r="CO61" s="2" t="e">
        <v>#N/A</v>
      </c>
      <c r="CP61" s="2" t="e">
        <v>#N/A</v>
      </c>
      <c r="CQ61" s="2" t="e">
        <v>#N/A</v>
      </c>
      <c r="CR61" s="2" t="e">
        <v>#N/A</v>
      </c>
      <c r="CS61" s="2" t="e">
        <v>#N/A</v>
      </c>
      <c r="CT61" s="2" t="e">
        <v>#N/A</v>
      </c>
      <c r="CU61" s="2" t="e">
        <v>#N/A</v>
      </c>
      <c r="CV61" s="2" t="e">
        <v>#N/A</v>
      </c>
      <c r="CW61" s="2" t="e">
        <v>#N/A</v>
      </c>
      <c r="CX61" s="2" t="e">
        <v>#N/A</v>
      </c>
      <c r="CY61" s="2" t="e">
        <v>#N/A</v>
      </c>
      <c r="CZ61" s="2" t="e">
        <v>#N/A</v>
      </c>
      <c r="DA61" s="2" t="e">
        <v>#N/A</v>
      </c>
      <c r="DB61" s="2" t="e">
        <v>#N/A</v>
      </c>
      <c r="DC61" s="2" t="e">
        <v>#N/A</v>
      </c>
      <c r="DD61" s="2" t="e">
        <v>#N/A</v>
      </c>
      <c r="DE61" s="2" t="e">
        <v>#N/A</v>
      </c>
      <c r="DF61" s="2" t="e">
        <v>#N/A</v>
      </c>
      <c r="DG61" s="2" t="e">
        <v>#N/A</v>
      </c>
      <c r="DH61" s="2" t="e">
        <v>#N/A</v>
      </c>
      <c r="DI61" s="2" t="e">
        <v>#N/A</v>
      </c>
      <c r="DJ61" s="2" t="e">
        <v>#N/A</v>
      </c>
      <c r="DK61" s="2" t="e">
        <v>#N/A</v>
      </c>
      <c r="DL61" s="2" t="e">
        <v>#N/A</v>
      </c>
      <c r="DM61" s="2" t="e">
        <v>#N/A</v>
      </c>
      <c r="DN61" s="2" t="e">
        <v>#N/A</v>
      </c>
      <c r="DO61" s="2" t="e">
        <v>#N/A</v>
      </c>
      <c r="DP61" s="2" t="e">
        <v>#N/A</v>
      </c>
      <c r="DQ61" s="2" t="e">
        <v>#N/A</v>
      </c>
      <c r="DR61" s="2" t="e">
        <v>#N/A</v>
      </c>
      <c r="DS61" s="2" t="e">
        <v>#N/A</v>
      </c>
      <c r="DT61" s="2" t="e">
        <v>#N/A</v>
      </c>
      <c r="DU61" s="2" t="e">
        <v>#N/A</v>
      </c>
      <c r="DV61" s="2" t="e">
        <v>#N/A</v>
      </c>
      <c r="DW61" s="2" t="e">
        <v>#N/A</v>
      </c>
      <c r="DX61" s="2" t="e">
        <v>#N/A</v>
      </c>
      <c r="DY61" s="2" t="e">
        <v>#N/A</v>
      </c>
      <c r="DZ61" s="2" t="e">
        <v>#N/A</v>
      </c>
      <c r="EA61" s="2" t="e">
        <v>#N/A</v>
      </c>
      <c r="EB61" s="2" t="e">
        <v>#N/A</v>
      </c>
      <c r="EC61" s="2" t="e">
        <v>#N/A</v>
      </c>
      <c r="ED61" s="2" t="e">
        <v>#N/A</v>
      </c>
      <c r="EE61" s="2" t="e">
        <v>#N/A</v>
      </c>
      <c r="EF61" s="2" t="e">
        <v>#N/A</v>
      </c>
      <c r="EG61" s="2" t="e">
        <v>#N/A</v>
      </c>
      <c r="EH61" s="2" t="e">
        <v>#N/A</v>
      </c>
      <c r="EI61" s="2" t="e">
        <v>#N/A</v>
      </c>
    </row>
    <row r="62" spans="1:139" x14ac:dyDescent="0.25">
      <c r="A62" s="2" t="s">
        <v>328</v>
      </c>
      <c r="B62" s="2">
        <v>138</v>
      </c>
      <c r="C62" s="2">
        <v>63</v>
      </c>
      <c r="D62" s="2">
        <v>0</v>
      </c>
      <c r="E62" s="2">
        <v>0</v>
      </c>
      <c r="F62" s="2">
        <v>-1</v>
      </c>
      <c r="G62" s="2">
        <v>-1</v>
      </c>
      <c r="H62" s="2">
        <v>2</v>
      </c>
      <c r="I62" s="2">
        <v>2</v>
      </c>
      <c r="J62" s="2">
        <v>2</v>
      </c>
      <c r="K62" s="2">
        <v>1</v>
      </c>
      <c r="L62" s="2">
        <v>0</v>
      </c>
      <c r="M62" s="2">
        <v>0</v>
      </c>
      <c r="N62" s="2">
        <v>0</v>
      </c>
      <c r="O62" s="2">
        <v>0</v>
      </c>
      <c r="P62" s="2">
        <v>-1</v>
      </c>
      <c r="Q62" s="2">
        <v>-2</v>
      </c>
      <c r="R62" s="2">
        <v>-2</v>
      </c>
      <c r="S62" s="2">
        <v>-2</v>
      </c>
      <c r="T62" s="2">
        <v>-3</v>
      </c>
      <c r="U62" s="2">
        <v>-3</v>
      </c>
      <c r="V62" s="2">
        <v>-4</v>
      </c>
      <c r="W62" s="2">
        <v>-3</v>
      </c>
      <c r="X62" s="2">
        <v>-3</v>
      </c>
      <c r="Y62" s="2">
        <v>-3</v>
      </c>
      <c r="Z62" s="2">
        <v>-2</v>
      </c>
      <c r="AA62" s="2">
        <v>-3</v>
      </c>
      <c r="AB62" s="2">
        <v>-2</v>
      </c>
      <c r="AC62" s="2">
        <v>-2</v>
      </c>
      <c r="AD62" s="2">
        <v>-2</v>
      </c>
      <c r="AE62" s="2">
        <v>-2</v>
      </c>
      <c r="AF62" s="2">
        <v>-2</v>
      </c>
      <c r="AG62" s="2">
        <v>-2</v>
      </c>
      <c r="AH62" s="2">
        <v>-2</v>
      </c>
      <c r="AI62" s="2">
        <v>-2</v>
      </c>
      <c r="AJ62" s="2">
        <v>-2</v>
      </c>
      <c r="AK62" s="2">
        <v>-2</v>
      </c>
      <c r="AL62" s="2">
        <v>-1</v>
      </c>
      <c r="AM62" s="2">
        <v>-2</v>
      </c>
      <c r="AN62" s="2">
        <v>-3</v>
      </c>
      <c r="AO62" s="2">
        <v>-3</v>
      </c>
      <c r="AP62" s="2">
        <v>-3</v>
      </c>
      <c r="AQ62" s="2">
        <v>-3</v>
      </c>
      <c r="AR62" s="2">
        <v>-2</v>
      </c>
      <c r="AS62" s="2">
        <v>-2</v>
      </c>
      <c r="AT62" s="2">
        <v>-1</v>
      </c>
      <c r="AU62" s="2">
        <v>-2</v>
      </c>
      <c r="AV62" s="2">
        <v>-3</v>
      </c>
      <c r="AW62" s="2">
        <v>-4</v>
      </c>
      <c r="AX62" s="2">
        <v>-5</v>
      </c>
      <c r="AY62" s="2">
        <v>-6</v>
      </c>
      <c r="AZ62" s="2">
        <v>-6</v>
      </c>
      <c r="BA62" s="2">
        <v>-7</v>
      </c>
      <c r="BB62" s="2">
        <v>-7</v>
      </c>
      <c r="BC62" s="2">
        <v>-7</v>
      </c>
      <c r="BD62" s="2">
        <v>-6</v>
      </c>
      <c r="BE62" s="2">
        <v>-5</v>
      </c>
      <c r="BF62" s="2">
        <v>-5</v>
      </c>
      <c r="BG62" s="2">
        <v>-5</v>
      </c>
      <c r="BH62" s="2">
        <v>-6</v>
      </c>
      <c r="BI62" s="2">
        <v>-7</v>
      </c>
      <c r="BJ62" s="2">
        <v>-7</v>
      </c>
      <c r="BK62" s="2">
        <v>-7</v>
      </c>
      <c r="BL62" s="2">
        <v>-7</v>
      </c>
      <c r="BM62" s="2">
        <v>-8</v>
      </c>
      <c r="BN62" s="2">
        <v>-7</v>
      </c>
      <c r="BO62" s="2">
        <v>-7</v>
      </c>
      <c r="BP62" s="2" t="e">
        <v>#N/A</v>
      </c>
      <c r="BQ62" s="2" t="e">
        <v>#N/A</v>
      </c>
      <c r="BR62" s="2" t="e">
        <v>#N/A</v>
      </c>
      <c r="BS62" s="2" t="e">
        <v>#N/A</v>
      </c>
      <c r="BT62" s="2" t="e">
        <v>#N/A</v>
      </c>
      <c r="BU62" s="2" t="e">
        <v>#N/A</v>
      </c>
      <c r="BV62" s="2" t="e">
        <v>#N/A</v>
      </c>
      <c r="BW62" s="2" t="e">
        <v>#N/A</v>
      </c>
      <c r="BX62" s="2" t="e">
        <v>#N/A</v>
      </c>
      <c r="BY62" s="2" t="e">
        <v>#N/A</v>
      </c>
      <c r="BZ62" s="2" t="e">
        <v>#N/A</v>
      </c>
      <c r="CA62" s="2" t="e">
        <v>#N/A</v>
      </c>
      <c r="CB62" s="2" t="e">
        <v>#N/A</v>
      </c>
      <c r="CC62" s="2" t="e">
        <v>#N/A</v>
      </c>
      <c r="CD62" s="2" t="e">
        <v>#N/A</v>
      </c>
      <c r="CE62" s="2" t="e">
        <v>#N/A</v>
      </c>
      <c r="CF62" s="2" t="e">
        <v>#N/A</v>
      </c>
      <c r="CG62" s="2" t="e">
        <v>#N/A</v>
      </c>
      <c r="CH62" s="2" t="e">
        <v>#N/A</v>
      </c>
      <c r="CI62" s="2" t="e">
        <v>#N/A</v>
      </c>
      <c r="CJ62" s="2" t="e">
        <v>#N/A</v>
      </c>
      <c r="CK62" s="2" t="e">
        <v>#N/A</v>
      </c>
      <c r="CL62" s="2" t="e">
        <v>#N/A</v>
      </c>
      <c r="CM62" s="2" t="e">
        <v>#N/A</v>
      </c>
      <c r="CN62" s="2" t="e">
        <v>#N/A</v>
      </c>
      <c r="CO62" s="2" t="e">
        <v>#N/A</v>
      </c>
      <c r="CP62" s="2" t="e">
        <v>#N/A</v>
      </c>
      <c r="CQ62" s="2" t="e">
        <v>#N/A</v>
      </c>
      <c r="CR62" s="2" t="e">
        <v>#N/A</v>
      </c>
      <c r="CS62" s="2" t="e">
        <v>#N/A</v>
      </c>
      <c r="CT62" s="2" t="e">
        <v>#N/A</v>
      </c>
      <c r="CU62" s="2" t="e">
        <v>#N/A</v>
      </c>
      <c r="CV62" s="2" t="e">
        <v>#N/A</v>
      </c>
      <c r="CW62" s="2" t="e">
        <v>#N/A</v>
      </c>
      <c r="CX62" s="2" t="e">
        <v>#N/A</v>
      </c>
      <c r="CY62" s="2" t="e">
        <v>#N/A</v>
      </c>
      <c r="CZ62" s="2" t="e">
        <v>#N/A</v>
      </c>
      <c r="DA62" s="2" t="e">
        <v>#N/A</v>
      </c>
      <c r="DB62" s="2" t="e">
        <v>#N/A</v>
      </c>
      <c r="DC62" s="2" t="e">
        <v>#N/A</v>
      </c>
      <c r="DD62" s="2" t="e">
        <v>#N/A</v>
      </c>
      <c r="DE62" s="2" t="e">
        <v>#N/A</v>
      </c>
      <c r="DF62" s="2" t="e">
        <v>#N/A</v>
      </c>
      <c r="DG62" s="2" t="e">
        <v>#N/A</v>
      </c>
      <c r="DH62" s="2" t="e">
        <v>#N/A</v>
      </c>
      <c r="DI62" s="2" t="e">
        <v>#N/A</v>
      </c>
      <c r="DJ62" s="2" t="e">
        <v>#N/A</v>
      </c>
      <c r="DK62" s="2" t="e">
        <v>#N/A</v>
      </c>
      <c r="DL62" s="2" t="e">
        <v>#N/A</v>
      </c>
      <c r="DM62" s="2" t="e">
        <v>#N/A</v>
      </c>
      <c r="DN62" s="2" t="e">
        <v>#N/A</v>
      </c>
      <c r="DO62" s="2" t="e">
        <v>#N/A</v>
      </c>
      <c r="DP62" s="2" t="e">
        <v>#N/A</v>
      </c>
      <c r="DQ62" s="2" t="e">
        <v>#N/A</v>
      </c>
      <c r="DR62" s="2" t="e">
        <v>#N/A</v>
      </c>
      <c r="DS62" s="2" t="e">
        <v>#N/A</v>
      </c>
      <c r="DT62" s="2" t="e">
        <v>#N/A</v>
      </c>
      <c r="DU62" s="2" t="e">
        <v>#N/A</v>
      </c>
      <c r="DV62" s="2" t="e">
        <v>#N/A</v>
      </c>
      <c r="DW62" s="2" t="e">
        <v>#N/A</v>
      </c>
      <c r="DX62" s="2" t="e">
        <v>#N/A</v>
      </c>
      <c r="DY62" s="2" t="e">
        <v>#N/A</v>
      </c>
      <c r="DZ62" s="2" t="e">
        <v>#N/A</v>
      </c>
      <c r="EA62" s="2" t="e">
        <v>#N/A</v>
      </c>
      <c r="EB62" s="2" t="e">
        <v>#N/A</v>
      </c>
      <c r="EC62" s="2" t="e">
        <v>#N/A</v>
      </c>
      <c r="ED62" s="2" t="e">
        <v>#N/A</v>
      </c>
      <c r="EE62" s="2" t="e">
        <v>#N/A</v>
      </c>
      <c r="EF62" s="2" t="e">
        <v>#N/A</v>
      </c>
      <c r="EG62" s="2" t="e">
        <v>#N/A</v>
      </c>
      <c r="EH62" s="2" t="e">
        <v>#N/A</v>
      </c>
      <c r="EI62" s="2" t="e">
        <v>#N/A</v>
      </c>
    </row>
    <row r="63" spans="1:139" x14ac:dyDescent="0.25">
      <c r="A63" s="2" t="s">
        <v>11</v>
      </c>
      <c r="B63" s="2">
        <v>139</v>
      </c>
      <c r="C63" s="2">
        <v>63</v>
      </c>
      <c r="D63" s="2">
        <v>0</v>
      </c>
      <c r="E63" s="2">
        <v>0</v>
      </c>
      <c r="F63" s="2">
        <v>0</v>
      </c>
      <c r="G63" s="2">
        <v>0</v>
      </c>
      <c r="H63" s="2">
        <v>1</v>
      </c>
      <c r="I63" s="2">
        <v>1</v>
      </c>
      <c r="J63" s="2">
        <v>1</v>
      </c>
      <c r="K63" s="2">
        <v>1</v>
      </c>
      <c r="L63" s="2">
        <v>1</v>
      </c>
      <c r="M63" s="2">
        <v>2</v>
      </c>
      <c r="N63" s="2">
        <v>2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1</v>
      </c>
      <c r="U63" s="2">
        <v>2</v>
      </c>
      <c r="V63" s="2">
        <v>2</v>
      </c>
      <c r="W63" s="2">
        <v>2</v>
      </c>
      <c r="X63" s="2">
        <v>1</v>
      </c>
      <c r="Y63" s="2">
        <v>1</v>
      </c>
      <c r="Z63" s="2">
        <v>2</v>
      </c>
      <c r="AA63" s="2">
        <v>2</v>
      </c>
      <c r="AB63" s="2">
        <v>1</v>
      </c>
      <c r="AC63" s="2">
        <v>1</v>
      </c>
      <c r="AD63" s="2">
        <v>0</v>
      </c>
      <c r="AE63" s="2">
        <v>-1</v>
      </c>
      <c r="AF63" s="2">
        <v>-2</v>
      </c>
      <c r="AG63" s="2">
        <v>-2</v>
      </c>
      <c r="AH63" s="2">
        <v>-3</v>
      </c>
      <c r="AI63" s="2">
        <v>-4</v>
      </c>
      <c r="AJ63" s="2">
        <v>-5</v>
      </c>
      <c r="AK63" s="2">
        <v>-5</v>
      </c>
      <c r="AL63" s="2">
        <v>-6</v>
      </c>
      <c r="AM63" s="2">
        <v>-7</v>
      </c>
      <c r="AN63" s="2">
        <v>-7</v>
      </c>
      <c r="AO63" s="2">
        <v>-7</v>
      </c>
      <c r="AP63" s="2">
        <v>-8</v>
      </c>
      <c r="AQ63" s="2">
        <v>-8</v>
      </c>
      <c r="AR63" s="2">
        <v>-6</v>
      </c>
      <c r="AS63" s="2">
        <v>-5</v>
      </c>
      <c r="AT63" s="2">
        <v>-6</v>
      </c>
      <c r="AU63" s="2">
        <v>-6</v>
      </c>
      <c r="AV63" s="2">
        <v>-6</v>
      </c>
      <c r="AW63" s="2">
        <v>-7</v>
      </c>
      <c r="AX63" s="2">
        <v>-6</v>
      </c>
      <c r="AY63" s="2">
        <v>-6</v>
      </c>
      <c r="AZ63" s="2">
        <v>-6</v>
      </c>
      <c r="BA63" s="2">
        <v>-6</v>
      </c>
      <c r="BB63" s="2">
        <v>-7</v>
      </c>
      <c r="BC63" s="2">
        <v>-6</v>
      </c>
      <c r="BD63" s="2">
        <v>-5</v>
      </c>
      <c r="BE63" s="2">
        <v>-5</v>
      </c>
      <c r="BF63" s="2">
        <v>-5</v>
      </c>
      <c r="BG63" s="2">
        <v>-5</v>
      </c>
      <c r="BH63" s="2">
        <v>-6</v>
      </c>
      <c r="BI63" s="2">
        <v>-4</v>
      </c>
      <c r="BJ63" s="2">
        <v>-3</v>
      </c>
      <c r="BK63" s="2">
        <v>-2</v>
      </c>
      <c r="BL63" s="2">
        <v>-2</v>
      </c>
      <c r="BM63" s="2">
        <v>-3</v>
      </c>
      <c r="BN63" s="2">
        <v>-3</v>
      </c>
      <c r="BO63" s="2">
        <v>-4</v>
      </c>
      <c r="BP63" s="2" t="e">
        <v>#N/A</v>
      </c>
      <c r="BQ63" s="2" t="e">
        <v>#N/A</v>
      </c>
      <c r="BR63" s="2" t="e">
        <v>#N/A</v>
      </c>
      <c r="BS63" s="2" t="e">
        <v>#N/A</v>
      </c>
      <c r="BT63" s="2" t="e">
        <v>#N/A</v>
      </c>
      <c r="BU63" s="2" t="e">
        <v>#N/A</v>
      </c>
      <c r="BV63" s="2" t="e">
        <v>#N/A</v>
      </c>
      <c r="BW63" s="2" t="e">
        <v>#N/A</v>
      </c>
      <c r="BX63" s="2" t="e">
        <v>#N/A</v>
      </c>
      <c r="BY63" s="2" t="e">
        <v>#N/A</v>
      </c>
      <c r="BZ63" s="2" t="e">
        <v>#N/A</v>
      </c>
      <c r="CA63" s="2" t="e">
        <v>#N/A</v>
      </c>
      <c r="CB63" s="2" t="e">
        <v>#N/A</v>
      </c>
      <c r="CC63" s="2" t="e">
        <v>#N/A</v>
      </c>
      <c r="CD63" s="2" t="e">
        <v>#N/A</v>
      </c>
      <c r="CE63" s="2" t="e">
        <v>#N/A</v>
      </c>
      <c r="CF63" s="2" t="e">
        <v>#N/A</v>
      </c>
      <c r="CG63" s="2" t="e">
        <v>#N/A</v>
      </c>
      <c r="CH63" s="2" t="e">
        <v>#N/A</v>
      </c>
      <c r="CI63" s="2" t="e">
        <v>#N/A</v>
      </c>
      <c r="CJ63" s="2" t="e">
        <v>#N/A</v>
      </c>
      <c r="CK63" s="2" t="e">
        <v>#N/A</v>
      </c>
      <c r="CL63" s="2" t="e">
        <v>#N/A</v>
      </c>
      <c r="CM63" s="2" t="e">
        <v>#N/A</v>
      </c>
      <c r="CN63" s="2" t="e">
        <v>#N/A</v>
      </c>
      <c r="CO63" s="2" t="e">
        <v>#N/A</v>
      </c>
      <c r="CP63" s="2" t="e">
        <v>#N/A</v>
      </c>
      <c r="CQ63" s="2" t="e">
        <v>#N/A</v>
      </c>
      <c r="CR63" s="2" t="e">
        <v>#N/A</v>
      </c>
      <c r="CS63" s="2" t="e">
        <v>#N/A</v>
      </c>
      <c r="CT63" s="2" t="e">
        <v>#N/A</v>
      </c>
      <c r="CU63" s="2" t="e">
        <v>#N/A</v>
      </c>
      <c r="CV63" s="2" t="e">
        <v>#N/A</v>
      </c>
      <c r="CW63" s="2" t="e">
        <v>#N/A</v>
      </c>
      <c r="CX63" s="2" t="e">
        <v>#N/A</v>
      </c>
      <c r="CY63" s="2" t="e">
        <v>#N/A</v>
      </c>
      <c r="CZ63" s="2" t="e">
        <v>#N/A</v>
      </c>
      <c r="DA63" s="2" t="e">
        <v>#N/A</v>
      </c>
      <c r="DB63" s="2" t="e">
        <v>#N/A</v>
      </c>
      <c r="DC63" s="2" t="e">
        <v>#N/A</v>
      </c>
      <c r="DD63" s="2" t="e">
        <v>#N/A</v>
      </c>
      <c r="DE63" s="2" t="e">
        <v>#N/A</v>
      </c>
      <c r="DF63" s="2" t="e">
        <v>#N/A</v>
      </c>
      <c r="DG63" s="2" t="e">
        <v>#N/A</v>
      </c>
      <c r="DH63" s="2" t="e">
        <v>#N/A</v>
      </c>
      <c r="DI63" s="2" t="e">
        <v>#N/A</v>
      </c>
      <c r="DJ63" s="2" t="e">
        <v>#N/A</v>
      </c>
      <c r="DK63" s="2" t="e">
        <v>#N/A</v>
      </c>
      <c r="DL63" s="2" t="e">
        <v>#N/A</v>
      </c>
      <c r="DM63" s="2" t="e">
        <v>#N/A</v>
      </c>
      <c r="DN63" s="2" t="e">
        <v>#N/A</v>
      </c>
      <c r="DO63" s="2" t="e">
        <v>#N/A</v>
      </c>
      <c r="DP63" s="2" t="e">
        <v>#N/A</v>
      </c>
      <c r="DQ63" s="2" t="e">
        <v>#N/A</v>
      </c>
      <c r="DR63" s="2" t="e">
        <v>#N/A</v>
      </c>
      <c r="DS63" s="2" t="e">
        <v>#N/A</v>
      </c>
      <c r="DT63" s="2" t="e">
        <v>#N/A</v>
      </c>
      <c r="DU63" s="2" t="e">
        <v>#N/A</v>
      </c>
      <c r="DV63" s="2" t="e">
        <v>#N/A</v>
      </c>
      <c r="DW63" s="2" t="e">
        <v>#N/A</v>
      </c>
      <c r="DX63" s="2" t="e">
        <v>#N/A</v>
      </c>
      <c r="DY63" s="2" t="e">
        <v>#N/A</v>
      </c>
      <c r="DZ63" s="2" t="e">
        <v>#N/A</v>
      </c>
      <c r="EA63" s="2" t="e">
        <v>#N/A</v>
      </c>
      <c r="EB63" s="2" t="e">
        <v>#N/A</v>
      </c>
      <c r="EC63" s="2" t="e">
        <v>#N/A</v>
      </c>
      <c r="ED63" s="2" t="e">
        <v>#N/A</v>
      </c>
      <c r="EE63" s="2" t="e">
        <v>#N/A</v>
      </c>
      <c r="EF63" s="2" t="e">
        <v>#N/A</v>
      </c>
      <c r="EG63" s="2" t="e">
        <v>#N/A</v>
      </c>
      <c r="EH63" s="2" t="e">
        <v>#N/A</v>
      </c>
      <c r="EI63" s="2" t="e">
        <v>#N/A</v>
      </c>
    </row>
    <row r="64" spans="1:139" x14ac:dyDescent="0.25">
      <c r="A64" s="2" t="s">
        <v>535</v>
      </c>
      <c r="B64" s="2">
        <v>140</v>
      </c>
      <c r="C64" s="2">
        <v>54</v>
      </c>
      <c r="D64" s="2">
        <v>0</v>
      </c>
      <c r="E64" s="2">
        <v>-1</v>
      </c>
      <c r="F64" s="2">
        <v>-2</v>
      </c>
      <c r="G64" s="2">
        <v>-2</v>
      </c>
      <c r="H64" s="2">
        <v>1</v>
      </c>
      <c r="I64" s="2">
        <v>3</v>
      </c>
      <c r="J64" s="2">
        <v>7</v>
      </c>
      <c r="K64" s="2">
        <v>7</v>
      </c>
      <c r="L64" s="2">
        <v>7</v>
      </c>
      <c r="M64" s="2">
        <v>11</v>
      </c>
      <c r="N64" s="2">
        <v>13</v>
      </c>
      <c r="O64" s="2">
        <v>15</v>
      </c>
      <c r="P64" s="2">
        <v>14</v>
      </c>
      <c r="Q64" s="2">
        <v>15</v>
      </c>
      <c r="R64" s="2">
        <v>15</v>
      </c>
      <c r="S64" s="2">
        <v>15</v>
      </c>
      <c r="T64" s="2">
        <v>16</v>
      </c>
      <c r="U64" s="2">
        <v>16</v>
      </c>
      <c r="V64" s="2">
        <v>16</v>
      </c>
      <c r="W64" s="2">
        <v>16</v>
      </c>
      <c r="X64" s="2">
        <v>17</v>
      </c>
      <c r="Y64" s="2">
        <v>17</v>
      </c>
      <c r="Z64" s="2">
        <v>20</v>
      </c>
      <c r="AA64" s="2">
        <v>20</v>
      </c>
      <c r="AB64" s="2">
        <v>19</v>
      </c>
      <c r="AC64" s="2">
        <v>19</v>
      </c>
      <c r="AD64" s="2">
        <v>20</v>
      </c>
      <c r="AE64" s="2">
        <v>20</v>
      </c>
      <c r="AF64" s="2">
        <v>20</v>
      </c>
      <c r="AG64" s="2">
        <v>20</v>
      </c>
      <c r="AH64" s="2">
        <v>22</v>
      </c>
      <c r="AI64" s="2">
        <v>22</v>
      </c>
      <c r="AJ64" s="2">
        <v>21</v>
      </c>
      <c r="AK64" s="2">
        <v>23</v>
      </c>
      <c r="AL64" s="2">
        <v>24</v>
      </c>
      <c r="AM64" s="2">
        <v>25</v>
      </c>
      <c r="AN64" s="2">
        <v>25</v>
      </c>
      <c r="AO64" s="2">
        <v>26</v>
      </c>
      <c r="AP64" s="2">
        <v>30</v>
      </c>
      <c r="AQ64" s="2">
        <v>33</v>
      </c>
      <c r="AR64" s="2">
        <v>35</v>
      </c>
      <c r="AS64" s="2">
        <v>35</v>
      </c>
      <c r="AT64" s="2">
        <v>37</v>
      </c>
      <c r="AU64" s="2">
        <v>39</v>
      </c>
      <c r="AV64" s="2">
        <v>39</v>
      </c>
      <c r="AW64" s="2">
        <v>40</v>
      </c>
      <c r="AX64" s="2">
        <v>41</v>
      </c>
      <c r="AY64" s="2">
        <v>41</v>
      </c>
      <c r="AZ64" s="2">
        <v>43</v>
      </c>
      <c r="BA64" s="2">
        <v>46</v>
      </c>
      <c r="BB64" s="2">
        <v>49</v>
      </c>
      <c r="BC64" s="2">
        <v>49</v>
      </c>
      <c r="BD64" s="2">
        <v>50</v>
      </c>
      <c r="BE64" s="2">
        <v>52</v>
      </c>
      <c r="BF64" s="2">
        <v>53</v>
      </c>
      <c r="BG64" s="2" t="e">
        <v>#N/A</v>
      </c>
      <c r="BH64" s="2" t="e">
        <v>#N/A</v>
      </c>
      <c r="BI64" s="2" t="e">
        <v>#N/A</v>
      </c>
      <c r="BJ64" s="2" t="e">
        <v>#N/A</v>
      </c>
      <c r="BK64" s="2" t="e">
        <v>#N/A</v>
      </c>
      <c r="BL64" s="2" t="e">
        <v>#N/A</v>
      </c>
      <c r="BM64" s="2" t="e">
        <v>#N/A</v>
      </c>
      <c r="BN64" s="2" t="e">
        <v>#N/A</v>
      </c>
      <c r="BO64" s="2" t="e">
        <v>#N/A</v>
      </c>
      <c r="BP64" s="2" t="e">
        <v>#N/A</v>
      </c>
      <c r="BQ64" s="2" t="e">
        <v>#N/A</v>
      </c>
      <c r="BR64" s="2" t="e">
        <v>#N/A</v>
      </c>
      <c r="BS64" s="2" t="e">
        <v>#N/A</v>
      </c>
      <c r="BT64" s="2" t="e">
        <v>#N/A</v>
      </c>
      <c r="BU64" s="2" t="e">
        <v>#N/A</v>
      </c>
      <c r="BV64" s="2" t="e">
        <v>#N/A</v>
      </c>
      <c r="BW64" s="2" t="e">
        <v>#N/A</v>
      </c>
      <c r="BX64" s="2" t="e">
        <v>#N/A</v>
      </c>
      <c r="BY64" s="2" t="e">
        <v>#N/A</v>
      </c>
      <c r="BZ64" s="2" t="e">
        <v>#N/A</v>
      </c>
      <c r="CA64" s="2" t="e">
        <v>#N/A</v>
      </c>
      <c r="CB64" s="2" t="e">
        <v>#N/A</v>
      </c>
      <c r="CC64" s="2" t="e">
        <v>#N/A</v>
      </c>
      <c r="CD64" s="2" t="e">
        <v>#N/A</v>
      </c>
      <c r="CE64" s="2" t="e">
        <v>#N/A</v>
      </c>
      <c r="CF64" s="2" t="e">
        <v>#N/A</v>
      </c>
      <c r="CG64" s="2" t="e">
        <v>#N/A</v>
      </c>
      <c r="CH64" s="2" t="e">
        <v>#N/A</v>
      </c>
      <c r="CI64" s="2" t="e">
        <v>#N/A</v>
      </c>
      <c r="CJ64" s="2" t="e">
        <v>#N/A</v>
      </c>
      <c r="CK64" s="2" t="e">
        <v>#N/A</v>
      </c>
      <c r="CL64" s="2" t="e">
        <v>#N/A</v>
      </c>
      <c r="CM64" s="2" t="e">
        <v>#N/A</v>
      </c>
      <c r="CN64" s="2" t="e">
        <v>#N/A</v>
      </c>
      <c r="CO64" s="2" t="e">
        <v>#N/A</v>
      </c>
      <c r="CP64" s="2" t="e">
        <v>#N/A</v>
      </c>
      <c r="CQ64" s="2" t="e">
        <v>#N/A</v>
      </c>
      <c r="CR64" s="2" t="e">
        <v>#N/A</v>
      </c>
      <c r="CS64" s="2" t="e">
        <v>#N/A</v>
      </c>
      <c r="CT64" s="2" t="e">
        <v>#N/A</v>
      </c>
      <c r="CU64" s="2" t="e">
        <v>#N/A</v>
      </c>
      <c r="CV64" s="2" t="e">
        <v>#N/A</v>
      </c>
      <c r="CW64" s="2" t="e">
        <v>#N/A</v>
      </c>
      <c r="CX64" s="2" t="e">
        <v>#N/A</v>
      </c>
      <c r="CY64" s="2" t="e">
        <v>#N/A</v>
      </c>
      <c r="CZ64" s="2" t="e">
        <v>#N/A</v>
      </c>
      <c r="DA64" s="2" t="e">
        <v>#N/A</v>
      </c>
      <c r="DB64" s="2" t="e">
        <v>#N/A</v>
      </c>
      <c r="DC64" s="2" t="e">
        <v>#N/A</v>
      </c>
      <c r="DD64" s="2" t="e">
        <v>#N/A</v>
      </c>
      <c r="DE64" s="2" t="e">
        <v>#N/A</v>
      </c>
      <c r="DF64" s="2" t="e">
        <v>#N/A</v>
      </c>
      <c r="DG64" s="2" t="e">
        <v>#N/A</v>
      </c>
      <c r="DH64" s="2" t="e">
        <v>#N/A</v>
      </c>
      <c r="DI64" s="2" t="e">
        <v>#N/A</v>
      </c>
      <c r="DJ64" s="2" t="e">
        <v>#N/A</v>
      </c>
      <c r="DK64" s="2" t="e">
        <v>#N/A</v>
      </c>
      <c r="DL64" s="2" t="e">
        <v>#N/A</v>
      </c>
      <c r="DM64" s="2" t="e">
        <v>#N/A</v>
      </c>
      <c r="DN64" s="2" t="e">
        <v>#N/A</v>
      </c>
      <c r="DO64" s="2" t="e">
        <v>#N/A</v>
      </c>
      <c r="DP64" s="2" t="e">
        <v>#N/A</v>
      </c>
      <c r="DQ64" s="2" t="e">
        <v>#N/A</v>
      </c>
      <c r="DR64" s="2" t="e">
        <v>#N/A</v>
      </c>
      <c r="DS64" s="2" t="e">
        <v>#N/A</v>
      </c>
      <c r="DT64" s="2" t="e">
        <v>#N/A</v>
      </c>
      <c r="DU64" s="2" t="e">
        <v>#N/A</v>
      </c>
      <c r="DV64" s="2" t="e">
        <v>#N/A</v>
      </c>
      <c r="DW64" s="2" t="e">
        <v>#N/A</v>
      </c>
      <c r="DX64" s="2" t="e">
        <v>#N/A</v>
      </c>
      <c r="DY64" s="2" t="e">
        <v>#N/A</v>
      </c>
      <c r="DZ64" s="2" t="e">
        <v>#N/A</v>
      </c>
      <c r="EA64" s="2" t="e">
        <v>#N/A</v>
      </c>
      <c r="EB64" s="2" t="e">
        <v>#N/A</v>
      </c>
      <c r="EC64" s="2" t="e">
        <v>#N/A</v>
      </c>
      <c r="ED64" s="2" t="e">
        <v>#N/A</v>
      </c>
      <c r="EE64" s="2" t="e">
        <v>#N/A</v>
      </c>
      <c r="EF64" s="2" t="e">
        <v>#N/A</v>
      </c>
      <c r="EG64" s="2" t="e">
        <v>#N/A</v>
      </c>
      <c r="EH64" s="2" t="e">
        <v>#N/A</v>
      </c>
      <c r="EI64" s="2" t="e">
        <v>#N/A</v>
      </c>
    </row>
    <row r="65" spans="1:139" x14ac:dyDescent="0.25">
      <c r="A65" s="2" t="s">
        <v>21</v>
      </c>
      <c r="B65" s="2">
        <v>141</v>
      </c>
      <c r="C65" s="2">
        <v>54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2</v>
      </c>
      <c r="K65" s="2">
        <v>5</v>
      </c>
      <c r="L65" s="2">
        <v>5</v>
      </c>
      <c r="M65" s="2">
        <v>6</v>
      </c>
      <c r="N65" s="2">
        <v>6</v>
      </c>
      <c r="O65" s="2">
        <v>9</v>
      </c>
      <c r="P65" s="2">
        <v>9</v>
      </c>
      <c r="Q65" s="2">
        <v>11</v>
      </c>
      <c r="R65" s="2">
        <v>12</v>
      </c>
      <c r="S65" s="2">
        <v>12</v>
      </c>
      <c r="T65" s="2">
        <v>12</v>
      </c>
      <c r="U65" s="2">
        <v>12</v>
      </c>
      <c r="V65" s="2">
        <v>11</v>
      </c>
      <c r="W65" s="2">
        <v>11</v>
      </c>
      <c r="X65" s="2">
        <v>11</v>
      </c>
      <c r="Y65" s="2">
        <v>11</v>
      </c>
      <c r="Z65" s="2">
        <v>13</v>
      </c>
      <c r="AA65" s="2">
        <v>13</v>
      </c>
      <c r="AB65" s="2">
        <v>14</v>
      </c>
      <c r="AC65" s="2">
        <v>13</v>
      </c>
      <c r="AD65" s="2">
        <v>13</v>
      </c>
      <c r="AE65" s="2">
        <v>14</v>
      </c>
      <c r="AF65" s="2">
        <v>14</v>
      </c>
      <c r="AG65" s="2">
        <v>15</v>
      </c>
      <c r="AH65" s="2">
        <v>16</v>
      </c>
      <c r="AI65" s="2">
        <v>15</v>
      </c>
      <c r="AJ65" s="2">
        <v>16</v>
      </c>
      <c r="AK65" s="2">
        <v>18</v>
      </c>
      <c r="AL65" s="2">
        <v>19</v>
      </c>
      <c r="AM65" s="2">
        <v>19</v>
      </c>
      <c r="AN65" s="2">
        <v>18</v>
      </c>
      <c r="AO65" s="2">
        <v>18</v>
      </c>
      <c r="AP65" s="2">
        <v>18</v>
      </c>
      <c r="AQ65" s="2">
        <v>18</v>
      </c>
      <c r="AR65" s="2">
        <v>18</v>
      </c>
      <c r="AS65" s="2">
        <v>19</v>
      </c>
      <c r="AT65" s="2">
        <v>22</v>
      </c>
      <c r="AU65" s="2">
        <v>21</v>
      </c>
      <c r="AV65" s="2">
        <v>22</v>
      </c>
      <c r="AW65" s="2">
        <v>22</v>
      </c>
      <c r="AX65" s="2">
        <v>22</v>
      </c>
      <c r="AY65" s="2">
        <v>23</v>
      </c>
      <c r="AZ65" s="2">
        <v>24</v>
      </c>
      <c r="BA65" s="2">
        <v>23</v>
      </c>
      <c r="BB65" s="2">
        <v>22</v>
      </c>
      <c r="BC65" s="2">
        <v>23</v>
      </c>
      <c r="BD65" s="2">
        <v>23</v>
      </c>
      <c r="BE65" s="2">
        <v>23</v>
      </c>
      <c r="BF65" s="2">
        <v>23</v>
      </c>
      <c r="BG65" s="2" t="e">
        <v>#N/A</v>
      </c>
      <c r="BH65" s="2" t="e">
        <v>#N/A</v>
      </c>
      <c r="BI65" s="2" t="e">
        <v>#N/A</v>
      </c>
      <c r="BJ65" s="2" t="e">
        <v>#N/A</v>
      </c>
      <c r="BK65" s="2" t="e">
        <v>#N/A</v>
      </c>
      <c r="BL65" s="2" t="e">
        <v>#N/A</v>
      </c>
      <c r="BM65" s="2" t="e">
        <v>#N/A</v>
      </c>
      <c r="BN65" s="2" t="e">
        <v>#N/A</v>
      </c>
      <c r="BO65" s="2" t="e">
        <v>#N/A</v>
      </c>
      <c r="BP65" s="2" t="e">
        <v>#N/A</v>
      </c>
      <c r="BQ65" s="2" t="e">
        <v>#N/A</v>
      </c>
      <c r="BR65" s="2" t="e">
        <v>#N/A</v>
      </c>
      <c r="BS65" s="2" t="e">
        <v>#N/A</v>
      </c>
      <c r="BT65" s="2" t="e">
        <v>#N/A</v>
      </c>
      <c r="BU65" s="2" t="e">
        <v>#N/A</v>
      </c>
      <c r="BV65" s="2" t="e">
        <v>#N/A</v>
      </c>
      <c r="BW65" s="2" t="e">
        <v>#N/A</v>
      </c>
      <c r="BX65" s="2" t="e">
        <v>#N/A</v>
      </c>
      <c r="BY65" s="2" t="e">
        <v>#N/A</v>
      </c>
      <c r="BZ65" s="2" t="e">
        <v>#N/A</v>
      </c>
      <c r="CA65" s="2" t="e">
        <v>#N/A</v>
      </c>
      <c r="CB65" s="2" t="e">
        <v>#N/A</v>
      </c>
      <c r="CC65" s="2" t="e">
        <v>#N/A</v>
      </c>
      <c r="CD65" s="2" t="e">
        <v>#N/A</v>
      </c>
      <c r="CE65" s="2" t="e">
        <v>#N/A</v>
      </c>
      <c r="CF65" s="2" t="e">
        <v>#N/A</v>
      </c>
      <c r="CG65" s="2" t="e">
        <v>#N/A</v>
      </c>
      <c r="CH65" s="2" t="e">
        <v>#N/A</v>
      </c>
      <c r="CI65" s="2" t="e">
        <v>#N/A</v>
      </c>
      <c r="CJ65" s="2" t="e">
        <v>#N/A</v>
      </c>
      <c r="CK65" s="2" t="e">
        <v>#N/A</v>
      </c>
      <c r="CL65" s="2" t="e">
        <v>#N/A</v>
      </c>
      <c r="CM65" s="2" t="e">
        <v>#N/A</v>
      </c>
      <c r="CN65" s="2" t="e">
        <v>#N/A</v>
      </c>
      <c r="CO65" s="2" t="e">
        <v>#N/A</v>
      </c>
      <c r="CP65" s="2" t="e">
        <v>#N/A</v>
      </c>
      <c r="CQ65" s="2" t="e">
        <v>#N/A</v>
      </c>
      <c r="CR65" s="2" t="e">
        <v>#N/A</v>
      </c>
      <c r="CS65" s="2" t="e">
        <v>#N/A</v>
      </c>
      <c r="CT65" s="2" t="e">
        <v>#N/A</v>
      </c>
      <c r="CU65" s="2" t="e">
        <v>#N/A</v>
      </c>
      <c r="CV65" s="2" t="e">
        <v>#N/A</v>
      </c>
      <c r="CW65" s="2" t="e">
        <v>#N/A</v>
      </c>
      <c r="CX65" s="2" t="e">
        <v>#N/A</v>
      </c>
      <c r="CY65" s="2" t="e">
        <v>#N/A</v>
      </c>
      <c r="CZ65" s="2" t="e">
        <v>#N/A</v>
      </c>
      <c r="DA65" s="2" t="e">
        <v>#N/A</v>
      </c>
      <c r="DB65" s="2" t="e">
        <v>#N/A</v>
      </c>
      <c r="DC65" s="2" t="e">
        <v>#N/A</v>
      </c>
      <c r="DD65" s="2" t="e">
        <v>#N/A</v>
      </c>
      <c r="DE65" s="2" t="e">
        <v>#N/A</v>
      </c>
      <c r="DF65" s="2" t="e">
        <v>#N/A</v>
      </c>
      <c r="DG65" s="2" t="e">
        <v>#N/A</v>
      </c>
      <c r="DH65" s="2" t="e">
        <v>#N/A</v>
      </c>
      <c r="DI65" s="2" t="e">
        <v>#N/A</v>
      </c>
      <c r="DJ65" s="2" t="e">
        <v>#N/A</v>
      </c>
      <c r="DK65" s="2" t="e">
        <v>#N/A</v>
      </c>
      <c r="DL65" s="2" t="e">
        <v>#N/A</v>
      </c>
      <c r="DM65" s="2" t="e">
        <v>#N/A</v>
      </c>
      <c r="DN65" s="2" t="e">
        <v>#N/A</v>
      </c>
      <c r="DO65" s="2" t="e">
        <v>#N/A</v>
      </c>
      <c r="DP65" s="2" t="e">
        <v>#N/A</v>
      </c>
      <c r="DQ65" s="2" t="e">
        <v>#N/A</v>
      </c>
      <c r="DR65" s="2" t="e">
        <v>#N/A</v>
      </c>
      <c r="DS65" s="2" t="e">
        <v>#N/A</v>
      </c>
      <c r="DT65" s="2" t="e">
        <v>#N/A</v>
      </c>
      <c r="DU65" s="2" t="e">
        <v>#N/A</v>
      </c>
      <c r="DV65" s="2" t="e">
        <v>#N/A</v>
      </c>
      <c r="DW65" s="2" t="e">
        <v>#N/A</v>
      </c>
      <c r="DX65" s="2" t="e">
        <v>#N/A</v>
      </c>
      <c r="DY65" s="2" t="e">
        <v>#N/A</v>
      </c>
      <c r="DZ65" s="2" t="e">
        <v>#N/A</v>
      </c>
      <c r="EA65" s="2" t="e">
        <v>#N/A</v>
      </c>
      <c r="EB65" s="2" t="e">
        <v>#N/A</v>
      </c>
      <c r="EC65" s="2" t="e">
        <v>#N/A</v>
      </c>
      <c r="ED65" s="2" t="e">
        <v>#N/A</v>
      </c>
      <c r="EE65" s="2" t="e">
        <v>#N/A</v>
      </c>
      <c r="EF65" s="2" t="e">
        <v>#N/A</v>
      </c>
      <c r="EG65" s="2" t="e">
        <v>#N/A</v>
      </c>
      <c r="EH65" s="2" t="e">
        <v>#N/A</v>
      </c>
      <c r="EI65" s="2" t="e">
        <v>#N/A</v>
      </c>
    </row>
    <row r="66" spans="1:139" x14ac:dyDescent="0.25">
      <c r="A66" s="2" t="s">
        <v>493</v>
      </c>
      <c r="B66" s="2">
        <v>142</v>
      </c>
      <c r="C66" s="2">
        <v>63</v>
      </c>
      <c r="D66" s="2">
        <v>0</v>
      </c>
      <c r="E66" s="2">
        <v>2</v>
      </c>
      <c r="F66" s="2">
        <v>2</v>
      </c>
      <c r="G66" s="2">
        <v>2</v>
      </c>
      <c r="H66" s="2">
        <v>3</v>
      </c>
      <c r="I66" s="2">
        <v>5</v>
      </c>
      <c r="J66" s="2">
        <v>7</v>
      </c>
      <c r="K66" s="2">
        <v>6</v>
      </c>
      <c r="L66" s="2">
        <v>9</v>
      </c>
      <c r="M66" s="2">
        <v>9</v>
      </c>
      <c r="N66" s="2">
        <v>9</v>
      </c>
      <c r="O66" s="2">
        <v>9</v>
      </c>
      <c r="P66" s="2">
        <v>9</v>
      </c>
      <c r="Q66" s="2">
        <v>10</v>
      </c>
      <c r="R66" s="2">
        <v>10</v>
      </c>
      <c r="S66" s="2">
        <v>10</v>
      </c>
      <c r="T66" s="2">
        <v>10</v>
      </c>
      <c r="U66" s="2">
        <v>10</v>
      </c>
      <c r="V66" s="2">
        <v>10</v>
      </c>
      <c r="W66" s="2">
        <v>10</v>
      </c>
      <c r="X66" s="2">
        <v>9</v>
      </c>
      <c r="Y66" s="2">
        <v>9</v>
      </c>
      <c r="Z66" s="2">
        <v>11</v>
      </c>
      <c r="AA66" s="2">
        <v>12</v>
      </c>
      <c r="AB66" s="2">
        <v>11</v>
      </c>
      <c r="AC66" s="2">
        <v>11</v>
      </c>
      <c r="AD66" s="2">
        <v>11</v>
      </c>
      <c r="AE66" s="2">
        <v>10</v>
      </c>
      <c r="AF66" s="2">
        <v>11</v>
      </c>
      <c r="AG66" s="2">
        <v>12</v>
      </c>
      <c r="AH66" s="2">
        <v>11</v>
      </c>
      <c r="AI66" s="2">
        <v>12</v>
      </c>
      <c r="AJ66" s="2">
        <v>11</v>
      </c>
      <c r="AK66" s="2">
        <v>12</v>
      </c>
      <c r="AL66" s="2">
        <v>12</v>
      </c>
      <c r="AM66" s="2">
        <v>12</v>
      </c>
      <c r="AN66" s="2">
        <v>11</v>
      </c>
      <c r="AO66" s="2">
        <v>11</v>
      </c>
      <c r="AP66" s="2">
        <v>11</v>
      </c>
      <c r="AQ66" s="2">
        <v>11</v>
      </c>
      <c r="AR66" s="2">
        <v>12</v>
      </c>
      <c r="AS66" s="2">
        <v>15</v>
      </c>
      <c r="AT66" s="2">
        <v>14</v>
      </c>
      <c r="AU66" s="2">
        <v>14</v>
      </c>
      <c r="AV66" s="2">
        <v>14</v>
      </c>
      <c r="AW66" s="2">
        <v>15</v>
      </c>
      <c r="AX66" s="2">
        <v>15</v>
      </c>
      <c r="AY66" s="2">
        <v>15</v>
      </c>
      <c r="AZ66" s="2">
        <v>14</v>
      </c>
      <c r="BA66" s="2">
        <v>15</v>
      </c>
      <c r="BB66" s="2">
        <v>15</v>
      </c>
      <c r="BC66" s="2">
        <v>15</v>
      </c>
      <c r="BD66" s="2">
        <v>15</v>
      </c>
      <c r="BE66" s="2">
        <v>14</v>
      </c>
      <c r="BF66" s="2">
        <v>14</v>
      </c>
      <c r="BG66" s="2">
        <v>13</v>
      </c>
      <c r="BH66" s="2">
        <v>13</v>
      </c>
      <c r="BI66" s="2">
        <v>14</v>
      </c>
      <c r="BJ66" s="2">
        <v>16</v>
      </c>
      <c r="BK66" s="2">
        <v>15</v>
      </c>
      <c r="BL66" s="2">
        <v>18</v>
      </c>
      <c r="BM66" s="2">
        <v>18</v>
      </c>
      <c r="BN66" s="2">
        <v>20</v>
      </c>
      <c r="BO66" s="2">
        <v>21</v>
      </c>
      <c r="BP66" s="2" t="e">
        <v>#N/A</v>
      </c>
      <c r="BQ66" s="2" t="e">
        <v>#N/A</v>
      </c>
      <c r="BR66" s="2" t="e">
        <v>#N/A</v>
      </c>
      <c r="BS66" s="2" t="e">
        <v>#N/A</v>
      </c>
      <c r="BT66" s="2" t="e">
        <v>#N/A</v>
      </c>
      <c r="BU66" s="2" t="e">
        <v>#N/A</v>
      </c>
      <c r="BV66" s="2" t="e">
        <v>#N/A</v>
      </c>
      <c r="BW66" s="2" t="e">
        <v>#N/A</v>
      </c>
      <c r="BX66" s="2" t="e">
        <v>#N/A</v>
      </c>
      <c r="BY66" s="2" t="e">
        <v>#N/A</v>
      </c>
      <c r="BZ66" s="2" t="e">
        <v>#N/A</v>
      </c>
      <c r="CA66" s="2" t="e">
        <v>#N/A</v>
      </c>
      <c r="CB66" s="2" t="e">
        <v>#N/A</v>
      </c>
      <c r="CC66" s="2" t="e">
        <v>#N/A</v>
      </c>
      <c r="CD66" s="2" t="e">
        <v>#N/A</v>
      </c>
      <c r="CE66" s="2" t="e">
        <v>#N/A</v>
      </c>
      <c r="CF66" s="2" t="e">
        <v>#N/A</v>
      </c>
      <c r="CG66" s="2" t="e">
        <v>#N/A</v>
      </c>
      <c r="CH66" s="2" t="e">
        <v>#N/A</v>
      </c>
      <c r="CI66" s="2" t="e">
        <v>#N/A</v>
      </c>
      <c r="CJ66" s="2" t="e">
        <v>#N/A</v>
      </c>
      <c r="CK66" s="2" t="e">
        <v>#N/A</v>
      </c>
      <c r="CL66" s="2" t="e">
        <v>#N/A</v>
      </c>
      <c r="CM66" s="2" t="e">
        <v>#N/A</v>
      </c>
      <c r="CN66" s="2" t="e">
        <v>#N/A</v>
      </c>
      <c r="CO66" s="2" t="e">
        <v>#N/A</v>
      </c>
      <c r="CP66" s="2" t="e">
        <v>#N/A</v>
      </c>
      <c r="CQ66" s="2" t="e">
        <v>#N/A</v>
      </c>
      <c r="CR66" s="2" t="e">
        <v>#N/A</v>
      </c>
      <c r="CS66" s="2" t="e">
        <v>#N/A</v>
      </c>
      <c r="CT66" s="2" t="e">
        <v>#N/A</v>
      </c>
      <c r="CU66" s="2" t="e">
        <v>#N/A</v>
      </c>
      <c r="CV66" s="2" t="e">
        <v>#N/A</v>
      </c>
      <c r="CW66" s="2" t="e">
        <v>#N/A</v>
      </c>
      <c r="CX66" s="2" t="e">
        <v>#N/A</v>
      </c>
      <c r="CY66" s="2" t="e">
        <v>#N/A</v>
      </c>
      <c r="CZ66" s="2" t="e">
        <v>#N/A</v>
      </c>
      <c r="DA66" s="2" t="e">
        <v>#N/A</v>
      </c>
      <c r="DB66" s="2" t="e">
        <v>#N/A</v>
      </c>
      <c r="DC66" s="2" t="e">
        <v>#N/A</v>
      </c>
      <c r="DD66" s="2" t="e">
        <v>#N/A</v>
      </c>
      <c r="DE66" s="2" t="e">
        <v>#N/A</v>
      </c>
      <c r="DF66" s="2" t="e">
        <v>#N/A</v>
      </c>
      <c r="DG66" s="2" t="e">
        <v>#N/A</v>
      </c>
      <c r="DH66" s="2" t="e">
        <v>#N/A</v>
      </c>
      <c r="DI66" s="2" t="e">
        <v>#N/A</v>
      </c>
      <c r="DJ66" s="2" t="e">
        <v>#N/A</v>
      </c>
      <c r="DK66" s="2" t="e">
        <v>#N/A</v>
      </c>
      <c r="DL66" s="2" t="e">
        <v>#N/A</v>
      </c>
      <c r="DM66" s="2" t="e">
        <v>#N/A</v>
      </c>
      <c r="DN66" s="2" t="e">
        <v>#N/A</v>
      </c>
      <c r="DO66" s="2" t="e">
        <v>#N/A</v>
      </c>
      <c r="DP66" s="2" t="e">
        <v>#N/A</v>
      </c>
      <c r="DQ66" s="2" t="e">
        <v>#N/A</v>
      </c>
      <c r="DR66" s="2" t="e">
        <v>#N/A</v>
      </c>
      <c r="DS66" s="2" t="e">
        <v>#N/A</v>
      </c>
      <c r="DT66" s="2" t="e">
        <v>#N/A</v>
      </c>
      <c r="DU66" s="2" t="e">
        <v>#N/A</v>
      </c>
      <c r="DV66" s="2" t="e">
        <v>#N/A</v>
      </c>
      <c r="DW66" s="2" t="e">
        <v>#N/A</v>
      </c>
      <c r="DX66" s="2" t="e">
        <v>#N/A</v>
      </c>
      <c r="DY66" s="2" t="e">
        <v>#N/A</v>
      </c>
      <c r="DZ66" s="2" t="e">
        <v>#N/A</v>
      </c>
      <c r="EA66" s="2" t="e">
        <v>#N/A</v>
      </c>
      <c r="EB66" s="2" t="e">
        <v>#N/A</v>
      </c>
      <c r="EC66" s="2" t="e">
        <v>#N/A</v>
      </c>
      <c r="ED66" s="2" t="e">
        <v>#N/A</v>
      </c>
      <c r="EE66" s="2" t="e">
        <v>#N/A</v>
      </c>
      <c r="EF66" s="2" t="e">
        <v>#N/A</v>
      </c>
      <c r="EG66" s="2" t="e">
        <v>#N/A</v>
      </c>
      <c r="EH66" s="2" t="e">
        <v>#N/A</v>
      </c>
      <c r="EI66" s="2" t="e">
        <v>#N/A</v>
      </c>
    </row>
    <row r="67" spans="1:139" x14ac:dyDescent="0.25">
      <c r="A67" s="2" t="s">
        <v>698</v>
      </c>
      <c r="B67" s="2">
        <v>143</v>
      </c>
      <c r="C67" s="2">
        <v>54</v>
      </c>
      <c r="D67" s="2">
        <v>0</v>
      </c>
      <c r="E67" s="2">
        <v>0</v>
      </c>
      <c r="F67" s="2">
        <v>0</v>
      </c>
      <c r="G67" s="2">
        <v>0</v>
      </c>
      <c r="H67" s="2">
        <v>3</v>
      </c>
      <c r="I67" s="2">
        <v>3</v>
      </c>
      <c r="J67" s="2">
        <v>6</v>
      </c>
      <c r="K67" s="2">
        <v>6</v>
      </c>
      <c r="L67" s="2">
        <v>6</v>
      </c>
      <c r="M67" s="2">
        <v>5</v>
      </c>
      <c r="N67" s="2">
        <v>7</v>
      </c>
      <c r="O67" s="2">
        <v>8</v>
      </c>
      <c r="P67" s="2">
        <v>9</v>
      </c>
      <c r="Q67" s="2">
        <v>9</v>
      </c>
      <c r="R67" s="2">
        <v>9</v>
      </c>
      <c r="S67" s="2">
        <v>9</v>
      </c>
      <c r="T67" s="2">
        <v>11</v>
      </c>
      <c r="U67" s="2">
        <v>10</v>
      </c>
      <c r="V67" s="2">
        <v>9</v>
      </c>
      <c r="W67" s="2">
        <v>10</v>
      </c>
      <c r="X67" s="2">
        <v>10</v>
      </c>
      <c r="Y67" s="2">
        <v>11</v>
      </c>
      <c r="Z67" s="2">
        <v>12</v>
      </c>
      <c r="AA67" s="2">
        <v>12</v>
      </c>
      <c r="AB67" s="2">
        <v>13</v>
      </c>
      <c r="AC67" s="2">
        <v>14</v>
      </c>
      <c r="AD67" s="2">
        <v>14</v>
      </c>
      <c r="AE67" s="2">
        <v>13</v>
      </c>
      <c r="AF67" s="2">
        <v>13</v>
      </c>
      <c r="AG67" s="2">
        <v>13</v>
      </c>
      <c r="AH67" s="2">
        <v>14</v>
      </c>
      <c r="AI67" s="2">
        <v>14</v>
      </c>
      <c r="AJ67" s="2">
        <v>14</v>
      </c>
      <c r="AK67" s="2">
        <v>14</v>
      </c>
      <c r="AL67" s="2">
        <v>13</v>
      </c>
      <c r="AM67" s="2">
        <v>13</v>
      </c>
      <c r="AN67" s="2">
        <v>14</v>
      </c>
      <c r="AO67" s="2">
        <v>14</v>
      </c>
      <c r="AP67" s="2">
        <v>13</v>
      </c>
      <c r="AQ67" s="2">
        <v>14</v>
      </c>
      <c r="AR67" s="2">
        <v>16</v>
      </c>
      <c r="AS67" s="2">
        <v>16</v>
      </c>
      <c r="AT67" s="2">
        <v>17</v>
      </c>
      <c r="AU67" s="2">
        <v>18</v>
      </c>
      <c r="AV67" s="2">
        <v>19</v>
      </c>
      <c r="AW67" s="2">
        <v>19</v>
      </c>
      <c r="AX67" s="2">
        <v>20</v>
      </c>
      <c r="AY67" s="2">
        <v>21</v>
      </c>
      <c r="AZ67" s="2">
        <v>20</v>
      </c>
      <c r="BA67" s="2">
        <v>20</v>
      </c>
      <c r="BB67" s="2">
        <v>21</v>
      </c>
      <c r="BC67" s="2">
        <v>21</v>
      </c>
      <c r="BD67" s="2">
        <v>21</v>
      </c>
      <c r="BE67" s="2">
        <v>22</v>
      </c>
      <c r="BF67" s="2">
        <v>22</v>
      </c>
      <c r="BG67" s="2" t="e">
        <v>#N/A</v>
      </c>
      <c r="BH67" s="2" t="e">
        <v>#N/A</v>
      </c>
      <c r="BI67" s="2" t="e">
        <v>#N/A</v>
      </c>
      <c r="BJ67" s="2" t="e">
        <v>#N/A</v>
      </c>
      <c r="BK67" s="2" t="e">
        <v>#N/A</v>
      </c>
      <c r="BL67" s="2" t="e">
        <v>#N/A</v>
      </c>
      <c r="BM67" s="2" t="e">
        <v>#N/A</v>
      </c>
      <c r="BN67" s="2" t="e">
        <v>#N/A</v>
      </c>
      <c r="BO67" s="2" t="e">
        <v>#N/A</v>
      </c>
      <c r="BP67" s="2" t="e">
        <v>#N/A</v>
      </c>
      <c r="BQ67" s="2" t="e">
        <v>#N/A</v>
      </c>
      <c r="BR67" s="2" t="e">
        <v>#N/A</v>
      </c>
      <c r="BS67" s="2" t="e">
        <v>#N/A</v>
      </c>
      <c r="BT67" s="2" t="e">
        <v>#N/A</v>
      </c>
      <c r="BU67" s="2" t="e">
        <v>#N/A</v>
      </c>
      <c r="BV67" s="2" t="e">
        <v>#N/A</v>
      </c>
      <c r="BW67" s="2" t="e">
        <v>#N/A</v>
      </c>
      <c r="BX67" s="2" t="e">
        <v>#N/A</v>
      </c>
      <c r="BY67" s="2" t="e">
        <v>#N/A</v>
      </c>
      <c r="BZ67" s="2" t="e">
        <v>#N/A</v>
      </c>
      <c r="CA67" s="2" t="e">
        <v>#N/A</v>
      </c>
      <c r="CB67" s="2" t="e">
        <v>#N/A</v>
      </c>
      <c r="CC67" s="2" t="e">
        <v>#N/A</v>
      </c>
      <c r="CD67" s="2" t="e">
        <v>#N/A</v>
      </c>
      <c r="CE67" s="2" t="e">
        <v>#N/A</v>
      </c>
      <c r="CF67" s="2" t="e">
        <v>#N/A</v>
      </c>
      <c r="CG67" s="2" t="e">
        <v>#N/A</v>
      </c>
      <c r="CH67" s="2" t="e">
        <v>#N/A</v>
      </c>
      <c r="CI67" s="2" t="e">
        <v>#N/A</v>
      </c>
      <c r="CJ67" s="2" t="e">
        <v>#N/A</v>
      </c>
      <c r="CK67" s="2" t="e">
        <v>#N/A</v>
      </c>
      <c r="CL67" s="2" t="e">
        <v>#N/A</v>
      </c>
      <c r="CM67" s="2" t="e">
        <v>#N/A</v>
      </c>
      <c r="CN67" s="2" t="e">
        <v>#N/A</v>
      </c>
      <c r="CO67" s="2" t="e">
        <v>#N/A</v>
      </c>
      <c r="CP67" s="2" t="e">
        <v>#N/A</v>
      </c>
      <c r="CQ67" s="2" t="e">
        <v>#N/A</v>
      </c>
      <c r="CR67" s="2" t="e">
        <v>#N/A</v>
      </c>
      <c r="CS67" s="2" t="e">
        <v>#N/A</v>
      </c>
      <c r="CT67" s="2" t="e">
        <v>#N/A</v>
      </c>
      <c r="CU67" s="2" t="e">
        <v>#N/A</v>
      </c>
      <c r="CV67" s="2" t="e">
        <v>#N/A</v>
      </c>
      <c r="CW67" s="2" t="e">
        <v>#N/A</v>
      </c>
      <c r="CX67" s="2" t="e">
        <v>#N/A</v>
      </c>
      <c r="CY67" s="2" t="e">
        <v>#N/A</v>
      </c>
      <c r="CZ67" s="2" t="e">
        <v>#N/A</v>
      </c>
      <c r="DA67" s="2" t="e">
        <v>#N/A</v>
      </c>
      <c r="DB67" s="2" t="e">
        <v>#N/A</v>
      </c>
      <c r="DC67" s="2" t="e">
        <v>#N/A</v>
      </c>
      <c r="DD67" s="2" t="e">
        <v>#N/A</v>
      </c>
      <c r="DE67" s="2" t="e">
        <v>#N/A</v>
      </c>
      <c r="DF67" s="2" t="e">
        <v>#N/A</v>
      </c>
      <c r="DG67" s="2" t="e">
        <v>#N/A</v>
      </c>
      <c r="DH67" s="2" t="e">
        <v>#N/A</v>
      </c>
      <c r="DI67" s="2" t="e">
        <v>#N/A</v>
      </c>
      <c r="DJ67" s="2" t="e">
        <v>#N/A</v>
      </c>
      <c r="DK67" s="2" t="e">
        <v>#N/A</v>
      </c>
      <c r="DL67" s="2" t="e">
        <v>#N/A</v>
      </c>
      <c r="DM67" s="2" t="e">
        <v>#N/A</v>
      </c>
      <c r="DN67" s="2" t="e">
        <v>#N/A</v>
      </c>
      <c r="DO67" s="2" t="e">
        <v>#N/A</v>
      </c>
      <c r="DP67" s="2" t="e">
        <v>#N/A</v>
      </c>
      <c r="DQ67" s="2" t="e">
        <v>#N/A</v>
      </c>
      <c r="DR67" s="2" t="e">
        <v>#N/A</v>
      </c>
      <c r="DS67" s="2" t="e">
        <v>#N/A</v>
      </c>
      <c r="DT67" s="2" t="e">
        <v>#N/A</v>
      </c>
      <c r="DU67" s="2" t="e">
        <v>#N/A</v>
      </c>
      <c r="DV67" s="2" t="e">
        <v>#N/A</v>
      </c>
      <c r="DW67" s="2" t="e">
        <v>#N/A</v>
      </c>
      <c r="DX67" s="2" t="e">
        <v>#N/A</v>
      </c>
      <c r="DY67" s="2" t="e">
        <v>#N/A</v>
      </c>
      <c r="DZ67" s="2" t="e">
        <v>#N/A</v>
      </c>
      <c r="EA67" s="2" t="e">
        <v>#N/A</v>
      </c>
      <c r="EB67" s="2" t="e">
        <v>#N/A</v>
      </c>
      <c r="EC67" s="2" t="e">
        <v>#N/A</v>
      </c>
      <c r="ED67" s="2" t="e">
        <v>#N/A</v>
      </c>
      <c r="EE67" s="2" t="e">
        <v>#N/A</v>
      </c>
      <c r="EF67" s="2" t="e">
        <v>#N/A</v>
      </c>
      <c r="EG67" s="2" t="e">
        <v>#N/A</v>
      </c>
      <c r="EH67" s="2" t="e">
        <v>#N/A</v>
      </c>
      <c r="EI67" s="2" t="e">
        <v>#N/A</v>
      </c>
    </row>
    <row r="68" spans="1:139" x14ac:dyDescent="0.25">
      <c r="A68" s="2" t="s">
        <v>699</v>
      </c>
      <c r="B68" s="2">
        <v>144</v>
      </c>
      <c r="C68" s="2">
        <v>54</v>
      </c>
      <c r="D68" s="2">
        <v>0</v>
      </c>
      <c r="E68" s="2">
        <v>2</v>
      </c>
      <c r="F68" s="2">
        <v>3</v>
      </c>
      <c r="G68" s="2">
        <v>4</v>
      </c>
      <c r="H68" s="2">
        <v>8</v>
      </c>
      <c r="I68" s="2">
        <v>9</v>
      </c>
      <c r="J68" s="2">
        <v>9</v>
      </c>
      <c r="K68" s="2">
        <v>12</v>
      </c>
      <c r="L68" s="2">
        <v>14</v>
      </c>
      <c r="M68" s="2">
        <v>15</v>
      </c>
      <c r="N68" s="2">
        <v>16</v>
      </c>
      <c r="O68" s="2">
        <v>17</v>
      </c>
      <c r="P68" s="2">
        <v>17</v>
      </c>
      <c r="Q68" s="2">
        <v>18</v>
      </c>
      <c r="R68" s="2">
        <v>18</v>
      </c>
      <c r="S68" s="2">
        <v>20</v>
      </c>
      <c r="T68" s="2">
        <v>21</v>
      </c>
      <c r="U68" s="2">
        <v>22</v>
      </c>
      <c r="V68" s="2">
        <v>22</v>
      </c>
      <c r="W68" s="2">
        <v>23</v>
      </c>
      <c r="X68" s="2">
        <v>25</v>
      </c>
      <c r="Y68" s="2">
        <v>26</v>
      </c>
      <c r="Z68" s="2">
        <v>27</v>
      </c>
      <c r="AA68" s="2">
        <v>28</v>
      </c>
      <c r="AB68" s="2">
        <v>32</v>
      </c>
      <c r="AC68" s="2">
        <v>33</v>
      </c>
      <c r="AD68" s="2">
        <v>35</v>
      </c>
      <c r="AE68" s="2">
        <v>35</v>
      </c>
      <c r="AF68" s="2">
        <v>36</v>
      </c>
      <c r="AG68" s="2">
        <v>36</v>
      </c>
      <c r="AH68" s="2">
        <v>37</v>
      </c>
      <c r="AI68" s="2">
        <v>39</v>
      </c>
      <c r="AJ68" s="2">
        <v>40</v>
      </c>
      <c r="AK68" s="2">
        <v>42</v>
      </c>
      <c r="AL68" s="2">
        <v>42</v>
      </c>
      <c r="AM68" s="2">
        <v>43</v>
      </c>
      <c r="AN68" s="2">
        <v>43</v>
      </c>
      <c r="AO68" s="2">
        <v>44</v>
      </c>
      <c r="AP68" s="2">
        <v>46</v>
      </c>
      <c r="AQ68" s="2">
        <v>47</v>
      </c>
      <c r="AR68" s="2">
        <v>50</v>
      </c>
      <c r="AS68" s="2">
        <v>51</v>
      </c>
      <c r="AT68" s="2">
        <v>54</v>
      </c>
      <c r="AU68" s="2">
        <v>55</v>
      </c>
      <c r="AV68" s="2">
        <v>56</v>
      </c>
      <c r="AW68" s="2">
        <v>55</v>
      </c>
      <c r="AX68" s="2">
        <v>57</v>
      </c>
      <c r="AY68" s="2">
        <v>58</v>
      </c>
      <c r="AZ68" s="2">
        <v>60</v>
      </c>
      <c r="BA68" s="2">
        <v>61</v>
      </c>
      <c r="BB68" s="2">
        <v>63</v>
      </c>
      <c r="BC68" s="2">
        <v>63</v>
      </c>
      <c r="BD68" s="2">
        <v>64</v>
      </c>
      <c r="BE68" s="2">
        <v>65</v>
      </c>
      <c r="BF68" s="2">
        <v>66</v>
      </c>
      <c r="BG68" s="2" t="e">
        <v>#N/A</v>
      </c>
      <c r="BH68" s="2" t="e">
        <v>#N/A</v>
      </c>
      <c r="BI68" s="2" t="e">
        <v>#N/A</v>
      </c>
      <c r="BJ68" s="2" t="e">
        <v>#N/A</v>
      </c>
      <c r="BK68" s="2" t="e">
        <v>#N/A</v>
      </c>
      <c r="BL68" s="2" t="e">
        <v>#N/A</v>
      </c>
      <c r="BM68" s="2" t="e">
        <v>#N/A</v>
      </c>
      <c r="BN68" s="2" t="e">
        <v>#N/A</v>
      </c>
      <c r="BO68" s="2" t="e">
        <v>#N/A</v>
      </c>
      <c r="BP68" s="2" t="e">
        <v>#N/A</v>
      </c>
      <c r="BQ68" s="2" t="e">
        <v>#N/A</v>
      </c>
      <c r="BR68" s="2" t="e">
        <v>#N/A</v>
      </c>
      <c r="BS68" s="2" t="e">
        <v>#N/A</v>
      </c>
      <c r="BT68" s="2" t="e">
        <v>#N/A</v>
      </c>
      <c r="BU68" s="2" t="e">
        <v>#N/A</v>
      </c>
      <c r="BV68" s="2" t="e">
        <v>#N/A</v>
      </c>
      <c r="BW68" s="2" t="e">
        <v>#N/A</v>
      </c>
      <c r="BX68" s="2" t="e">
        <v>#N/A</v>
      </c>
      <c r="BY68" s="2" t="e">
        <v>#N/A</v>
      </c>
      <c r="BZ68" s="2" t="e">
        <v>#N/A</v>
      </c>
      <c r="CA68" s="2" t="e">
        <v>#N/A</v>
      </c>
      <c r="CB68" s="2" t="e">
        <v>#N/A</v>
      </c>
      <c r="CC68" s="2" t="e">
        <v>#N/A</v>
      </c>
      <c r="CD68" s="2" t="e">
        <v>#N/A</v>
      </c>
      <c r="CE68" s="2" t="e">
        <v>#N/A</v>
      </c>
      <c r="CF68" s="2" t="e">
        <v>#N/A</v>
      </c>
      <c r="CG68" s="2" t="e">
        <v>#N/A</v>
      </c>
      <c r="CH68" s="2" t="e">
        <v>#N/A</v>
      </c>
      <c r="CI68" s="2" t="e">
        <v>#N/A</v>
      </c>
      <c r="CJ68" s="2" t="e">
        <v>#N/A</v>
      </c>
      <c r="CK68" s="2" t="e">
        <v>#N/A</v>
      </c>
      <c r="CL68" s="2" t="e">
        <v>#N/A</v>
      </c>
      <c r="CM68" s="2" t="e">
        <v>#N/A</v>
      </c>
      <c r="CN68" s="2" t="e">
        <v>#N/A</v>
      </c>
      <c r="CO68" s="2" t="e">
        <v>#N/A</v>
      </c>
      <c r="CP68" s="2" t="e">
        <v>#N/A</v>
      </c>
      <c r="CQ68" s="2" t="e">
        <v>#N/A</v>
      </c>
      <c r="CR68" s="2" t="e">
        <v>#N/A</v>
      </c>
      <c r="CS68" s="2" t="e">
        <v>#N/A</v>
      </c>
      <c r="CT68" s="2" t="e">
        <v>#N/A</v>
      </c>
      <c r="CU68" s="2" t="e">
        <v>#N/A</v>
      </c>
      <c r="CV68" s="2" t="e">
        <v>#N/A</v>
      </c>
      <c r="CW68" s="2" t="e">
        <v>#N/A</v>
      </c>
      <c r="CX68" s="2" t="e">
        <v>#N/A</v>
      </c>
      <c r="CY68" s="2" t="e">
        <v>#N/A</v>
      </c>
      <c r="CZ68" s="2" t="e">
        <v>#N/A</v>
      </c>
      <c r="DA68" s="2" t="e">
        <v>#N/A</v>
      </c>
      <c r="DB68" s="2" t="e">
        <v>#N/A</v>
      </c>
      <c r="DC68" s="2" t="e">
        <v>#N/A</v>
      </c>
      <c r="DD68" s="2" t="e">
        <v>#N/A</v>
      </c>
      <c r="DE68" s="2" t="e">
        <v>#N/A</v>
      </c>
      <c r="DF68" s="2" t="e">
        <v>#N/A</v>
      </c>
      <c r="DG68" s="2" t="e">
        <v>#N/A</v>
      </c>
      <c r="DH68" s="2" t="e">
        <v>#N/A</v>
      </c>
      <c r="DI68" s="2" t="e">
        <v>#N/A</v>
      </c>
      <c r="DJ68" s="2" t="e">
        <v>#N/A</v>
      </c>
      <c r="DK68" s="2" t="e">
        <v>#N/A</v>
      </c>
      <c r="DL68" s="2" t="e">
        <v>#N/A</v>
      </c>
      <c r="DM68" s="2" t="e">
        <v>#N/A</v>
      </c>
      <c r="DN68" s="2" t="e">
        <v>#N/A</v>
      </c>
      <c r="DO68" s="2" t="e">
        <v>#N/A</v>
      </c>
      <c r="DP68" s="2" t="e">
        <v>#N/A</v>
      </c>
      <c r="DQ68" s="2" t="e">
        <v>#N/A</v>
      </c>
      <c r="DR68" s="2" t="e">
        <v>#N/A</v>
      </c>
      <c r="DS68" s="2" t="e">
        <v>#N/A</v>
      </c>
      <c r="DT68" s="2" t="e">
        <v>#N/A</v>
      </c>
      <c r="DU68" s="2" t="e">
        <v>#N/A</v>
      </c>
      <c r="DV68" s="2" t="e">
        <v>#N/A</v>
      </c>
      <c r="DW68" s="2" t="e">
        <v>#N/A</v>
      </c>
      <c r="DX68" s="2" t="e">
        <v>#N/A</v>
      </c>
      <c r="DY68" s="2" t="e">
        <v>#N/A</v>
      </c>
      <c r="DZ68" s="2" t="e">
        <v>#N/A</v>
      </c>
      <c r="EA68" s="2" t="e">
        <v>#N/A</v>
      </c>
      <c r="EB68" s="2" t="e">
        <v>#N/A</v>
      </c>
      <c r="EC68" s="2" t="e">
        <v>#N/A</v>
      </c>
      <c r="ED68" s="2" t="e">
        <v>#N/A</v>
      </c>
      <c r="EE68" s="2" t="e">
        <v>#N/A</v>
      </c>
      <c r="EF68" s="2" t="e">
        <v>#N/A</v>
      </c>
      <c r="EG68" s="2" t="e">
        <v>#N/A</v>
      </c>
      <c r="EH68" s="2" t="e">
        <v>#N/A</v>
      </c>
      <c r="EI68" s="2" t="e">
        <v>#N/A</v>
      </c>
    </row>
    <row r="69" spans="1:139" x14ac:dyDescent="0.25">
      <c r="A69" s="2" t="s">
        <v>443</v>
      </c>
      <c r="B69" s="2">
        <v>145</v>
      </c>
      <c r="C69" s="2">
        <v>54</v>
      </c>
      <c r="D69" s="2">
        <v>0</v>
      </c>
      <c r="E69" s="2">
        <v>-1</v>
      </c>
      <c r="F69" s="2">
        <v>-1</v>
      </c>
      <c r="G69" s="2">
        <v>-2</v>
      </c>
      <c r="H69" s="2">
        <v>1</v>
      </c>
      <c r="I69" s="2">
        <v>1</v>
      </c>
      <c r="J69" s="2">
        <v>0</v>
      </c>
      <c r="K69" s="2">
        <v>0</v>
      </c>
      <c r="L69" s="2">
        <v>1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2</v>
      </c>
      <c r="S69" s="2">
        <v>3</v>
      </c>
      <c r="T69" s="2">
        <v>4</v>
      </c>
      <c r="U69" s="2">
        <v>5</v>
      </c>
      <c r="V69" s="2">
        <v>6</v>
      </c>
      <c r="W69" s="2">
        <v>5</v>
      </c>
      <c r="X69" s="2">
        <v>5</v>
      </c>
      <c r="Y69" s="2">
        <v>6</v>
      </c>
      <c r="Z69" s="2">
        <v>9</v>
      </c>
      <c r="AA69" s="2">
        <v>9</v>
      </c>
      <c r="AB69" s="2">
        <v>12</v>
      </c>
      <c r="AC69" s="2">
        <v>11</v>
      </c>
      <c r="AD69" s="2">
        <v>14</v>
      </c>
      <c r="AE69" s="2">
        <v>14</v>
      </c>
      <c r="AF69" s="2">
        <v>14</v>
      </c>
      <c r="AG69" s="2">
        <v>14</v>
      </c>
      <c r="AH69" s="2">
        <v>14</v>
      </c>
      <c r="AI69" s="2">
        <v>14</v>
      </c>
      <c r="AJ69" s="2">
        <v>14</v>
      </c>
      <c r="AK69" s="2">
        <v>15</v>
      </c>
      <c r="AL69" s="2">
        <v>15</v>
      </c>
      <c r="AM69" s="2">
        <v>15</v>
      </c>
      <c r="AN69" s="2">
        <v>15</v>
      </c>
      <c r="AO69" s="2">
        <v>14</v>
      </c>
      <c r="AP69" s="2">
        <v>15</v>
      </c>
      <c r="AQ69" s="2">
        <v>16</v>
      </c>
      <c r="AR69" s="2">
        <v>17</v>
      </c>
      <c r="AS69" s="2">
        <v>17</v>
      </c>
      <c r="AT69" s="2">
        <v>17</v>
      </c>
      <c r="AU69" s="2">
        <v>19</v>
      </c>
      <c r="AV69" s="2">
        <v>19</v>
      </c>
      <c r="AW69" s="2">
        <v>19</v>
      </c>
      <c r="AX69" s="2">
        <v>20</v>
      </c>
      <c r="AY69" s="2">
        <v>20</v>
      </c>
      <c r="AZ69" s="2">
        <v>20</v>
      </c>
      <c r="BA69" s="2">
        <v>21</v>
      </c>
      <c r="BB69" s="2">
        <v>22</v>
      </c>
      <c r="BC69" s="2">
        <v>23</v>
      </c>
      <c r="BD69" s="2">
        <v>24</v>
      </c>
      <c r="BE69" s="2">
        <v>25</v>
      </c>
      <c r="BF69" s="2">
        <v>25</v>
      </c>
      <c r="BG69" s="2" t="e">
        <v>#N/A</v>
      </c>
      <c r="BH69" s="2" t="e">
        <v>#N/A</v>
      </c>
      <c r="BI69" s="2" t="e">
        <v>#N/A</v>
      </c>
      <c r="BJ69" s="2" t="e">
        <v>#N/A</v>
      </c>
      <c r="BK69" s="2" t="e">
        <v>#N/A</v>
      </c>
      <c r="BL69" s="2" t="e">
        <v>#N/A</v>
      </c>
      <c r="BM69" s="2" t="e">
        <v>#N/A</v>
      </c>
      <c r="BN69" s="2" t="e">
        <v>#N/A</v>
      </c>
      <c r="BO69" s="2" t="e">
        <v>#N/A</v>
      </c>
      <c r="BP69" s="2" t="e">
        <v>#N/A</v>
      </c>
      <c r="BQ69" s="2" t="e">
        <v>#N/A</v>
      </c>
      <c r="BR69" s="2" t="e">
        <v>#N/A</v>
      </c>
      <c r="BS69" s="2" t="e">
        <v>#N/A</v>
      </c>
      <c r="BT69" s="2" t="e">
        <v>#N/A</v>
      </c>
      <c r="BU69" s="2" t="e">
        <v>#N/A</v>
      </c>
      <c r="BV69" s="2" t="e">
        <v>#N/A</v>
      </c>
      <c r="BW69" s="2" t="e">
        <v>#N/A</v>
      </c>
      <c r="BX69" s="2" t="e">
        <v>#N/A</v>
      </c>
      <c r="BY69" s="2" t="e">
        <v>#N/A</v>
      </c>
      <c r="BZ69" s="2" t="e">
        <v>#N/A</v>
      </c>
      <c r="CA69" s="2" t="e">
        <v>#N/A</v>
      </c>
      <c r="CB69" s="2" t="e">
        <v>#N/A</v>
      </c>
      <c r="CC69" s="2" t="e">
        <v>#N/A</v>
      </c>
      <c r="CD69" s="2" t="e">
        <v>#N/A</v>
      </c>
      <c r="CE69" s="2" t="e">
        <v>#N/A</v>
      </c>
      <c r="CF69" s="2" t="e">
        <v>#N/A</v>
      </c>
      <c r="CG69" s="2" t="e">
        <v>#N/A</v>
      </c>
      <c r="CH69" s="2" t="e">
        <v>#N/A</v>
      </c>
      <c r="CI69" s="2" t="e">
        <v>#N/A</v>
      </c>
      <c r="CJ69" s="2" t="e">
        <v>#N/A</v>
      </c>
      <c r="CK69" s="2" t="e">
        <v>#N/A</v>
      </c>
      <c r="CL69" s="2" t="e">
        <v>#N/A</v>
      </c>
      <c r="CM69" s="2" t="e">
        <v>#N/A</v>
      </c>
      <c r="CN69" s="2" t="e">
        <v>#N/A</v>
      </c>
      <c r="CO69" s="2" t="e">
        <v>#N/A</v>
      </c>
      <c r="CP69" s="2" t="e">
        <v>#N/A</v>
      </c>
      <c r="CQ69" s="2" t="e">
        <v>#N/A</v>
      </c>
      <c r="CR69" s="2" t="e">
        <v>#N/A</v>
      </c>
      <c r="CS69" s="2" t="e">
        <v>#N/A</v>
      </c>
      <c r="CT69" s="2" t="e">
        <v>#N/A</v>
      </c>
      <c r="CU69" s="2" t="e">
        <v>#N/A</v>
      </c>
      <c r="CV69" s="2" t="e">
        <v>#N/A</v>
      </c>
      <c r="CW69" s="2" t="e">
        <v>#N/A</v>
      </c>
      <c r="CX69" s="2" t="e">
        <v>#N/A</v>
      </c>
      <c r="CY69" s="2" t="e">
        <v>#N/A</v>
      </c>
      <c r="CZ69" s="2" t="e">
        <v>#N/A</v>
      </c>
      <c r="DA69" s="2" t="e">
        <v>#N/A</v>
      </c>
      <c r="DB69" s="2" t="e">
        <v>#N/A</v>
      </c>
      <c r="DC69" s="2" t="e">
        <v>#N/A</v>
      </c>
      <c r="DD69" s="2" t="e">
        <v>#N/A</v>
      </c>
      <c r="DE69" s="2" t="e">
        <v>#N/A</v>
      </c>
      <c r="DF69" s="2" t="e">
        <v>#N/A</v>
      </c>
      <c r="DG69" s="2" t="e">
        <v>#N/A</v>
      </c>
      <c r="DH69" s="2" t="e">
        <v>#N/A</v>
      </c>
      <c r="DI69" s="2" t="e">
        <v>#N/A</v>
      </c>
      <c r="DJ69" s="2" t="e">
        <v>#N/A</v>
      </c>
      <c r="DK69" s="2" t="e">
        <v>#N/A</v>
      </c>
      <c r="DL69" s="2" t="e">
        <v>#N/A</v>
      </c>
      <c r="DM69" s="2" t="e">
        <v>#N/A</v>
      </c>
      <c r="DN69" s="2" t="e">
        <v>#N/A</v>
      </c>
      <c r="DO69" s="2" t="e">
        <v>#N/A</v>
      </c>
      <c r="DP69" s="2" t="e">
        <v>#N/A</v>
      </c>
      <c r="DQ69" s="2" t="e">
        <v>#N/A</v>
      </c>
      <c r="DR69" s="2" t="e">
        <v>#N/A</v>
      </c>
      <c r="DS69" s="2" t="e">
        <v>#N/A</v>
      </c>
      <c r="DT69" s="2" t="e">
        <v>#N/A</v>
      </c>
      <c r="DU69" s="2" t="e">
        <v>#N/A</v>
      </c>
      <c r="DV69" s="2" t="e">
        <v>#N/A</v>
      </c>
      <c r="DW69" s="2" t="e">
        <v>#N/A</v>
      </c>
      <c r="DX69" s="2" t="e">
        <v>#N/A</v>
      </c>
      <c r="DY69" s="2" t="e">
        <v>#N/A</v>
      </c>
      <c r="DZ69" s="2" t="e">
        <v>#N/A</v>
      </c>
      <c r="EA69" s="2" t="e">
        <v>#N/A</v>
      </c>
      <c r="EB69" s="2" t="e">
        <v>#N/A</v>
      </c>
      <c r="EC69" s="2" t="e">
        <v>#N/A</v>
      </c>
      <c r="ED69" s="2" t="e">
        <v>#N/A</v>
      </c>
      <c r="EE69" s="2" t="e">
        <v>#N/A</v>
      </c>
      <c r="EF69" s="2" t="e">
        <v>#N/A</v>
      </c>
      <c r="EG69" s="2" t="e">
        <v>#N/A</v>
      </c>
      <c r="EH69" s="2" t="e">
        <v>#N/A</v>
      </c>
      <c r="EI69" s="2" t="e">
        <v>#N/A</v>
      </c>
    </row>
    <row r="70" spans="1:139" x14ac:dyDescent="0.25">
      <c r="A70" s="2" t="s">
        <v>690</v>
      </c>
      <c r="B70" s="2">
        <v>146</v>
      </c>
      <c r="C70" s="2">
        <v>54</v>
      </c>
      <c r="D70" s="2">
        <v>0</v>
      </c>
      <c r="E70" s="2">
        <v>3</v>
      </c>
      <c r="F70" s="2">
        <v>3</v>
      </c>
      <c r="G70" s="2">
        <v>5</v>
      </c>
      <c r="H70" s="2">
        <v>6</v>
      </c>
      <c r="I70" s="2">
        <v>6</v>
      </c>
      <c r="J70" s="2">
        <v>6</v>
      </c>
      <c r="K70" s="2">
        <v>6</v>
      </c>
      <c r="L70" s="2">
        <v>8</v>
      </c>
      <c r="M70" s="2">
        <v>8</v>
      </c>
      <c r="N70" s="2">
        <v>8</v>
      </c>
      <c r="O70" s="2">
        <v>9</v>
      </c>
      <c r="P70" s="2">
        <v>9</v>
      </c>
      <c r="Q70" s="2">
        <v>9</v>
      </c>
      <c r="R70" s="2">
        <v>9</v>
      </c>
      <c r="S70" s="2">
        <v>11</v>
      </c>
      <c r="T70" s="2">
        <v>12</v>
      </c>
      <c r="U70" s="2">
        <v>12</v>
      </c>
      <c r="V70" s="2">
        <v>12</v>
      </c>
      <c r="W70" s="2">
        <v>14</v>
      </c>
      <c r="X70" s="2">
        <v>14</v>
      </c>
      <c r="Y70" s="2">
        <v>15</v>
      </c>
      <c r="Z70" s="2">
        <v>18</v>
      </c>
      <c r="AA70" s="2">
        <v>19</v>
      </c>
      <c r="AB70" s="2">
        <v>22</v>
      </c>
      <c r="AC70" s="2">
        <v>23</v>
      </c>
      <c r="AD70" s="2">
        <v>23</v>
      </c>
      <c r="AE70" s="2">
        <v>23</v>
      </c>
      <c r="AF70" s="2">
        <v>24</v>
      </c>
      <c r="AG70" s="2">
        <v>24</v>
      </c>
      <c r="AH70" s="2">
        <v>27</v>
      </c>
      <c r="AI70" s="2">
        <v>27</v>
      </c>
      <c r="AJ70" s="2">
        <v>26</v>
      </c>
      <c r="AK70" s="2">
        <v>29</v>
      </c>
      <c r="AL70" s="2">
        <v>30</v>
      </c>
      <c r="AM70" s="2">
        <v>31</v>
      </c>
      <c r="AN70" s="2">
        <v>31</v>
      </c>
      <c r="AO70" s="2">
        <v>32</v>
      </c>
      <c r="AP70" s="2">
        <v>32</v>
      </c>
      <c r="AQ70" s="2">
        <v>32</v>
      </c>
      <c r="AR70" s="2">
        <v>33</v>
      </c>
      <c r="AS70" s="2">
        <v>33</v>
      </c>
      <c r="AT70" s="2">
        <v>34</v>
      </c>
      <c r="AU70" s="2">
        <v>33</v>
      </c>
      <c r="AV70" s="2">
        <v>34</v>
      </c>
      <c r="AW70" s="2">
        <v>34</v>
      </c>
      <c r="AX70" s="2">
        <v>36</v>
      </c>
      <c r="AY70" s="2">
        <v>36</v>
      </c>
      <c r="AZ70" s="2">
        <v>37</v>
      </c>
      <c r="BA70" s="2">
        <v>37</v>
      </c>
      <c r="BB70" s="2">
        <v>37</v>
      </c>
      <c r="BC70" s="2">
        <v>39</v>
      </c>
      <c r="BD70" s="2">
        <v>39</v>
      </c>
      <c r="BE70" s="2">
        <v>39</v>
      </c>
      <c r="BF70" s="2">
        <v>38</v>
      </c>
      <c r="BG70" s="2" t="e">
        <v>#N/A</v>
      </c>
      <c r="BH70" s="2" t="e">
        <v>#N/A</v>
      </c>
      <c r="BI70" s="2" t="e">
        <v>#N/A</v>
      </c>
      <c r="BJ70" s="2" t="e">
        <v>#N/A</v>
      </c>
      <c r="BK70" s="2" t="e">
        <v>#N/A</v>
      </c>
      <c r="BL70" s="2" t="e">
        <v>#N/A</v>
      </c>
      <c r="BM70" s="2" t="e">
        <v>#N/A</v>
      </c>
      <c r="BN70" s="2" t="e">
        <v>#N/A</v>
      </c>
      <c r="BO70" s="2" t="e">
        <v>#N/A</v>
      </c>
      <c r="BP70" s="2" t="e">
        <v>#N/A</v>
      </c>
      <c r="BQ70" s="2" t="e">
        <v>#N/A</v>
      </c>
      <c r="BR70" s="2" t="e">
        <v>#N/A</v>
      </c>
      <c r="BS70" s="2" t="e">
        <v>#N/A</v>
      </c>
      <c r="BT70" s="2" t="e">
        <v>#N/A</v>
      </c>
      <c r="BU70" s="2" t="e">
        <v>#N/A</v>
      </c>
      <c r="BV70" s="2" t="e">
        <v>#N/A</v>
      </c>
      <c r="BW70" s="2" t="e">
        <v>#N/A</v>
      </c>
      <c r="BX70" s="2" t="e">
        <v>#N/A</v>
      </c>
      <c r="BY70" s="2" t="e">
        <v>#N/A</v>
      </c>
      <c r="BZ70" s="2" t="e">
        <v>#N/A</v>
      </c>
      <c r="CA70" s="2" t="e">
        <v>#N/A</v>
      </c>
      <c r="CB70" s="2" t="e">
        <v>#N/A</v>
      </c>
      <c r="CC70" s="2" t="e">
        <v>#N/A</v>
      </c>
      <c r="CD70" s="2" t="e">
        <v>#N/A</v>
      </c>
      <c r="CE70" s="2" t="e">
        <v>#N/A</v>
      </c>
      <c r="CF70" s="2" t="e">
        <v>#N/A</v>
      </c>
      <c r="CG70" s="2" t="e">
        <v>#N/A</v>
      </c>
      <c r="CH70" s="2" t="e">
        <v>#N/A</v>
      </c>
      <c r="CI70" s="2" t="e">
        <v>#N/A</v>
      </c>
      <c r="CJ70" s="2" t="e">
        <v>#N/A</v>
      </c>
      <c r="CK70" s="2" t="e">
        <v>#N/A</v>
      </c>
      <c r="CL70" s="2" t="e">
        <v>#N/A</v>
      </c>
      <c r="CM70" s="2" t="e">
        <v>#N/A</v>
      </c>
      <c r="CN70" s="2" t="e">
        <v>#N/A</v>
      </c>
      <c r="CO70" s="2" t="e">
        <v>#N/A</v>
      </c>
      <c r="CP70" s="2" t="e">
        <v>#N/A</v>
      </c>
      <c r="CQ70" s="2" t="e">
        <v>#N/A</v>
      </c>
      <c r="CR70" s="2" t="e">
        <v>#N/A</v>
      </c>
      <c r="CS70" s="2" t="e">
        <v>#N/A</v>
      </c>
      <c r="CT70" s="2" t="e">
        <v>#N/A</v>
      </c>
      <c r="CU70" s="2" t="e">
        <v>#N/A</v>
      </c>
      <c r="CV70" s="2" t="e">
        <v>#N/A</v>
      </c>
      <c r="CW70" s="2" t="e">
        <v>#N/A</v>
      </c>
      <c r="CX70" s="2" t="e">
        <v>#N/A</v>
      </c>
      <c r="CY70" s="2" t="e">
        <v>#N/A</v>
      </c>
      <c r="CZ70" s="2" t="e">
        <v>#N/A</v>
      </c>
      <c r="DA70" s="2" t="e">
        <v>#N/A</v>
      </c>
      <c r="DB70" s="2" t="e">
        <v>#N/A</v>
      </c>
      <c r="DC70" s="2" t="e">
        <v>#N/A</v>
      </c>
      <c r="DD70" s="2" t="e">
        <v>#N/A</v>
      </c>
      <c r="DE70" s="2" t="e">
        <v>#N/A</v>
      </c>
      <c r="DF70" s="2" t="e">
        <v>#N/A</v>
      </c>
      <c r="DG70" s="2" t="e">
        <v>#N/A</v>
      </c>
      <c r="DH70" s="2" t="e">
        <v>#N/A</v>
      </c>
      <c r="DI70" s="2" t="e">
        <v>#N/A</v>
      </c>
      <c r="DJ70" s="2" t="e">
        <v>#N/A</v>
      </c>
      <c r="DK70" s="2" t="e">
        <v>#N/A</v>
      </c>
      <c r="DL70" s="2" t="e">
        <v>#N/A</v>
      </c>
      <c r="DM70" s="2" t="e">
        <v>#N/A</v>
      </c>
      <c r="DN70" s="2" t="e">
        <v>#N/A</v>
      </c>
      <c r="DO70" s="2" t="e">
        <v>#N/A</v>
      </c>
      <c r="DP70" s="2" t="e">
        <v>#N/A</v>
      </c>
      <c r="DQ70" s="2" t="e">
        <v>#N/A</v>
      </c>
      <c r="DR70" s="2" t="e">
        <v>#N/A</v>
      </c>
      <c r="DS70" s="2" t="e">
        <v>#N/A</v>
      </c>
      <c r="DT70" s="2" t="e">
        <v>#N/A</v>
      </c>
      <c r="DU70" s="2" t="e">
        <v>#N/A</v>
      </c>
      <c r="DV70" s="2" t="e">
        <v>#N/A</v>
      </c>
      <c r="DW70" s="2" t="e">
        <v>#N/A</v>
      </c>
      <c r="DX70" s="2" t="e">
        <v>#N/A</v>
      </c>
      <c r="DY70" s="2" t="e">
        <v>#N/A</v>
      </c>
      <c r="DZ70" s="2" t="e">
        <v>#N/A</v>
      </c>
      <c r="EA70" s="2" t="e">
        <v>#N/A</v>
      </c>
      <c r="EB70" s="2" t="e">
        <v>#N/A</v>
      </c>
      <c r="EC70" s="2" t="e">
        <v>#N/A</v>
      </c>
      <c r="ED70" s="2" t="e">
        <v>#N/A</v>
      </c>
      <c r="EE70" s="2" t="e">
        <v>#N/A</v>
      </c>
      <c r="EF70" s="2" t="e">
        <v>#N/A</v>
      </c>
      <c r="EG70" s="2" t="e">
        <v>#N/A</v>
      </c>
      <c r="EH70" s="2" t="e">
        <v>#N/A</v>
      </c>
      <c r="EI70" s="2" t="e">
        <v>#N/A</v>
      </c>
    </row>
    <row r="71" spans="1:139" x14ac:dyDescent="0.25">
      <c r="A71" s="2" t="s">
        <v>348</v>
      </c>
      <c r="B71" s="2">
        <v>147</v>
      </c>
      <c r="C71" s="2">
        <v>63</v>
      </c>
      <c r="D71" s="2">
        <v>0</v>
      </c>
      <c r="E71" s="2">
        <v>0</v>
      </c>
      <c r="F71" s="2">
        <v>0</v>
      </c>
      <c r="G71" s="2">
        <v>0</v>
      </c>
      <c r="H71" s="2">
        <v>1</v>
      </c>
      <c r="I71" s="2">
        <v>1</v>
      </c>
      <c r="J71" s="2">
        <v>1</v>
      </c>
      <c r="K71" s="2">
        <v>2</v>
      </c>
      <c r="L71" s="2">
        <v>3</v>
      </c>
      <c r="M71" s="2">
        <v>2</v>
      </c>
      <c r="N71" s="2">
        <v>4</v>
      </c>
      <c r="O71" s="2">
        <v>4</v>
      </c>
      <c r="P71" s="2">
        <v>4</v>
      </c>
      <c r="Q71" s="2">
        <v>3</v>
      </c>
      <c r="R71" s="2">
        <v>4</v>
      </c>
      <c r="S71" s="2">
        <v>5</v>
      </c>
      <c r="T71" s="2">
        <v>6</v>
      </c>
      <c r="U71" s="2">
        <v>6</v>
      </c>
      <c r="V71" s="2">
        <v>5</v>
      </c>
      <c r="W71" s="2">
        <v>6</v>
      </c>
      <c r="X71" s="2">
        <v>6</v>
      </c>
      <c r="Y71" s="2">
        <v>6</v>
      </c>
      <c r="Z71" s="2">
        <v>8</v>
      </c>
      <c r="AA71" s="2">
        <v>8</v>
      </c>
      <c r="AB71" s="2">
        <v>10</v>
      </c>
      <c r="AC71" s="2">
        <v>10</v>
      </c>
      <c r="AD71" s="2">
        <v>10</v>
      </c>
      <c r="AE71" s="2">
        <v>10</v>
      </c>
      <c r="AF71" s="2">
        <v>11</v>
      </c>
      <c r="AG71" s="2">
        <v>11</v>
      </c>
      <c r="AH71" s="2">
        <v>11</v>
      </c>
      <c r="AI71" s="2">
        <v>11</v>
      </c>
      <c r="AJ71" s="2">
        <v>11</v>
      </c>
      <c r="AK71" s="2">
        <v>14</v>
      </c>
      <c r="AL71" s="2">
        <v>15</v>
      </c>
      <c r="AM71" s="2">
        <v>17</v>
      </c>
      <c r="AN71" s="2">
        <v>17</v>
      </c>
      <c r="AO71" s="2">
        <v>17</v>
      </c>
      <c r="AP71" s="2">
        <v>18</v>
      </c>
      <c r="AQ71" s="2">
        <v>20</v>
      </c>
      <c r="AR71" s="2">
        <v>21</v>
      </c>
      <c r="AS71" s="2">
        <v>21</v>
      </c>
      <c r="AT71" s="2">
        <v>22</v>
      </c>
      <c r="AU71" s="2">
        <v>22</v>
      </c>
      <c r="AV71" s="2">
        <v>23</v>
      </c>
      <c r="AW71" s="2">
        <v>23</v>
      </c>
      <c r="AX71" s="2">
        <v>24</v>
      </c>
      <c r="AY71" s="2">
        <v>23</v>
      </c>
      <c r="AZ71" s="2">
        <v>22</v>
      </c>
      <c r="BA71" s="2">
        <v>23</v>
      </c>
      <c r="BB71" s="2">
        <v>24</v>
      </c>
      <c r="BC71" s="2">
        <v>25</v>
      </c>
      <c r="BD71" s="2">
        <v>26</v>
      </c>
      <c r="BE71" s="2">
        <v>26</v>
      </c>
      <c r="BF71" s="2">
        <v>26</v>
      </c>
      <c r="BG71" s="2">
        <v>27</v>
      </c>
      <c r="BH71" s="2">
        <v>27</v>
      </c>
      <c r="BI71" s="2">
        <v>30</v>
      </c>
      <c r="BJ71" s="2">
        <v>34</v>
      </c>
      <c r="BK71" s="2">
        <v>35</v>
      </c>
      <c r="BL71" s="2">
        <v>37</v>
      </c>
      <c r="BM71" s="2">
        <v>37</v>
      </c>
      <c r="BN71" s="2">
        <v>38</v>
      </c>
      <c r="BO71" s="2">
        <v>39</v>
      </c>
      <c r="BP71" s="2" t="e">
        <v>#N/A</v>
      </c>
      <c r="BQ71" s="2" t="e">
        <v>#N/A</v>
      </c>
      <c r="BR71" s="2" t="e">
        <v>#N/A</v>
      </c>
      <c r="BS71" s="2" t="e">
        <v>#N/A</v>
      </c>
      <c r="BT71" s="2" t="e">
        <v>#N/A</v>
      </c>
      <c r="BU71" s="2" t="e">
        <v>#N/A</v>
      </c>
      <c r="BV71" s="2" t="e">
        <v>#N/A</v>
      </c>
      <c r="BW71" s="2" t="e">
        <v>#N/A</v>
      </c>
      <c r="BX71" s="2" t="e">
        <v>#N/A</v>
      </c>
      <c r="BY71" s="2" t="e">
        <v>#N/A</v>
      </c>
      <c r="BZ71" s="2" t="e">
        <v>#N/A</v>
      </c>
      <c r="CA71" s="2" t="e">
        <v>#N/A</v>
      </c>
      <c r="CB71" s="2" t="e">
        <v>#N/A</v>
      </c>
      <c r="CC71" s="2" t="e">
        <v>#N/A</v>
      </c>
      <c r="CD71" s="2" t="e">
        <v>#N/A</v>
      </c>
      <c r="CE71" s="2" t="e">
        <v>#N/A</v>
      </c>
      <c r="CF71" s="2" t="e">
        <v>#N/A</v>
      </c>
      <c r="CG71" s="2" t="e">
        <v>#N/A</v>
      </c>
      <c r="CH71" s="2" t="e">
        <v>#N/A</v>
      </c>
      <c r="CI71" s="2" t="e">
        <v>#N/A</v>
      </c>
      <c r="CJ71" s="2" t="e">
        <v>#N/A</v>
      </c>
      <c r="CK71" s="2" t="e">
        <v>#N/A</v>
      </c>
      <c r="CL71" s="2" t="e">
        <v>#N/A</v>
      </c>
      <c r="CM71" s="2" t="e">
        <v>#N/A</v>
      </c>
      <c r="CN71" s="2" t="e">
        <v>#N/A</v>
      </c>
      <c r="CO71" s="2" t="e">
        <v>#N/A</v>
      </c>
      <c r="CP71" s="2" t="e">
        <v>#N/A</v>
      </c>
      <c r="CQ71" s="2" t="e">
        <v>#N/A</v>
      </c>
      <c r="CR71" s="2" t="e">
        <v>#N/A</v>
      </c>
      <c r="CS71" s="2" t="e">
        <v>#N/A</v>
      </c>
      <c r="CT71" s="2" t="e">
        <v>#N/A</v>
      </c>
      <c r="CU71" s="2" t="e">
        <v>#N/A</v>
      </c>
      <c r="CV71" s="2" t="e">
        <v>#N/A</v>
      </c>
      <c r="CW71" s="2" t="e">
        <v>#N/A</v>
      </c>
      <c r="CX71" s="2" t="e">
        <v>#N/A</v>
      </c>
      <c r="CY71" s="2" t="e">
        <v>#N/A</v>
      </c>
      <c r="CZ71" s="2" t="e">
        <v>#N/A</v>
      </c>
      <c r="DA71" s="2" t="e">
        <v>#N/A</v>
      </c>
      <c r="DB71" s="2" t="e">
        <v>#N/A</v>
      </c>
      <c r="DC71" s="2" t="e">
        <v>#N/A</v>
      </c>
      <c r="DD71" s="2" t="e">
        <v>#N/A</v>
      </c>
      <c r="DE71" s="2" t="e">
        <v>#N/A</v>
      </c>
      <c r="DF71" s="2" t="e">
        <v>#N/A</v>
      </c>
      <c r="DG71" s="2" t="e">
        <v>#N/A</v>
      </c>
      <c r="DH71" s="2" t="e">
        <v>#N/A</v>
      </c>
      <c r="DI71" s="2" t="e">
        <v>#N/A</v>
      </c>
      <c r="DJ71" s="2" t="e">
        <v>#N/A</v>
      </c>
      <c r="DK71" s="2" t="e">
        <v>#N/A</v>
      </c>
      <c r="DL71" s="2" t="e">
        <v>#N/A</v>
      </c>
      <c r="DM71" s="2" t="e">
        <v>#N/A</v>
      </c>
      <c r="DN71" s="2" t="e">
        <v>#N/A</v>
      </c>
      <c r="DO71" s="2" t="e">
        <v>#N/A</v>
      </c>
      <c r="DP71" s="2" t="e">
        <v>#N/A</v>
      </c>
      <c r="DQ71" s="2" t="e">
        <v>#N/A</v>
      </c>
      <c r="DR71" s="2" t="e">
        <v>#N/A</v>
      </c>
      <c r="DS71" s="2" t="e">
        <v>#N/A</v>
      </c>
      <c r="DT71" s="2" t="e">
        <v>#N/A</v>
      </c>
      <c r="DU71" s="2" t="e">
        <v>#N/A</v>
      </c>
      <c r="DV71" s="2" t="e">
        <v>#N/A</v>
      </c>
      <c r="DW71" s="2" t="e">
        <v>#N/A</v>
      </c>
      <c r="DX71" s="2" t="e">
        <v>#N/A</v>
      </c>
      <c r="DY71" s="2" t="e">
        <v>#N/A</v>
      </c>
      <c r="DZ71" s="2" t="e">
        <v>#N/A</v>
      </c>
      <c r="EA71" s="2" t="e">
        <v>#N/A</v>
      </c>
      <c r="EB71" s="2" t="e">
        <v>#N/A</v>
      </c>
      <c r="EC71" s="2" t="e">
        <v>#N/A</v>
      </c>
      <c r="ED71" s="2" t="e">
        <v>#N/A</v>
      </c>
      <c r="EE71" s="2" t="e">
        <v>#N/A</v>
      </c>
      <c r="EF71" s="2" t="e">
        <v>#N/A</v>
      </c>
      <c r="EG71" s="2" t="e">
        <v>#N/A</v>
      </c>
      <c r="EH71" s="2" t="e">
        <v>#N/A</v>
      </c>
      <c r="EI71" s="2" t="e">
        <v>#N/A</v>
      </c>
    </row>
    <row r="72" spans="1:139" x14ac:dyDescent="0.25">
      <c r="A72" s="2" t="s">
        <v>700</v>
      </c>
      <c r="B72" s="2">
        <v>148</v>
      </c>
      <c r="C72" s="2">
        <v>54</v>
      </c>
      <c r="D72" s="2">
        <v>0</v>
      </c>
      <c r="E72" s="2">
        <v>3</v>
      </c>
      <c r="F72" s="2">
        <v>2</v>
      </c>
      <c r="G72" s="2">
        <v>3</v>
      </c>
      <c r="H72" s="2">
        <v>6</v>
      </c>
      <c r="I72" s="2">
        <v>6</v>
      </c>
      <c r="J72" s="2">
        <v>9</v>
      </c>
      <c r="K72" s="2">
        <v>10</v>
      </c>
      <c r="L72" s="2">
        <v>12</v>
      </c>
      <c r="M72" s="2">
        <v>12</v>
      </c>
      <c r="N72" s="2">
        <v>12</v>
      </c>
      <c r="O72" s="2">
        <v>12</v>
      </c>
      <c r="P72" s="2">
        <v>11</v>
      </c>
      <c r="Q72" s="2">
        <v>11</v>
      </c>
      <c r="R72" s="2">
        <v>12</v>
      </c>
      <c r="S72" s="2">
        <v>13</v>
      </c>
      <c r="T72" s="2">
        <v>13</v>
      </c>
      <c r="U72" s="2">
        <v>13</v>
      </c>
      <c r="V72" s="2">
        <v>13</v>
      </c>
      <c r="W72" s="2">
        <v>15</v>
      </c>
      <c r="X72" s="2">
        <v>17</v>
      </c>
      <c r="Y72" s="2">
        <v>18</v>
      </c>
      <c r="Z72" s="2">
        <v>20</v>
      </c>
      <c r="AA72" s="2">
        <v>20</v>
      </c>
      <c r="AB72" s="2">
        <v>21</v>
      </c>
      <c r="AC72" s="2">
        <v>22</v>
      </c>
      <c r="AD72" s="2">
        <v>23</v>
      </c>
      <c r="AE72" s="2">
        <v>23</v>
      </c>
      <c r="AF72" s="2">
        <v>24</v>
      </c>
      <c r="AG72" s="2">
        <v>24</v>
      </c>
      <c r="AH72" s="2">
        <v>24</v>
      </c>
      <c r="AI72" s="2">
        <v>24</v>
      </c>
      <c r="AJ72" s="2">
        <v>25</v>
      </c>
      <c r="AK72" s="2">
        <v>27</v>
      </c>
      <c r="AL72" s="2">
        <v>28</v>
      </c>
      <c r="AM72" s="2">
        <v>28</v>
      </c>
      <c r="AN72" s="2">
        <v>28</v>
      </c>
      <c r="AO72" s="2">
        <v>29</v>
      </c>
      <c r="AP72" s="2">
        <v>30</v>
      </c>
      <c r="AQ72" s="2">
        <v>31</v>
      </c>
      <c r="AR72" s="2">
        <v>33</v>
      </c>
      <c r="AS72" s="2">
        <v>34</v>
      </c>
      <c r="AT72" s="2">
        <v>34</v>
      </c>
      <c r="AU72" s="2">
        <v>36</v>
      </c>
      <c r="AV72" s="2">
        <v>37</v>
      </c>
      <c r="AW72" s="2">
        <v>37</v>
      </c>
      <c r="AX72" s="2">
        <v>38</v>
      </c>
      <c r="AY72" s="2">
        <v>38</v>
      </c>
      <c r="AZ72" s="2">
        <v>39</v>
      </c>
      <c r="BA72" s="2">
        <v>40</v>
      </c>
      <c r="BB72" s="2">
        <v>41</v>
      </c>
      <c r="BC72" s="2">
        <v>43</v>
      </c>
      <c r="BD72" s="2">
        <v>45</v>
      </c>
      <c r="BE72" s="2">
        <v>45</v>
      </c>
      <c r="BF72" s="2">
        <v>44</v>
      </c>
      <c r="BG72" s="2" t="e">
        <v>#N/A</v>
      </c>
      <c r="BH72" s="2" t="e">
        <v>#N/A</v>
      </c>
      <c r="BI72" s="2" t="e">
        <v>#N/A</v>
      </c>
      <c r="BJ72" s="2" t="e">
        <v>#N/A</v>
      </c>
      <c r="BK72" s="2" t="e">
        <v>#N/A</v>
      </c>
      <c r="BL72" s="2" t="e">
        <v>#N/A</v>
      </c>
      <c r="BM72" s="2" t="e">
        <v>#N/A</v>
      </c>
      <c r="BN72" s="2" t="e">
        <v>#N/A</v>
      </c>
      <c r="BO72" s="2" t="e">
        <v>#N/A</v>
      </c>
      <c r="BP72" s="2" t="e">
        <v>#N/A</v>
      </c>
      <c r="BQ72" s="2" t="e">
        <v>#N/A</v>
      </c>
      <c r="BR72" s="2" t="e">
        <v>#N/A</v>
      </c>
      <c r="BS72" s="2" t="e">
        <v>#N/A</v>
      </c>
      <c r="BT72" s="2" t="e">
        <v>#N/A</v>
      </c>
      <c r="BU72" s="2" t="e">
        <v>#N/A</v>
      </c>
      <c r="BV72" s="2" t="e">
        <v>#N/A</v>
      </c>
      <c r="BW72" s="2" t="e">
        <v>#N/A</v>
      </c>
      <c r="BX72" s="2" t="e">
        <v>#N/A</v>
      </c>
      <c r="BY72" s="2" t="e">
        <v>#N/A</v>
      </c>
      <c r="BZ72" s="2" t="e">
        <v>#N/A</v>
      </c>
      <c r="CA72" s="2" t="e">
        <v>#N/A</v>
      </c>
      <c r="CB72" s="2" t="e">
        <v>#N/A</v>
      </c>
      <c r="CC72" s="2" t="e">
        <v>#N/A</v>
      </c>
      <c r="CD72" s="2" t="e">
        <v>#N/A</v>
      </c>
      <c r="CE72" s="2" t="e">
        <v>#N/A</v>
      </c>
      <c r="CF72" s="2" t="e">
        <v>#N/A</v>
      </c>
      <c r="CG72" s="2" t="e">
        <v>#N/A</v>
      </c>
      <c r="CH72" s="2" t="e">
        <v>#N/A</v>
      </c>
      <c r="CI72" s="2" t="e">
        <v>#N/A</v>
      </c>
      <c r="CJ72" s="2" t="e">
        <v>#N/A</v>
      </c>
      <c r="CK72" s="2" t="e">
        <v>#N/A</v>
      </c>
      <c r="CL72" s="2" t="e">
        <v>#N/A</v>
      </c>
      <c r="CM72" s="2" t="e">
        <v>#N/A</v>
      </c>
      <c r="CN72" s="2" t="e">
        <v>#N/A</v>
      </c>
      <c r="CO72" s="2" t="e">
        <v>#N/A</v>
      </c>
      <c r="CP72" s="2" t="e">
        <v>#N/A</v>
      </c>
      <c r="CQ72" s="2" t="e">
        <v>#N/A</v>
      </c>
      <c r="CR72" s="2" t="e">
        <v>#N/A</v>
      </c>
      <c r="CS72" s="2" t="e">
        <v>#N/A</v>
      </c>
      <c r="CT72" s="2" t="e">
        <v>#N/A</v>
      </c>
      <c r="CU72" s="2" t="e">
        <v>#N/A</v>
      </c>
      <c r="CV72" s="2" t="e">
        <v>#N/A</v>
      </c>
      <c r="CW72" s="2" t="e">
        <v>#N/A</v>
      </c>
      <c r="CX72" s="2" t="e">
        <v>#N/A</v>
      </c>
      <c r="CY72" s="2" t="e">
        <v>#N/A</v>
      </c>
      <c r="CZ72" s="2" t="e">
        <v>#N/A</v>
      </c>
      <c r="DA72" s="2" t="e">
        <v>#N/A</v>
      </c>
      <c r="DB72" s="2" t="e">
        <v>#N/A</v>
      </c>
      <c r="DC72" s="2" t="e">
        <v>#N/A</v>
      </c>
      <c r="DD72" s="2" t="e">
        <v>#N/A</v>
      </c>
      <c r="DE72" s="2" t="e">
        <v>#N/A</v>
      </c>
      <c r="DF72" s="2" t="e">
        <v>#N/A</v>
      </c>
      <c r="DG72" s="2" t="e">
        <v>#N/A</v>
      </c>
      <c r="DH72" s="2" t="e">
        <v>#N/A</v>
      </c>
      <c r="DI72" s="2" t="e">
        <v>#N/A</v>
      </c>
      <c r="DJ72" s="2" t="e">
        <v>#N/A</v>
      </c>
      <c r="DK72" s="2" t="e">
        <v>#N/A</v>
      </c>
      <c r="DL72" s="2" t="e">
        <v>#N/A</v>
      </c>
      <c r="DM72" s="2" t="e">
        <v>#N/A</v>
      </c>
      <c r="DN72" s="2" t="e">
        <v>#N/A</v>
      </c>
      <c r="DO72" s="2" t="e">
        <v>#N/A</v>
      </c>
      <c r="DP72" s="2" t="e">
        <v>#N/A</v>
      </c>
      <c r="DQ72" s="2" t="e">
        <v>#N/A</v>
      </c>
      <c r="DR72" s="2" t="e">
        <v>#N/A</v>
      </c>
      <c r="DS72" s="2" t="e">
        <v>#N/A</v>
      </c>
      <c r="DT72" s="2" t="e">
        <v>#N/A</v>
      </c>
      <c r="DU72" s="2" t="e">
        <v>#N/A</v>
      </c>
      <c r="DV72" s="2" t="e">
        <v>#N/A</v>
      </c>
      <c r="DW72" s="2" t="e">
        <v>#N/A</v>
      </c>
      <c r="DX72" s="2" t="e">
        <v>#N/A</v>
      </c>
      <c r="DY72" s="2" t="e">
        <v>#N/A</v>
      </c>
      <c r="DZ72" s="2" t="e">
        <v>#N/A</v>
      </c>
      <c r="EA72" s="2" t="e">
        <v>#N/A</v>
      </c>
      <c r="EB72" s="2" t="e">
        <v>#N/A</v>
      </c>
      <c r="EC72" s="2" t="e">
        <v>#N/A</v>
      </c>
      <c r="ED72" s="2" t="e">
        <v>#N/A</v>
      </c>
      <c r="EE72" s="2" t="e">
        <v>#N/A</v>
      </c>
      <c r="EF72" s="2" t="e">
        <v>#N/A</v>
      </c>
      <c r="EG72" s="2" t="e">
        <v>#N/A</v>
      </c>
      <c r="EH72" s="2" t="e">
        <v>#N/A</v>
      </c>
      <c r="EI72" s="2" t="e">
        <v>#N/A</v>
      </c>
    </row>
    <row r="73" spans="1:139" x14ac:dyDescent="0.25">
      <c r="A73" s="2" t="s">
        <v>459</v>
      </c>
      <c r="B73" s="2">
        <v>149</v>
      </c>
      <c r="C73" s="2">
        <v>63</v>
      </c>
      <c r="D73" s="2">
        <v>0</v>
      </c>
      <c r="E73" s="2">
        <v>0</v>
      </c>
      <c r="F73" s="2">
        <v>0</v>
      </c>
      <c r="G73" s="2">
        <v>0</v>
      </c>
      <c r="H73" s="2">
        <v>1</v>
      </c>
      <c r="I73" s="2">
        <v>1</v>
      </c>
      <c r="J73" s="2">
        <v>3</v>
      </c>
      <c r="K73" s="2">
        <v>3</v>
      </c>
      <c r="L73" s="2">
        <v>3</v>
      </c>
      <c r="M73" s="2">
        <v>3</v>
      </c>
      <c r="N73" s="2">
        <v>3</v>
      </c>
      <c r="O73" s="2">
        <v>3</v>
      </c>
      <c r="P73" s="2">
        <v>4</v>
      </c>
      <c r="Q73" s="2">
        <v>4</v>
      </c>
      <c r="R73" s="2">
        <v>3</v>
      </c>
      <c r="S73" s="2">
        <v>2</v>
      </c>
      <c r="T73" s="2">
        <v>2</v>
      </c>
      <c r="U73" s="2">
        <v>3</v>
      </c>
      <c r="V73" s="2">
        <v>2</v>
      </c>
      <c r="W73" s="2">
        <v>1</v>
      </c>
      <c r="X73" s="2">
        <v>1</v>
      </c>
      <c r="Y73" s="2">
        <v>2</v>
      </c>
      <c r="Z73" s="2">
        <v>3</v>
      </c>
      <c r="AA73" s="2">
        <v>3</v>
      </c>
      <c r="AB73" s="2">
        <v>2</v>
      </c>
      <c r="AC73" s="2">
        <v>3</v>
      </c>
      <c r="AD73" s="2">
        <v>3</v>
      </c>
      <c r="AE73" s="2">
        <v>3</v>
      </c>
      <c r="AF73" s="2">
        <v>3</v>
      </c>
      <c r="AG73" s="2">
        <v>2</v>
      </c>
      <c r="AH73" s="2">
        <v>2</v>
      </c>
      <c r="AI73" s="2">
        <v>2</v>
      </c>
      <c r="AJ73" s="2">
        <v>2</v>
      </c>
      <c r="AK73" s="2">
        <v>3</v>
      </c>
      <c r="AL73" s="2">
        <v>3</v>
      </c>
      <c r="AM73" s="2">
        <v>3</v>
      </c>
      <c r="AN73" s="2">
        <v>3</v>
      </c>
      <c r="AO73" s="2">
        <v>3</v>
      </c>
      <c r="AP73" s="2">
        <v>1</v>
      </c>
      <c r="AQ73" s="2">
        <v>2</v>
      </c>
      <c r="AR73" s="2">
        <v>3</v>
      </c>
      <c r="AS73" s="2">
        <v>3</v>
      </c>
      <c r="AT73" s="2">
        <v>4</v>
      </c>
      <c r="AU73" s="2">
        <v>3</v>
      </c>
      <c r="AV73" s="2">
        <v>4</v>
      </c>
      <c r="AW73" s="2">
        <v>4</v>
      </c>
      <c r="AX73" s="2">
        <v>5</v>
      </c>
      <c r="AY73" s="2">
        <v>5</v>
      </c>
      <c r="AZ73" s="2">
        <v>5</v>
      </c>
      <c r="BA73" s="2">
        <v>5</v>
      </c>
      <c r="BB73" s="2">
        <v>5</v>
      </c>
      <c r="BC73" s="2">
        <v>6</v>
      </c>
      <c r="BD73" s="2">
        <v>6</v>
      </c>
      <c r="BE73" s="2">
        <v>7</v>
      </c>
      <c r="BF73" s="2">
        <v>6</v>
      </c>
      <c r="BG73" s="2">
        <v>6</v>
      </c>
      <c r="BH73" s="2">
        <v>7</v>
      </c>
      <c r="BI73" s="2">
        <v>8</v>
      </c>
      <c r="BJ73" s="2">
        <v>11</v>
      </c>
      <c r="BK73" s="2">
        <v>14</v>
      </c>
      <c r="BL73" s="2">
        <v>15</v>
      </c>
      <c r="BM73" s="2">
        <v>14</v>
      </c>
      <c r="BN73" s="2">
        <v>14</v>
      </c>
      <c r="BO73" s="2">
        <v>14</v>
      </c>
      <c r="BP73" s="2" t="e">
        <v>#N/A</v>
      </c>
      <c r="BQ73" s="2" t="e">
        <v>#N/A</v>
      </c>
      <c r="BR73" s="2" t="e">
        <v>#N/A</v>
      </c>
      <c r="BS73" s="2" t="e">
        <v>#N/A</v>
      </c>
      <c r="BT73" s="2" t="e">
        <v>#N/A</v>
      </c>
      <c r="BU73" s="2" t="e">
        <v>#N/A</v>
      </c>
      <c r="BV73" s="2" t="e">
        <v>#N/A</v>
      </c>
      <c r="BW73" s="2" t="e">
        <v>#N/A</v>
      </c>
      <c r="BX73" s="2" t="e">
        <v>#N/A</v>
      </c>
      <c r="BY73" s="2" t="e">
        <v>#N/A</v>
      </c>
      <c r="BZ73" s="2" t="e">
        <v>#N/A</v>
      </c>
      <c r="CA73" s="2" t="e">
        <v>#N/A</v>
      </c>
      <c r="CB73" s="2" t="e">
        <v>#N/A</v>
      </c>
      <c r="CC73" s="2" t="e">
        <v>#N/A</v>
      </c>
      <c r="CD73" s="2" t="e">
        <v>#N/A</v>
      </c>
      <c r="CE73" s="2" t="e">
        <v>#N/A</v>
      </c>
      <c r="CF73" s="2" t="e">
        <v>#N/A</v>
      </c>
      <c r="CG73" s="2" t="e">
        <v>#N/A</v>
      </c>
      <c r="CH73" s="2" t="e">
        <v>#N/A</v>
      </c>
      <c r="CI73" s="2" t="e">
        <v>#N/A</v>
      </c>
      <c r="CJ73" s="2" t="e">
        <v>#N/A</v>
      </c>
      <c r="CK73" s="2" t="e">
        <v>#N/A</v>
      </c>
      <c r="CL73" s="2" t="e">
        <v>#N/A</v>
      </c>
      <c r="CM73" s="2" t="e">
        <v>#N/A</v>
      </c>
      <c r="CN73" s="2" t="e">
        <v>#N/A</v>
      </c>
      <c r="CO73" s="2" t="e">
        <v>#N/A</v>
      </c>
      <c r="CP73" s="2" t="e">
        <v>#N/A</v>
      </c>
      <c r="CQ73" s="2" t="e">
        <v>#N/A</v>
      </c>
      <c r="CR73" s="2" t="e">
        <v>#N/A</v>
      </c>
      <c r="CS73" s="2" t="e">
        <v>#N/A</v>
      </c>
      <c r="CT73" s="2" t="e">
        <v>#N/A</v>
      </c>
      <c r="CU73" s="2" t="e">
        <v>#N/A</v>
      </c>
      <c r="CV73" s="2" t="e">
        <v>#N/A</v>
      </c>
      <c r="CW73" s="2" t="e">
        <v>#N/A</v>
      </c>
      <c r="CX73" s="2" t="e">
        <v>#N/A</v>
      </c>
      <c r="CY73" s="2" t="e">
        <v>#N/A</v>
      </c>
      <c r="CZ73" s="2" t="e">
        <v>#N/A</v>
      </c>
      <c r="DA73" s="2" t="e">
        <v>#N/A</v>
      </c>
      <c r="DB73" s="2" t="e">
        <v>#N/A</v>
      </c>
      <c r="DC73" s="2" t="e">
        <v>#N/A</v>
      </c>
      <c r="DD73" s="2" t="e">
        <v>#N/A</v>
      </c>
      <c r="DE73" s="2" t="e">
        <v>#N/A</v>
      </c>
      <c r="DF73" s="2" t="e">
        <v>#N/A</v>
      </c>
      <c r="DG73" s="2" t="e">
        <v>#N/A</v>
      </c>
      <c r="DH73" s="2" t="e">
        <v>#N/A</v>
      </c>
      <c r="DI73" s="2" t="e">
        <v>#N/A</v>
      </c>
      <c r="DJ73" s="2" t="e">
        <v>#N/A</v>
      </c>
      <c r="DK73" s="2" t="e">
        <v>#N/A</v>
      </c>
      <c r="DL73" s="2" t="e">
        <v>#N/A</v>
      </c>
      <c r="DM73" s="2" t="e">
        <v>#N/A</v>
      </c>
      <c r="DN73" s="2" t="e">
        <v>#N/A</v>
      </c>
      <c r="DO73" s="2" t="e">
        <v>#N/A</v>
      </c>
      <c r="DP73" s="2" t="e">
        <v>#N/A</v>
      </c>
      <c r="DQ73" s="2" t="e">
        <v>#N/A</v>
      </c>
      <c r="DR73" s="2" t="e">
        <v>#N/A</v>
      </c>
      <c r="DS73" s="2" t="e">
        <v>#N/A</v>
      </c>
      <c r="DT73" s="2" t="e">
        <v>#N/A</v>
      </c>
      <c r="DU73" s="2" t="e">
        <v>#N/A</v>
      </c>
      <c r="DV73" s="2" t="e">
        <v>#N/A</v>
      </c>
      <c r="DW73" s="2" t="e">
        <v>#N/A</v>
      </c>
      <c r="DX73" s="2" t="e">
        <v>#N/A</v>
      </c>
      <c r="DY73" s="2" t="e">
        <v>#N/A</v>
      </c>
      <c r="DZ73" s="2" t="e">
        <v>#N/A</v>
      </c>
      <c r="EA73" s="2" t="e">
        <v>#N/A</v>
      </c>
      <c r="EB73" s="2" t="e">
        <v>#N/A</v>
      </c>
      <c r="EC73" s="2" t="e">
        <v>#N/A</v>
      </c>
      <c r="ED73" s="2" t="e">
        <v>#N/A</v>
      </c>
      <c r="EE73" s="2" t="e">
        <v>#N/A</v>
      </c>
      <c r="EF73" s="2" t="e">
        <v>#N/A</v>
      </c>
      <c r="EG73" s="2" t="e">
        <v>#N/A</v>
      </c>
      <c r="EH73" s="2" t="e">
        <v>#N/A</v>
      </c>
      <c r="EI73" s="2" t="e">
        <v>#N/A</v>
      </c>
    </row>
    <row r="74" spans="1:139" x14ac:dyDescent="0.25">
      <c r="A74" s="2" t="s">
        <v>208</v>
      </c>
      <c r="B74" s="2">
        <v>150</v>
      </c>
      <c r="C74" s="2">
        <v>63</v>
      </c>
      <c r="D74" s="2">
        <v>0</v>
      </c>
      <c r="E74" s="2">
        <v>-1</v>
      </c>
      <c r="F74" s="2">
        <v>0</v>
      </c>
      <c r="G74" s="2">
        <v>1</v>
      </c>
      <c r="H74" s="2">
        <v>3</v>
      </c>
      <c r="I74" s="2">
        <v>3</v>
      </c>
      <c r="J74" s="2">
        <v>4</v>
      </c>
      <c r="K74" s="2">
        <v>4</v>
      </c>
      <c r="L74" s="2">
        <v>4</v>
      </c>
      <c r="M74" s="2">
        <v>4</v>
      </c>
      <c r="N74" s="2">
        <v>5</v>
      </c>
      <c r="O74" s="2">
        <v>6</v>
      </c>
      <c r="P74" s="2">
        <v>6</v>
      </c>
      <c r="Q74" s="2">
        <v>6</v>
      </c>
      <c r="R74" s="2">
        <v>5</v>
      </c>
      <c r="S74" s="2">
        <v>5</v>
      </c>
      <c r="T74" s="2">
        <v>5</v>
      </c>
      <c r="U74" s="2">
        <v>7</v>
      </c>
      <c r="V74" s="2">
        <v>7</v>
      </c>
      <c r="W74" s="2">
        <v>6</v>
      </c>
      <c r="X74" s="2">
        <v>7</v>
      </c>
      <c r="Y74" s="2">
        <v>7</v>
      </c>
      <c r="Z74" s="2">
        <v>9</v>
      </c>
      <c r="AA74" s="2">
        <v>10</v>
      </c>
      <c r="AB74" s="2">
        <v>10</v>
      </c>
      <c r="AC74" s="2">
        <v>10</v>
      </c>
      <c r="AD74" s="2">
        <v>10</v>
      </c>
      <c r="AE74" s="2">
        <v>9</v>
      </c>
      <c r="AF74" s="2">
        <v>9</v>
      </c>
      <c r="AG74" s="2">
        <v>10</v>
      </c>
      <c r="AH74" s="2">
        <v>10</v>
      </c>
      <c r="AI74" s="2">
        <v>11</v>
      </c>
      <c r="AJ74" s="2">
        <v>10</v>
      </c>
      <c r="AK74" s="2">
        <v>10</v>
      </c>
      <c r="AL74" s="2">
        <v>10</v>
      </c>
      <c r="AM74" s="2">
        <v>10</v>
      </c>
      <c r="AN74" s="2">
        <v>10</v>
      </c>
      <c r="AO74" s="2">
        <v>10</v>
      </c>
      <c r="AP74" s="2">
        <v>10</v>
      </c>
      <c r="AQ74" s="2">
        <v>11</v>
      </c>
      <c r="AR74" s="2">
        <v>11</v>
      </c>
      <c r="AS74" s="2">
        <v>11</v>
      </c>
      <c r="AT74" s="2">
        <v>12</v>
      </c>
      <c r="AU74" s="2">
        <v>12</v>
      </c>
      <c r="AV74" s="2">
        <v>12</v>
      </c>
      <c r="AW74" s="2">
        <v>12</v>
      </c>
      <c r="AX74" s="2">
        <v>12</v>
      </c>
      <c r="AY74" s="2">
        <v>12</v>
      </c>
      <c r="AZ74" s="2">
        <v>12</v>
      </c>
      <c r="BA74" s="2">
        <v>12</v>
      </c>
      <c r="BB74" s="2">
        <v>11</v>
      </c>
      <c r="BC74" s="2">
        <v>12</v>
      </c>
      <c r="BD74" s="2">
        <v>12</v>
      </c>
      <c r="BE74" s="2">
        <v>12</v>
      </c>
      <c r="BF74" s="2">
        <v>12</v>
      </c>
      <c r="BG74" s="2">
        <v>12</v>
      </c>
      <c r="BH74" s="2">
        <v>12</v>
      </c>
      <c r="BI74" s="2">
        <v>12</v>
      </c>
      <c r="BJ74" s="2">
        <v>14</v>
      </c>
      <c r="BK74" s="2">
        <v>16</v>
      </c>
      <c r="BL74" s="2">
        <v>18</v>
      </c>
      <c r="BM74" s="2">
        <v>19</v>
      </c>
      <c r="BN74" s="2">
        <v>20</v>
      </c>
      <c r="BO74" s="2">
        <v>20</v>
      </c>
      <c r="BP74" s="2" t="e">
        <v>#N/A</v>
      </c>
      <c r="BQ74" s="2" t="e">
        <v>#N/A</v>
      </c>
      <c r="BR74" s="2" t="e">
        <v>#N/A</v>
      </c>
      <c r="BS74" s="2" t="e">
        <v>#N/A</v>
      </c>
      <c r="BT74" s="2" t="e">
        <v>#N/A</v>
      </c>
      <c r="BU74" s="2" t="e">
        <v>#N/A</v>
      </c>
      <c r="BV74" s="2" t="e">
        <v>#N/A</v>
      </c>
      <c r="BW74" s="2" t="e">
        <v>#N/A</v>
      </c>
      <c r="BX74" s="2" t="e">
        <v>#N/A</v>
      </c>
      <c r="BY74" s="2" t="e">
        <v>#N/A</v>
      </c>
      <c r="BZ74" s="2" t="e">
        <v>#N/A</v>
      </c>
      <c r="CA74" s="2" t="e">
        <v>#N/A</v>
      </c>
      <c r="CB74" s="2" t="e">
        <v>#N/A</v>
      </c>
      <c r="CC74" s="2" t="e">
        <v>#N/A</v>
      </c>
      <c r="CD74" s="2" t="e">
        <v>#N/A</v>
      </c>
      <c r="CE74" s="2" t="e">
        <v>#N/A</v>
      </c>
      <c r="CF74" s="2" t="e">
        <v>#N/A</v>
      </c>
      <c r="CG74" s="2" t="e">
        <v>#N/A</v>
      </c>
      <c r="CH74" s="2" t="e">
        <v>#N/A</v>
      </c>
      <c r="CI74" s="2" t="e">
        <v>#N/A</v>
      </c>
      <c r="CJ74" s="2" t="e">
        <v>#N/A</v>
      </c>
      <c r="CK74" s="2" t="e">
        <v>#N/A</v>
      </c>
      <c r="CL74" s="2" t="e">
        <v>#N/A</v>
      </c>
      <c r="CM74" s="2" t="e">
        <v>#N/A</v>
      </c>
      <c r="CN74" s="2" t="e">
        <v>#N/A</v>
      </c>
      <c r="CO74" s="2" t="e">
        <v>#N/A</v>
      </c>
      <c r="CP74" s="2" t="e">
        <v>#N/A</v>
      </c>
      <c r="CQ74" s="2" t="e">
        <v>#N/A</v>
      </c>
      <c r="CR74" s="2" t="e">
        <v>#N/A</v>
      </c>
      <c r="CS74" s="2" t="e">
        <v>#N/A</v>
      </c>
      <c r="CT74" s="2" t="e">
        <v>#N/A</v>
      </c>
      <c r="CU74" s="2" t="e">
        <v>#N/A</v>
      </c>
      <c r="CV74" s="2" t="e">
        <v>#N/A</v>
      </c>
      <c r="CW74" s="2" t="e">
        <v>#N/A</v>
      </c>
      <c r="CX74" s="2" t="e">
        <v>#N/A</v>
      </c>
      <c r="CY74" s="2" t="e">
        <v>#N/A</v>
      </c>
      <c r="CZ74" s="2" t="e">
        <v>#N/A</v>
      </c>
      <c r="DA74" s="2" t="e">
        <v>#N/A</v>
      </c>
      <c r="DB74" s="2" t="e">
        <v>#N/A</v>
      </c>
      <c r="DC74" s="2" t="e">
        <v>#N/A</v>
      </c>
      <c r="DD74" s="2" t="e">
        <v>#N/A</v>
      </c>
      <c r="DE74" s="2" t="e">
        <v>#N/A</v>
      </c>
      <c r="DF74" s="2" t="e">
        <v>#N/A</v>
      </c>
      <c r="DG74" s="2" t="e">
        <v>#N/A</v>
      </c>
      <c r="DH74" s="2" t="e">
        <v>#N/A</v>
      </c>
      <c r="DI74" s="2" t="e">
        <v>#N/A</v>
      </c>
      <c r="DJ74" s="2" t="e">
        <v>#N/A</v>
      </c>
      <c r="DK74" s="2" t="e">
        <v>#N/A</v>
      </c>
      <c r="DL74" s="2" t="e">
        <v>#N/A</v>
      </c>
      <c r="DM74" s="2" t="e">
        <v>#N/A</v>
      </c>
      <c r="DN74" s="2" t="e">
        <v>#N/A</v>
      </c>
      <c r="DO74" s="2" t="e">
        <v>#N/A</v>
      </c>
      <c r="DP74" s="2" t="e">
        <v>#N/A</v>
      </c>
      <c r="DQ74" s="2" t="e">
        <v>#N/A</v>
      </c>
      <c r="DR74" s="2" t="e">
        <v>#N/A</v>
      </c>
      <c r="DS74" s="2" t="e">
        <v>#N/A</v>
      </c>
      <c r="DT74" s="2" t="e">
        <v>#N/A</v>
      </c>
      <c r="DU74" s="2" t="e">
        <v>#N/A</v>
      </c>
      <c r="DV74" s="2" t="e">
        <v>#N/A</v>
      </c>
      <c r="DW74" s="2" t="e">
        <v>#N/A</v>
      </c>
      <c r="DX74" s="2" t="e">
        <v>#N/A</v>
      </c>
      <c r="DY74" s="2" t="e">
        <v>#N/A</v>
      </c>
      <c r="DZ74" s="2" t="e">
        <v>#N/A</v>
      </c>
      <c r="EA74" s="2" t="e">
        <v>#N/A</v>
      </c>
      <c r="EB74" s="2" t="e">
        <v>#N/A</v>
      </c>
      <c r="EC74" s="2" t="e">
        <v>#N/A</v>
      </c>
      <c r="ED74" s="2" t="e">
        <v>#N/A</v>
      </c>
      <c r="EE74" s="2" t="e">
        <v>#N/A</v>
      </c>
      <c r="EF74" s="2" t="e">
        <v>#N/A</v>
      </c>
      <c r="EG74" s="2" t="e">
        <v>#N/A</v>
      </c>
      <c r="EH74" s="2" t="e">
        <v>#N/A</v>
      </c>
      <c r="EI74" s="2" t="e">
        <v>#N/A</v>
      </c>
    </row>
    <row r="75" spans="1:139" x14ac:dyDescent="0.25">
      <c r="A75" s="2" t="s">
        <v>593</v>
      </c>
      <c r="B75" s="2">
        <v>151</v>
      </c>
      <c r="C75" s="2">
        <v>63</v>
      </c>
      <c r="D75" s="2">
        <v>0</v>
      </c>
      <c r="E75" s="2">
        <v>0</v>
      </c>
      <c r="F75" s="2">
        <v>0</v>
      </c>
      <c r="G75" s="2">
        <v>0</v>
      </c>
      <c r="H75" s="2">
        <v>2</v>
      </c>
      <c r="I75" s="2">
        <v>2</v>
      </c>
      <c r="J75" s="2">
        <v>2</v>
      </c>
      <c r="K75" s="2">
        <v>1</v>
      </c>
      <c r="L75" s="2">
        <v>1</v>
      </c>
      <c r="M75" s="2">
        <v>1</v>
      </c>
      <c r="N75" s="2">
        <v>1</v>
      </c>
      <c r="O75" s="2">
        <v>1</v>
      </c>
      <c r="P75" s="2">
        <v>2</v>
      </c>
      <c r="Q75" s="2">
        <v>1</v>
      </c>
      <c r="R75" s="2">
        <v>2</v>
      </c>
      <c r="S75" s="2">
        <v>2</v>
      </c>
      <c r="T75" s="2">
        <v>3</v>
      </c>
      <c r="U75" s="2">
        <v>4</v>
      </c>
      <c r="V75" s="2">
        <v>3</v>
      </c>
      <c r="W75" s="2">
        <v>4</v>
      </c>
      <c r="X75" s="2">
        <v>4</v>
      </c>
      <c r="Y75" s="2">
        <v>4</v>
      </c>
      <c r="Z75" s="2">
        <v>5</v>
      </c>
      <c r="AA75" s="2">
        <v>6</v>
      </c>
      <c r="AB75" s="2">
        <v>5</v>
      </c>
      <c r="AC75" s="2">
        <v>6</v>
      </c>
      <c r="AD75" s="2">
        <v>7</v>
      </c>
      <c r="AE75" s="2">
        <v>6</v>
      </c>
      <c r="AF75" s="2">
        <v>6</v>
      </c>
      <c r="AG75" s="2">
        <v>6</v>
      </c>
      <c r="AH75" s="2">
        <v>6</v>
      </c>
      <c r="AI75" s="2">
        <v>7</v>
      </c>
      <c r="AJ75" s="2">
        <v>7</v>
      </c>
      <c r="AK75" s="2">
        <v>7</v>
      </c>
      <c r="AL75" s="2">
        <v>8</v>
      </c>
      <c r="AM75" s="2">
        <v>7</v>
      </c>
      <c r="AN75" s="2">
        <v>6</v>
      </c>
      <c r="AO75" s="2">
        <v>6</v>
      </c>
      <c r="AP75" s="2">
        <v>6</v>
      </c>
      <c r="AQ75" s="2">
        <v>6</v>
      </c>
      <c r="AR75" s="2">
        <v>10</v>
      </c>
      <c r="AS75" s="2">
        <v>9</v>
      </c>
      <c r="AT75" s="2">
        <v>8</v>
      </c>
      <c r="AU75" s="2">
        <v>8</v>
      </c>
      <c r="AV75" s="2">
        <v>8</v>
      </c>
      <c r="AW75" s="2">
        <v>8</v>
      </c>
      <c r="AX75" s="2">
        <v>7</v>
      </c>
      <c r="AY75" s="2">
        <v>7</v>
      </c>
      <c r="AZ75" s="2">
        <v>7</v>
      </c>
      <c r="BA75" s="2">
        <v>7</v>
      </c>
      <c r="BB75" s="2">
        <v>9</v>
      </c>
      <c r="BC75" s="2">
        <v>11</v>
      </c>
      <c r="BD75" s="2">
        <v>11</v>
      </c>
      <c r="BE75" s="2">
        <v>10</v>
      </c>
      <c r="BF75" s="2">
        <v>10</v>
      </c>
      <c r="BG75" s="2">
        <v>9</v>
      </c>
      <c r="BH75" s="2">
        <v>9</v>
      </c>
      <c r="BI75" s="2">
        <v>9</v>
      </c>
      <c r="BJ75" s="2">
        <v>12</v>
      </c>
      <c r="BK75" s="2">
        <v>12</v>
      </c>
      <c r="BL75" s="2">
        <v>12</v>
      </c>
      <c r="BM75" s="2">
        <v>12</v>
      </c>
      <c r="BN75" s="2">
        <v>12</v>
      </c>
      <c r="BO75" s="2">
        <v>13</v>
      </c>
      <c r="BP75" s="2" t="e">
        <v>#N/A</v>
      </c>
      <c r="BQ75" s="2" t="e">
        <v>#N/A</v>
      </c>
      <c r="BR75" s="2" t="e">
        <v>#N/A</v>
      </c>
      <c r="BS75" s="2" t="e">
        <v>#N/A</v>
      </c>
      <c r="BT75" s="2" t="e">
        <v>#N/A</v>
      </c>
      <c r="BU75" s="2" t="e">
        <v>#N/A</v>
      </c>
      <c r="BV75" s="2" t="e">
        <v>#N/A</v>
      </c>
      <c r="BW75" s="2" t="e">
        <v>#N/A</v>
      </c>
      <c r="BX75" s="2" t="e">
        <v>#N/A</v>
      </c>
      <c r="BY75" s="2" t="e">
        <v>#N/A</v>
      </c>
      <c r="BZ75" s="2" t="e">
        <v>#N/A</v>
      </c>
      <c r="CA75" s="2" t="e">
        <v>#N/A</v>
      </c>
      <c r="CB75" s="2" t="e">
        <v>#N/A</v>
      </c>
      <c r="CC75" s="2" t="e">
        <v>#N/A</v>
      </c>
      <c r="CD75" s="2" t="e">
        <v>#N/A</v>
      </c>
      <c r="CE75" s="2" t="e">
        <v>#N/A</v>
      </c>
      <c r="CF75" s="2" t="e">
        <v>#N/A</v>
      </c>
      <c r="CG75" s="2" t="e">
        <v>#N/A</v>
      </c>
      <c r="CH75" s="2" t="e">
        <v>#N/A</v>
      </c>
      <c r="CI75" s="2" t="e">
        <v>#N/A</v>
      </c>
      <c r="CJ75" s="2" t="e">
        <v>#N/A</v>
      </c>
      <c r="CK75" s="2" t="e">
        <v>#N/A</v>
      </c>
      <c r="CL75" s="2" t="e">
        <v>#N/A</v>
      </c>
      <c r="CM75" s="2" t="e">
        <v>#N/A</v>
      </c>
      <c r="CN75" s="2" t="e">
        <v>#N/A</v>
      </c>
      <c r="CO75" s="2" t="e">
        <v>#N/A</v>
      </c>
      <c r="CP75" s="2" t="e">
        <v>#N/A</v>
      </c>
      <c r="CQ75" s="2" t="e">
        <v>#N/A</v>
      </c>
      <c r="CR75" s="2" t="e">
        <v>#N/A</v>
      </c>
      <c r="CS75" s="2" t="e">
        <v>#N/A</v>
      </c>
      <c r="CT75" s="2" t="e">
        <v>#N/A</v>
      </c>
      <c r="CU75" s="2" t="e">
        <v>#N/A</v>
      </c>
      <c r="CV75" s="2" t="e">
        <v>#N/A</v>
      </c>
      <c r="CW75" s="2" t="e">
        <v>#N/A</v>
      </c>
      <c r="CX75" s="2" t="e">
        <v>#N/A</v>
      </c>
      <c r="CY75" s="2" t="e">
        <v>#N/A</v>
      </c>
      <c r="CZ75" s="2" t="e">
        <v>#N/A</v>
      </c>
      <c r="DA75" s="2" t="e">
        <v>#N/A</v>
      </c>
      <c r="DB75" s="2" t="e">
        <v>#N/A</v>
      </c>
      <c r="DC75" s="2" t="e">
        <v>#N/A</v>
      </c>
      <c r="DD75" s="2" t="e">
        <v>#N/A</v>
      </c>
      <c r="DE75" s="2" t="e">
        <v>#N/A</v>
      </c>
      <c r="DF75" s="2" t="e">
        <v>#N/A</v>
      </c>
      <c r="DG75" s="2" t="e">
        <v>#N/A</v>
      </c>
      <c r="DH75" s="2" t="e">
        <v>#N/A</v>
      </c>
      <c r="DI75" s="2" t="e">
        <v>#N/A</v>
      </c>
      <c r="DJ75" s="2" t="e">
        <v>#N/A</v>
      </c>
      <c r="DK75" s="2" t="e">
        <v>#N/A</v>
      </c>
      <c r="DL75" s="2" t="e">
        <v>#N/A</v>
      </c>
      <c r="DM75" s="2" t="e">
        <v>#N/A</v>
      </c>
      <c r="DN75" s="2" t="e">
        <v>#N/A</v>
      </c>
      <c r="DO75" s="2" t="e">
        <v>#N/A</v>
      </c>
      <c r="DP75" s="2" t="e">
        <v>#N/A</v>
      </c>
      <c r="DQ75" s="2" t="e">
        <v>#N/A</v>
      </c>
      <c r="DR75" s="2" t="e">
        <v>#N/A</v>
      </c>
      <c r="DS75" s="2" t="e">
        <v>#N/A</v>
      </c>
      <c r="DT75" s="2" t="e">
        <v>#N/A</v>
      </c>
      <c r="DU75" s="2" t="e">
        <v>#N/A</v>
      </c>
      <c r="DV75" s="2" t="e">
        <v>#N/A</v>
      </c>
      <c r="DW75" s="2" t="e">
        <v>#N/A</v>
      </c>
      <c r="DX75" s="2" t="e">
        <v>#N/A</v>
      </c>
      <c r="DY75" s="2" t="e">
        <v>#N/A</v>
      </c>
      <c r="DZ75" s="2" t="e">
        <v>#N/A</v>
      </c>
      <c r="EA75" s="2" t="e">
        <v>#N/A</v>
      </c>
      <c r="EB75" s="2" t="e">
        <v>#N/A</v>
      </c>
      <c r="EC75" s="2" t="e">
        <v>#N/A</v>
      </c>
      <c r="ED75" s="2" t="e">
        <v>#N/A</v>
      </c>
      <c r="EE75" s="2" t="e">
        <v>#N/A</v>
      </c>
      <c r="EF75" s="2" t="e">
        <v>#N/A</v>
      </c>
      <c r="EG75" s="2" t="e">
        <v>#N/A</v>
      </c>
      <c r="EH75" s="2" t="e">
        <v>#N/A</v>
      </c>
      <c r="EI75" s="2" t="e">
        <v>#N/A</v>
      </c>
    </row>
    <row r="76" spans="1:139" x14ac:dyDescent="0.25">
      <c r="A76" s="2" t="s">
        <v>326</v>
      </c>
      <c r="B76" s="2">
        <v>152</v>
      </c>
      <c r="C76" s="2">
        <v>63</v>
      </c>
      <c r="D76" s="2">
        <v>0</v>
      </c>
      <c r="E76" s="2">
        <v>0</v>
      </c>
      <c r="F76" s="2">
        <v>0</v>
      </c>
      <c r="G76" s="2">
        <v>0</v>
      </c>
      <c r="H76" s="2">
        <v>1</v>
      </c>
      <c r="I76" s="2">
        <v>1</v>
      </c>
      <c r="J76" s="2">
        <v>3</v>
      </c>
      <c r="K76" s="2">
        <v>3</v>
      </c>
      <c r="L76" s="2">
        <v>4</v>
      </c>
      <c r="M76" s="2">
        <v>3</v>
      </c>
      <c r="N76" s="2">
        <v>3</v>
      </c>
      <c r="O76" s="2">
        <v>3</v>
      </c>
      <c r="P76" s="2">
        <v>3</v>
      </c>
      <c r="Q76" s="2">
        <v>4</v>
      </c>
      <c r="R76" s="2">
        <v>4</v>
      </c>
      <c r="S76" s="2">
        <v>4</v>
      </c>
      <c r="T76" s="2">
        <v>4</v>
      </c>
      <c r="U76" s="2">
        <v>4</v>
      </c>
      <c r="V76" s="2">
        <v>3</v>
      </c>
      <c r="W76" s="2">
        <v>2</v>
      </c>
      <c r="X76" s="2">
        <v>2</v>
      </c>
      <c r="Y76" s="2">
        <v>2</v>
      </c>
      <c r="Z76" s="2">
        <v>2</v>
      </c>
      <c r="AA76" s="2">
        <v>1</v>
      </c>
      <c r="AB76" s="2">
        <v>3</v>
      </c>
      <c r="AC76" s="2">
        <v>4</v>
      </c>
      <c r="AD76" s="2">
        <v>4</v>
      </c>
      <c r="AE76" s="2">
        <v>3</v>
      </c>
      <c r="AF76" s="2">
        <v>3</v>
      </c>
      <c r="AG76" s="2">
        <v>2</v>
      </c>
      <c r="AH76" s="2">
        <v>2</v>
      </c>
      <c r="AI76" s="2">
        <v>2</v>
      </c>
      <c r="AJ76" s="2">
        <v>3</v>
      </c>
      <c r="AK76" s="2">
        <v>3</v>
      </c>
      <c r="AL76" s="2">
        <v>3</v>
      </c>
      <c r="AM76" s="2">
        <v>3</v>
      </c>
      <c r="AN76" s="2">
        <v>2</v>
      </c>
      <c r="AO76" s="2">
        <v>3</v>
      </c>
      <c r="AP76" s="2">
        <v>3</v>
      </c>
      <c r="AQ76" s="2">
        <v>3</v>
      </c>
      <c r="AR76" s="2">
        <v>4</v>
      </c>
      <c r="AS76" s="2">
        <v>3</v>
      </c>
      <c r="AT76" s="2">
        <v>3</v>
      </c>
      <c r="AU76" s="2">
        <v>4</v>
      </c>
      <c r="AV76" s="2">
        <v>5</v>
      </c>
      <c r="AW76" s="2">
        <v>5</v>
      </c>
      <c r="AX76" s="2">
        <v>5</v>
      </c>
      <c r="AY76" s="2">
        <v>4</v>
      </c>
      <c r="AZ76" s="2">
        <v>3</v>
      </c>
      <c r="BA76" s="2">
        <v>2</v>
      </c>
      <c r="BB76" s="2">
        <v>1</v>
      </c>
      <c r="BC76" s="2">
        <v>1</v>
      </c>
      <c r="BD76" s="2">
        <v>1</v>
      </c>
      <c r="BE76" s="2">
        <v>1</v>
      </c>
      <c r="BF76" s="2">
        <v>0</v>
      </c>
      <c r="BG76" s="2">
        <v>0</v>
      </c>
      <c r="BH76" s="2">
        <v>1</v>
      </c>
      <c r="BI76" s="2">
        <v>1</v>
      </c>
      <c r="BJ76" s="2">
        <v>3</v>
      </c>
      <c r="BK76" s="2">
        <v>4</v>
      </c>
      <c r="BL76" s="2">
        <v>5</v>
      </c>
      <c r="BM76" s="2">
        <v>5</v>
      </c>
      <c r="BN76" s="2">
        <v>7</v>
      </c>
      <c r="BO76" s="2">
        <v>7</v>
      </c>
      <c r="BP76" s="2" t="e">
        <v>#N/A</v>
      </c>
      <c r="BQ76" s="2" t="e">
        <v>#N/A</v>
      </c>
      <c r="BR76" s="2" t="e">
        <v>#N/A</v>
      </c>
      <c r="BS76" s="2" t="e">
        <v>#N/A</v>
      </c>
      <c r="BT76" s="2" t="e">
        <v>#N/A</v>
      </c>
      <c r="BU76" s="2" t="e">
        <v>#N/A</v>
      </c>
      <c r="BV76" s="2" t="e">
        <v>#N/A</v>
      </c>
      <c r="BW76" s="2" t="e">
        <v>#N/A</v>
      </c>
      <c r="BX76" s="2" t="e">
        <v>#N/A</v>
      </c>
      <c r="BY76" s="2" t="e">
        <v>#N/A</v>
      </c>
      <c r="BZ76" s="2" t="e">
        <v>#N/A</v>
      </c>
      <c r="CA76" s="2" t="e">
        <v>#N/A</v>
      </c>
      <c r="CB76" s="2" t="e">
        <v>#N/A</v>
      </c>
      <c r="CC76" s="2" t="e">
        <v>#N/A</v>
      </c>
      <c r="CD76" s="2" t="e">
        <v>#N/A</v>
      </c>
      <c r="CE76" s="2" t="e">
        <v>#N/A</v>
      </c>
      <c r="CF76" s="2" t="e">
        <v>#N/A</v>
      </c>
      <c r="CG76" s="2" t="e">
        <v>#N/A</v>
      </c>
      <c r="CH76" s="2" t="e">
        <v>#N/A</v>
      </c>
      <c r="CI76" s="2" t="e">
        <v>#N/A</v>
      </c>
      <c r="CJ76" s="2" t="e">
        <v>#N/A</v>
      </c>
      <c r="CK76" s="2" t="e">
        <v>#N/A</v>
      </c>
      <c r="CL76" s="2" t="e">
        <v>#N/A</v>
      </c>
      <c r="CM76" s="2" t="e">
        <v>#N/A</v>
      </c>
      <c r="CN76" s="2" t="e">
        <v>#N/A</v>
      </c>
      <c r="CO76" s="2" t="e">
        <v>#N/A</v>
      </c>
      <c r="CP76" s="2" t="e">
        <v>#N/A</v>
      </c>
      <c r="CQ76" s="2" t="e">
        <v>#N/A</v>
      </c>
      <c r="CR76" s="2" t="e">
        <v>#N/A</v>
      </c>
      <c r="CS76" s="2" t="e">
        <v>#N/A</v>
      </c>
      <c r="CT76" s="2" t="e">
        <v>#N/A</v>
      </c>
      <c r="CU76" s="2" t="e">
        <v>#N/A</v>
      </c>
      <c r="CV76" s="2" t="e">
        <v>#N/A</v>
      </c>
      <c r="CW76" s="2" t="e">
        <v>#N/A</v>
      </c>
      <c r="CX76" s="2" t="e">
        <v>#N/A</v>
      </c>
      <c r="CY76" s="2" t="e">
        <v>#N/A</v>
      </c>
      <c r="CZ76" s="2" t="e">
        <v>#N/A</v>
      </c>
      <c r="DA76" s="2" t="e">
        <v>#N/A</v>
      </c>
      <c r="DB76" s="2" t="e">
        <v>#N/A</v>
      </c>
      <c r="DC76" s="2" t="e">
        <v>#N/A</v>
      </c>
      <c r="DD76" s="2" t="e">
        <v>#N/A</v>
      </c>
      <c r="DE76" s="2" t="e">
        <v>#N/A</v>
      </c>
      <c r="DF76" s="2" t="e">
        <v>#N/A</v>
      </c>
      <c r="DG76" s="2" t="e">
        <v>#N/A</v>
      </c>
      <c r="DH76" s="2" t="e">
        <v>#N/A</v>
      </c>
      <c r="DI76" s="2" t="e">
        <v>#N/A</v>
      </c>
      <c r="DJ76" s="2" t="e">
        <v>#N/A</v>
      </c>
      <c r="DK76" s="2" t="e">
        <v>#N/A</v>
      </c>
      <c r="DL76" s="2" t="e">
        <v>#N/A</v>
      </c>
      <c r="DM76" s="2" t="e">
        <v>#N/A</v>
      </c>
      <c r="DN76" s="2" t="e">
        <v>#N/A</v>
      </c>
      <c r="DO76" s="2" t="e">
        <v>#N/A</v>
      </c>
      <c r="DP76" s="2" t="e">
        <v>#N/A</v>
      </c>
      <c r="DQ76" s="2" t="e">
        <v>#N/A</v>
      </c>
      <c r="DR76" s="2" t="e">
        <v>#N/A</v>
      </c>
      <c r="DS76" s="2" t="e">
        <v>#N/A</v>
      </c>
      <c r="DT76" s="2" t="e">
        <v>#N/A</v>
      </c>
      <c r="DU76" s="2" t="e">
        <v>#N/A</v>
      </c>
      <c r="DV76" s="2" t="e">
        <v>#N/A</v>
      </c>
      <c r="DW76" s="2" t="e">
        <v>#N/A</v>
      </c>
      <c r="DX76" s="2" t="e">
        <v>#N/A</v>
      </c>
      <c r="DY76" s="2" t="e">
        <v>#N/A</v>
      </c>
      <c r="DZ76" s="2" t="e">
        <v>#N/A</v>
      </c>
      <c r="EA76" s="2" t="e">
        <v>#N/A</v>
      </c>
      <c r="EB76" s="2" t="e">
        <v>#N/A</v>
      </c>
      <c r="EC76" s="2" t="e">
        <v>#N/A</v>
      </c>
      <c r="ED76" s="2" t="e">
        <v>#N/A</v>
      </c>
      <c r="EE76" s="2" t="e">
        <v>#N/A</v>
      </c>
      <c r="EF76" s="2" t="e">
        <v>#N/A</v>
      </c>
      <c r="EG76" s="2" t="e">
        <v>#N/A</v>
      </c>
      <c r="EH76" s="2" t="e">
        <v>#N/A</v>
      </c>
      <c r="EI76" s="2" t="e">
        <v>#N/A</v>
      </c>
    </row>
    <row r="77" spans="1:139" x14ac:dyDescent="0.25">
      <c r="A77" s="2" t="s">
        <v>409</v>
      </c>
      <c r="B77" s="2">
        <v>153</v>
      </c>
      <c r="C77" s="2">
        <v>54</v>
      </c>
      <c r="D77" s="2">
        <v>0</v>
      </c>
      <c r="E77" s="2">
        <v>-1</v>
      </c>
      <c r="F77" s="2">
        <v>-1</v>
      </c>
      <c r="G77" s="2">
        <v>-1</v>
      </c>
      <c r="H77" s="2">
        <v>-1</v>
      </c>
      <c r="I77" s="2">
        <v>1</v>
      </c>
      <c r="J77" s="2">
        <v>4</v>
      </c>
      <c r="K77" s="2">
        <v>4</v>
      </c>
      <c r="L77" s="2">
        <v>4</v>
      </c>
      <c r="M77" s="2">
        <v>4</v>
      </c>
      <c r="N77" s="2">
        <v>5</v>
      </c>
      <c r="O77" s="2">
        <v>6</v>
      </c>
      <c r="P77" s="2">
        <v>8</v>
      </c>
      <c r="Q77" s="2">
        <v>8</v>
      </c>
      <c r="R77" s="2">
        <v>9</v>
      </c>
      <c r="S77" s="2">
        <v>9</v>
      </c>
      <c r="T77" s="2">
        <v>10</v>
      </c>
      <c r="U77" s="2">
        <v>12</v>
      </c>
      <c r="V77" s="2">
        <v>11</v>
      </c>
      <c r="W77" s="2">
        <v>11</v>
      </c>
      <c r="X77" s="2">
        <v>12</v>
      </c>
      <c r="Y77" s="2">
        <v>14</v>
      </c>
      <c r="Z77" s="2">
        <v>16</v>
      </c>
      <c r="AA77" s="2">
        <v>16</v>
      </c>
      <c r="AB77" s="2">
        <v>16</v>
      </c>
      <c r="AC77" s="2">
        <v>16</v>
      </c>
      <c r="AD77" s="2">
        <v>16</v>
      </c>
      <c r="AE77" s="2">
        <v>15</v>
      </c>
      <c r="AF77" s="2">
        <v>17</v>
      </c>
      <c r="AG77" s="2">
        <v>17</v>
      </c>
      <c r="AH77" s="2">
        <v>20</v>
      </c>
      <c r="AI77" s="2">
        <v>20</v>
      </c>
      <c r="AJ77" s="2">
        <v>20</v>
      </c>
      <c r="AK77" s="2">
        <v>20</v>
      </c>
      <c r="AL77" s="2">
        <v>21</v>
      </c>
      <c r="AM77" s="2">
        <v>21</v>
      </c>
      <c r="AN77" s="2">
        <v>21</v>
      </c>
      <c r="AO77" s="2">
        <v>21</v>
      </c>
      <c r="AP77" s="2">
        <v>21</v>
      </c>
      <c r="AQ77" s="2">
        <v>21</v>
      </c>
      <c r="AR77" s="2">
        <v>23</v>
      </c>
      <c r="AS77" s="2">
        <v>23</v>
      </c>
      <c r="AT77" s="2">
        <v>22</v>
      </c>
      <c r="AU77" s="2">
        <v>22</v>
      </c>
      <c r="AV77" s="2">
        <v>23</v>
      </c>
      <c r="AW77" s="2">
        <v>23</v>
      </c>
      <c r="AX77" s="2">
        <v>25</v>
      </c>
      <c r="AY77" s="2">
        <v>25</v>
      </c>
      <c r="AZ77" s="2">
        <v>27</v>
      </c>
      <c r="BA77" s="2">
        <v>27</v>
      </c>
      <c r="BB77" s="2">
        <v>27</v>
      </c>
      <c r="BC77" s="2">
        <v>28</v>
      </c>
      <c r="BD77" s="2">
        <v>31</v>
      </c>
      <c r="BE77" s="2">
        <v>32</v>
      </c>
      <c r="BF77" s="2">
        <v>31</v>
      </c>
      <c r="BG77" s="2" t="e">
        <v>#N/A</v>
      </c>
      <c r="BH77" s="2" t="e">
        <v>#N/A</v>
      </c>
      <c r="BI77" s="2" t="e">
        <v>#N/A</v>
      </c>
      <c r="BJ77" s="2" t="e">
        <v>#N/A</v>
      </c>
      <c r="BK77" s="2" t="e">
        <v>#N/A</v>
      </c>
      <c r="BL77" s="2" t="e">
        <v>#N/A</v>
      </c>
      <c r="BM77" s="2" t="e">
        <v>#N/A</v>
      </c>
      <c r="BN77" s="2" t="e">
        <v>#N/A</v>
      </c>
      <c r="BO77" s="2" t="e">
        <v>#N/A</v>
      </c>
      <c r="BP77" s="2" t="e">
        <v>#N/A</v>
      </c>
      <c r="BQ77" s="2" t="e">
        <v>#N/A</v>
      </c>
      <c r="BR77" s="2" t="e">
        <v>#N/A</v>
      </c>
      <c r="BS77" s="2" t="e">
        <v>#N/A</v>
      </c>
      <c r="BT77" s="2" t="e">
        <v>#N/A</v>
      </c>
      <c r="BU77" s="2" t="e">
        <v>#N/A</v>
      </c>
      <c r="BV77" s="2" t="e">
        <v>#N/A</v>
      </c>
      <c r="BW77" s="2" t="e">
        <v>#N/A</v>
      </c>
      <c r="BX77" s="2" t="e">
        <v>#N/A</v>
      </c>
      <c r="BY77" s="2" t="e">
        <v>#N/A</v>
      </c>
      <c r="BZ77" s="2" t="e">
        <v>#N/A</v>
      </c>
      <c r="CA77" s="2" t="e">
        <v>#N/A</v>
      </c>
      <c r="CB77" s="2" t="e">
        <v>#N/A</v>
      </c>
      <c r="CC77" s="2" t="e">
        <v>#N/A</v>
      </c>
      <c r="CD77" s="2" t="e">
        <v>#N/A</v>
      </c>
      <c r="CE77" s="2" t="e">
        <v>#N/A</v>
      </c>
      <c r="CF77" s="2" t="e">
        <v>#N/A</v>
      </c>
      <c r="CG77" s="2" t="e">
        <v>#N/A</v>
      </c>
      <c r="CH77" s="2" t="e">
        <v>#N/A</v>
      </c>
      <c r="CI77" s="2" t="e">
        <v>#N/A</v>
      </c>
      <c r="CJ77" s="2" t="e">
        <v>#N/A</v>
      </c>
      <c r="CK77" s="2" t="e">
        <v>#N/A</v>
      </c>
      <c r="CL77" s="2" t="e">
        <v>#N/A</v>
      </c>
      <c r="CM77" s="2" t="e">
        <v>#N/A</v>
      </c>
      <c r="CN77" s="2" t="e">
        <v>#N/A</v>
      </c>
      <c r="CO77" s="2" t="e">
        <v>#N/A</v>
      </c>
      <c r="CP77" s="2" t="e">
        <v>#N/A</v>
      </c>
      <c r="CQ77" s="2" t="e">
        <v>#N/A</v>
      </c>
      <c r="CR77" s="2" t="e">
        <v>#N/A</v>
      </c>
      <c r="CS77" s="2" t="e">
        <v>#N/A</v>
      </c>
      <c r="CT77" s="2" t="e">
        <v>#N/A</v>
      </c>
      <c r="CU77" s="2" t="e">
        <v>#N/A</v>
      </c>
      <c r="CV77" s="2" t="e">
        <v>#N/A</v>
      </c>
      <c r="CW77" s="2" t="e">
        <v>#N/A</v>
      </c>
      <c r="CX77" s="2" t="e">
        <v>#N/A</v>
      </c>
      <c r="CY77" s="2" t="e">
        <v>#N/A</v>
      </c>
      <c r="CZ77" s="2" t="e">
        <v>#N/A</v>
      </c>
      <c r="DA77" s="2" t="e">
        <v>#N/A</v>
      </c>
      <c r="DB77" s="2" t="e">
        <v>#N/A</v>
      </c>
      <c r="DC77" s="2" t="e">
        <v>#N/A</v>
      </c>
      <c r="DD77" s="2" t="e">
        <v>#N/A</v>
      </c>
      <c r="DE77" s="2" t="e">
        <v>#N/A</v>
      </c>
      <c r="DF77" s="2" t="e">
        <v>#N/A</v>
      </c>
      <c r="DG77" s="2" t="e">
        <v>#N/A</v>
      </c>
      <c r="DH77" s="2" t="e">
        <v>#N/A</v>
      </c>
      <c r="DI77" s="2" t="e">
        <v>#N/A</v>
      </c>
      <c r="DJ77" s="2" t="e">
        <v>#N/A</v>
      </c>
      <c r="DK77" s="2" t="e">
        <v>#N/A</v>
      </c>
      <c r="DL77" s="2" t="e">
        <v>#N/A</v>
      </c>
      <c r="DM77" s="2" t="e">
        <v>#N/A</v>
      </c>
      <c r="DN77" s="2" t="e">
        <v>#N/A</v>
      </c>
      <c r="DO77" s="2" t="e">
        <v>#N/A</v>
      </c>
      <c r="DP77" s="2" t="e">
        <v>#N/A</v>
      </c>
      <c r="DQ77" s="2" t="e">
        <v>#N/A</v>
      </c>
      <c r="DR77" s="2" t="e">
        <v>#N/A</v>
      </c>
      <c r="DS77" s="2" t="e">
        <v>#N/A</v>
      </c>
      <c r="DT77" s="2" t="e">
        <v>#N/A</v>
      </c>
      <c r="DU77" s="2" t="e">
        <v>#N/A</v>
      </c>
      <c r="DV77" s="2" t="e">
        <v>#N/A</v>
      </c>
      <c r="DW77" s="2" t="e">
        <v>#N/A</v>
      </c>
      <c r="DX77" s="2" t="e">
        <v>#N/A</v>
      </c>
      <c r="DY77" s="2" t="e">
        <v>#N/A</v>
      </c>
      <c r="DZ77" s="2" t="e">
        <v>#N/A</v>
      </c>
      <c r="EA77" s="2" t="e">
        <v>#N/A</v>
      </c>
      <c r="EB77" s="2" t="e">
        <v>#N/A</v>
      </c>
      <c r="EC77" s="2" t="e">
        <v>#N/A</v>
      </c>
      <c r="ED77" s="2" t="e">
        <v>#N/A</v>
      </c>
      <c r="EE77" s="2" t="e">
        <v>#N/A</v>
      </c>
      <c r="EF77" s="2" t="e">
        <v>#N/A</v>
      </c>
      <c r="EG77" s="2" t="e">
        <v>#N/A</v>
      </c>
      <c r="EH77" s="2" t="e">
        <v>#N/A</v>
      </c>
      <c r="EI77" s="2" t="e">
        <v>#N/A</v>
      </c>
    </row>
    <row r="78" spans="1:139" x14ac:dyDescent="0.25">
      <c r="A78" s="2">
        <v>0</v>
      </c>
      <c r="B78" s="2" t="e">
        <v>#N/A</v>
      </c>
      <c r="C78" s="2" t="e">
        <v>#N/A</v>
      </c>
      <c r="D78" s="2">
        <v>0</v>
      </c>
      <c r="E78" s="2" t="e">
        <v>#N/A</v>
      </c>
      <c r="F78" s="2" t="e">
        <v>#N/A</v>
      </c>
      <c r="G78" s="2" t="e">
        <v>#N/A</v>
      </c>
      <c r="H78" s="2" t="e">
        <v>#N/A</v>
      </c>
      <c r="I78" s="2" t="e">
        <v>#N/A</v>
      </c>
      <c r="J78" s="2" t="e">
        <v>#N/A</v>
      </c>
      <c r="K78" s="2" t="e">
        <v>#N/A</v>
      </c>
      <c r="L78" s="2" t="e">
        <v>#N/A</v>
      </c>
      <c r="M78" s="2" t="e">
        <v>#N/A</v>
      </c>
      <c r="N78" s="2" t="e">
        <v>#N/A</v>
      </c>
      <c r="O78" s="2" t="e">
        <v>#N/A</v>
      </c>
      <c r="P78" s="2" t="e">
        <v>#N/A</v>
      </c>
      <c r="Q78" s="2" t="e">
        <v>#N/A</v>
      </c>
      <c r="R78" s="2" t="e">
        <v>#N/A</v>
      </c>
      <c r="S78" s="2" t="e">
        <v>#N/A</v>
      </c>
      <c r="T78" s="2" t="e">
        <v>#N/A</v>
      </c>
      <c r="U78" s="2" t="e">
        <v>#N/A</v>
      </c>
      <c r="V78" s="2" t="e">
        <v>#N/A</v>
      </c>
      <c r="W78" s="2" t="e">
        <v>#N/A</v>
      </c>
      <c r="X78" s="2" t="e">
        <v>#N/A</v>
      </c>
      <c r="Y78" s="2" t="e">
        <v>#N/A</v>
      </c>
      <c r="Z78" s="2" t="e">
        <v>#N/A</v>
      </c>
      <c r="AA78" s="2" t="e">
        <v>#N/A</v>
      </c>
      <c r="AB78" s="2" t="e">
        <v>#N/A</v>
      </c>
      <c r="AC78" s="2" t="e">
        <v>#N/A</v>
      </c>
      <c r="AD78" s="2" t="e">
        <v>#N/A</v>
      </c>
      <c r="AE78" s="2" t="e">
        <v>#N/A</v>
      </c>
      <c r="AF78" s="2" t="e">
        <v>#N/A</v>
      </c>
      <c r="AG78" s="2" t="e">
        <v>#N/A</v>
      </c>
      <c r="AH78" s="2" t="e">
        <v>#N/A</v>
      </c>
      <c r="AI78" s="2" t="e">
        <v>#N/A</v>
      </c>
      <c r="AJ78" s="2" t="e">
        <v>#N/A</v>
      </c>
      <c r="AK78" s="2" t="e">
        <v>#N/A</v>
      </c>
      <c r="AL78" s="2" t="e">
        <v>#N/A</v>
      </c>
      <c r="AM78" s="2" t="e">
        <v>#N/A</v>
      </c>
      <c r="AN78" s="2" t="e">
        <v>#N/A</v>
      </c>
      <c r="AO78" s="2" t="e">
        <v>#N/A</v>
      </c>
      <c r="AP78" s="2" t="e">
        <v>#N/A</v>
      </c>
      <c r="AQ78" s="2" t="e">
        <v>#N/A</v>
      </c>
      <c r="AR78" s="2" t="e">
        <v>#N/A</v>
      </c>
      <c r="AS78" s="2" t="e">
        <v>#N/A</v>
      </c>
      <c r="AT78" s="2" t="e">
        <v>#N/A</v>
      </c>
      <c r="AU78" s="2" t="e">
        <v>#N/A</v>
      </c>
      <c r="AV78" s="2" t="e">
        <v>#N/A</v>
      </c>
      <c r="AW78" s="2" t="e">
        <v>#N/A</v>
      </c>
      <c r="AX78" s="2" t="e">
        <v>#N/A</v>
      </c>
      <c r="AY78" s="2" t="e">
        <v>#N/A</v>
      </c>
      <c r="AZ78" s="2" t="e">
        <v>#N/A</v>
      </c>
      <c r="BA78" s="2" t="e">
        <v>#N/A</v>
      </c>
      <c r="BB78" s="2" t="e">
        <v>#N/A</v>
      </c>
      <c r="BC78" s="2" t="e">
        <v>#N/A</v>
      </c>
      <c r="BD78" s="2" t="e">
        <v>#N/A</v>
      </c>
      <c r="BE78" s="2" t="e">
        <v>#N/A</v>
      </c>
      <c r="BF78" s="2" t="e">
        <v>#N/A</v>
      </c>
      <c r="BG78" s="2" t="e">
        <v>#N/A</v>
      </c>
      <c r="BH78" s="2" t="e">
        <v>#N/A</v>
      </c>
      <c r="BI78" s="2" t="e">
        <v>#N/A</v>
      </c>
      <c r="BJ78" s="2" t="e">
        <v>#N/A</v>
      </c>
      <c r="BK78" s="2" t="e">
        <v>#N/A</v>
      </c>
      <c r="BL78" s="2" t="e">
        <v>#N/A</v>
      </c>
      <c r="BM78" s="2" t="e">
        <v>#N/A</v>
      </c>
      <c r="BN78" s="2" t="e">
        <v>#N/A</v>
      </c>
      <c r="BO78" s="2" t="e">
        <v>#N/A</v>
      </c>
      <c r="BP78" s="2" t="e">
        <v>#N/A</v>
      </c>
      <c r="BQ78" s="2" t="e">
        <v>#N/A</v>
      </c>
      <c r="BR78" s="2" t="e">
        <v>#N/A</v>
      </c>
      <c r="BS78" s="2" t="e">
        <v>#N/A</v>
      </c>
      <c r="BT78" s="2" t="e">
        <v>#N/A</v>
      </c>
      <c r="BU78" s="2" t="e">
        <v>#N/A</v>
      </c>
      <c r="BV78" s="2" t="e">
        <v>#N/A</v>
      </c>
      <c r="BW78" s="2" t="e">
        <v>#N/A</v>
      </c>
      <c r="BX78" s="2" t="e">
        <v>#N/A</v>
      </c>
      <c r="BY78" s="2" t="e">
        <v>#N/A</v>
      </c>
      <c r="BZ78" s="2" t="e">
        <v>#N/A</v>
      </c>
      <c r="CA78" s="2" t="e">
        <v>#N/A</v>
      </c>
      <c r="CB78" s="2" t="e">
        <v>#N/A</v>
      </c>
      <c r="CC78" s="2" t="e">
        <v>#N/A</v>
      </c>
      <c r="CD78" s="2" t="e">
        <v>#N/A</v>
      </c>
      <c r="CE78" s="2" t="e">
        <v>#N/A</v>
      </c>
      <c r="CF78" s="2" t="e">
        <v>#N/A</v>
      </c>
      <c r="CG78" s="2" t="e">
        <v>#N/A</v>
      </c>
      <c r="CH78" s="2" t="e">
        <v>#N/A</v>
      </c>
      <c r="CI78" s="2" t="e">
        <v>#N/A</v>
      </c>
      <c r="CJ78" s="2" t="e">
        <v>#N/A</v>
      </c>
      <c r="CK78" s="2" t="e">
        <v>#N/A</v>
      </c>
      <c r="CL78" s="2" t="e">
        <v>#N/A</v>
      </c>
      <c r="CM78" s="2" t="e">
        <v>#N/A</v>
      </c>
      <c r="CN78" s="2" t="e">
        <v>#N/A</v>
      </c>
      <c r="CO78" s="2" t="e">
        <v>#N/A</v>
      </c>
      <c r="CP78" s="2" t="e">
        <v>#N/A</v>
      </c>
      <c r="CQ78" s="2" t="e">
        <v>#N/A</v>
      </c>
      <c r="CR78" s="2" t="e">
        <v>#N/A</v>
      </c>
      <c r="CS78" s="2" t="e">
        <v>#N/A</v>
      </c>
      <c r="CT78" s="2" t="e">
        <v>#N/A</v>
      </c>
      <c r="CU78" s="2" t="e">
        <v>#N/A</v>
      </c>
      <c r="CV78" s="2" t="e">
        <v>#N/A</v>
      </c>
      <c r="CW78" s="2" t="e">
        <v>#N/A</v>
      </c>
      <c r="CX78" s="2" t="e">
        <v>#N/A</v>
      </c>
      <c r="CY78" s="2" t="e">
        <v>#N/A</v>
      </c>
      <c r="CZ78" s="2" t="e">
        <v>#N/A</v>
      </c>
      <c r="DA78" s="2" t="e">
        <v>#N/A</v>
      </c>
      <c r="DB78" s="2" t="e">
        <v>#N/A</v>
      </c>
      <c r="DC78" s="2" t="e">
        <v>#N/A</v>
      </c>
      <c r="DD78" s="2" t="e">
        <v>#N/A</v>
      </c>
      <c r="DE78" s="2" t="e">
        <v>#N/A</v>
      </c>
      <c r="DF78" s="2" t="e">
        <v>#N/A</v>
      </c>
      <c r="DG78" s="2" t="e">
        <v>#N/A</v>
      </c>
      <c r="DH78" s="2" t="e">
        <v>#N/A</v>
      </c>
      <c r="DI78" s="2" t="e">
        <v>#N/A</v>
      </c>
      <c r="DJ78" s="2" t="e">
        <v>#N/A</v>
      </c>
      <c r="DK78" s="2" t="e">
        <v>#N/A</v>
      </c>
      <c r="DL78" s="2" t="e">
        <v>#N/A</v>
      </c>
      <c r="DM78" s="2" t="e">
        <v>#N/A</v>
      </c>
      <c r="DN78" s="2" t="e">
        <v>#N/A</v>
      </c>
      <c r="DO78" s="2" t="e">
        <v>#N/A</v>
      </c>
      <c r="DP78" s="2" t="e">
        <v>#N/A</v>
      </c>
      <c r="DQ78" s="2" t="e">
        <v>#N/A</v>
      </c>
      <c r="DR78" s="2" t="e">
        <v>#N/A</v>
      </c>
      <c r="DS78" s="2" t="e">
        <v>#N/A</v>
      </c>
      <c r="DT78" s="2" t="e">
        <v>#N/A</v>
      </c>
      <c r="DU78" s="2" t="e">
        <v>#N/A</v>
      </c>
      <c r="DV78" s="2" t="e">
        <v>#N/A</v>
      </c>
      <c r="DW78" s="2" t="e">
        <v>#N/A</v>
      </c>
      <c r="DX78" s="2" t="e">
        <v>#N/A</v>
      </c>
      <c r="DY78" s="2" t="e">
        <v>#N/A</v>
      </c>
      <c r="DZ78" s="2" t="e">
        <v>#N/A</v>
      </c>
      <c r="EA78" s="2" t="e">
        <v>#N/A</v>
      </c>
      <c r="EB78" s="2" t="e">
        <v>#N/A</v>
      </c>
      <c r="EC78" s="2" t="e">
        <v>#N/A</v>
      </c>
      <c r="ED78" s="2" t="e">
        <v>#N/A</v>
      </c>
      <c r="EE78" s="2" t="e">
        <v>#N/A</v>
      </c>
      <c r="EF78" s="2" t="e">
        <v>#N/A</v>
      </c>
      <c r="EG78" s="2" t="e">
        <v>#N/A</v>
      </c>
      <c r="EH78" s="2" t="e">
        <v>#N/A</v>
      </c>
      <c r="EI78" s="2" t="e">
        <v>#N/A</v>
      </c>
    </row>
    <row r="79" spans="1:139" x14ac:dyDescent="0.25">
      <c r="A79" s="2">
        <v>0</v>
      </c>
      <c r="B79" s="2" t="e">
        <v>#N/A</v>
      </c>
      <c r="C79" s="2" t="e">
        <v>#N/A</v>
      </c>
      <c r="D79" s="2">
        <v>0</v>
      </c>
      <c r="E79" s="2" t="e">
        <v>#N/A</v>
      </c>
      <c r="F79" s="2" t="e">
        <v>#N/A</v>
      </c>
      <c r="G79" s="2" t="e">
        <v>#N/A</v>
      </c>
      <c r="H79" s="2" t="e">
        <v>#N/A</v>
      </c>
      <c r="I79" s="2" t="e">
        <v>#N/A</v>
      </c>
      <c r="J79" s="2" t="e">
        <v>#N/A</v>
      </c>
      <c r="K79" s="2" t="e">
        <v>#N/A</v>
      </c>
      <c r="L79" s="2" t="e">
        <v>#N/A</v>
      </c>
      <c r="M79" s="2" t="e">
        <v>#N/A</v>
      </c>
      <c r="N79" s="2" t="e">
        <v>#N/A</v>
      </c>
      <c r="O79" s="2" t="e">
        <v>#N/A</v>
      </c>
      <c r="P79" s="2" t="e">
        <v>#N/A</v>
      </c>
      <c r="Q79" s="2" t="e">
        <v>#N/A</v>
      </c>
      <c r="R79" s="2" t="e">
        <v>#N/A</v>
      </c>
      <c r="S79" s="2" t="e">
        <v>#N/A</v>
      </c>
      <c r="T79" s="2" t="e">
        <v>#N/A</v>
      </c>
      <c r="U79" s="2" t="e">
        <v>#N/A</v>
      </c>
      <c r="V79" s="2" t="e">
        <v>#N/A</v>
      </c>
      <c r="W79" s="2" t="e">
        <v>#N/A</v>
      </c>
      <c r="X79" s="2" t="e">
        <v>#N/A</v>
      </c>
      <c r="Y79" s="2" t="e">
        <v>#N/A</v>
      </c>
      <c r="Z79" s="2" t="e">
        <v>#N/A</v>
      </c>
      <c r="AA79" s="2" t="e">
        <v>#N/A</v>
      </c>
      <c r="AB79" s="2" t="e">
        <v>#N/A</v>
      </c>
      <c r="AC79" s="2" t="e">
        <v>#N/A</v>
      </c>
      <c r="AD79" s="2" t="e">
        <v>#N/A</v>
      </c>
      <c r="AE79" s="2" t="e">
        <v>#N/A</v>
      </c>
      <c r="AF79" s="2" t="e">
        <v>#N/A</v>
      </c>
      <c r="AG79" s="2" t="e">
        <v>#N/A</v>
      </c>
      <c r="AH79" s="2" t="e">
        <v>#N/A</v>
      </c>
      <c r="AI79" s="2" t="e">
        <v>#N/A</v>
      </c>
      <c r="AJ79" s="2" t="e">
        <v>#N/A</v>
      </c>
      <c r="AK79" s="2" t="e">
        <v>#N/A</v>
      </c>
      <c r="AL79" s="2" t="e">
        <v>#N/A</v>
      </c>
      <c r="AM79" s="2" t="e">
        <v>#N/A</v>
      </c>
      <c r="AN79" s="2" t="e">
        <v>#N/A</v>
      </c>
      <c r="AO79" s="2" t="e">
        <v>#N/A</v>
      </c>
      <c r="AP79" s="2" t="e">
        <v>#N/A</v>
      </c>
      <c r="AQ79" s="2" t="e">
        <v>#N/A</v>
      </c>
      <c r="AR79" s="2" t="e">
        <v>#N/A</v>
      </c>
      <c r="AS79" s="2" t="e">
        <v>#N/A</v>
      </c>
      <c r="AT79" s="2" t="e">
        <v>#N/A</v>
      </c>
      <c r="AU79" s="2" t="e">
        <v>#N/A</v>
      </c>
      <c r="AV79" s="2" t="e">
        <v>#N/A</v>
      </c>
      <c r="AW79" s="2" t="e">
        <v>#N/A</v>
      </c>
      <c r="AX79" s="2" t="e">
        <v>#N/A</v>
      </c>
      <c r="AY79" s="2" t="e">
        <v>#N/A</v>
      </c>
      <c r="AZ79" s="2" t="e">
        <v>#N/A</v>
      </c>
      <c r="BA79" s="2" t="e">
        <v>#N/A</v>
      </c>
      <c r="BB79" s="2" t="e">
        <v>#N/A</v>
      </c>
      <c r="BC79" s="2" t="e">
        <v>#N/A</v>
      </c>
      <c r="BD79" s="2" t="e">
        <v>#N/A</v>
      </c>
      <c r="BE79" s="2" t="e">
        <v>#N/A</v>
      </c>
      <c r="BF79" s="2" t="e">
        <v>#N/A</v>
      </c>
      <c r="BG79" s="2" t="e">
        <v>#N/A</v>
      </c>
      <c r="BH79" s="2" t="e">
        <v>#N/A</v>
      </c>
      <c r="BI79" s="2" t="e">
        <v>#N/A</v>
      </c>
      <c r="BJ79" s="2" t="e">
        <v>#N/A</v>
      </c>
      <c r="BK79" s="2" t="e">
        <v>#N/A</v>
      </c>
      <c r="BL79" s="2" t="e">
        <v>#N/A</v>
      </c>
      <c r="BM79" s="2" t="e">
        <v>#N/A</v>
      </c>
      <c r="BN79" s="2" t="e">
        <v>#N/A</v>
      </c>
      <c r="BO79" s="2" t="e">
        <v>#N/A</v>
      </c>
      <c r="BP79" s="2" t="e">
        <v>#N/A</v>
      </c>
      <c r="BQ79" s="2" t="e">
        <v>#N/A</v>
      </c>
      <c r="BR79" s="2" t="e">
        <v>#N/A</v>
      </c>
      <c r="BS79" s="2" t="e">
        <v>#N/A</v>
      </c>
      <c r="BT79" s="2" t="e">
        <v>#N/A</v>
      </c>
      <c r="BU79" s="2" t="e">
        <v>#N/A</v>
      </c>
      <c r="BV79" s="2" t="e">
        <v>#N/A</v>
      </c>
      <c r="BW79" s="2" t="e">
        <v>#N/A</v>
      </c>
      <c r="BX79" s="2" t="e">
        <v>#N/A</v>
      </c>
      <c r="BY79" s="2" t="e">
        <v>#N/A</v>
      </c>
      <c r="BZ79" s="2" t="e">
        <v>#N/A</v>
      </c>
      <c r="CA79" s="2" t="e">
        <v>#N/A</v>
      </c>
      <c r="CB79" s="2" t="e">
        <v>#N/A</v>
      </c>
      <c r="CC79" s="2" t="e">
        <v>#N/A</v>
      </c>
      <c r="CD79" s="2" t="e">
        <v>#N/A</v>
      </c>
      <c r="CE79" s="2" t="e">
        <v>#N/A</v>
      </c>
      <c r="CF79" s="2" t="e">
        <v>#N/A</v>
      </c>
      <c r="CG79" s="2" t="e">
        <v>#N/A</v>
      </c>
      <c r="CH79" s="2" t="e">
        <v>#N/A</v>
      </c>
      <c r="CI79" s="2" t="e">
        <v>#N/A</v>
      </c>
      <c r="CJ79" s="2" t="e">
        <v>#N/A</v>
      </c>
      <c r="CK79" s="2" t="e">
        <v>#N/A</v>
      </c>
      <c r="CL79" s="2" t="e">
        <v>#N/A</v>
      </c>
      <c r="CM79" s="2" t="e">
        <v>#N/A</v>
      </c>
      <c r="CN79" s="2" t="e">
        <v>#N/A</v>
      </c>
      <c r="CO79" s="2" t="e">
        <v>#N/A</v>
      </c>
      <c r="CP79" s="2" t="e">
        <v>#N/A</v>
      </c>
      <c r="CQ79" s="2" t="e">
        <v>#N/A</v>
      </c>
      <c r="CR79" s="2" t="e">
        <v>#N/A</v>
      </c>
      <c r="CS79" s="2" t="e">
        <v>#N/A</v>
      </c>
      <c r="CT79" s="2" t="e">
        <v>#N/A</v>
      </c>
      <c r="CU79" s="2" t="e">
        <v>#N/A</v>
      </c>
      <c r="CV79" s="2" t="e">
        <v>#N/A</v>
      </c>
      <c r="CW79" s="2" t="e">
        <v>#N/A</v>
      </c>
      <c r="CX79" s="2" t="e">
        <v>#N/A</v>
      </c>
      <c r="CY79" s="2" t="e">
        <v>#N/A</v>
      </c>
      <c r="CZ79" s="2" t="e">
        <v>#N/A</v>
      </c>
      <c r="DA79" s="2" t="e">
        <v>#N/A</v>
      </c>
      <c r="DB79" s="2" t="e">
        <v>#N/A</v>
      </c>
      <c r="DC79" s="2" t="e">
        <v>#N/A</v>
      </c>
      <c r="DD79" s="2" t="e">
        <v>#N/A</v>
      </c>
      <c r="DE79" s="2" t="e">
        <v>#N/A</v>
      </c>
      <c r="DF79" s="2" t="e">
        <v>#N/A</v>
      </c>
      <c r="DG79" s="2" t="e">
        <v>#N/A</v>
      </c>
      <c r="DH79" s="2" t="e">
        <v>#N/A</v>
      </c>
      <c r="DI79" s="2" t="e">
        <v>#N/A</v>
      </c>
      <c r="DJ79" s="2" t="e">
        <v>#N/A</v>
      </c>
      <c r="DK79" s="2" t="e">
        <v>#N/A</v>
      </c>
      <c r="DL79" s="2" t="e">
        <v>#N/A</v>
      </c>
      <c r="DM79" s="2" t="e">
        <v>#N/A</v>
      </c>
      <c r="DN79" s="2" t="e">
        <v>#N/A</v>
      </c>
      <c r="DO79" s="2" t="e">
        <v>#N/A</v>
      </c>
      <c r="DP79" s="2" t="e">
        <v>#N/A</v>
      </c>
      <c r="DQ79" s="2" t="e">
        <v>#N/A</v>
      </c>
      <c r="DR79" s="2" t="e">
        <v>#N/A</v>
      </c>
      <c r="DS79" s="2" t="e">
        <v>#N/A</v>
      </c>
      <c r="DT79" s="2" t="e">
        <v>#N/A</v>
      </c>
      <c r="DU79" s="2" t="e">
        <v>#N/A</v>
      </c>
      <c r="DV79" s="2" t="e">
        <v>#N/A</v>
      </c>
      <c r="DW79" s="2" t="e">
        <v>#N/A</v>
      </c>
      <c r="DX79" s="2" t="e">
        <v>#N/A</v>
      </c>
      <c r="DY79" s="2" t="e">
        <v>#N/A</v>
      </c>
      <c r="DZ79" s="2" t="e">
        <v>#N/A</v>
      </c>
      <c r="EA79" s="2" t="e">
        <v>#N/A</v>
      </c>
      <c r="EB79" s="2" t="e">
        <v>#N/A</v>
      </c>
      <c r="EC79" s="2" t="e">
        <v>#N/A</v>
      </c>
      <c r="ED79" s="2" t="e">
        <v>#N/A</v>
      </c>
      <c r="EE79" s="2" t="e">
        <v>#N/A</v>
      </c>
      <c r="EF79" s="2" t="e">
        <v>#N/A</v>
      </c>
      <c r="EG79" s="2" t="e">
        <v>#N/A</v>
      </c>
      <c r="EH79" s="2" t="e">
        <v>#N/A</v>
      </c>
      <c r="EI79" s="2" t="e">
        <v>#N/A</v>
      </c>
    </row>
    <row r="80" spans="1:139" x14ac:dyDescent="0.25">
      <c r="A80" s="2">
        <v>0</v>
      </c>
      <c r="B80" s="2" t="e">
        <v>#N/A</v>
      </c>
      <c r="C80" s="2" t="e">
        <v>#N/A</v>
      </c>
      <c r="D80" s="2">
        <v>0</v>
      </c>
      <c r="E80" s="2" t="e">
        <v>#N/A</v>
      </c>
      <c r="F80" s="2" t="e">
        <v>#N/A</v>
      </c>
      <c r="G80" s="2" t="e">
        <v>#N/A</v>
      </c>
      <c r="H80" s="2" t="e">
        <v>#N/A</v>
      </c>
      <c r="I80" s="2" t="e">
        <v>#N/A</v>
      </c>
      <c r="J80" s="2" t="e">
        <v>#N/A</v>
      </c>
      <c r="K80" s="2" t="e">
        <v>#N/A</v>
      </c>
      <c r="L80" s="2" t="e">
        <v>#N/A</v>
      </c>
      <c r="M80" s="2" t="e">
        <v>#N/A</v>
      </c>
      <c r="N80" s="2" t="e">
        <v>#N/A</v>
      </c>
      <c r="O80" s="2" t="e">
        <v>#N/A</v>
      </c>
      <c r="P80" s="2" t="e">
        <v>#N/A</v>
      </c>
      <c r="Q80" s="2" t="e">
        <v>#N/A</v>
      </c>
      <c r="R80" s="2" t="e">
        <v>#N/A</v>
      </c>
      <c r="S80" s="2" t="e">
        <v>#N/A</v>
      </c>
      <c r="T80" s="2" t="e">
        <v>#N/A</v>
      </c>
      <c r="U80" s="2" t="e">
        <v>#N/A</v>
      </c>
      <c r="V80" s="2" t="e">
        <v>#N/A</v>
      </c>
      <c r="W80" s="2" t="e">
        <v>#N/A</v>
      </c>
      <c r="X80" s="2" t="e">
        <v>#N/A</v>
      </c>
      <c r="Y80" s="2" t="e">
        <v>#N/A</v>
      </c>
      <c r="Z80" s="2" t="e">
        <v>#N/A</v>
      </c>
      <c r="AA80" s="2" t="e">
        <v>#N/A</v>
      </c>
      <c r="AB80" s="2" t="e">
        <v>#N/A</v>
      </c>
      <c r="AC80" s="2" t="e">
        <v>#N/A</v>
      </c>
      <c r="AD80" s="2" t="e">
        <v>#N/A</v>
      </c>
      <c r="AE80" s="2" t="e">
        <v>#N/A</v>
      </c>
      <c r="AF80" s="2" t="e">
        <v>#N/A</v>
      </c>
      <c r="AG80" s="2" t="e">
        <v>#N/A</v>
      </c>
      <c r="AH80" s="2" t="e">
        <v>#N/A</v>
      </c>
      <c r="AI80" s="2" t="e">
        <v>#N/A</v>
      </c>
      <c r="AJ80" s="2" t="e">
        <v>#N/A</v>
      </c>
      <c r="AK80" s="2" t="e">
        <v>#N/A</v>
      </c>
      <c r="AL80" s="2" t="e">
        <v>#N/A</v>
      </c>
      <c r="AM80" s="2" t="e">
        <v>#N/A</v>
      </c>
      <c r="AN80" s="2" t="e">
        <v>#N/A</v>
      </c>
      <c r="AO80" s="2" t="e">
        <v>#N/A</v>
      </c>
      <c r="AP80" s="2" t="e">
        <v>#N/A</v>
      </c>
      <c r="AQ80" s="2" t="e">
        <v>#N/A</v>
      </c>
      <c r="AR80" s="2" t="e">
        <v>#N/A</v>
      </c>
      <c r="AS80" s="2" t="e">
        <v>#N/A</v>
      </c>
      <c r="AT80" s="2" t="e">
        <v>#N/A</v>
      </c>
      <c r="AU80" s="2" t="e">
        <v>#N/A</v>
      </c>
      <c r="AV80" s="2" t="e">
        <v>#N/A</v>
      </c>
      <c r="AW80" s="2" t="e">
        <v>#N/A</v>
      </c>
      <c r="AX80" s="2" t="e">
        <v>#N/A</v>
      </c>
      <c r="AY80" s="2" t="e">
        <v>#N/A</v>
      </c>
      <c r="AZ80" s="2" t="e">
        <v>#N/A</v>
      </c>
      <c r="BA80" s="2" t="e">
        <v>#N/A</v>
      </c>
      <c r="BB80" s="2" t="e">
        <v>#N/A</v>
      </c>
      <c r="BC80" s="2" t="e">
        <v>#N/A</v>
      </c>
      <c r="BD80" s="2" t="e">
        <v>#N/A</v>
      </c>
      <c r="BE80" s="2" t="e">
        <v>#N/A</v>
      </c>
      <c r="BF80" s="2" t="e">
        <v>#N/A</v>
      </c>
      <c r="BG80" s="2" t="e">
        <v>#N/A</v>
      </c>
      <c r="BH80" s="2" t="e">
        <v>#N/A</v>
      </c>
      <c r="BI80" s="2" t="e">
        <v>#N/A</v>
      </c>
      <c r="BJ80" s="2" t="e">
        <v>#N/A</v>
      </c>
      <c r="BK80" s="2" t="e">
        <v>#N/A</v>
      </c>
      <c r="BL80" s="2" t="e">
        <v>#N/A</v>
      </c>
      <c r="BM80" s="2" t="e">
        <v>#N/A</v>
      </c>
      <c r="BN80" s="2" t="e">
        <v>#N/A</v>
      </c>
      <c r="BO80" s="2" t="e">
        <v>#N/A</v>
      </c>
      <c r="BP80" s="2" t="e">
        <v>#N/A</v>
      </c>
      <c r="BQ80" s="2" t="e">
        <v>#N/A</v>
      </c>
      <c r="BR80" s="2" t="e">
        <v>#N/A</v>
      </c>
      <c r="BS80" s="2" t="e">
        <v>#N/A</v>
      </c>
      <c r="BT80" s="2" t="e">
        <v>#N/A</v>
      </c>
      <c r="BU80" s="2" t="e">
        <v>#N/A</v>
      </c>
      <c r="BV80" s="2" t="e">
        <v>#N/A</v>
      </c>
      <c r="BW80" s="2" t="e">
        <v>#N/A</v>
      </c>
      <c r="BX80" s="2" t="e">
        <v>#N/A</v>
      </c>
      <c r="BY80" s="2" t="e">
        <v>#N/A</v>
      </c>
      <c r="BZ80" s="2" t="e">
        <v>#N/A</v>
      </c>
      <c r="CA80" s="2" t="e">
        <v>#N/A</v>
      </c>
      <c r="CB80" s="2" t="e">
        <v>#N/A</v>
      </c>
      <c r="CC80" s="2" t="e">
        <v>#N/A</v>
      </c>
      <c r="CD80" s="2" t="e">
        <v>#N/A</v>
      </c>
      <c r="CE80" s="2" t="e">
        <v>#N/A</v>
      </c>
      <c r="CF80" s="2" t="e">
        <v>#N/A</v>
      </c>
      <c r="CG80" s="2" t="e">
        <v>#N/A</v>
      </c>
      <c r="CH80" s="2" t="e">
        <v>#N/A</v>
      </c>
      <c r="CI80" s="2" t="e">
        <v>#N/A</v>
      </c>
      <c r="CJ80" s="2" t="e">
        <v>#N/A</v>
      </c>
      <c r="CK80" s="2" t="e">
        <v>#N/A</v>
      </c>
      <c r="CL80" s="2" t="e">
        <v>#N/A</v>
      </c>
      <c r="CM80" s="2" t="e">
        <v>#N/A</v>
      </c>
      <c r="CN80" s="2" t="e">
        <v>#N/A</v>
      </c>
      <c r="CO80" s="2" t="e">
        <v>#N/A</v>
      </c>
      <c r="CP80" s="2" t="e">
        <v>#N/A</v>
      </c>
      <c r="CQ80" s="2" t="e">
        <v>#N/A</v>
      </c>
      <c r="CR80" s="2" t="e">
        <v>#N/A</v>
      </c>
      <c r="CS80" s="2" t="e">
        <v>#N/A</v>
      </c>
      <c r="CT80" s="2" t="e">
        <v>#N/A</v>
      </c>
      <c r="CU80" s="2" t="e">
        <v>#N/A</v>
      </c>
      <c r="CV80" s="2" t="e">
        <v>#N/A</v>
      </c>
      <c r="CW80" s="2" t="e">
        <v>#N/A</v>
      </c>
      <c r="CX80" s="2" t="e">
        <v>#N/A</v>
      </c>
      <c r="CY80" s="2" t="e">
        <v>#N/A</v>
      </c>
      <c r="CZ80" s="2" t="e">
        <v>#N/A</v>
      </c>
      <c r="DA80" s="2" t="e">
        <v>#N/A</v>
      </c>
      <c r="DB80" s="2" t="e">
        <v>#N/A</v>
      </c>
      <c r="DC80" s="2" t="e">
        <v>#N/A</v>
      </c>
      <c r="DD80" s="2" t="e">
        <v>#N/A</v>
      </c>
      <c r="DE80" s="2" t="e">
        <v>#N/A</v>
      </c>
      <c r="DF80" s="2" t="e">
        <v>#N/A</v>
      </c>
      <c r="DG80" s="2" t="e">
        <v>#N/A</v>
      </c>
      <c r="DH80" s="2" t="e">
        <v>#N/A</v>
      </c>
      <c r="DI80" s="2" t="e">
        <v>#N/A</v>
      </c>
      <c r="DJ80" s="2" t="e">
        <v>#N/A</v>
      </c>
      <c r="DK80" s="2" t="e">
        <v>#N/A</v>
      </c>
      <c r="DL80" s="2" t="e">
        <v>#N/A</v>
      </c>
      <c r="DM80" s="2" t="e">
        <v>#N/A</v>
      </c>
      <c r="DN80" s="2" t="e">
        <v>#N/A</v>
      </c>
      <c r="DO80" s="2" t="e">
        <v>#N/A</v>
      </c>
      <c r="DP80" s="2" t="e">
        <v>#N/A</v>
      </c>
      <c r="DQ80" s="2" t="e">
        <v>#N/A</v>
      </c>
      <c r="DR80" s="2" t="e">
        <v>#N/A</v>
      </c>
      <c r="DS80" s="2" t="e">
        <v>#N/A</v>
      </c>
      <c r="DT80" s="2" t="e">
        <v>#N/A</v>
      </c>
      <c r="DU80" s="2" t="e">
        <v>#N/A</v>
      </c>
      <c r="DV80" s="2" t="e">
        <v>#N/A</v>
      </c>
      <c r="DW80" s="2" t="e">
        <v>#N/A</v>
      </c>
      <c r="DX80" s="2" t="e">
        <v>#N/A</v>
      </c>
      <c r="DY80" s="2" t="e">
        <v>#N/A</v>
      </c>
      <c r="DZ80" s="2" t="e">
        <v>#N/A</v>
      </c>
      <c r="EA80" s="2" t="e">
        <v>#N/A</v>
      </c>
      <c r="EB80" s="2" t="e">
        <v>#N/A</v>
      </c>
      <c r="EC80" s="2" t="e">
        <v>#N/A</v>
      </c>
      <c r="ED80" s="2" t="e">
        <v>#N/A</v>
      </c>
      <c r="EE80" s="2" t="e">
        <v>#N/A</v>
      </c>
      <c r="EF80" s="2" t="e">
        <v>#N/A</v>
      </c>
      <c r="EG80" s="2" t="e">
        <v>#N/A</v>
      </c>
      <c r="EH80" s="2" t="e">
        <v>#N/A</v>
      </c>
      <c r="EI80" s="2" t="e">
        <v>#N/A</v>
      </c>
    </row>
    <row r="81" spans="1:139" x14ac:dyDescent="0.25">
      <c r="A81" s="2">
        <v>0</v>
      </c>
      <c r="B81" s="2" t="e">
        <v>#N/A</v>
      </c>
      <c r="C81" s="2" t="e">
        <v>#N/A</v>
      </c>
      <c r="D81" s="2">
        <v>0</v>
      </c>
      <c r="E81" s="2" t="e">
        <v>#N/A</v>
      </c>
      <c r="F81" s="2" t="e">
        <v>#N/A</v>
      </c>
      <c r="G81" s="2" t="e">
        <v>#N/A</v>
      </c>
      <c r="H81" s="2" t="e">
        <v>#N/A</v>
      </c>
      <c r="I81" s="2" t="e">
        <v>#N/A</v>
      </c>
      <c r="J81" s="2" t="e">
        <v>#N/A</v>
      </c>
      <c r="K81" s="2" t="e">
        <v>#N/A</v>
      </c>
      <c r="L81" s="2" t="e">
        <v>#N/A</v>
      </c>
      <c r="M81" s="2" t="e">
        <v>#N/A</v>
      </c>
      <c r="N81" s="2" t="e">
        <v>#N/A</v>
      </c>
      <c r="O81" s="2" t="e">
        <v>#N/A</v>
      </c>
      <c r="P81" s="2" t="e">
        <v>#N/A</v>
      </c>
      <c r="Q81" s="2" t="e">
        <v>#N/A</v>
      </c>
      <c r="R81" s="2" t="e">
        <v>#N/A</v>
      </c>
      <c r="S81" s="2" t="e">
        <v>#N/A</v>
      </c>
      <c r="T81" s="2" t="e">
        <v>#N/A</v>
      </c>
      <c r="U81" s="2" t="e">
        <v>#N/A</v>
      </c>
      <c r="V81" s="2" t="e">
        <v>#N/A</v>
      </c>
      <c r="W81" s="2" t="e">
        <v>#N/A</v>
      </c>
      <c r="X81" s="2" t="e">
        <v>#N/A</v>
      </c>
      <c r="Y81" s="2" t="e">
        <v>#N/A</v>
      </c>
      <c r="Z81" s="2" t="e">
        <v>#N/A</v>
      </c>
      <c r="AA81" s="2" t="e">
        <v>#N/A</v>
      </c>
      <c r="AB81" s="2" t="e">
        <v>#N/A</v>
      </c>
      <c r="AC81" s="2" t="e">
        <v>#N/A</v>
      </c>
      <c r="AD81" s="2" t="e">
        <v>#N/A</v>
      </c>
      <c r="AE81" s="2" t="e">
        <v>#N/A</v>
      </c>
      <c r="AF81" s="2" t="e">
        <v>#N/A</v>
      </c>
      <c r="AG81" s="2" t="e">
        <v>#N/A</v>
      </c>
      <c r="AH81" s="2" t="e">
        <v>#N/A</v>
      </c>
      <c r="AI81" s="2" t="e">
        <v>#N/A</v>
      </c>
      <c r="AJ81" s="2" t="e">
        <v>#N/A</v>
      </c>
      <c r="AK81" s="2" t="e">
        <v>#N/A</v>
      </c>
      <c r="AL81" s="2" t="e">
        <v>#N/A</v>
      </c>
      <c r="AM81" s="2" t="e">
        <v>#N/A</v>
      </c>
      <c r="AN81" s="2" t="e">
        <v>#N/A</v>
      </c>
      <c r="AO81" s="2" t="e">
        <v>#N/A</v>
      </c>
      <c r="AP81" s="2" t="e">
        <v>#N/A</v>
      </c>
      <c r="AQ81" s="2" t="e">
        <v>#N/A</v>
      </c>
      <c r="AR81" s="2" t="e">
        <v>#N/A</v>
      </c>
      <c r="AS81" s="2" t="e">
        <v>#N/A</v>
      </c>
      <c r="AT81" s="2" t="e">
        <v>#N/A</v>
      </c>
      <c r="AU81" s="2" t="e">
        <v>#N/A</v>
      </c>
      <c r="AV81" s="2" t="e">
        <v>#N/A</v>
      </c>
      <c r="AW81" s="2" t="e">
        <v>#N/A</v>
      </c>
      <c r="AX81" s="2" t="e">
        <v>#N/A</v>
      </c>
      <c r="AY81" s="2" t="e">
        <v>#N/A</v>
      </c>
      <c r="AZ81" s="2" t="e">
        <v>#N/A</v>
      </c>
      <c r="BA81" s="2" t="e">
        <v>#N/A</v>
      </c>
      <c r="BB81" s="2" t="e">
        <v>#N/A</v>
      </c>
      <c r="BC81" s="2" t="e">
        <v>#N/A</v>
      </c>
      <c r="BD81" s="2" t="e">
        <v>#N/A</v>
      </c>
      <c r="BE81" s="2" t="e">
        <v>#N/A</v>
      </c>
      <c r="BF81" s="2" t="e">
        <v>#N/A</v>
      </c>
      <c r="BG81" s="2" t="e">
        <v>#N/A</v>
      </c>
      <c r="BH81" s="2" t="e">
        <v>#N/A</v>
      </c>
      <c r="BI81" s="2" t="e">
        <v>#N/A</v>
      </c>
      <c r="BJ81" s="2" t="e">
        <v>#N/A</v>
      </c>
      <c r="BK81" s="2" t="e">
        <v>#N/A</v>
      </c>
      <c r="BL81" s="2" t="e">
        <v>#N/A</v>
      </c>
      <c r="BM81" s="2" t="e">
        <v>#N/A</v>
      </c>
      <c r="BN81" s="2" t="e">
        <v>#N/A</v>
      </c>
      <c r="BO81" s="2" t="e">
        <v>#N/A</v>
      </c>
      <c r="BP81" s="2" t="e">
        <v>#N/A</v>
      </c>
      <c r="BQ81" s="2" t="e">
        <v>#N/A</v>
      </c>
      <c r="BR81" s="2" t="e">
        <v>#N/A</v>
      </c>
      <c r="BS81" s="2" t="e">
        <v>#N/A</v>
      </c>
      <c r="BT81" s="2" t="e">
        <v>#N/A</v>
      </c>
      <c r="BU81" s="2" t="e">
        <v>#N/A</v>
      </c>
      <c r="BV81" s="2" t="e">
        <v>#N/A</v>
      </c>
      <c r="BW81" s="2" t="e">
        <v>#N/A</v>
      </c>
      <c r="BX81" s="2" t="e">
        <v>#N/A</v>
      </c>
      <c r="BY81" s="2" t="e">
        <v>#N/A</v>
      </c>
      <c r="BZ81" s="2" t="e">
        <v>#N/A</v>
      </c>
      <c r="CA81" s="2" t="e">
        <v>#N/A</v>
      </c>
      <c r="CB81" s="2" t="e">
        <v>#N/A</v>
      </c>
      <c r="CC81" s="2" t="e">
        <v>#N/A</v>
      </c>
      <c r="CD81" s="2" t="e">
        <v>#N/A</v>
      </c>
      <c r="CE81" s="2" t="e">
        <v>#N/A</v>
      </c>
      <c r="CF81" s="2" t="e">
        <v>#N/A</v>
      </c>
      <c r="CG81" s="2" t="e">
        <v>#N/A</v>
      </c>
      <c r="CH81" s="2" t="e">
        <v>#N/A</v>
      </c>
      <c r="CI81" s="2" t="e">
        <v>#N/A</v>
      </c>
      <c r="CJ81" s="2" t="e">
        <v>#N/A</v>
      </c>
      <c r="CK81" s="2" t="e">
        <v>#N/A</v>
      </c>
      <c r="CL81" s="2" t="e">
        <v>#N/A</v>
      </c>
      <c r="CM81" s="2" t="e">
        <v>#N/A</v>
      </c>
      <c r="CN81" s="2" t="e">
        <v>#N/A</v>
      </c>
      <c r="CO81" s="2" t="e">
        <v>#N/A</v>
      </c>
      <c r="CP81" s="2" t="e">
        <v>#N/A</v>
      </c>
      <c r="CQ81" s="2" t="e">
        <v>#N/A</v>
      </c>
      <c r="CR81" s="2" t="e">
        <v>#N/A</v>
      </c>
      <c r="CS81" s="2" t="e">
        <v>#N/A</v>
      </c>
      <c r="CT81" s="2" t="e">
        <v>#N/A</v>
      </c>
      <c r="CU81" s="2" t="e">
        <v>#N/A</v>
      </c>
      <c r="CV81" s="2" t="e">
        <v>#N/A</v>
      </c>
      <c r="CW81" s="2" t="e">
        <v>#N/A</v>
      </c>
      <c r="CX81" s="2" t="e">
        <v>#N/A</v>
      </c>
      <c r="CY81" s="2" t="e">
        <v>#N/A</v>
      </c>
      <c r="CZ81" s="2" t="e">
        <v>#N/A</v>
      </c>
      <c r="DA81" s="2" t="e">
        <v>#N/A</v>
      </c>
      <c r="DB81" s="2" t="e">
        <v>#N/A</v>
      </c>
      <c r="DC81" s="2" t="e">
        <v>#N/A</v>
      </c>
      <c r="DD81" s="2" t="e">
        <v>#N/A</v>
      </c>
      <c r="DE81" s="2" t="e">
        <v>#N/A</v>
      </c>
      <c r="DF81" s="2" t="e">
        <v>#N/A</v>
      </c>
      <c r="DG81" s="2" t="e">
        <v>#N/A</v>
      </c>
      <c r="DH81" s="2" t="e">
        <v>#N/A</v>
      </c>
      <c r="DI81" s="2" t="e">
        <v>#N/A</v>
      </c>
      <c r="DJ81" s="2" t="e">
        <v>#N/A</v>
      </c>
      <c r="DK81" s="2" t="e">
        <v>#N/A</v>
      </c>
      <c r="DL81" s="2" t="e">
        <v>#N/A</v>
      </c>
      <c r="DM81" s="2" t="e">
        <v>#N/A</v>
      </c>
      <c r="DN81" s="2" t="e">
        <v>#N/A</v>
      </c>
      <c r="DO81" s="2" t="e">
        <v>#N/A</v>
      </c>
      <c r="DP81" s="2" t="e">
        <v>#N/A</v>
      </c>
      <c r="DQ81" s="2" t="e">
        <v>#N/A</v>
      </c>
      <c r="DR81" s="2" t="e">
        <v>#N/A</v>
      </c>
      <c r="DS81" s="2" t="e">
        <v>#N/A</v>
      </c>
      <c r="DT81" s="2" t="e">
        <v>#N/A</v>
      </c>
      <c r="DU81" s="2" t="e">
        <v>#N/A</v>
      </c>
      <c r="DV81" s="2" t="e">
        <v>#N/A</v>
      </c>
      <c r="DW81" s="2" t="e">
        <v>#N/A</v>
      </c>
      <c r="DX81" s="2" t="e">
        <v>#N/A</v>
      </c>
      <c r="DY81" s="2" t="e">
        <v>#N/A</v>
      </c>
      <c r="DZ81" s="2" t="e">
        <v>#N/A</v>
      </c>
      <c r="EA81" s="2" t="e">
        <v>#N/A</v>
      </c>
      <c r="EB81" s="2" t="e">
        <v>#N/A</v>
      </c>
      <c r="EC81" s="2" t="e">
        <v>#N/A</v>
      </c>
      <c r="ED81" s="2" t="e">
        <v>#N/A</v>
      </c>
      <c r="EE81" s="2" t="e">
        <v>#N/A</v>
      </c>
      <c r="EF81" s="2" t="e">
        <v>#N/A</v>
      </c>
      <c r="EG81" s="2" t="e">
        <v>#N/A</v>
      </c>
      <c r="EH81" s="2" t="e">
        <v>#N/A</v>
      </c>
      <c r="EI81" s="2" t="e">
        <v>#N/A</v>
      </c>
    </row>
    <row r="82" spans="1:139" x14ac:dyDescent="0.25">
      <c r="A82" s="2">
        <v>0</v>
      </c>
      <c r="B82" s="2" t="e">
        <v>#N/A</v>
      </c>
      <c r="C82" s="2" t="e">
        <v>#N/A</v>
      </c>
      <c r="D82" s="2">
        <v>0</v>
      </c>
      <c r="E82" s="2" t="e">
        <v>#N/A</v>
      </c>
      <c r="F82" s="2" t="e">
        <v>#N/A</v>
      </c>
      <c r="G82" s="2" t="e">
        <v>#N/A</v>
      </c>
      <c r="H82" s="2" t="e">
        <v>#N/A</v>
      </c>
      <c r="I82" s="2" t="e">
        <v>#N/A</v>
      </c>
      <c r="J82" s="2" t="e">
        <v>#N/A</v>
      </c>
      <c r="K82" s="2" t="e">
        <v>#N/A</v>
      </c>
      <c r="L82" s="2" t="e">
        <v>#N/A</v>
      </c>
      <c r="M82" s="2" t="e">
        <v>#N/A</v>
      </c>
      <c r="N82" s="2" t="e">
        <v>#N/A</v>
      </c>
      <c r="O82" s="2" t="e">
        <v>#N/A</v>
      </c>
      <c r="P82" s="2" t="e">
        <v>#N/A</v>
      </c>
      <c r="Q82" s="2" t="e">
        <v>#N/A</v>
      </c>
      <c r="R82" s="2" t="e">
        <v>#N/A</v>
      </c>
      <c r="S82" s="2" t="e">
        <v>#N/A</v>
      </c>
      <c r="T82" s="2" t="e">
        <v>#N/A</v>
      </c>
      <c r="U82" s="2" t="e">
        <v>#N/A</v>
      </c>
      <c r="V82" s="2" t="e">
        <v>#N/A</v>
      </c>
      <c r="W82" s="2" t="e">
        <v>#N/A</v>
      </c>
      <c r="X82" s="2" t="e">
        <v>#N/A</v>
      </c>
      <c r="Y82" s="2" t="e">
        <v>#N/A</v>
      </c>
      <c r="Z82" s="2" t="e">
        <v>#N/A</v>
      </c>
      <c r="AA82" s="2" t="e">
        <v>#N/A</v>
      </c>
      <c r="AB82" s="2" t="e">
        <v>#N/A</v>
      </c>
      <c r="AC82" s="2" t="e">
        <v>#N/A</v>
      </c>
      <c r="AD82" s="2" t="e">
        <v>#N/A</v>
      </c>
      <c r="AE82" s="2" t="e">
        <v>#N/A</v>
      </c>
      <c r="AF82" s="2" t="e">
        <v>#N/A</v>
      </c>
      <c r="AG82" s="2" t="e">
        <v>#N/A</v>
      </c>
      <c r="AH82" s="2" t="e">
        <v>#N/A</v>
      </c>
      <c r="AI82" s="2" t="e">
        <v>#N/A</v>
      </c>
      <c r="AJ82" s="2" t="e">
        <v>#N/A</v>
      </c>
      <c r="AK82" s="2" t="e">
        <v>#N/A</v>
      </c>
      <c r="AL82" s="2" t="e">
        <v>#N/A</v>
      </c>
      <c r="AM82" s="2" t="e">
        <v>#N/A</v>
      </c>
      <c r="AN82" s="2" t="e">
        <v>#N/A</v>
      </c>
      <c r="AO82" s="2" t="e">
        <v>#N/A</v>
      </c>
      <c r="AP82" s="2" t="e">
        <v>#N/A</v>
      </c>
      <c r="AQ82" s="2" t="e">
        <v>#N/A</v>
      </c>
      <c r="AR82" s="2" t="e">
        <v>#N/A</v>
      </c>
      <c r="AS82" s="2" t="e">
        <v>#N/A</v>
      </c>
      <c r="AT82" s="2" t="e">
        <v>#N/A</v>
      </c>
      <c r="AU82" s="2" t="e">
        <v>#N/A</v>
      </c>
      <c r="AV82" s="2" t="e">
        <v>#N/A</v>
      </c>
      <c r="AW82" s="2" t="e">
        <v>#N/A</v>
      </c>
      <c r="AX82" s="2" t="e">
        <v>#N/A</v>
      </c>
      <c r="AY82" s="2" t="e">
        <v>#N/A</v>
      </c>
      <c r="AZ82" s="2" t="e">
        <v>#N/A</v>
      </c>
      <c r="BA82" s="2" t="e">
        <v>#N/A</v>
      </c>
      <c r="BB82" s="2" t="e">
        <v>#N/A</v>
      </c>
      <c r="BC82" s="2" t="e">
        <v>#N/A</v>
      </c>
      <c r="BD82" s="2" t="e">
        <v>#N/A</v>
      </c>
      <c r="BE82" s="2" t="e">
        <v>#N/A</v>
      </c>
      <c r="BF82" s="2" t="e">
        <v>#N/A</v>
      </c>
      <c r="BG82" s="2" t="e">
        <v>#N/A</v>
      </c>
      <c r="BH82" s="2" t="e">
        <v>#N/A</v>
      </c>
      <c r="BI82" s="2" t="e">
        <v>#N/A</v>
      </c>
      <c r="BJ82" s="2" t="e">
        <v>#N/A</v>
      </c>
      <c r="BK82" s="2" t="e">
        <v>#N/A</v>
      </c>
      <c r="BL82" s="2" t="e">
        <v>#N/A</v>
      </c>
      <c r="BM82" s="2" t="e">
        <v>#N/A</v>
      </c>
      <c r="BN82" s="2" t="e">
        <v>#N/A</v>
      </c>
      <c r="BO82" s="2" t="e">
        <v>#N/A</v>
      </c>
      <c r="BP82" s="2" t="e">
        <v>#N/A</v>
      </c>
      <c r="BQ82" s="2" t="e">
        <v>#N/A</v>
      </c>
      <c r="BR82" s="2" t="e">
        <v>#N/A</v>
      </c>
      <c r="BS82" s="2" t="e">
        <v>#N/A</v>
      </c>
      <c r="BT82" s="2" t="e">
        <v>#N/A</v>
      </c>
      <c r="BU82" s="2" t="e">
        <v>#N/A</v>
      </c>
      <c r="BV82" s="2" t="e">
        <v>#N/A</v>
      </c>
      <c r="BW82" s="2" t="e">
        <v>#N/A</v>
      </c>
      <c r="BX82" s="2" t="e">
        <v>#N/A</v>
      </c>
      <c r="BY82" s="2" t="e">
        <v>#N/A</v>
      </c>
      <c r="BZ82" s="2" t="e">
        <v>#N/A</v>
      </c>
      <c r="CA82" s="2" t="e">
        <v>#N/A</v>
      </c>
      <c r="CB82" s="2" t="e">
        <v>#N/A</v>
      </c>
      <c r="CC82" s="2" t="e">
        <v>#N/A</v>
      </c>
      <c r="CD82" s="2" t="e">
        <v>#N/A</v>
      </c>
      <c r="CE82" s="2" t="e">
        <v>#N/A</v>
      </c>
      <c r="CF82" s="2" t="e">
        <v>#N/A</v>
      </c>
      <c r="CG82" s="2" t="e">
        <v>#N/A</v>
      </c>
      <c r="CH82" s="2" t="e">
        <v>#N/A</v>
      </c>
      <c r="CI82" s="2" t="e">
        <v>#N/A</v>
      </c>
      <c r="CJ82" s="2" t="e">
        <v>#N/A</v>
      </c>
      <c r="CK82" s="2" t="e">
        <v>#N/A</v>
      </c>
      <c r="CL82" s="2" t="e">
        <v>#N/A</v>
      </c>
      <c r="CM82" s="2" t="e">
        <v>#N/A</v>
      </c>
      <c r="CN82" s="2" t="e">
        <v>#N/A</v>
      </c>
      <c r="CO82" s="2" t="e">
        <v>#N/A</v>
      </c>
      <c r="CP82" s="2" t="e">
        <v>#N/A</v>
      </c>
      <c r="CQ82" s="2" t="e">
        <v>#N/A</v>
      </c>
      <c r="CR82" s="2" t="e">
        <v>#N/A</v>
      </c>
      <c r="CS82" s="2" t="e">
        <v>#N/A</v>
      </c>
      <c r="CT82" s="2" t="e">
        <v>#N/A</v>
      </c>
      <c r="CU82" s="2" t="e">
        <v>#N/A</v>
      </c>
      <c r="CV82" s="2" t="e">
        <v>#N/A</v>
      </c>
      <c r="CW82" s="2" t="e">
        <v>#N/A</v>
      </c>
      <c r="CX82" s="2" t="e">
        <v>#N/A</v>
      </c>
      <c r="CY82" s="2" t="e">
        <v>#N/A</v>
      </c>
      <c r="CZ82" s="2" t="e">
        <v>#N/A</v>
      </c>
      <c r="DA82" s="2" t="e">
        <v>#N/A</v>
      </c>
      <c r="DB82" s="2" t="e">
        <v>#N/A</v>
      </c>
      <c r="DC82" s="2" t="e">
        <v>#N/A</v>
      </c>
      <c r="DD82" s="2" t="e">
        <v>#N/A</v>
      </c>
      <c r="DE82" s="2" t="e">
        <v>#N/A</v>
      </c>
      <c r="DF82" s="2" t="e">
        <v>#N/A</v>
      </c>
      <c r="DG82" s="2" t="e">
        <v>#N/A</v>
      </c>
      <c r="DH82" s="2" t="e">
        <v>#N/A</v>
      </c>
      <c r="DI82" s="2" t="e">
        <v>#N/A</v>
      </c>
      <c r="DJ82" s="2" t="e">
        <v>#N/A</v>
      </c>
      <c r="DK82" s="2" t="e">
        <v>#N/A</v>
      </c>
      <c r="DL82" s="2" t="e">
        <v>#N/A</v>
      </c>
      <c r="DM82" s="2" t="e">
        <v>#N/A</v>
      </c>
      <c r="DN82" s="2" t="e">
        <v>#N/A</v>
      </c>
      <c r="DO82" s="2" t="e">
        <v>#N/A</v>
      </c>
      <c r="DP82" s="2" t="e">
        <v>#N/A</v>
      </c>
      <c r="DQ82" s="2" t="e">
        <v>#N/A</v>
      </c>
      <c r="DR82" s="2" t="e">
        <v>#N/A</v>
      </c>
      <c r="DS82" s="2" t="e">
        <v>#N/A</v>
      </c>
      <c r="DT82" s="2" t="e">
        <v>#N/A</v>
      </c>
      <c r="DU82" s="2" t="e">
        <v>#N/A</v>
      </c>
      <c r="DV82" s="2" t="e">
        <v>#N/A</v>
      </c>
      <c r="DW82" s="2" t="e">
        <v>#N/A</v>
      </c>
      <c r="DX82" s="2" t="e">
        <v>#N/A</v>
      </c>
      <c r="DY82" s="2" t="e">
        <v>#N/A</v>
      </c>
      <c r="DZ82" s="2" t="e">
        <v>#N/A</v>
      </c>
      <c r="EA82" s="2" t="e">
        <v>#N/A</v>
      </c>
      <c r="EB82" s="2" t="e">
        <v>#N/A</v>
      </c>
      <c r="EC82" s="2" t="e">
        <v>#N/A</v>
      </c>
      <c r="ED82" s="2" t="e">
        <v>#N/A</v>
      </c>
      <c r="EE82" s="2" t="e">
        <v>#N/A</v>
      </c>
      <c r="EF82" s="2" t="e">
        <v>#N/A</v>
      </c>
      <c r="EG82" s="2" t="e">
        <v>#N/A</v>
      </c>
      <c r="EH82" s="2" t="e">
        <v>#N/A</v>
      </c>
      <c r="EI82" s="2" t="e">
        <v>#N/A</v>
      </c>
    </row>
    <row r="83" spans="1:139" x14ac:dyDescent="0.25">
      <c r="A83" s="2">
        <v>0</v>
      </c>
      <c r="B83" s="2" t="e">
        <v>#N/A</v>
      </c>
      <c r="C83" s="2" t="e">
        <v>#N/A</v>
      </c>
      <c r="D83" s="2">
        <v>0</v>
      </c>
      <c r="E83" s="2" t="e">
        <v>#N/A</v>
      </c>
      <c r="F83" s="2" t="e">
        <v>#N/A</v>
      </c>
      <c r="G83" s="2" t="e">
        <v>#N/A</v>
      </c>
      <c r="H83" s="2" t="e">
        <v>#N/A</v>
      </c>
      <c r="I83" s="2" t="e">
        <v>#N/A</v>
      </c>
      <c r="J83" s="2" t="e">
        <v>#N/A</v>
      </c>
      <c r="K83" s="2" t="e">
        <v>#N/A</v>
      </c>
      <c r="L83" s="2" t="e">
        <v>#N/A</v>
      </c>
      <c r="M83" s="2" t="e">
        <v>#N/A</v>
      </c>
      <c r="N83" s="2" t="e">
        <v>#N/A</v>
      </c>
      <c r="O83" s="2" t="e">
        <v>#N/A</v>
      </c>
      <c r="P83" s="2" t="e">
        <v>#N/A</v>
      </c>
      <c r="Q83" s="2" t="e">
        <v>#N/A</v>
      </c>
      <c r="R83" s="2" t="e">
        <v>#N/A</v>
      </c>
      <c r="S83" s="2" t="e">
        <v>#N/A</v>
      </c>
      <c r="T83" s="2" t="e">
        <v>#N/A</v>
      </c>
      <c r="U83" s="2" t="e">
        <v>#N/A</v>
      </c>
      <c r="V83" s="2" t="e">
        <v>#N/A</v>
      </c>
      <c r="W83" s="2" t="e">
        <v>#N/A</v>
      </c>
      <c r="X83" s="2" t="e">
        <v>#N/A</v>
      </c>
      <c r="Y83" s="2" t="e">
        <v>#N/A</v>
      </c>
      <c r="Z83" s="2" t="e">
        <v>#N/A</v>
      </c>
      <c r="AA83" s="2" t="e">
        <v>#N/A</v>
      </c>
      <c r="AB83" s="2" t="e">
        <v>#N/A</v>
      </c>
      <c r="AC83" s="2" t="e">
        <v>#N/A</v>
      </c>
      <c r="AD83" s="2" t="e">
        <v>#N/A</v>
      </c>
      <c r="AE83" s="2" t="e">
        <v>#N/A</v>
      </c>
      <c r="AF83" s="2" t="e">
        <v>#N/A</v>
      </c>
      <c r="AG83" s="2" t="e">
        <v>#N/A</v>
      </c>
      <c r="AH83" s="2" t="e">
        <v>#N/A</v>
      </c>
      <c r="AI83" s="2" t="e">
        <v>#N/A</v>
      </c>
      <c r="AJ83" s="2" t="e">
        <v>#N/A</v>
      </c>
      <c r="AK83" s="2" t="e">
        <v>#N/A</v>
      </c>
      <c r="AL83" s="2" t="e">
        <v>#N/A</v>
      </c>
      <c r="AM83" s="2" t="e">
        <v>#N/A</v>
      </c>
      <c r="AN83" s="2" t="e">
        <v>#N/A</v>
      </c>
      <c r="AO83" s="2" t="e">
        <v>#N/A</v>
      </c>
      <c r="AP83" s="2" t="e">
        <v>#N/A</v>
      </c>
      <c r="AQ83" s="2" t="e">
        <v>#N/A</v>
      </c>
      <c r="AR83" s="2" t="e">
        <v>#N/A</v>
      </c>
      <c r="AS83" s="2" t="e">
        <v>#N/A</v>
      </c>
      <c r="AT83" s="2" t="e">
        <v>#N/A</v>
      </c>
      <c r="AU83" s="2" t="e">
        <v>#N/A</v>
      </c>
      <c r="AV83" s="2" t="e">
        <v>#N/A</v>
      </c>
      <c r="AW83" s="2" t="e">
        <v>#N/A</v>
      </c>
      <c r="AX83" s="2" t="e">
        <v>#N/A</v>
      </c>
      <c r="AY83" s="2" t="e">
        <v>#N/A</v>
      </c>
      <c r="AZ83" s="2" t="e">
        <v>#N/A</v>
      </c>
      <c r="BA83" s="2" t="e">
        <v>#N/A</v>
      </c>
      <c r="BB83" s="2" t="e">
        <v>#N/A</v>
      </c>
      <c r="BC83" s="2" t="e">
        <v>#N/A</v>
      </c>
      <c r="BD83" s="2" t="e">
        <v>#N/A</v>
      </c>
      <c r="BE83" s="2" t="e">
        <v>#N/A</v>
      </c>
      <c r="BF83" s="2" t="e">
        <v>#N/A</v>
      </c>
      <c r="BG83" s="2" t="e">
        <v>#N/A</v>
      </c>
      <c r="BH83" s="2" t="e">
        <v>#N/A</v>
      </c>
      <c r="BI83" s="2" t="e">
        <v>#N/A</v>
      </c>
      <c r="BJ83" s="2" t="e">
        <v>#N/A</v>
      </c>
      <c r="BK83" s="2" t="e">
        <v>#N/A</v>
      </c>
      <c r="BL83" s="2" t="e">
        <v>#N/A</v>
      </c>
      <c r="BM83" s="2" t="e">
        <v>#N/A</v>
      </c>
      <c r="BN83" s="2" t="e">
        <v>#N/A</v>
      </c>
      <c r="BO83" s="2" t="e">
        <v>#N/A</v>
      </c>
      <c r="BP83" s="2" t="e">
        <v>#N/A</v>
      </c>
      <c r="BQ83" s="2" t="e">
        <v>#N/A</v>
      </c>
      <c r="BR83" s="2" t="e">
        <v>#N/A</v>
      </c>
      <c r="BS83" s="2" t="e">
        <v>#N/A</v>
      </c>
      <c r="BT83" s="2" t="e">
        <v>#N/A</v>
      </c>
      <c r="BU83" s="2" t="e">
        <v>#N/A</v>
      </c>
      <c r="BV83" s="2" t="e">
        <v>#N/A</v>
      </c>
      <c r="BW83" s="2" t="e">
        <v>#N/A</v>
      </c>
      <c r="BX83" s="2" t="e">
        <v>#N/A</v>
      </c>
      <c r="BY83" s="2" t="e">
        <v>#N/A</v>
      </c>
      <c r="BZ83" s="2" t="e">
        <v>#N/A</v>
      </c>
      <c r="CA83" s="2" t="e">
        <v>#N/A</v>
      </c>
      <c r="CB83" s="2" t="e">
        <v>#N/A</v>
      </c>
      <c r="CC83" s="2" t="e">
        <v>#N/A</v>
      </c>
      <c r="CD83" s="2" t="e">
        <v>#N/A</v>
      </c>
      <c r="CE83" s="2" t="e">
        <v>#N/A</v>
      </c>
      <c r="CF83" s="2" t="e">
        <v>#N/A</v>
      </c>
      <c r="CG83" s="2" t="e">
        <v>#N/A</v>
      </c>
      <c r="CH83" s="2" t="e">
        <v>#N/A</v>
      </c>
      <c r="CI83" s="2" t="e">
        <v>#N/A</v>
      </c>
      <c r="CJ83" s="2" t="e">
        <v>#N/A</v>
      </c>
      <c r="CK83" s="2" t="e">
        <v>#N/A</v>
      </c>
      <c r="CL83" s="2" t="e">
        <v>#N/A</v>
      </c>
      <c r="CM83" s="2" t="e">
        <v>#N/A</v>
      </c>
      <c r="CN83" s="2" t="e">
        <v>#N/A</v>
      </c>
      <c r="CO83" s="2" t="e">
        <v>#N/A</v>
      </c>
      <c r="CP83" s="2" t="e">
        <v>#N/A</v>
      </c>
      <c r="CQ83" s="2" t="e">
        <v>#N/A</v>
      </c>
      <c r="CR83" s="2" t="e">
        <v>#N/A</v>
      </c>
      <c r="CS83" s="2" t="e">
        <v>#N/A</v>
      </c>
      <c r="CT83" s="2" t="e">
        <v>#N/A</v>
      </c>
      <c r="CU83" s="2" t="e">
        <v>#N/A</v>
      </c>
      <c r="CV83" s="2" t="e">
        <v>#N/A</v>
      </c>
      <c r="CW83" s="2" t="e">
        <v>#N/A</v>
      </c>
      <c r="CX83" s="2" t="e">
        <v>#N/A</v>
      </c>
      <c r="CY83" s="2" t="e">
        <v>#N/A</v>
      </c>
      <c r="CZ83" s="2" t="e">
        <v>#N/A</v>
      </c>
      <c r="DA83" s="2" t="e">
        <v>#N/A</v>
      </c>
      <c r="DB83" s="2" t="e">
        <v>#N/A</v>
      </c>
      <c r="DC83" s="2" t="e">
        <v>#N/A</v>
      </c>
      <c r="DD83" s="2" t="e">
        <v>#N/A</v>
      </c>
      <c r="DE83" s="2" t="e">
        <v>#N/A</v>
      </c>
      <c r="DF83" s="2" t="e">
        <v>#N/A</v>
      </c>
      <c r="DG83" s="2" t="e">
        <v>#N/A</v>
      </c>
      <c r="DH83" s="2" t="e">
        <v>#N/A</v>
      </c>
      <c r="DI83" s="2" t="e">
        <v>#N/A</v>
      </c>
      <c r="DJ83" s="2" t="e">
        <v>#N/A</v>
      </c>
      <c r="DK83" s="2" t="e">
        <v>#N/A</v>
      </c>
      <c r="DL83" s="2" t="e">
        <v>#N/A</v>
      </c>
      <c r="DM83" s="2" t="e">
        <v>#N/A</v>
      </c>
      <c r="DN83" s="2" t="e">
        <v>#N/A</v>
      </c>
      <c r="DO83" s="2" t="e">
        <v>#N/A</v>
      </c>
      <c r="DP83" s="2" t="e">
        <v>#N/A</v>
      </c>
      <c r="DQ83" s="2" t="e">
        <v>#N/A</v>
      </c>
      <c r="DR83" s="2" t="e">
        <v>#N/A</v>
      </c>
      <c r="DS83" s="2" t="e">
        <v>#N/A</v>
      </c>
      <c r="DT83" s="2" t="e">
        <v>#N/A</v>
      </c>
      <c r="DU83" s="2" t="e">
        <v>#N/A</v>
      </c>
      <c r="DV83" s="2" t="e">
        <v>#N/A</v>
      </c>
      <c r="DW83" s="2" t="e">
        <v>#N/A</v>
      </c>
      <c r="DX83" s="2" t="e">
        <v>#N/A</v>
      </c>
      <c r="DY83" s="2" t="e">
        <v>#N/A</v>
      </c>
      <c r="DZ83" s="2" t="e">
        <v>#N/A</v>
      </c>
      <c r="EA83" s="2" t="e">
        <v>#N/A</v>
      </c>
      <c r="EB83" s="2" t="e">
        <v>#N/A</v>
      </c>
      <c r="EC83" s="2" t="e">
        <v>#N/A</v>
      </c>
      <c r="ED83" s="2" t="e">
        <v>#N/A</v>
      </c>
      <c r="EE83" s="2" t="e">
        <v>#N/A</v>
      </c>
      <c r="EF83" s="2" t="e">
        <v>#N/A</v>
      </c>
      <c r="EG83" s="2" t="e">
        <v>#N/A</v>
      </c>
      <c r="EH83" s="2" t="e">
        <v>#N/A</v>
      </c>
      <c r="EI83" s="2" t="e">
        <v>#N/A</v>
      </c>
    </row>
    <row r="84" spans="1:139" x14ac:dyDescent="0.25">
      <c r="A84" s="2">
        <v>0</v>
      </c>
      <c r="B84" s="2" t="e">
        <v>#N/A</v>
      </c>
      <c r="C84" s="2" t="e">
        <v>#N/A</v>
      </c>
      <c r="D84" s="2">
        <v>0</v>
      </c>
      <c r="E84" s="2" t="e">
        <v>#N/A</v>
      </c>
      <c r="F84" s="2" t="e">
        <v>#N/A</v>
      </c>
      <c r="G84" s="2" t="e">
        <v>#N/A</v>
      </c>
      <c r="H84" s="2" t="e">
        <v>#N/A</v>
      </c>
      <c r="I84" s="2" t="e">
        <v>#N/A</v>
      </c>
      <c r="J84" s="2" t="e">
        <v>#N/A</v>
      </c>
      <c r="K84" s="2" t="e">
        <v>#N/A</v>
      </c>
      <c r="L84" s="2" t="e">
        <v>#N/A</v>
      </c>
      <c r="M84" s="2" t="e">
        <v>#N/A</v>
      </c>
      <c r="N84" s="2" t="e">
        <v>#N/A</v>
      </c>
      <c r="O84" s="2" t="e">
        <v>#N/A</v>
      </c>
      <c r="P84" s="2" t="e">
        <v>#N/A</v>
      </c>
      <c r="Q84" s="2" t="e">
        <v>#N/A</v>
      </c>
      <c r="R84" s="2" t="e">
        <v>#N/A</v>
      </c>
      <c r="S84" s="2" t="e">
        <v>#N/A</v>
      </c>
      <c r="T84" s="2" t="e">
        <v>#N/A</v>
      </c>
      <c r="U84" s="2" t="e">
        <v>#N/A</v>
      </c>
      <c r="V84" s="2" t="e">
        <v>#N/A</v>
      </c>
      <c r="W84" s="2" t="e">
        <v>#N/A</v>
      </c>
      <c r="X84" s="2" t="e">
        <v>#N/A</v>
      </c>
      <c r="Y84" s="2" t="e">
        <v>#N/A</v>
      </c>
      <c r="Z84" s="2" t="e">
        <v>#N/A</v>
      </c>
      <c r="AA84" s="2" t="e">
        <v>#N/A</v>
      </c>
      <c r="AB84" s="2" t="e">
        <v>#N/A</v>
      </c>
      <c r="AC84" s="2" t="e">
        <v>#N/A</v>
      </c>
      <c r="AD84" s="2" t="e">
        <v>#N/A</v>
      </c>
      <c r="AE84" s="2" t="e">
        <v>#N/A</v>
      </c>
      <c r="AF84" s="2" t="e">
        <v>#N/A</v>
      </c>
      <c r="AG84" s="2" t="e">
        <v>#N/A</v>
      </c>
      <c r="AH84" s="2" t="e">
        <v>#N/A</v>
      </c>
      <c r="AI84" s="2" t="e">
        <v>#N/A</v>
      </c>
      <c r="AJ84" s="2" t="e">
        <v>#N/A</v>
      </c>
      <c r="AK84" s="2" t="e">
        <v>#N/A</v>
      </c>
      <c r="AL84" s="2" t="e">
        <v>#N/A</v>
      </c>
      <c r="AM84" s="2" t="e">
        <v>#N/A</v>
      </c>
      <c r="AN84" s="2" t="e">
        <v>#N/A</v>
      </c>
      <c r="AO84" s="2" t="e">
        <v>#N/A</v>
      </c>
      <c r="AP84" s="2" t="e">
        <v>#N/A</v>
      </c>
      <c r="AQ84" s="2" t="e">
        <v>#N/A</v>
      </c>
      <c r="AR84" s="2" t="e">
        <v>#N/A</v>
      </c>
      <c r="AS84" s="2" t="e">
        <v>#N/A</v>
      </c>
      <c r="AT84" s="2" t="e">
        <v>#N/A</v>
      </c>
      <c r="AU84" s="2" t="e">
        <v>#N/A</v>
      </c>
      <c r="AV84" s="2" t="e">
        <v>#N/A</v>
      </c>
      <c r="AW84" s="2" t="e">
        <v>#N/A</v>
      </c>
      <c r="AX84" s="2" t="e">
        <v>#N/A</v>
      </c>
      <c r="AY84" s="2" t="e">
        <v>#N/A</v>
      </c>
      <c r="AZ84" s="2" t="e">
        <v>#N/A</v>
      </c>
      <c r="BA84" s="2" t="e">
        <v>#N/A</v>
      </c>
      <c r="BB84" s="2" t="e">
        <v>#N/A</v>
      </c>
      <c r="BC84" s="2" t="e">
        <v>#N/A</v>
      </c>
      <c r="BD84" s="2" t="e">
        <v>#N/A</v>
      </c>
      <c r="BE84" s="2" t="e">
        <v>#N/A</v>
      </c>
      <c r="BF84" s="2" t="e">
        <v>#N/A</v>
      </c>
      <c r="BG84" s="2" t="e">
        <v>#N/A</v>
      </c>
      <c r="BH84" s="2" t="e">
        <v>#N/A</v>
      </c>
      <c r="BI84" s="2" t="e">
        <v>#N/A</v>
      </c>
      <c r="BJ84" s="2" t="e">
        <v>#N/A</v>
      </c>
      <c r="BK84" s="2" t="e">
        <v>#N/A</v>
      </c>
      <c r="BL84" s="2" t="e">
        <v>#N/A</v>
      </c>
      <c r="BM84" s="2" t="e">
        <v>#N/A</v>
      </c>
      <c r="BN84" s="2" t="e">
        <v>#N/A</v>
      </c>
      <c r="BO84" s="2" t="e">
        <v>#N/A</v>
      </c>
      <c r="BP84" s="2" t="e">
        <v>#N/A</v>
      </c>
      <c r="BQ84" s="2" t="e">
        <v>#N/A</v>
      </c>
      <c r="BR84" s="2" t="e">
        <v>#N/A</v>
      </c>
      <c r="BS84" s="2" t="e">
        <v>#N/A</v>
      </c>
      <c r="BT84" s="2" t="e">
        <v>#N/A</v>
      </c>
      <c r="BU84" s="2" t="e">
        <v>#N/A</v>
      </c>
      <c r="BV84" s="2" t="e">
        <v>#N/A</v>
      </c>
      <c r="BW84" s="2" t="e">
        <v>#N/A</v>
      </c>
      <c r="BX84" s="2" t="e">
        <v>#N/A</v>
      </c>
      <c r="BY84" s="2" t="e">
        <v>#N/A</v>
      </c>
      <c r="BZ84" s="2" t="e">
        <v>#N/A</v>
      </c>
      <c r="CA84" s="2" t="e">
        <v>#N/A</v>
      </c>
      <c r="CB84" s="2" t="e">
        <v>#N/A</v>
      </c>
      <c r="CC84" s="2" t="e">
        <v>#N/A</v>
      </c>
      <c r="CD84" s="2" t="e">
        <v>#N/A</v>
      </c>
      <c r="CE84" s="2" t="e">
        <v>#N/A</v>
      </c>
      <c r="CF84" s="2" t="e">
        <v>#N/A</v>
      </c>
      <c r="CG84" s="2" t="e">
        <v>#N/A</v>
      </c>
      <c r="CH84" s="2" t="e">
        <v>#N/A</v>
      </c>
      <c r="CI84" s="2" t="e">
        <v>#N/A</v>
      </c>
      <c r="CJ84" s="2" t="e">
        <v>#N/A</v>
      </c>
      <c r="CK84" s="2" t="e">
        <v>#N/A</v>
      </c>
      <c r="CL84" s="2" t="e">
        <v>#N/A</v>
      </c>
      <c r="CM84" s="2" t="e">
        <v>#N/A</v>
      </c>
      <c r="CN84" s="2" t="e">
        <v>#N/A</v>
      </c>
      <c r="CO84" s="2" t="e">
        <v>#N/A</v>
      </c>
      <c r="CP84" s="2" t="e">
        <v>#N/A</v>
      </c>
      <c r="CQ84" s="2" t="e">
        <v>#N/A</v>
      </c>
      <c r="CR84" s="2" t="e">
        <v>#N/A</v>
      </c>
      <c r="CS84" s="2" t="e">
        <v>#N/A</v>
      </c>
      <c r="CT84" s="2" t="e">
        <v>#N/A</v>
      </c>
      <c r="CU84" s="2" t="e">
        <v>#N/A</v>
      </c>
      <c r="CV84" s="2" t="e">
        <v>#N/A</v>
      </c>
      <c r="CW84" s="2" t="e">
        <v>#N/A</v>
      </c>
      <c r="CX84" s="2" t="e">
        <v>#N/A</v>
      </c>
      <c r="CY84" s="2" t="e">
        <v>#N/A</v>
      </c>
      <c r="CZ84" s="2" t="e">
        <v>#N/A</v>
      </c>
      <c r="DA84" s="2" t="e">
        <v>#N/A</v>
      </c>
      <c r="DB84" s="2" t="e">
        <v>#N/A</v>
      </c>
      <c r="DC84" s="2" t="e">
        <v>#N/A</v>
      </c>
      <c r="DD84" s="2" t="e">
        <v>#N/A</v>
      </c>
      <c r="DE84" s="2" t="e">
        <v>#N/A</v>
      </c>
      <c r="DF84" s="2" t="e">
        <v>#N/A</v>
      </c>
      <c r="DG84" s="2" t="e">
        <v>#N/A</v>
      </c>
      <c r="DH84" s="2" t="e">
        <v>#N/A</v>
      </c>
      <c r="DI84" s="2" t="e">
        <v>#N/A</v>
      </c>
      <c r="DJ84" s="2" t="e">
        <v>#N/A</v>
      </c>
      <c r="DK84" s="2" t="e">
        <v>#N/A</v>
      </c>
      <c r="DL84" s="2" t="e">
        <v>#N/A</v>
      </c>
      <c r="DM84" s="2" t="e">
        <v>#N/A</v>
      </c>
      <c r="DN84" s="2" t="e">
        <v>#N/A</v>
      </c>
      <c r="DO84" s="2" t="e">
        <v>#N/A</v>
      </c>
      <c r="DP84" s="2" t="e">
        <v>#N/A</v>
      </c>
      <c r="DQ84" s="2" t="e">
        <v>#N/A</v>
      </c>
      <c r="DR84" s="2" t="e">
        <v>#N/A</v>
      </c>
      <c r="DS84" s="2" t="e">
        <v>#N/A</v>
      </c>
      <c r="DT84" s="2" t="e">
        <v>#N/A</v>
      </c>
      <c r="DU84" s="2" t="e">
        <v>#N/A</v>
      </c>
      <c r="DV84" s="2" t="e">
        <v>#N/A</v>
      </c>
      <c r="DW84" s="2" t="e">
        <v>#N/A</v>
      </c>
      <c r="DX84" s="2" t="e">
        <v>#N/A</v>
      </c>
      <c r="DY84" s="2" t="e">
        <v>#N/A</v>
      </c>
      <c r="DZ84" s="2" t="e">
        <v>#N/A</v>
      </c>
      <c r="EA84" s="2" t="e">
        <v>#N/A</v>
      </c>
      <c r="EB84" s="2" t="e">
        <v>#N/A</v>
      </c>
      <c r="EC84" s="2" t="e">
        <v>#N/A</v>
      </c>
      <c r="ED84" s="2" t="e">
        <v>#N/A</v>
      </c>
      <c r="EE84" s="2" t="e">
        <v>#N/A</v>
      </c>
      <c r="EF84" s="2" t="e">
        <v>#N/A</v>
      </c>
      <c r="EG84" s="2" t="e">
        <v>#N/A</v>
      </c>
      <c r="EH84" s="2" t="e">
        <v>#N/A</v>
      </c>
      <c r="EI84" s="2" t="e">
        <v>#N/A</v>
      </c>
    </row>
    <row r="85" spans="1:139" x14ac:dyDescent="0.25">
      <c r="A85" s="2">
        <v>0</v>
      </c>
      <c r="B85" s="2" t="e">
        <v>#N/A</v>
      </c>
      <c r="C85" s="2" t="e">
        <v>#N/A</v>
      </c>
      <c r="D85" s="2">
        <v>0</v>
      </c>
      <c r="E85" s="2" t="e">
        <v>#N/A</v>
      </c>
      <c r="F85" s="2" t="e">
        <v>#N/A</v>
      </c>
      <c r="G85" s="2" t="e">
        <v>#N/A</v>
      </c>
      <c r="H85" s="2" t="e">
        <v>#N/A</v>
      </c>
      <c r="I85" s="2" t="e">
        <v>#N/A</v>
      </c>
      <c r="J85" s="2" t="e">
        <v>#N/A</v>
      </c>
      <c r="K85" s="2" t="e">
        <v>#N/A</v>
      </c>
      <c r="L85" s="2" t="e">
        <v>#N/A</v>
      </c>
      <c r="M85" s="2" t="e">
        <v>#N/A</v>
      </c>
      <c r="N85" s="2" t="e">
        <v>#N/A</v>
      </c>
      <c r="O85" s="2" t="e">
        <v>#N/A</v>
      </c>
      <c r="P85" s="2" t="e">
        <v>#N/A</v>
      </c>
      <c r="Q85" s="2" t="e">
        <v>#N/A</v>
      </c>
      <c r="R85" s="2" t="e">
        <v>#N/A</v>
      </c>
      <c r="S85" s="2" t="e">
        <v>#N/A</v>
      </c>
      <c r="T85" s="2" t="e">
        <v>#N/A</v>
      </c>
      <c r="U85" s="2" t="e">
        <v>#N/A</v>
      </c>
      <c r="V85" s="2" t="e">
        <v>#N/A</v>
      </c>
      <c r="W85" s="2" t="e">
        <v>#N/A</v>
      </c>
      <c r="X85" s="2" t="e">
        <v>#N/A</v>
      </c>
      <c r="Y85" s="2" t="e">
        <v>#N/A</v>
      </c>
      <c r="Z85" s="2" t="e">
        <v>#N/A</v>
      </c>
      <c r="AA85" s="2" t="e">
        <v>#N/A</v>
      </c>
      <c r="AB85" s="2" t="e">
        <v>#N/A</v>
      </c>
      <c r="AC85" s="2" t="e">
        <v>#N/A</v>
      </c>
      <c r="AD85" s="2" t="e">
        <v>#N/A</v>
      </c>
      <c r="AE85" s="2" t="e">
        <v>#N/A</v>
      </c>
      <c r="AF85" s="2" t="e">
        <v>#N/A</v>
      </c>
      <c r="AG85" s="2" t="e">
        <v>#N/A</v>
      </c>
      <c r="AH85" s="2" t="e">
        <v>#N/A</v>
      </c>
      <c r="AI85" s="2" t="e">
        <v>#N/A</v>
      </c>
      <c r="AJ85" s="2" t="e">
        <v>#N/A</v>
      </c>
      <c r="AK85" s="2" t="e">
        <v>#N/A</v>
      </c>
      <c r="AL85" s="2" t="e">
        <v>#N/A</v>
      </c>
      <c r="AM85" s="2" t="e">
        <v>#N/A</v>
      </c>
      <c r="AN85" s="2" t="e">
        <v>#N/A</v>
      </c>
      <c r="AO85" s="2" t="e">
        <v>#N/A</v>
      </c>
      <c r="AP85" s="2" t="e">
        <v>#N/A</v>
      </c>
      <c r="AQ85" s="2" t="e">
        <v>#N/A</v>
      </c>
      <c r="AR85" s="2" t="e">
        <v>#N/A</v>
      </c>
      <c r="AS85" s="2" t="e">
        <v>#N/A</v>
      </c>
      <c r="AT85" s="2" t="e">
        <v>#N/A</v>
      </c>
      <c r="AU85" s="2" t="e">
        <v>#N/A</v>
      </c>
      <c r="AV85" s="2" t="e">
        <v>#N/A</v>
      </c>
      <c r="AW85" s="2" t="e">
        <v>#N/A</v>
      </c>
      <c r="AX85" s="2" t="e">
        <v>#N/A</v>
      </c>
      <c r="AY85" s="2" t="e">
        <v>#N/A</v>
      </c>
      <c r="AZ85" s="2" t="e">
        <v>#N/A</v>
      </c>
      <c r="BA85" s="2" t="e">
        <v>#N/A</v>
      </c>
      <c r="BB85" s="2" t="e">
        <v>#N/A</v>
      </c>
      <c r="BC85" s="2" t="e">
        <v>#N/A</v>
      </c>
      <c r="BD85" s="2" t="e">
        <v>#N/A</v>
      </c>
      <c r="BE85" s="2" t="e">
        <v>#N/A</v>
      </c>
      <c r="BF85" s="2" t="e">
        <v>#N/A</v>
      </c>
      <c r="BG85" s="2" t="e">
        <v>#N/A</v>
      </c>
      <c r="BH85" s="2" t="e">
        <v>#N/A</v>
      </c>
      <c r="BI85" s="2" t="e">
        <v>#N/A</v>
      </c>
      <c r="BJ85" s="2" t="e">
        <v>#N/A</v>
      </c>
      <c r="BK85" s="2" t="e">
        <v>#N/A</v>
      </c>
      <c r="BL85" s="2" t="e">
        <v>#N/A</v>
      </c>
      <c r="BM85" s="2" t="e">
        <v>#N/A</v>
      </c>
      <c r="BN85" s="2" t="e">
        <v>#N/A</v>
      </c>
      <c r="BO85" s="2" t="e">
        <v>#N/A</v>
      </c>
      <c r="BP85" s="2" t="e">
        <v>#N/A</v>
      </c>
      <c r="BQ85" s="2" t="e">
        <v>#N/A</v>
      </c>
      <c r="BR85" s="2" t="e">
        <v>#N/A</v>
      </c>
      <c r="BS85" s="2" t="e">
        <v>#N/A</v>
      </c>
      <c r="BT85" s="2" t="e">
        <v>#N/A</v>
      </c>
      <c r="BU85" s="2" t="e">
        <v>#N/A</v>
      </c>
      <c r="BV85" s="2" t="e">
        <v>#N/A</v>
      </c>
      <c r="BW85" s="2" t="e">
        <v>#N/A</v>
      </c>
      <c r="BX85" s="2" t="e">
        <v>#N/A</v>
      </c>
      <c r="BY85" s="2" t="e">
        <v>#N/A</v>
      </c>
      <c r="BZ85" s="2" t="e">
        <v>#N/A</v>
      </c>
      <c r="CA85" s="2" t="e">
        <v>#N/A</v>
      </c>
      <c r="CB85" s="2" t="e">
        <v>#N/A</v>
      </c>
      <c r="CC85" s="2" t="e">
        <v>#N/A</v>
      </c>
      <c r="CD85" s="2" t="e">
        <v>#N/A</v>
      </c>
      <c r="CE85" s="2" t="e">
        <v>#N/A</v>
      </c>
      <c r="CF85" s="2" t="e">
        <v>#N/A</v>
      </c>
      <c r="CG85" s="2" t="e">
        <v>#N/A</v>
      </c>
      <c r="CH85" s="2" t="e">
        <v>#N/A</v>
      </c>
      <c r="CI85" s="2" t="e">
        <v>#N/A</v>
      </c>
      <c r="CJ85" s="2" t="e">
        <v>#N/A</v>
      </c>
      <c r="CK85" s="2" t="e">
        <v>#N/A</v>
      </c>
      <c r="CL85" s="2" t="e">
        <v>#N/A</v>
      </c>
      <c r="CM85" s="2" t="e">
        <v>#N/A</v>
      </c>
      <c r="CN85" s="2" t="e">
        <v>#N/A</v>
      </c>
      <c r="CO85" s="2" t="e">
        <v>#N/A</v>
      </c>
      <c r="CP85" s="2" t="e">
        <v>#N/A</v>
      </c>
      <c r="CQ85" s="2" t="e">
        <v>#N/A</v>
      </c>
      <c r="CR85" s="2" t="e">
        <v>#N/A</v>
      </c>
      <c r="CS85" s="2" t="e">
        <v>#N/A</v>
      </c>
      <c r="CT85" s="2" t="e">
        <v>#N/A</v>
      </c>
      <c r="CU85" s="2" t="e">
        <v>#N/A</v>
      </c>
      <c r="CV85" s="2" t="e">
        <v>#N/A</v>
      </c>
      <c r="CW85" s="2" t="e">
        <v>#N/A</v>
      </c>
      <c r="CX85" s="2" t="e">
        <v>#N/A</v>
      </c>
      <c r="CY85" s="2" t="e">
        <v>#N/A</v>
      </c>
      <c r="CZ85" s="2" t="e">
        <v>#N/A</v>
      </c>
      <c r="DA85" s="2" t="e">
        <v>#N/A</v>
      </c>
      <c r="DB85" s="2" t="e">
        <v>#N/A</v>
      </c>
      <c r="DC85" s="2" t="e">
        <v>#N/A</v>
      </c>
      <c r="DD85" s="2" t="e">
        <v>#N/A</v>
      </c>
      <c r="DE85" s="2" t="e">
        <v>#N/A</v>
      </c>
      <c r="DF85" s="2" t="e">
        <v>#N/A</v>
      </c>
      <c r="DG85" s="2" t="e">
        <v>#N/A</v>
      </c>
      <c r="DH85" s="2" t="e">
        <v>#N/A</v>
      </c>
      <c r="DI85" s="2" t="e">
        <v>#N/A</v>
      </c>
      <c r="DJ85" s="2" t="e">
        <v>#N/A</v>
      </c>
      <c r="DK85" s="2" t="e">
        <v>#N/A</v>
      </c>
      <c r="DL85" s="2" t="e">
        <v>#N/A</v>
      </c>
      <c r="DM85" s="2" t="e">
        <v>#N/A</v>
      </c>
      <c r="DN85" s="2" t="e">
        <v>#N/A</v>
      </c>
      <c r="DO85" s="2" t="e">
        <v>#N/A</v>
      </c>
      <c r="DP85" s="2" t="e">
        <v>#N/A</v>
      </c>
      <c r="DQ85" s="2" t="e">
        <v>#N/A</v>
      </c>
      <c r="DR85" s="2" t="e">
        <v>#N/A</v>
      </c>
      <c r="DS85" s="2" t="e">
        <v>#N/A</v>
      </c>
      <c r="DT85" s="2" t="e">
        <v>#N/A</v>
      </c>
      <c r="DU85" s="2" t="e">
        <v>#N/A</v>
      </c>
      <c r="DV85" s="2" t="e">
        <v>#N/A</v>
      </c>
      <c r="DW85" s="2" t="e">
        <v>#N/A</v>
      </c>
      <c r="DX85" s="2" t="e">
        <v>#N/A</v>
      </c>
      <c r="DY85" s="2" t="e">
        <v>#N/A</v>
      </c>
      <c r="DZ85" s="2" t="e">
        <v>#N/A</v>
      </c>
      <c r="EA85" s="2" t="e">
        <v>#N/A</v>
      </c>
      <c r="EB85" s="2" t="e">
        <v>#N/A</v>
      </c>
      <c r="EC85" s="2" t="e">
        <v>#N/A</v>
      </c>
      <c r="ED85" s="2" t="e">
        <v>#N/A</v>
      </c>
      <c r="EE85" s="2" t="e">
        <v>#N/A</v>
      </c>
      <c r="EF85" s="2" t="e">
        <v>#N/A</v>
      </c>
      <c r="EG85" s="2" t="e">
        <v>#N/A</v>
      </c>
      <c r="EH85" s="2" t="e">
        <v>#N/A</v>
      </c>
      <c r="EI85" s="2" t="e">
        <v>#N/A</v>
      </c>
    </row>
    <row r="86" spans="1:139" x14ac:dyDescent="0.25">
      <c r="A86" s="2">
        <v>0</v>
      </c>
      <c r="B86" s="2" t="e">
        <v>#N/A</v>
      </c>
      <c r="C86" s="2" t="e">
        <v>#N/A</v>
      </c>
      <c r="D86" s="2">
        <v>0</v>
      </c>
      <c r="E86" s="2" t="e">
        <v>#N/A</v>
      </c>
      <c r="F86" s="2" t="e">
        <v>#N/A</v>
      </c>
      <c r="G86" s="2" t="e">
        <v>#N/A</v>
      </c>
      <c r="H86" s="2" t="e">
        <v>#N/A</v>
      </c>
      <c r="I86" s="2" t="e">
        <v>#N/A</v>
      </c>
      <c r="J86" s="2" t="e">
        <v>#N/A</v>
      </c>
      <c r="K86" s="2" t="e">
        <v>#N/A</v>
      </c>
      <c r="L86" s="2" t="e">
        <v>#N/A</v>
      </c>
      <c r="M86" s="2" t="e">
        <v>#N/A</v>
      </c>
      <c r="N86" s="2" t="e">
        <v>#N/A</v>
      </c>
      <c r="O86" s="2" t="e">
        <v>#N/A</v>
      </c>
      <c r="P86" s="2" t="e">
        <v>#N/A</v>
      </c>
      <c r="Q86" s="2" t="e">
        <v>#N/A</v>
      </c>
      <c r="R86" s="2" t="e">
        <v>#N/A</v>
      </c>
      <c r="S86" s="2" t="e">
        <v>#N/A</v>
      </c>
      <c r="T86" s="2" t="e">
        <v>#N/A</v>
      </c>
      <c r="U86" s="2" t="e">
        <v>#N/A</v>
      </c>
      <c r="V86" s="2" t="e">
        <v>#N/A</v>
      </c>
      <c r="W86" s="2" t="e">
        <v>#N/A</v>
      </c>
      <c r="X86" s="2" t="e">
        <v>#N/A</v>
      </c>
      <c r="Y86" s="2" t="e">
        <v>#N/A</v>
      </c>
      <c r="Z86" s="2" t="e">
        <v>#N/A</v>
      </c>
      <c r="AA86" s="2" t="e">
        <v>#N/A</v>
      </c>
      <c r="AB86" s="2" t="e">
        <v>#N/A</v>
      </c>
      <c r="AC86" s="2" t="e">
        <v>#N/A</v>
      </c>
      <c r="AD86" s="2" t="e">
        <v>#N/A</v>
      </c>
      <c r="AE86" s="2" t="e">
        <v>#N/A</v>
      </c>
      <c r="AF86" s="2" t="e">
        <v>#N/A</v>
      </c>
      <c r="AG86" s="2" t="e">
        <v>#N/A</v>
      </c>
      <c r="AH86" s="2" t="e">
        <v>#N/A</v>
      </c>
      <c r="AI86" s="2" t="e">
        <v>#N/A</v>
      </c>
      <c r="AJ86" s="2" t="e">
        <v>#N/A</v>
      </c>
      <c r="AK86" s="2" t="e">
        <v>#N/A</v>
      </c>
      <c r="AL86" s="2" t="e">
        <v>#N/A</v>
      </c>
      <c r="AM86" s="2" t="e">
        <v>#N/A</v>
      </c>
      <c r="AN86" s="2" t="e">
        <v>#N/A</v>
      </c>
      <c r="AO86" s="2" t="e">
        <v>#N/A</v>
      </c>
      <c r="AP86" s="2" t="e">
        <v>#N/A</v>
      </c>
      <c r="AQ86" s="2" t="e">
        <v>#N/A</v>
      </c>
      <c r="AR86" s="2" t="e">
        <v>#N/A</v>
      </c>
      <c r="AS86" s="2" t="e">
        <v>#N/A</v>
      </c>
      <c r="AT86" s="2" t="e">
        <v>#N/A</v>
      </c>
      <c r="AU86" s="2" t="e">
        <v>#N/A</v>
      </c>
      <c r="AV86" s="2" t="e">
        <v>#N/A</v>
      </c>
      <c r="AW86" s="2" t="e">
        <v>#N/A</v>
      </c>
      <c r="AX86" s="2" t="e">
        <v>#N/A</v>
      </c>
      <c r="AY86" s="2" t="e">
        <v>#N/A</v>
      </c>
      <c r="AZ86" s="2" t="e">
        <v>#N/A</v>
      </c>
      <c r="BA86" s="2" t="e">
        <v>#N/A</v>
      </c>
      <c r="BB86" s="2" t="e">
        <v>#N/A</v>
      </c>
      <c r="BC86" s="2" t="e">
        <v>#N/A</v>
      </c>
      <c r="BD86" s="2" t="e">
        <v>#N/A</v>
      </c>
      <c r="BE86" s="2" t="e">
        <v>#N/A</v>
      </c>
      <c r="BF86" s="2" t="e">
        <v>#N/A</v>
      </c>
      <c r="BG86" s="2" t="e">
        <v>#N/A</v>
      </c>
      <c r="BH86" s="2" t="e">
        <v>#N/A</v>
      </c>
      <c r="BI86" s="2" t="e">
        <v>#N/A</v>
      </c>
      <c r="BJ86" s="2" t="e">
        <v>#N/A</v>
      </c>
      <c r="BK86" s="2" t="e">
        <v>#N/A</v>
      </c>
      <c r="BL86" s="2" t="e">
        <v>#N/A</v>
      </c>
      <c r="BM86" s="2" t="e">
        <v>#N/A</v>
      </c>
      <c r="BN86" s="2" t="e">
        <v>#N/A</v>
      </c>
      <c r="BO86" s="2" t="e">
        <v>#N/A</v>
      </c>
      <c r="BP86" s="2" t="e">
        <v>#N/A</v>
      </c>
      <c r="BQ86" s="2" t="e">
        <v>#N/A</v>
      </c>
      <c r="BR86" s="2" t="e">
        <v>#N/A</v>
      </c>
      <c r="BS86" s="2" t="e">
        <v>#N/A</v>
      </c>
      <c r="BT86" s="2" t="e">
        <v>#N/A</v>
      </c>
      <c r="BU86" s="2" t="e">
        <v>#N/A</v>
      </c>
      <c r="BV86" s="2" t="e">
        <v>#N/A</v>
      </c>
      <c r="BW86" s="2" t="e">
        <v>#N/A</v>
      </c>
      <c r="BX86" s="2" t="e">
        <v>#N/A</v>
      </c>
      <c r="BY86" s="2" t="e">
        <v>#N/A</v>
      </c>
      <c r="BZ86" s="2" t="e">
        <v>#N/A</v>
      </c>
      <c r="CA86" s="2" t="e">
        <v>#N/A</v>
      </c>
      <c r="CB86" s="2" t="e">
        <v>#N/A</v>
      </c>
      <c r="CC86" s="2" t="e">
        <v>#N/A</v>
      </c>
      <c r="CD86" s="2" t="e">
        <v>#N/A</v>
      </c>
      <c r="CE86" s="2" t="e">
        <v>#N/A</v>
      </c>
      <c r="CF86" s="2" t="e">
        <v>#N/A</v>
      </c>
      <c r="CG86" s="2" t="e">
        <v>#N/A</v>
      </c>
      <c r="CH86" s="2" t="e">
        <v>#N/A</v>
      </c>
      <c r="CI86" s="2" t="e">
        <v>#N/A</v>
      </c>
      <c r="CJ86" s="2" t="e">
        <v>#N/A</v>
      </c>
      <c r="CK86" s="2" t="e">
        <v>#N/A</v>
      </c>
      <c r="CL86" s="2" t="e">
        <v>#N/A</v>
      </c>
      <c r="CM86" s="2" t="e">
        <v>#N/A</v>
      </c>
      <c r="CN86" s="2" t="e">
        <v>#N/A</v>
      </c>
      <c r="CO86" s="2" t="e">
        <v>#N/A</v>
      </c>
      <c r="CP86" s="2" t="e">
        <v>#N/A</v>
      </c>
      <c r="CQ86" s="2" t="e">
        <v>#N/A</v>
      </c>
      <c r="CR86" s="2" t="e">
        <v>#N/A</v>
      </c>
      <c r="CS86" s="2" t="e">
        <v>#N/A</v>
      </c>
      <c r="CT86" s="2" t="e">
        <v>#N/A</v>
      </c>
      <c r="CU86" s="2" t="e">
        <v>#N/A</v>
      </c>
      <c r="CV86" s="2" t="e">
        <v>#N/A</v>
      </c>
      <c r="CW86" s="2" t="e">
        <v>#N/A</v>
      </c>
      <c r="CX86" s="2" t="e">
        <v>#N/A</v>
      </c>
      <c r="CY86" s="2" t="e">
        <v>#N/A</v>
      </c>
      <c r="CZ86" s="2" t="e">
        <v>#N/A</v>
      </c>
      <c r="DA86" s="2" t="e">
        <v>#N/A</v>
      </c>
      <c r="DB86" s="2" t="e">
        <v>#N/A</v>
      </c>
      <c r="DC86" s="2" t="e">
        <v>#N/A</v>
      </c>
      <c r="DD86" s="2" t="e">
        <v>#N/A</v>
      </c>
      <c r="DE86" s="2" t="e">
        <v>#N/A</v>
      </c>
      <c r="DF86" s="2" t="e">
        <v>#N/A</v>
      </c>
      <c r="DG86" s="2" t="e">
        <v>#N/A</v>
      </c>
      <c r="DH86" s="2" t="e">
        <v>#N/A</v>
      </c>
      <c r="DI86" s="2" t="e">
        <v>#N/A</v>
      </c>
      <c r="DJ86" s="2" t="e">
        <v>#N/A</v>
      </c>
      <c r="DK86" s="2" t="e">
        <v>#N/A</v>
      </c>
      <c r="DL86" s="2" t="e">
        <v>#N/A</v>
      </c>
      <c r="DM86" s="2" t="e">
        <v>#N/A</v>
      </c>
      <c r="DN86" s="2" t="e">
        <v>#N/A</v>
      </c>
      <c r="DO86" s="2" t="e">
        <v>#N/A</v>
      </c>
      <c r="DP86" s="2" t="e">
        <v>#N/A</v>
      </c>
      <c r="DQ86" s="2" t="e">
        <v>#N/A</v>
      </c>
      <c r="DR86" s="2" t="e">
        <v>#N/A</v>
      </c>
      <c r="DS86" s="2" t="e">
        <v>#N/A</v>
      </c>
      <c r="DT86" s="2" t="e">
        <v>#N/A</v>
      </c>
      <c r="DU86" s="2" t="e">
        <v>#N/A</v>
      </c>
      <c r="DV86" s="2" t="e">
        <v>#N/A</v>
      </c>
      <c r="DW86" s="2" t="e">
        <v>#N/A</v>
      </c>
      <c r="DX86" s="2" t="e">
        <v>#N/A</v>
      </c>
      <c r="DY86" s="2" t="e">
        <v>#N/A</v>
      </c>
      <c r="DZ86" s="2" t="e">
        <v>#N/A</v>
      </c>
      <c r="EA86" s="2" t="e">
        <v>#N/A</v>
      </c>
      <c r="EB86" s="2" t="e">
        <v>#N/A</v>
      </c>
      <c r="EC86" s="2" t="e">
        <v>#N/A</v>
      </c>
      <c r="ED86" s="2" t="e">
        <v>#N/A</v>
      </c>
      <c r="EE86" s="2" t="e">
        <v>#N/A</v>
      </c>
      <c r="EF86" s="2" t="e">
        <v>#N/A</v>
      </c>
      <c r="EG86" s="2" t="e">
        <v>#N/A</v>
      </c>
      <c r="EH86" s="2" t="e">
        <v>#N/A</v>
      </c>
      <c r="EI86" s="2" t="e">
        <v>#N/A</v>
      </c>
    </row>
    <row r="87" spans="1:139" x14ac:dyDescent="0.25">
      <c r="A87" s="2">
        <v>0</v>
      </c>
      <c r="B87" s="2" t="e">
        <v>#N/A</v>
      </c>
      <c r="C87" s="2" t="e">
        <v>#N/A</v>
      </c>
      <c r="D87" s="2">
        <v>0</v>
      </c>
      <c r="E87" s="2" t="e">
        <v>#N/A</v>
      </c>
      <c r="F87" s="2" t="e">
        <v>#N/A</v>
      </c>
      <c r="G87" s="2" t="e">
        <v>#N/A</v>
      </c>
      <c r="H87" s="2" t="e">
        <v>#N/A</v>
      </c>
      <c r="I87" s="2" t="e">
        <v>#N/A</v>
      </c>
      <c r="J87" s="2" t="e">
        <v>#N/A</v>
      </c>
      <c r="K87" s="2" t="e">
        <v>#N/A</v>
      </c>
      <c r="L87" s="2" t="e">
        <v>#N/A</v>
      </c>
      <c r="M87" s="2" t="e">
        <v>#N/A</v>
      </c>
      <c r="N87" s="2" t="e">
        <v>#N/A</v>
      </c>
      <c r="O87" s="2" t="e">
        <v>#N/A</v>
      </c>
      <c r="P87" s="2" t="e">
        <v>#N/A</v>
      </c>
      <c r="Q87" s="2" t="e">
        <v>#N/A</v>
      </c>
      <c r="R87" s="2" t="e">
        <v>#N/A</v>
      </c>
      <c r="S87" s="2" t="e">
        <v>#N/A</v>
      </c>
      <c r="T87" s="2" t="e">
        <v>#N/A</v>
      </c>
      <c r="U87" s="2" t="e">
        <v>#N/A</v>
      </c>
      <c r="V87" s="2" t="e">
        <v>#N/A</v>
      </c>
      <c r="W87" s="2" t="e">
        <v>#N/A</v>
      </c>
      <c r="X87" s="2" t="e">
        <v>#N/A</v>
      </c>
      <c r="Y87" s="2" t="e">
        <v>#N/A</v>
      </c>
      <c r="Z87" s="2" t="e">
        <v>#N/A</v>
      </c>
      <c r="AA87" s="2" t="e">
        <v>#N/A</v>
      </c>
      <c r="AB87" s="2" t="e">
        <v>#N/A</v>
      </c>
      <c r="AC87" s="2" t="e">
        <v>#N/A</v>
      </c>
      <c r="AD87" s="2" t="e">
        <v>#N/A</v>
      </c>
      <c r="AE87" s="2" t="e">
        <v>#N/A</v>
      </c>
      <c r="AF87" s="2" t="e">
        <v>#N/A</v>
      </c>
      <c r="AG87" s="2" t="e">
        <v>#N/A</v>
      </c>
      <c r="AH87" s="2" t="e">
        <v>#N/A</v>
      </c>
      <c r="AI87" s="2" t="e">
        <v>#N/A</v>
      </c>
      <c r="AJ87" s="2" t="e">
        <v>#N/A</v>
      </c>
      <c r="AK87" s="2" t="e">
        <v>#N/A</v>
      </c>
      <c r="AL87" s="2" t="e">
        <v>#N/A</v>
      </c>
      <c r="AM87" s="2" t="e">
        <v>#N/A</v>
      </c>
      <c r="AN87" s="2" t="e">
        <v>#N/A</v>
      </c>
      <c r="AO87" s="2" t="e">
        <v>#N/A</v>
      </c>
      <c r="AP87" s="2" t="e">
        <v>#N/A</v>
      </c>
      <c r="AQ87" s="2" t="e">
        <v>#N/A</v>
      </c>
      <c r="AR87" s="2" t="e">
        <v>#N/A</v>
      </c>
      <c r="AS87" s="2" t="e">
        <v>#N/A</v>
      </c>
      <c r="AT87" s="2" t="e">
        <v>#N/A</v>
      </c>
      <c r="AU87" s="2" t="e">
        <v>#N/A</v>
      </c>
      <c r="AV87" s="2" t="e">
        <v>#N/A</v>
      </c>
      <c r="AW87" s="2" t="e">
        <v>#N/A</v>
      </c>
      <c r="AX87" s="2" t="e">
        <v>#N/A</v>
      </c>
      <c r="AY87" s="2" t="e">
        <v>#N/A</v>
      </c>
      <c r="AZ87" s="2" t="e">
        <v>#N/A</v>
      </c>
      <c r="BA87" s="2" t="e">
        <v>#N/A</v>
      </c>
      <c r="BB87" s="2" t="e">
        <v>#N/A</v>
      </c>
      <c r="BC87" s="2" t="e">
        <v>#N/A</v>
      </c>
      <c r="BD87" s="2" t="e">
        <v>#N/A</v>
      </c>
      <c r="BE87" s="2" t="e">
        <v>#N/A</v>
      </c>
      <c r="BF87" s="2" t="e">
        <v>#N/A</v>
      </c>
      <c r="BG87" s="2" t="e">
        <v>#N/A</v>
      </c>
      <c r="BH87" s="2" t="e">
        <v>#N/A</v>
      </c>
      <c r="BI87" s="2" t="e">
        <v>#N/A</v>
      </c>
      <c r="BJ87" s="2" t="e">
        <v>#N/A</v>
      </c>
      <c r="BK87" s="2" t="e">
        <v>#N/A</v>
      </c>
      <c r="BL87" s="2" t="e">
        <v>#N/A</v>
      </c>
      <c r="BM87" s="2" t="e">
        <v>#N/A</v>
      </c>
      <c r="BN87" s="2" t="e">
        <v>#N/A</v>
      </c>
      <c r="BO87" s="2" t="e">
        <v>#N/A</v>
      </c>
      <c r="BP87" s="2" t="e">
        <v>#N/A</v>
      </c>
      <c r="BQ87" s="2" t="e">
        <v>#N/A</v>
      </c>
      <c r="BR87" s="2" t="e">
        <v>#N/A</v>
      </c>
      <c r="BS87" s="2" t="e">
        <v>#N/A</v>
      </c>
      <c r="BT87" s="2" t="e">
        <v>#N/A</v>
      </c>
      <c r="BU87" s="2" t="e">
        <v>#N/A</v>
      </c>
      <c r="BV87" s="2" t="e">
        <v>#N/A</v>
      </c>
      <c r="BW87" s="2" t="e">
        <v>#N/A</v>
      </c>
      <c r="BX87" s="2" t="e">
        <v>#N/A</v>
      </c>
      <c r="BY87" s="2" t="e">
        <v>#N/A</v>
      </c>
      <c r="BZ87" s="2" t="e">
        <v>#N/A</v>
      </c>
      <c r="CA87" s="2" t="e">
        <v>#N/A</v>
      </c>
      <c r="CB87" s="2" t="e">
        <v>#N/A</v>
      </c>
      <c r="CC87" s="2" t="e">
        <v>#N/A</v>
      </c>
      <c r="CD87" s="2" t="e">
        <v>#N/A</v>
      </c>
      <c r="CE87" s="2" t="e">
        <v>#N/A</v>
      </c>
      <c r="CF87" s="2" t="e">
        <v>#N/A</v>
      </c>
      <c r="CG87" s="2" t="e">
        <v>#N/A</v>
      </c>
      <c r="CH87" s="2" t="e">
        <v>#N/A</v>
      </c>
      <c r="CI87" s="2" t="e">
        <v>#N/A</v>
      </c>
      <c r="CJ87" s="2" t="e">
        <v>#N/A</v>
      </c>
      <c r="CK87" s="2" t="e">
        <v>#N/A</v>
      </c>
      <c r="CL87" s="2" t="e">
        <v>#N/A</v>
      </c>
      <c r="CM87" s="2" t="e">
        <v>#N/A</v>
      </c>
      <c r="CN87" s="2" t="e">
        <v>#N/A</v>
      </c>
      <c r="CO87" s="2" t="e">
        <v>#N/A</v>
      </c>
      <c r="CP87" s="2" t="e">
        <v>#N/A</v>
      </c>
      <c r="CQ87" s="2" t="e">
        <v>#N/A</v>
      </c>
      <c r="CR87" s="2" t="e">
        <v>#N/A</v>
      </c>
      <c r="CS87" s="2" t="e">
        <v>#N/A</v>
      </c>
      <c r="CT87" s="2" t="e">
        <v>#N/A</v>
      </c>
      <c r="CU87" s="2" t="e">
        <v>#N/A</v>
      </c>
      <c r="CV87" s="2" t="e">
        <v>#N/A</v>
      </c>
      <c r="CW87" s="2" t="e">
        <v>#N/A</v>
      </c>
      <c r="CX87" s="2" t="e">
        <v>#N/A</v>
      </c>
      <c r="CY87" s="2" t="e">
        <v>#N/A</v>
      </c>
      <c r="CZ87" s="2" t="e">
        <v>#N/A</v>
      </c>
      <c r="DA87" s="2" t="e">
        <v>#N/A</v>
      </c>
      <c r="DB87" s="2" t="e">
        <v>#N/A</v>
      </c>
      <c r="DC87" s="2" t="e">
        <v>#N/A</v>
      </c>
      <c r="DD87" s="2" t="e">
        <v>#N/A</v>
      </c>
      <c r="DE87" s="2" t="e">
        <v>#N/A</v>
      </c>
      <c r="DF87" s="2" t="e">
        <v>#N/A</v>
      </c>
      <c r="DG87" s="2" t="e">
        <v>#N/A</v>
      </c>
      <c r="DH87" s="2" t="e">
        <v>#N/A</v>
      </c>
      <c r="DI87" s="2" t="e">
        <v>#N/A</v>
      </c>
      <c r="DJ87" s="2" t="e">
        <v>#N/A</v>
      </c>
      <c r="DK87" s="2" t="e">
        <v>#N/A</v>
      </c>
      <c r="DL87" s="2" t="e">
        <v>#N/A</v>
      </c>
      <c r="DM87" s="2" t="e">
        <v>#N/A</v>
      </c>
      <c r="DN87" s="2" t="e">
        <v>#N/A</v>
      </c>
      <c r="DO87" s="2" t="e">
        <v>#N/A</v>
      </c>
      <c r="DP87" s="2" t="e">
        <v>#N/A</v>
      </c>
      <c r="DQ87" s="2" t="e">
        <v>#N/A</v>
      </c>
      <c r="DR87" s="2" t="e">
        <v>#N/A</v>
      </c>
      <c r="DS87" s="2" t="e">
        <v>#N/A</v>
      </c>
      <c r="DT87" s="2" t="e">
        <v>#N/A</v>
      </c>
      <c r="DU87" s="2" t="e">
        <v>#N/A</v>
      </c>
      <c r="DV87" s="2" t="e">
        <v>#N/A</v>
      </c>
      <c r="DW87" s="2" t="e">
        <v>#N/A</v>
      </c>
      <c r="DX87" s="2" t="e">
        <v>#N/A</v>
      </c>
      <c r="DY87" s="2" t="e">
        <v>#N/A</v>
      </c>
      <c r="DZ87" s="2" t="e">
        <v>#N/A</v>
      </c>
      <c r="EA87" s="2" t="e">
        <v>#N/A</v>
      </c>
      <c r="EB87" s="2" t="e">
        <v>#N/A</v>
      </c>
      <c r="EC87" s="2" t="e">
        <v>#N/A</v>
      </c>
      <c r="ED87" s="2" t="e">
        <v>#N/A</v>
      </c>
      <c r="EE87" s="2" t="e">
        <v>#N/A</v>
      </c>
      <c r="EF87" s="2" t="e">
        <v>#N/A</v>
      </c>
      <c r="EG87" s="2" t="e">
        <v>#N/A</v>
      </c>
      <c r="EH87" s="2" t="e">
        <v>#N/A</v>
      </c>
      <c r="EI87" s="2" t="e">
        <v>#N/A</v>
      </c>
    </row>
    <row r="88" spans="1:139" x14ac:dyDescent="0.25">
      <c r="A88" s="2">
        <v>0</v>
      </c>
      <c r="B88" s="2" t="e">
        <v>#N/A</v>
      </c>
      <c r="C88" s="2" t="e">
        <v>#N/A</v>
      </c>
      <c r="D88" s="2">
        <v>0</v>
      </c>
      <c r="E88" s="2" t="e">
        <v>#N/A</v>
      </c>
      <c r="F88" s="2" t="e">
        <v>#N/A</v>
      </c>
      <c r="G88" s="2" t="e">
        <v>#N/A</v>
      </c>
      <c r="H88" s="2" t="e">
        <v>#N/A</v>
      </c>
      <c r="I88" s="2" t="e">
        <v>#N/A</v>
      </c>
      <c r="J88" s="2" t="e">
        <v>#N/A</v>
      </c>
      <c r="K88" s="2" t="e">
        <v>#N/A</v>
      </c>
      <c r="L88" s="2" t="e">
        <v>#N/A</v>
      </c>
      <c r="M88" s="2" t="e">
        <v>#N/A</v>
      </c>
      <c r="N88" s="2" t="e">
        <v>#N/A</v>
      </c>
      <c r="O88" s="2" t="e">
        <v>#N/A</v>
      </c>
      <c r="P88" s="2" t="e">
        <v>#N/A</v>
      </c>
      <c r="Q88" s="2" t="e">
        <v>#N/A</v>
      </c>
      <c r="R88" s="2" t="e">
        <v>#N/A</v>
      </c>
      <c r="S88" s="2" t="e">
        <v>#N/A</v>
      </c>
      <c r="T88" s="2" t="e">
        <v>#N/A</v>
      </c>
      <c r="U88" s="2" t="e">
        <v>#N/A</v>
      </c>
      <c r="V88" s="2" t="e">
        <v>#N/A</v>
      </c>
      <c r="W88" s="2" t="e">
        <v>#N/A</v>
      </c>
      <c r="X88" s="2" t="e">
        <v>#N/A</v>
      </c>
      <c r="Y88" s="2" t="e">
        <v>#N/A</v>
      </c>
      <c r="Z88" s="2" t="e">
        <v>#N/A</v>
      </c>
      <c r="AA88" s="2" t="e">
        <v>#N/A</v>
      </c>
      <c r="AB88" s="2" t="e">
        <v>#N/A</v>
      </c>
      <c r="AC88" s="2" t="e">
        <v>#N/A</v>
      </c>
      <c r="AD88" s="2" t="e">
        <v>#N/A</v>
      </c>
      <c r="AE88" s="2" t="e">
        <v>#N/A</v>
      </c>
      <c r="AF88" s="2" t="e">
        <v>#N/A</v>
      </c>
      <c r="AG88" s="2" t="e">
        <v>#N/A</v>
      </c>
      <c r="AH88" s="2" t="e">
        <v>#N/A</v>
      </c>
      <c r="AI88" s="2" t="e">
        <v>#N/A</v>
      </c>
      <c r="AJ88" s="2" t="e">
        <v>#N/A</v>
      </c>
      <c r="AK88" s="2" t="e">
        <v>#N/A</v>
      </c>
      <c r="AL88" s="2" t="e">
        <v>#N/A</v>
      </c>
      <c r="AM88" s="2" t="e">
        <v>#N/A</v>
      </c>
      <c r="AN88" s="2" t="e">
        <v>#N/A</v>
      </c>
      <c r="AO88" s="2" t="e">
        <v>#N/A</v>
      </c>
      <c r="AP88" s="2" t="e">
        <v>#N/A</v>
      </c>
      <c r="AQ88" s="2" t="e">
        <v>#N/A</v>
      </c>
      <c r="AR88" s="2" t="e">
        <v>#N/A</v>
      </c>
      <c r="AS88" s="2" t="e">
        <v>#N/A</v>
      </c>
      <c r="AT88" s="2" t="e">
        <v>#N/A</v>
      </c>
      <c r="AU88" s="2" t="e">
        <v>#N/A</v>
      </c>
      <c r="AV88" s="2" t="e">
        <v>#N/A</v>
      </c>
      <c r="AW88" s="2" t="e">
        <v>#N/A</v>
      </c>
      <c r="AX88" s="2" t="e">
        <v>#N/A</v>
      </c>
      <c r="AY88" s="2" t="e">
        <v>#N/A</v>
      </c>
      <c r="AZ88" s="2" t="e">
        <v>#N/A</v>
      </c>
      <c r="BA88" s="2" t="e">
        <v>#N/A</v>
      </c>
      <c r="BB88" s="2" t="e">
        <v>#N/A</v>
      </c>
      <c r="BC88" s="2" t="e">
        <v>#N/A</v>
      </c>
      <c r="BD88" s="2" t="e">
        <v>#N/A</v>
      </c>
      <c r="BE88" s="2" t="e">
        <v>#N/A</v>
      </c>
      <c r="BF88" s="2" t="e">
        <v>#N/A</v>
      </c>
      <c r="BG88" s="2" t="e">
        <v>#N/A</v>
      </c>
      <c r="BH88" s="2" t="e">
        <v>#N/A</v>
      </c>
      <c r="BI88" s="2" t="e">
        <v>#N/A</v>
      </c>
      <c r="BJ88" s="2" t="e">
        <v>#N/A</v>
      </c>
      <c r="BK88" s="2" t="e">
        <v>#N/A</v>
      </c>
      <c r="BL88" s="2" t="e">
        <v>#N/A</v>
      </c>
      <c r="BM88" s="2" t="e">
        <v>#N/A</v>
      </c>
      <c r="BN88" s="2" t="e">
        <v>#N/A</v>
      </c>
      <c r="BO88" s="2" t="e">
        <v>#N/A</v>
      </c>
      <c r="BP88" s="2" t="e">
        <v>#N/A</v>
      </c>
      <c r="BQ88" s="2" t="e">
        <v>#N/A</v>
      </c>
      <c r="BR88" s="2" t="e">
        <v>#N/A</v>
      </c>
      <c r="BS88" s="2" t="e">
        <v>#N/A</v>
      </c>
      <c r="BT88" s="2" t="e">
        <v>#N/A</v>
      </c>
      <c r="BU88" s="2" t="e">
        <v>#N/A</v>
      </c>
      <c r="BV88" s="2" t="e">
        <v>#N/A</v>
      </c>
      <c r="BW88" s="2" t="e">
        <v>#N/A</v>
      </c>
      <c r="BX88" s="2" t="e">
        <v>#N/A</v>
      </c>
      <c r="BY88" s="2" t="e">
        <v>#N/A</v>
      </c>
      <c r="BZ88" s="2" t="e">
        <v>#N/A</v>
      </c>
      <c r="CA88" s="2" t="e">
        <v>#N/A</v>
      </c>
      <c r="CB88" s="2" t="e">
        <v>#N/A</v>
      </c>
      <c r="CC88" s="2" t="e">
        <v>#N/A</v>
      </c>
      <c r="CD88" s="2" t="e">
        <v>#N/A</v>
      </c>
      <c r="CE88" s="2" t="e">
        <v>#N/A</v>
      </c>
      <c r="CF88" s="2" t="e">
        <v>#N/A</v>
      </c>
      <c r="CG88" s="2" t="e">
        <v>#N/A</v>
      </c>
      <c r="CH88" s="2" t="e">
        <v>#N/A</v>
      </c>
      <c r="CI88" s="2" t="e">
        <v>#N/A</v>
      </c>
      <c r="CJ88" s="2" t="e">
        <v>#N/A</v>
      </c>
      <c r="CK88" s="2" t="e">
        <v>#N/A</v>
      </c>
      <c r="CL88" s="2" t="e">
        <v>#N/A</v>
      </c>
      <c r="CM88" s="2" t="e">
        <v>#N/A</v>
      </c>
      <c r="CN88" s="2" t="e">
        <v>#N/A</v>
      </c>
      <c r="CO88" s="2" t="e">
        <v>#N/A</v>
      </c>
      <c r="CP88" s="2" t="e">
        <v>#N/A</v>
      </c>
      <c r="CQ88" s="2" t="e">
        <v>#N/A</v>
      </c>
      <c r="CR88" s="2" t="e">
        <v>#N/A</v>
      </c>
      <c r="CS88" s="2" t="e">
        <v>#N/A</v>
      </c>
      <c r="CT88" s="2" t="e">
        <v>#N/A</v>
      </c>
      <c r="CU88" s="2" t="e">
        <v>#N/A</v>
      </c>
      <c r="CV88" s="2" t="e">
        <v>#N/A</v>
      </c>
      <c r="CW88" s="2" t="e">
        <v>#N/A</v>
      </c>
      <c r="CX88" s="2" t="e">
        <v>#N/A</v>
      </c>
      <c r="CY88" s="2" t="e">
        <v>#N/A</v>
      </c>
      <c r="CZ88" s="2" t="e">
        <v>#N/A</v>
      </c>
      <c r="DA88" s="2" t="e">
        <v>#N/A</v>
      </c>
      <c r="DB88" s="2" t="e">
        <v>#N/A</v>
      </c>
      <c r="DC88" s="2" t="e">
        <v>#N/A</v>
      </c>
      <c r="DD88" s="2" t="e">
        <v>#N/A</v>
      </c>
      <c r="DE88" s="2" t="e">
        <v>#N/A</v>
      </c>
      <c r="DF88" s="2" t="e">
        <v>#N/A</v>
      </c>
      <c r="DG88" s="2" t="e">
        <v>#N/A</v>
      </c>
      <c r="DH88" s="2" t="e">
        <v>#N/A</v>
      </c>
      <c r="DI88" s="2" t="e">
        <v>#N/A</v>
      </c>
      <c r="DJ88" s="2" t="e">
        <v>#N/A</v>
      </c>
      <c r="DK88" s="2" t="e">
        <v>#N/A</v>
      </c>
      <c r="DL88" s="2" t="e">
        <v>#N/A</v>
      </c>
      <c r="DM88" s="2" t="e">
        <v>#N/A</v>
      </c>
      <c r="DN88" s="2" t="e">
        <v>#N/A</v>
      </c>
      <c r="DO88" s="2" t="e">
        <v>#N/A</v>
      </c>
      <c r="DP88" s="2" t="e">
        <v>#N/A</v>
      </c>
      <c r="DQ88" s="2" t="e">
        <v>#N/A</v>
      </c>
      <c r="DR88" s="2" t="e">
        <v>#N/A</v>
      </c>
      <c r="DS88" s="2" t="e">
        <v>#N/A</v>
      </c>
      <c r="DT88" s="2" t="e">
        <v>#N/A</v>
      </c>
      <c r="DU88" s="2" t="e">
        <v>#N/A</v>
      </c>
      <c r="DV88" s="2" t="e">
        <v>#N/A</v>
      </c>
      <c r="DW88" s="2" t="e">
        <v>#N/A</v>
      </c>
      <c r="DX88" s="2" t="e">
        <v>#N/A</v>
      </c>
      <c r="DY88" s="2" t="e">
        <v>#N/A</v>
      </c>
      <c r="DZ88" s="2" t="e">
        <v>#N/A</v>
      </c>
      <c r="EA88" s="2" t="e">
        <v>#N/A</v>
      </c>
      <c r="EB88" s="2" t="e">
        <v>#N/A</v>
      </c>
      <c r="EC88" s="2" t="e">
        <v>#N/A</v>
      </c>
      <c r="ED88" s="2" t="e">
        <v>#N/A</v>
      </c>
      <c r="EE88" s="2" t="e">
        <v>#N/A</v>
      </c>
      <c r="EF88" s="2" t="e">
        <v>#N/A</v>
      </c>
      <c r="EG88" s="2" t="e">
        <v>#N/A</v>
      </c>
      <c r="EH88" s="2" t="e">
        <v>#N/A</v>
      </c>
      <c r="EI88" s="2" t="e">
        <v>#N/A</v>
      </c>
    </row>
    <row r="89" spans="1:139" x14ac:dyDescent="0.25">
      <c r="A89" s="2">
        <v>0</v>
      </c>
      <c r="B89" s="2" t="e">
        <v>#N/A</v>
      </c>
      <c r="C89" s="2" t="e">
        <v>#N/A</v>
      </c>
      <c r="D89" s="2">
        <v>0</v>
      </c>
      <c r="E89" s="2" t="e">
        <v>#N/A</v>
      </c>
      <c r="F89" s="2" t="e">
        <v>#N/A</v>
      </c>
      <c r="G89" s="2" t="e">
        <v>#N/A</v>
      </c>
      <c r="H89" s="2" t="e">
        <v>#N/A</v>
      </c>
      <c r="I89" s="2" t="e">
        <v>#N/A</v>
      </c>
      <c r="J89" s="2" t="e">
        <v>#N/A</v>
      </c>
      <c r="K89" s="2" t="e">
        <v>#N/A</v>
      </c>
      <c r="L89" s="2" t="e">
        <v>#N/A</v>
      </c>
      <c r="M89" s="2" t="e">
        <v>#N/A</v>
      </c>
      <c r="N89" s="2" t="e">
        <v>#N/A</v>
      </c>
      <c r="O89" s="2" t="e">
        <v>#N/A</v>
      </c>
      <c r="P89" s="2" t="e">
        <v>#N/A</v>
      </c>
      <c r="Q89" s="2" t="e">
        <v>#N/A</v>
      </c>
      <c r="R89" s="2" t="e">
        <v>#N/A</v>
      </c>
      <c r="S89" s="2" t="e">
        <v>#N/A</v>
      </c>
      <c r="T89" s="2" t="e">
        <v>#N/A</v>
      </c>
      <c r="U89" s="2" t="e">
        <v>#N/A</v>
      </c>
      <c r="V89" s="2" t="e">
        <v>#N/A</v>
      </c>
      <c r="W89" s="2" t="e">
        <v>#N/A</v>
      </c>
      <c r="X89" s="2" t="e">
        <v>#N/A</v>
      </c>
      <c r="Y89" s="2" t="e">
        <v>#N/A</v>
      </c>
      <c r="Z89" s="2" t="e">
        <v>#N/A</v>
      </c>
      <c r="AA89" s="2" t="e">
        <v>#N/A</v>
      </c>
      <c r="AB89" s="2" t="e">
        <v>#N/A</v>
      </c>
      <c r="AC89" s="2" t="e">
        <v>#N/A</v>
      </c>
      <c r="AD89" s="2" t="e">
        <v>#N/A</v>
      </c>
      <c r="AE89" s="2" t="e">
        <v>#N/A</v>
      </c>
      <c r="AF89" s="2" t="e">
        <v>#N/A</v>
      </c>
      <c r="AG89" s="2" t="e">
        <v>#N/A</v>
      </c>
      <c r="AH89" s="2" t="e">
        <v>#N/A</v>
      </c>
      <c r="AI89" s="2" t="e">
        <v>#N/A</v>
      </c>
      <c r="AJ89" s="2" t="e">
        <v>#N/A</v>
      </c>
      <c r="AK89" s="2" t="e">
        <v>#N/A</v>
      </c>
      <c r="AL89" s="2" t="e">
        <v>#N/A</v>
      </c>
      <c r="AM89" s="2" t="e">
        <v>#N/A</v>
      </c>
      <c r="AN89" s="2" t="e">
        <v>#N/A</v>
      </c>
      <c r="AO89" s="2" t="e">
        <v>#N/A</v>
      </c>
      <c r="AP89" s="2" t="e">
        <v>#N/A</v>
      </c>
      <c r="AQ89" s="2" t="e">
        <v>#N/A</v>
      </c>
      <c r="AR89" s="2" t="e">
        <v>#N/A</v>
      </c>
      <c r="AS89" s="2" t="e">
        <v>#N/A</v>
      </c>
      <c r="AT89" s="2" t="e">
        <v>#N/A</v>
      </c>
      <c r="AU89" s="2" t="e">
        <v>#N/A</v>
      </c>
      <c r="AV89" s="2" t="e">
        <v>#N/A</v>
      </c>
      <c r="AW89" s="2" t="e">
        <v>#N/A</v>
      </c>
      <c r="AX89" s="2" t="e">
        <v>#N/A</v>
      </c>
      <c r="AY89" s="2" t="e">
        <v>#N/A</v>
      </c>
      <c r="AZ89" s="2" t="e">
        <v>#N/A</v>
      </c>
      <c r="BA89" s="2" t="e">
        <v>#N/A</v>
      </c>
      <c r="BB89" s="2" t="e">
        <v>#N/A</v>
      </c>
      <c r="BC89" s="2" t="e">
        <v>#N/A</v>
      </c>
      <c r="BD89" s="2" t="e">
        <v>#N/A</v>
      </c>
      <c r="BE89" s="2" t="e">
        <v>#N/A</v>
      </c>
      <c r="BF89" s="2" t="e">
        <v>#N/A</v>
      </c>
      <c r="BG89" s="2" t="e">
        <v>#N/A</v>
      </c>
      <c r="BH89" s="2" t="e">
        <v>#N/A</v>
      </c>
      <c r="BI89" s="2" t="e">
        <v>#N/A</v>
      </c>
      <c r="BJ89" s="2" t="e">
        <v>#N/A</v>
      </c>
      <c r="BK89" s="2" t="e">
        <v>#N/A</v>
      </c>
      <c r="BL89" s="2" t="e">
        <v>#N/A</v>
      </c>
      <c r="BM89" s="2" t="e">
        <v>#N/A</v>
      </c>
      <c r="BN89" s="2" t="e">
        <v>#N/A</v>
      </c>
      <c r="BO89" s="2" t="e">
        <v>#N/A</v>
      </c>
      <c r="BP89" s="2" t="e">
        <v>#N/A</v>
      </c>
      <c r="BQ89" s="2" t="e">
        <v>#N/A</v>
      </c>
      <c r="BR89" s="2" t="e">
        <v>#N/A</v>
      </c>
      <c r="BS89" s="2" t="e">
        <v>#N/A</v>
      </c>
      <c r="BT89" s="2" t="e">
        <v>#N/A</v>
      </c>
      <c r="BU89" s="2" t="e">
        <v>#N/A</v>
      </c>
      <c r="BV89" s="2" t="e">
        <v>#N/A</v>
      </c>
      <c r="BW89" s="2" t="e">
        <v>#N/A</v>
      </c>
      <c r="BX89" s="2" t="e">
        <v>#N/A</v>
      </c>
      <c r="BY89" s="2" t="e">
        <v>#N/A</v>
      </c>
      <c r="BZ89" s="2" t="e">
        <v>#N/A</v>
      </c>
      <c r="CA89" s="2" t="e">
        <v>#N/A</v>
      </c>
      <c r="CB89" s="2" t="e">
        <v>#N/A</v>
      </c>
      <c r="CC89" s="2" t="e">
        <v>#N/A</v>
      </c>
      <c r="CD89" s="2" t="e">
        <v>#N/A</v>
      </c>
      <c r="CE89" s="2" t="e">
        <v>#N/A</v>
      </c>
      <c r="CF89" s="2" t="e">
        <v>#N/A</v>
      </c>
      <c r="CG89" s="2" t="e">
        <v>#N/A</v>
      </c>
      <c r="CH89" s="2" t="e">
        <v>#N/A</v>
      </c>
      <c r="CI89" s="2" t="e">
        <v>#N/A</v>
      </c>
      <c r="CJ89" s="2" t="e">
        <v>#N/A</v>
      </c>
      <c r="CK89" s="2" t="e">
        <v>#N/A</v>
      </c>
      <c r="CL89" s="2" t="e">
        <v>#N/A</v>
      </c>
      <c r="CM89" s="2" t="e">
        <v>#N/A</v>
      </c>
      <c r="CN89" s="2" t="e">
        <v>#N/A</v>
      </c>
      <c r="CO89" s="2" t="e">
        <v>#N/A</v>
      </c>
      <c r="CP89" s="2" t="e">
        <v>#N/A</v>
      </c>
      <c r="CQ89" s="2" t="e">
        <v>#N/A</v>
      </c>
      <c r="CR89" s="2" t="e">
        <v>#N/A</v>
      </c>
      <c r="CS89" s="2" t="e">
        <v>#N/A</v>
      </c>
      <c r="CT89" s="2" t="e">
        <v>#N/A</v>
      </c>
      <c r="CU89" s="2" t="e">
        <v>#N/A</v>
      </c>
      <c r="CV89" s="2" t="e">
        <v>#N/A</v>
      </c>
      <c r="CW89" s="2" t="e">
        <v>#N/A</v>
      </c>
      <c r="CX89" s="2" t="e">
        <v>#N/A</v>
      </c>
      <c r="CY89" s="2" t="e">
        <v>#N/A</v>
      </c>
      <c r="CZ89" s="2" t="e">
        <v>#N/A</v>
      </c>
      <c r="DA89" s="2" t="e">
        <v>#N/A</v>
      </c>
      <c r="DB89" s="2" t="e">
        <v>#N/A</v>
      </c>
      <c r="DC89" s="2" t="e">
        <v>#N/A</v>
      </c>
      <c r="DD89" s="2" t="e">
        <v>#N/A</v>
      </c>
      <c r="DE89" s="2" t="e">
        <v>#N/A</v>
      </c>
      <c r="DF89" s="2" t="e">
        <v>#N/A</v>
      </c>
      <c r="DG89" s="2" t="e">
        <v>#N/A</v>
      </c>
      <c r="DH89" s="2" t="e">
        <v>#N/A</v>
      </c>
      <c r="DI89" s="2" t="e">
        <v>#N/A</v>
      </c>
      <c r="DJ89" s="2" t="e">
        <v>#N/A</v>
      </c>
      <c r="DK89" s="2" t="e">
        <v>#N/A</v>
      </c>
      <c r="DL89" s="2" t="e">
        <v>#N/A</v>
      </c>
      <c r="DM89" s="2" t="e">
        <v>#N/A</v>
      </c>
      <c r="DN89" s="2" t="e">
        <v>#N/A</v>
      </c>
      <c r="DO89" s="2" t="e">
        <v>#N/A</v>
      </c>
      <c r="DP89" s="2" t="e">
        <v>#N/A</v>
      </c>
      <c r="DQ89" s="2" t="e">
        <v>#N/A</v>
      </c>
      <c r="DR89" s="2" t="e">
        <v>#N/A</v>
      </c>
      <c r="DS89" s="2" t="e">
        <v>#N/A</v>
      </c>
      <c r="DT89" s="2" t="e">
        <v>#N/A</v>
      </c>
      <c r="DU89" s="2" t="e">
        <v>#N/A</v>
      </c>
      <c r="DV89" s="2" t="e">
        <v>#N/A</v>
      </c>
      <c r="DW89" s="2" t="e">
        <v>#N/A</v>
      </c>
      <c r="DX89" s="2" t="e">
        <v>#N/A</v>
      </c>
      <c r="DY89" s="2" t="e">
        <v>#N/A</v>
      </c>
      <c r="DZ89" s="2" t="e">
        <v>#N/A</v>
      </c>
      <c r="EA89" s="2" t="e">
        <v>#N/A</v>
      </c>
      <c r="EB89" s="2" t="e">
        <v>#N/A</v>
      </c>
      <c r="EC89" s="2" t="e">
        <v>#N/A</v>
      </c>
      <c r="ED89" s="2" t="e">
        <v>#N/A</v>
      </c>
      <c r="EE89" s="2" t="e">
        <v>#N/A</v>
      </c>
      <c r="EF89" s="2" t="e">
        <v>#N/A</v>
      </c>
      <c r="EG89" s="2" t="e">
        <v>#N/A</v>
      </c>
      <c r="EH89" s="2" t="e">
        <v>#N/A</v>
      </c>
      <c r="EI89" s="2" t="e">
        <v>#N/A</v>
      </c>
    </row>
    <row r="90" spans="1:139" x14ac:dyDescent="0.25">
      <c r="A90" s="2">
        <v>0</v>
      </c>
      <c r="B90" s="2" t="e">
        <v>#N/A</v>
      </c>
      <c r="C90" s="2" t="e">
        <v>#N/A</v>
      </c>
      <c r="D90" s="2">
        <v>0</v>
      </c>
      <c r="E90" s="2" t="e">
        <v>#N/A</v>
      </c>
      <c r="F90" s="2" t="e">
        <v>#N/A</v>
      </c>
      <c r="G90" s="2" t="e">
        <v>#N/A</v>
      </c>
      <c r="H90" s="2" t="e">
        <v>#N/A</v>
      </c>
      <c r="I90" s="2" t="e">
        <v>#N/A</v>
      </c>
      <c r="J90" s="2" t="e">
        <v>#N/A</v>
      </c>
      <c r="K90" s="2" t="e">
        <v>#N/A</v>
      </c>
      <c r="L90" s="2" t="e">
        <v>#N/A</v>
      </c>
      <c r="M90" s="2" t="e">
        <v>#N/A</v>
      </c>
      <c r="N90" s="2" t="e">
        <v>#N/A</v>
      </c>
      <c r="O90" s="2" t="e">
        <v>#N/A</v>
      </c>
      <c r="P90" s="2" t="e">
        <v>#N/A</v>
      </c>
      <c r="Q90" s="2" t="e">
        <v>#N/A</v>
      </c>
      <c r="R90" s="2" t="e">
        <v>#N/A</v>
      </c>
      <c r="S90" s="2" t="e">
        <v>#N/A</v>
      </c>
      <c r="T90" s="2" t="e">
        <v>#N/A</v>
      </c>
      <c r="U90" s="2" t="e">
        <v>#N/A</v>
      </c>
      <c r="V90" s="2" t="e">
        <v>#N/A</v>
      </c>
      <c r="W90" s="2" t="e">
        <v>#N/A</v>
      </c>
      <c r="X90" s="2" t="e">
        <v>#N/A</v>
      </c>
      <c r="Y90" s="2" t="e">
        <v>#N/A</v>
      </c>
      <c r="Z90" s="2" t="e">
        <v>#N/A</v>
      </c>
      <c r="AA90" s="2" t="e">
        <v>#N/A</v>
      </c>
      <c r="AB90" s="2" t="e">
        <v>#N/A</v>
      </c>
      <c r="AC90" s="2" t="e">
        <v>#N/A</v>
      </c>
      <c r="AD90" s="2" t="e">
        <v>#N/A</v>
      </c>
      <c r="AE90" s="2" t="e">
        <v>#N/A</v>
      </c>
      <c r="AF90" s="2" t="e">
        <v>#N/A</v>
      </c>
      <c r="AG90" s="2" t="e">
        <v>#N/A</v>
      </c>
      <c r="AH90" s="2" t="e">
        <v>#N/A</v>
      </c>
      <c r="AI90" s="2" t="e">
        <v>#N/A</v>
      </c>
      <c r="AJ90" s="2" t="e">
        <v>#N/A</v>
      </c>
      <c r="AK90" s="2" t="e">
        <v>#N/A</v>
      </c>
      <c r="AL90" s="2" t="e">
        <v>#N/A</v>
      </c>
      <c r="AM90" s="2" t="e">
        <v>#N/A</v>
      </c>
      <c r="AN90" s="2" t="e">
        <v>#N/A</v>
      </c>
      <c r="AO90" s="2" t="e">
        <v>#N/A</v>
      </c>
      <c r="AP90" s="2" t="e">
        <v>#N/A</v>
      </c>
      <c r="AQ90" s="2" t="e">
        <v>#N/A</v>
      </c>
      <c r="AR90" s="2" t="e">
        <v>#N/A</v>
      </c>
      <c r="AS90" s="2" t="e">
        <v>#N/A</v>
      </c>
      <c r="AT90" s="2" t="e">
        <v>#N/A</v>
      </c>
      <c r="AU90" s="2" t="e">
        <v>#N/A</v>
      </c>
      <c r="AV90" s="2" t="e">
        <v>#N/A</v>
      </c>
      <c r="AW90" s="2" t="e">
        <v>#N/A</v>
      </c>
      <c r="AX90" s="2" t="e">
        <v>#N/A</v>
      </c>
      <c r="AY90" s="2" t="e">
        <v>#N/A</v>
      </c>
      <c r="AZ90" s="2" t="e">
        <v>#N/A</v>
      </c>
      <c r="BA90" s="2" t="e">
        <v>#N/A</v>
      </c>
      <c r="BB90" s="2" t="e">
        <v>#N/A</v>
      </c>
      <c r="BC90" s="2" t="e">
        <v>#N/A</v>
      </c>
      <c r="BD90" s="2" t="e">
        <v>#N/A</v>
      </c>
      <c r="BE90" s="2" t="e">
        <v>#N/A</v>
      </c>
      <c r="BF90" s="2" t="e">
        <v>#N/A</v>
      </c>
      <c r="BG90" s="2" t="e">
        <v>#N/A</v>
      </c>
      <c r="BH90" s="2" t="e">
        <v>#N/A</v>
      </c>
      <c r="BI90" s="2" t="e">
        <v>#N/A</v>
      </c>
      <c r="BJ90" s="2" t="e">
        <v>#N/A</v>
      </c>
      <c r="BK90" s="2" t="e">
        <v>#N/A</v>
      </c>
      <c r="BL90" s="2" t="e">
        <v>#N/A</v>
      </c>
      <c r="BM90" s="2" t="e">
        <v>#N/A</v>
      </c>
      <c r="BN90" s="2" t="e">
        <v>#N/A</v>
      </c>
      <c r="BO90" s="2" t="e">
        <v>#N/A</v>
      </c>
      <c r="BP90" s="2" t="e">
        <v>#N/A</v>
      </c>
      <c r="BQ90" s="2" t="e">
        <v>#N/A</v>
      </c>
      <c r="BR90" s="2" t="e">
        <v>#N/A</v>
      </c>
      <c r="BS90" s="2" t="e">
        <v>#N/A</v>
      </c>
      <c r="BT90" s="2" t="e">
        <v>#N/A</v>
      </c>
      <c r="BU90" s="2" t="e">
        <v>#N/A</v>
      </c>
      <c r="BV90" s="2" t="e">
        <v>#N/A</v>
      </c>
      <c r="BW90" s="2" t="e">
        <v>#N/A</v>
      </c>
      <c r="BX90" s="2" t="e">
        <v>#N/A</v>
      </c>
      <c r="BY90" s="2" t="e">
        <v>#N/A</v>
      </c>
      <c r="BZ90" s="2" t="e">
        <v>#N/A</v>
      </c>
      <c r="CA90" s="2" t="e">
        <v>#N/A</v>
      </c>
      <c r="CB90" s="2" t="e">
        <v>#N/A</v>
      </c>
      <c r="CC90" s="2" t="e">
        <v>#N/A</v>
      </c>
      <c r="CD90" s="2" t="e">
        <v>#N/A</v>
      </c>
      <c r="CE90" s="2" t="e">
        <v>#N/A</v>
      </c>
      <c r="CF90" s="2" t="e">
        <v>#N/A</v>
      </c>
      <c r="CG90" s="2" t="e">
        <v>#N/A</v>
      </c>
      <c r="CH90" s="2" t="e">
        <v>#N/A</v>
      </c>
      <c r="CI90" s="2" t="e">
        <v>#N/A</v>
      </c>
      <c r="CJ90" s="2" t="e">
        <v>#N/A</v>
      </c>
      <c r="CK90" s="2" t="e">
        <v>#N/A</v>
      </c>
      <c r="CL90" s="2" t="e">
        <v>#N/A</v>
      </c>
      <c r="CM90" s="2" t="e">
        <v>#N/A</v>
      </c>
      <c r="CN90" s="2" t="e">
        <v>#N/A</v>
      </c>
      <c r="CO90" s="2" t="e">
        <v>#N/A</v>
      </c>
      <c r="CP90" s="2" t="e">
        <v>#N/A</v>
      </c>
      <c r="CQ90" s="2" t="e">
        <v>#N/A</v>
      </c>
      <c r="CR90" s="2" t="e">
        <v>#N/A</v>
      </c>
      <c r="CS90" s="2" t="e">
        <v>#N/A</v>
      </c>
      <c r="CT90" s="2" t="e">
        <v>#N/A</v>
      </c>
      <c r="CU90" s="2" t="e">
        <v>#N/A</v>
      </c>
      <c r="CV90" s="2" t="e">
        <v>#N/A</v>
      </c>
      <c r="CW90" s="2" t="e">
        <v>#N/A</v>
      </c>
      <c r="CX90" s="2" t="e">
        <v>#N/A</v>
      </c>
      <c r="CY90" s="2" t="e">
        <v>#N/A</v>
      </c>
      <c r="CZ90" s="2" t="e">
        <v>#N/A</v>
      </c>
      <c r="DA90" s="2" t="e">
        <v>#N/A</v>
      </c>
      <c r="DB90" s="2" t="e">
        <v>#N/A</v>
      </c>
      <c r="DC90" s="2" t="e">
        <v>#N/A</v>
      </c>
      <c r="DD90" s="2" t="e">
        <v>#N/A</v>
      </c>
      <c r="DE90" s="2" t="e">
        <v>#N/A</v>
      </c>
      <c r="DF90" s="2" t="e">
        <v>#N/A</v>
      </c>
      <c r="DG90" s="2" t="e">
        <v>#N/A</v>
      </c>
      <c r="DH90" s="2" t="e">
        <v>#N/A</v>
      </c>
      <c r="DI90" s="2" t="e">
        <v>#N/A</v>
      </c>
      <c r="DJ90" s="2" t="e">
        <v>#N/A</v>
      </c>
      <c r="DK90" s="2" t="e">
        <v>#N/A</v>
      </c>
      <c r="DL90" s="2" t="e">
        <v>#N/A</v>
      </c>
      <c r="DM90" s="2" t="e">
        <v>#N/A</v>
      </c>
      <c r="DN90" s="2" t="e">
        <v>#N/A</v>
      </c>
      <c r="DO90" s="2" t="e">
        <v>#N/A</v>
      </c>
      <c r="DP90" s="2" t="e">
        <v>#N/A</v>
      </c>
      <c r="DQ90" s="2" t="e">
        <v>#N/A</v>
      </c>
      <c r="DR90" s="2" t="e">
        <v>#N/A</v>
      </c>
      <c r="DS90" s="2" t="e">
        <v>#N/A</v>
      </c>
      <c r="DT90" s="2" t="e">
        <v>#N/A</v>
      </c>
      <c r="DU90" s="2" t="e">
        <v>#N/A</v>
      </c>
      <c r="DV90" s="2" t="e">
        <v>#N/A</v>
      </c>
      <c r="DW90" s="2" t="e">
        <v>#N/A</v>
      </c>
      <c r="DX90" s="2" t="e">
        <v>#N/A</v>
      </c>
      <c r="DY90" s="2" t="e">
        <v>#N/A</v>
      </c>
      <c r="DZ90" s="2" t="e">
        <v>#N/A</v>
      </c>
      <c r="EA90" s="2" t="e">
        <v>#N/A</v>
      </c>
      <c r="EB90" s="2" t="e">
        <v>#N/A</v>
      </c>
      <c r="EC90" s="2" t="e">
        <v>#N/A</v>
      </c>
      <c r="ED90" s="2" t="e">
        <v>#N/A</v>
      </c>
      <c r="EE90" s="2" t="e">
        <v>#N/A</v>
      </c>
      <c r="EF90" s="2" t="e">
        <v>#N/A</v>
      </c>
      <c r="EG90" s="2" t="e">
        <v>#N/A</v>
      </c>
      <c r="EH90" s="2" t="e">
        <v>#N/A</v>
      </c>
      <c r="EI90" s="2" t="e">
        <v>#N/A</v>
      </c>
    </row>
    <row r="91" spans="1:139" x14ac:dyDescent="0.25">
      <c r="A91" s="2">
        <v>0</v>
      </c>
      <c r="B91" s="2" t="e">
        <v>#N/A</v>
      </c>
      <c r="C91" s="2" t="e">
        <v>#N/A</v>
      </c>
      <c r="D91" s="2">
        <v>0</v>
      </c>
      <c r="E91" s="2" t="e">
        <v>#N/A</v>
      </c>
      <c r="F91" s="2" t="e">
        <v>#N/A</v>
      </c>
      <c r="G91" s="2" t="e">
        <v>#N/A</v>
      </c>
      <c r="H91" s="2" t="e">
        <v>#N/A</v>
      </c>
      <c r="I91" s="2" t="e">
        <v>#N/A</v>
      </c>
      <c r="J91" s="2" t="e">
        <v>#N/A</v>
      </c>
      <c r="K91" s="2" t="e">
        <v>#N/A</v>
      </c>
      <c r="L91" s="2" t="e">
        <v>#N/A</v>
      </c>
      <c r="M91" s="2" t="e">
        <v>#N/A</v>
      </c>
      <c r="N91" s="2" t="e">
        <v>#N/A</v>
      </c>
      <c r="O91" s="2" t="e">
        <v>#N/A</v>
      </c>
      <c r="P91" s="2" t="e">
        <v>#N/A</v>
      </c>
      <c r="Q91" s="2" t="e">
        <v>#N/A</v>
      </c>
      <c r="R91" s="2" t="e">
        <v>#N/A</v>
      </c>
      <c r="S91" s="2" t="e">
        <v>#N/A</v>
      </c>
      <c r="T91" s="2" t="e">
        <v>#N/A</v>
      </c>
      <c r="U91" s="2" t="e">
        <v>#N/A</v>
      </c>
      <c r="V91" s="2" t="e">
        <v>#N/A</v>
      </c>
      <c r="W91" s="2" t="e">
        <v>#N/A</v>
      </c>
      <c r="X91" s="2" t="e">
        <v>#N/A</v>
      </c>
      <c r="Y91" s="2" t="e">
        <v>#N/A</v>
      </c>
      <c r="Z91" s="2" t="e">
        <v>#N/A</v>
      </c>
      <c r="AA91" s="2" t="e">
        <v>#N/A</v>
      </c>
      <c r="AB91" s="2" t="e">
        <v>#N/A</v>
      </c>
      <c r="AC91" s="2" t="e">
        <v>#N/A</v>
      </c>
      <c r="AD91" s="2" t="e">
        <v>#N/A</v>
      </c>
      <c r="AE91" s="2" t="e">
        <v>#N/A</v>
      </c>
      <c r="AF91" s="2" t="e">
        <v>#N/A</v>
      </c>
      <c r="AG91" s="2" t="e">
        <v>#N/A</v>
      </c>
      <c r="AH91" s="2" t="e">
        <v>#N/A</v>
      </c>
      <c r="AI91" s="2" t="e">
        <v>#N/A</v>
      </c>
      <c r="AJ91" s="2" t="e">
        <v>#N/A</v>
      </c>
      <c r="AK91" s="2" t="e">
        <v>#N/A</v>
      </c>
      <c r="AL91" s="2" t="e">
        <v>#N/A</v>
      </c>
      <c r="AM91" s="2" t="e">
        <v>#N/A</v>
      </c>
      <c r="AN91" s="2" t="e">
        <v>#N/A</v>
      </c>
      <c r="AO91" s="2" t="e">
        <v>#N/A</v>
      </c>
      <c r="AP91" s="2" t="e">
        <v>#N/A</v>
      </c>
      <c r="AQ91" s="2" t="e">
        <v>#N/A</v>
      </c>
      <c r="AR91" s="2" t="e">
        <v>#N/A</v>
      </c>
      <c r="AS91" s="2" t="e">
        <v>#N/A</v>
      </c>
      <c r="AT91" s="2" t="e">
        <v>#N/A</v>
      </c>
      <c r="AU91" s="2" t="e">
        <v>#N/A</v>
      </c>
      <c r="AV91" s="2" t="e">
        <v>#N/A</v>
      </c>
      <c r="AW91" s="2" t="e">
        <v>#N/A</v>
      </c>
      <c r="AX91" s="2" t="e">
        <v>#N/A</v>
      </c>
      <c r="AY91" s="2" t="e">
        <v>#N/A</v>
      </c>
      <c r="AZ91" s="2" t="e">
        <v>#N/A</v>
      </c>
      <c r="BA91" s="2" t="e">
        <v>#N/A</v>
      </c>
      <c r="BB91" s="2" t="e">
        <v>#N/A</v>
      </c>
      <c r="BC91" s="2" t="e">
        <v>#N/A</v>
      </c>
      <c r="BD91" s="2" t="e">
        <v>#N/A</v>
      </c>
      <c r="BE91" s="2" t="e">
        <v>#N/A</v>
      </c>
      <c r="BF91" s="2" t="e">
        <v>#N/A</v>
      </c>
      <c r="BG91" s="2" t="e">
        <v>#N/A</v>
      </c>
      <c r="BH91" s="2" t="e">
        <v>#N/A</v>
      </c>
      <c r="BI91" s="2" t="e">
        <v>#N/A</v>
      </c>
      <c r="BJ91" s="2" t="e">
        <v>#N/A</v>
      </c>
      <c r="BK91" s="2" t="e">
        <v>#N/A</v>
      </c>
      <c r="BL91" s="2" t="e">
        <v>#N/A</v>
      </c>
      <c r="BM91" s="2" t="e">
        <v>#N/A</v>
      </c>
      <c r="BN91" s="2" t="e">
        <v>#N/A</v>
      </c>
      <c r="BO91" s="2" t="e">
        <v>#N/A</v>
      </c>
      <c r="BP91" s="2" t="e">
        <v>#N/A</v>
      </c>
      <c r="BQ91" s="2" t="e">
        <v>#N/A</v>
      </c>
      <c r="BR91" s="2" t="e">
        <v>#N/A</v>
      </c>
      <c r="BS91" s="2" t="e">
        <v>#N/A</v>
      </c>
      <c r="BT91" s="2" t="e">
        <v>#N/A</v>
      </c>
      <c r="BU91" s="2" t="e">
        <v>#N/A</v>
      </c>
      <c r="BV91" s="2" t="e">
        <v>#N/A</v>
      </c>
      <c r="BW91" s="2" t="e">
        <v>#N/A</v>
      </c>
      <c r="BX91" s="2" t="e">
        <v>#N/A</v>
      </c>
      <c r="BY91" s="2" t="e">
        <v>#N/A</v>
      </c>
      <c r="BZ91" s="2" t="e">
        <v>#N/A</v>
      </c>
      <c r="CA91" s="2" t="e">
        <v>#N/A</v>
      </c>
      <c r="CB91" s="2" t="e">
        <v>#N/A</v>
      </c>
      <c r="CC91" s="2" t="e">
        <v>#N/A</v>
      </c>
      <c r="CD91" s="2" t="e">
        <v>#N/A</v>
      </c>
      <c r="CE91" s="2" t="e">
        <v>#N/A</v>
      </c>
      <c r="CF91" s="2" t="e">
        <v>#N/A</v>
      </c>
      <c r="CG91" s="2" t="e">
        <v>#N/A</v>
      </c>
      <c r="CH91" s="2" t="e">
        <v>#N/A</v>
      </c>
      <c r="CI91" s="2" t="e">
        <v>#N/A</v>
      </c>
      <c r="CJ91" s="2" t="e">
        <v>#N/A</v>
      </c>
      <c r="CK91" s="2" t="e">
        <v>#N/A</v>
      </c>
      <c r="CL91" s="2" t="e">
        <v>#N/A</v>
      </c>
      <c r="CM91" s="2" t="e">
        <v>#N/A</v>
      </c>
      <c r="CN91" s="2" t="e">
        <v>#N/A</v>
      </c>
      <c r="CO91" s="2" t="e">
        <v>#N/A</v>
      </c>
      <c r="CP91" s="2" t="e">
        <v>#N/A</v>
      </c>
      <c r="CQ91" s="2" t="e">
        <v>#N/A</v>
      </c>
      <c r="CR91" s="2" t="e">
        <v>#N/A</v>
      </c>
      <c r="CS91" s="2" t="e">
        <v>#N/A</v>
      </c>
      <c r="CT91" s="2" t="e">
        <v>#N/A</v>
      </c>
      <c r="CU91" s="2" t="e">
        <v>#N/A</v>
      </c>
      <c r="CV91" s="2" t="e">
        <v>#N/A</v>
      </c>
      <c r="CW91" s="2" t="e">
        <v>#N/A</v>
      </c>
      <c r="CX91" s="2" t="e">
        <v>#N/A</v>
      </c>
      <c r="CY91" s="2" t="e">
        <v>#N/A</v>
      </c>
      <c r="CZ91" s="2" t="e">
        <v>#N/A</v>
      </c>
      <c r="DA91" s="2" t="e">
        <v>#N/A</v>
      </c>
      <c r="DB91" s="2" t="e">
        <v>#N/A</v>
      </c>
      <c r="DC91" s="2" t="e">
        <v>#N/A</v>
      </c>
      <c r="DD91" s="2" t="e">
        <v>#N/A</v>
      </c>
      <c r="DE91" s="2" t="e">
        <v>#N/A</v>
      </c>
      <c r="DF91" s="2" t="e">
        <v>#N/A</v>
      </c>
      <c r="DG91" s="2" t="e">
        <v>#N/A</v>
      </c>
      <c r="DH91" s="2" t="e">
        <v>#N/A</v>
      </c>
      <c r="DI91" s="2" t="e">
        <v>#N/A</v>
      </c>
      <c r="DJ91" s="2" t="e">
        <v>#N/A</v>
      </c>
      <c r="DK91" s="2" t="e">
        <v>#N/A</v>
      </c>
      <c r="DL91" s="2" t="e">
        <v>#N/A</v>
      </c>
      <c r="DM91" s="2" t="e">
        <v>#N/A</v>
      </c>
      <c r="DN91" s="2" t="e">
        <v>#N/A</v>
      </c>
      <c r="DO91" s="2" t="e">
        <v>#N/A</v>
      </c>
      <c r="DP91" s="2" t="e">
        <v>#N/A</v>
      </c>
      <c r="DQ91" s="2" t="e">
        <v>#N/A</v>
      </c>
      <c r="DR91" s="2" t="e">
        <v>#N/A</v>
      </c>
      <c r="DS91" s="2" t="e">
        <v>#N/A</v>
      </c>
      <c r="DT91" s="2" t="e">
        <v>#N/A</v>
      </c>
      <c r="DU91" s="2" t="e">
        <v>#N/A</v>
      </c>
      <c r="DV91" s="2" t="e">
        <v>#N/A</v>
      </c>
      <c r="DW91" s="2" t="e">
        <v>#N/A</v>
      </c>
      <c r="DX91" s="2" t="e">
        <v>#N/A</v>
      </c>
      <c r="DY91" s="2" t="e">
        <v>#N/A</v>
      </c>
      <c r="DZ91" s="2" t="e">
        <v>#N/A</v>
      </c>
      <c r="EA91" s="2" t="e">
        <v>#N/A</v>
      </c>
      <c r="EB91" s="2" t="e">
        <v>#N/A</v>
      </c>
      <c r="EC91" s="2" t="e">
        <v>#N/A</v>
      </c>
      <c r="ED91" s="2" t="e">
        <v>#N/A</v>
      </c>
      <c r="EE91" s="2" t="e">
        <v>#N/A</v>
      </c>
      <c r="EF91" s="2" t="e">
        <v>#N/A</v>
      </c>
      <c r="EG91" s="2" t="e">
        <v>#N/A</v>
      </c>
      <c r="EH91" s="2" t="e">
        <v>#N/A</v>
      </c>
      <c r="EI91" s="2" t="e">
        <v>#N/A</v>
      </c>
    </row>
    <row r="92" spans="1:139" x14ac:dyDescent="0.25">
      <c r="A92" s="2">
        <v>0</v>
      </c>
      <c r="B92" s="2" t="e">
        <v>#N/A</v>
      </c>
      <c r="C92" s="2" t="e">
        <v>#N/A</v>
      </c>
      <c r="D92" s="2">
        <v>0</v>
      </c>
      <c r="E92" s="2" t="e">
        <v>#N/A</v>
      </c>
      <c r="F92" s="2" t="e">
        <v>#N/A</v>
      </c>
      <c r="G92" s="2" t="e">
        <v>#N/A</v>
      </c>
      <c r="H92" s="2" t="e">
        <v>#N/A</v>
      </c>
      <c r="I92" s="2" t="e">
        <v>#N/A</v>
      </c>
      <c r="J92" s="2" t="e">
        <v>#N/A</v>
      </c>
      <c r="K92" s="2" t="e">
        <v>#N/A</v>
      </c>
      <c r="L92" s="2" t="e">
        <v>#N/A</v>
      </c>
      <c r="M92" s="2" t="e">
        <v>#N/A</v>
      </c>
      <c r="N92" s="2" t="e">
        <v>#N/A</v>
      </c>
      <c r="O92" s="2" t="e">
        <v>#N/A</v>
      </c>
      <c r="P92" s="2" t="e">
        <v>#N/A</v>
      </c>
      <c r="Q92" s="2" t="e">
        <v>#N/A</v>
      </c>
      <c r="R92" s="2" t="e">
        <v>#N/A</v>
      </c>
      <c r="S92" s="2" t="e">
        <v>#N/A</v>
      </c>
      <c r="T92" s="2" t="e">
        <v>#N/A</v>
      </c>
      <c r="U92" s="2" t="e">
        <v>#N/A</v>
      </c>
      <c r="V92" s="2" t="e">
        <v>#N/A</v>
      </c>
      <c r="W92" s="2" t="e">
        <v>#N/A</v>
      </c>
      <c r="X92" s="2" t="e">
        <v>#N/A</v>
      </c>
      <c r="Y92" s="2" t="e">
        <v>#N/A</v>
      </c>
      <c r="Z92" s="2" t="e">
        <v>#N/A</v>
      </c>
      <c r="AA92" s="2" t="e">
        <v>#N/A</v>
      </c>
      <c r="AB92" s="2" t="e">
        <v>#N/A</v>
      </c>
      <c r="AC92" s="2" t="e">
        <v>#N/A</v>
      </c>
      <c r="AD92" s="2" t="e">
        <v>#N/A</v>
      </c>
      <c r="AE92" s="2" t="e">
        <v>#N/A</v>
      </c>
      <c r="AF92" s="2" t="e">
        <v>#N/A</v>
      </c>
      <c r="AG92" s="2" t="e">
        <v>#N/A</v>
      </c>
      <c r="AH92" s="2" t="e">
        <v>#N/A</v>
      </c>
      <c r="AI92" s="2" t="e">
        <v>#N/A</v>
      </c>
      <c r="AJ92" s="2" t="e">
        <v>#N/A</v>
      </c>
      <c r="AK92" s="2" t="e">
        <v>#N/A</v>
      </c>
      <c r="AL92" s="2" t="e">
        <v>#N/A</v>
      </c>
      <c r="AM92" s="2" t="e">
        <v>#N/A</v>
      </c>
      <c r="AN92" s="2" t="e">
        <v>#N/A</v>
      </c>
      <c r="AO92" s="2" t="e">
        <v>#N/A</v>
      </c>
      <c r="AP92" s="2" t="e">
        <v>#N/A</v>
      </c>
      <c r="AQ92" s="2" t="e">
        <v>#N/A</v>
      </c>
      <c r="AR92" s="2" t="e">
        <v>#N/A</v>
      </c>
      <c r="AS92" s="2" t="e">
        <v>#N/A</v>
      </c>
      <c r="AT92" s="2" t="e">
        <v>#N/A</v>
      </c>
      <c r="AU92" s="2" t="e">
        <v>#N/A</v>
      </c>
      <c r="AV92" s="2" t="e">
        <v>#N/A</v>
      </c>
      <c r="AW92" s="2" t="e">
        <v>#N/A</v>
      </c>
      <c r="AX92" s="2" t="e">
        <v>#N/A</v>
      </c>
      <c r="AY92" s="2" t="e">
        <v>#N/A</v>
      </c>
      <c r="AZ92" s="2" t="e">
        <v>#N/A</v>
      </c>
      <c r="BA92" s="2" t="e">
        <v>#N/A</v>
      </c>
      <c r="BB92" s="2" t="e">
        <v>#N/A</v>
      </c>
      <c r="BC92" s="2" t="e">
        <v>#N/A</v>
      </c>
      <c r="BD92" s="2" t="e">
        <v>#N/A</v>
      </c>
      <c r="BE92" s="2" t="e">
        <v>#N/A</v>
      </c>
      <c r="BF92" s="2" t="e">
        <v>#N/A</v>
      </c>
      <c r="BG92" s="2" t="e">
        <v>#N/A</v>
      </c>
      <c r="BH92" s="2" t="e">
        <v>#N/A</v>
      </c>
      <c r="BI92" s="2" t="e">
        <v>#N/A</v>
      </c>
      <c r="BJ92" s="2" t="e">
        <v>#N/A</v>
      </c>
      <c r="BK92" s="2" t="e">
        <v>#N/A</v>
      </c>
      <c r="BL92" s="2" t="e">
        <v>#N/A</v>
      </c>
      <c r="BM92" s="2" t="e">
        <v>#N/A</v>
      </c>
      <c r="BN92" s="2" t="e">
        <v>#N/A</v>
      </c>
      <c r="BO92" s="2" t="e">
        <v>#N/A</v>
      </c>
      <c r="BP92" s="2" t="e">
        <v>#N/A</v>
      </c>
      <c r="BQ92" s="2" t="e">
        <v>#N/A</v>
      </c>
      <c r="BR92" s="2" t="e">
        <v>#N/A</v>
      </c>
      <c r="BS92" s="2" t="e">
        <v>#N/A</v>
      </c>
      <c r="BT92" s="2" t="e">
        <v>#N/A</v>
      </c>
      <c r="BU92" s="2" t="e">
        <v>#N/A</v>
      </c>
      <c r="BV92" s="2" t="e">
        <v>#N/A</v>
      </c>
      <c r="BW92" s="2" t="e">
        <v>#N/A</v>
      </c>
      <c r="BX92" s="2" t="e">
        <v>#N/A</v>
      </c>
      <c r="BY92" s="2" t="e">
        <v>#N/A</v>
      </c>
      <c r="BZ92" s="2" t="e">
        <v>#N/A</v>
      </c>
      <c r="CA92" s="2" t="e">
        <v>#N/A</v>
      </c>
      <c r="CB92" s="2" t="e">
        <v>#N/A</v>
      </c>
      <c r="CC92" s="2" t="e">
        <v>#N/A</v>
      </c>
      <c r="CD92" s="2" t="e">
        <v>#N/A</v>
      </c>
      <c r="CE92" s="2" t="e">
        <v>#N/A</v>
      </c>
      <c r="CF92" s="2" t="e">
        <v>#N/A</v>
      </c>
      <c r="CG92" s="2" t="e">
        <v>#N/A</v>
      </c>
      <c r="CH92" s="2" t="e">
        <v>#N/A</v>
      </c>
      <c r="CI92" s="2" t="e">
        <v>#N/A</v>
      </c>
      <c r="CJ92" s="2" t="e">
        <v>#N/A</v>
      </c>
      <c r="CK92" s="2" t="e">
        <v>#N/A</v>
      </c>
      <c r="CL92" s="2" t="e">
        <v>#N/A</v>
      </c>
      <c r="CM92" s="2" t="e">
        <v>#N/A</v>
      </c>
      <c r="CN92" s="2" t="e">
        <v>#N/A</v>
      </c>
      <c r="CO92" s="2" t="e">
        <v>#N/A</v>
      </c>
      <c r="CP92" s="2" t="e">
        <v>#N/A</v>
      </c>
      <c r="CQ92" s="2" t="e">
        <v>#N/A</v>
      </c>
      <c r="CR92" s="2" t="e">
        <v>#N/A</v>
      </c>
      <c r="CS92" s="2" t="e">
        <v>#N/A</v>
      </c>
      <c r="CT92" s="2" t="e">
        <v>#N/A</v>
      </c>
      <c r="CU92" s="2" t="e">
        <v>#N/A</v>
      </c>
      <c r="CV92" s="2" t="e">
        <v>#N/A</v>
      </c>
      <c r="CW92" s="2" t="e">
        <v>#N/A</v>
      </c>
      <c r="CX92" s="2" t="e">
        <v>#N/A</v>
      </c>
      <c r="CY92" s="2" t="e">
        <v>#N/A</v>
      </c>
      <c r="CZ92" s="2" t="e">
        <v>#N/A</v>
      </c>
      <c r="DA92" s="2" t="e">
        <v>#N/A</v>
      </c>
      <c r="DB92" s="2" t="e">
        <v>#N/A</v>
      </c>
      <c r="DC92" s="2" t="e">
        <v>#N/A</v>
      </c>
      <c r="DD92" s="2" t="e">
        <v>#N/A</v>
      </c>
      <c r="DE92" s="2" t="e">
        <v>#N/A</v>
      </c>
      <c r="DF92" s="2" t="e">
        <v>#N/A</v>
      </c>
      <c r="DG92" s="2" t="e">
        <v>#N/A</v>
      </c>
      <c r="DH92" s="2" t="e">
        <v>#N/A</v>
      </c>
      <c r="DI92" s="2" t="e">
        <v>#N/A</v>
      </c>
      <c r="DJ92" s="2" t="e">
        <v>#N/A</v>
      </c>
      <c r="DK92" s="2" t="e">
        <v>#N/A</v>
      </c>
      <c r="DL92" s="2" t="e">
        <v>#N/A</v>
      </c>
      <c r="DM92" s="2" t="e">
        <v>#N/A</v>
      </c>
      <c r="DN92" s="2" t="e">
        <v>#N/A</v>
      </c>
      <c r="DO92" s="2" t="e">
        <v>#N/A</v>
      </c>
      <c r="DP92" s="2" t="e">
        <v>#N/A</v>
      </c>
      <c r="DQ92" s="2" t="e">
        <v>#N/A</v>
      </c>
      <c r="DR92" s="2" t="e">
        <v>#N/A</v>
      </c>
      <c r="DS92" s="2" t="e">
        <v>#N/A</v>
      </c>
      <c r="DT92" s="2" t="e">
        <v>#N/A</v>
      </c>
      <c r="DU92" s="2" t="e">
        <v>#N/A</v>
      </c>
      <c r="DV92" s="2" t="e">
        <v>#N/A</v>
      </c>
      <c r="DW92" s="2" t="e">
        <v>#N/A</v>
      </c>
      <c r="DX92" s="2" t="e">
        <v>#N/A</v>
      </c>
      <c r="DY92" s="2" t="e">
        <v>#N/A</v>
      </c>
      <c r="DZ92" s="2" t="e">
        <v>#N/A</v>
      </c>
      <c r="EA92" s="2" t="e">
        <v>#N/A</v>
      </c>
      <c r="EB92" s="2" t="e">
        <v>#N/A</v>
      </c>
      <c r="EC92" s="2" t="e">
        <v>#N/A</v>
      </c>
      <c r="ED92" s="2" t="e">
        <v>#N/A</v>
      </c>
      <c r="EE92" s="2" t="e">
        <v>#N/A</v>
      </c>
      <c r="EF92" s="2" t="e">
        <v>#N/A</v>
      </c>
      <c r="EG92" s="2" t="e">
        <v>#N/A</v>
      </c>
      <c r="EH92" s="2" t="e">
        <v>#N/A</v>
      </c>
      <c r="EI92" s="2" t="e">
        <v>#N/A</v>
      </c>
    </row>
    <row r="93" spans="1:139" x14ac:dyDescent="0.25">
      <c r="A93" s="2">
        <v>0</v>
      </c>
      <c r="B93" s="2" t="e">
        <v>#N/A</v>
      </c>
      <c r="C93" s="2" t="e">
        <v>#N/A</v>
      </c>
      <c r="D93" s="2">
        <v>0</v>
      </c>
      <c r="E93" s="2" t="e">
        <v>#N/A</v>
      </c>
      <c r="F93" s="2" t="e">
        <v>#N/A</v>
      </c>
      <c r="G93" s="2" t="e">
        <v>#N/A</v>
      </c>
      <c r="H93" s="2" t="e">
        <v>#N/A</v>
      </c>
      <c r="I93" s="2" t="e">
        <v>#N/A</v>
      </c>
      <c r="J93" s="2" t="e">
        <v>#N/A</v>
      </c>
      <c r="K93" s="2" t="e">
        <v>#N/A</v>
      </c>
      <c r="L93" s="2" t="e">
        <v>#N/A</v>
      </c>
      <c r="M93" s="2" t="e">
        <v>#N/A</v>
      </c>
      <c r="N93" s="2" t="e">
        <v>#N/A</v>
      </c>
      <c r="O93" s="2" t="e">
        <v>#N/A</v>
      </c>
      <c r="P93" s="2" t="e">
        <v>#N/A</v>
      </c>
      <c r="Q93" s="2" t="e">
        <v>#N/A</v>
      </c>
      <c r="R93" s="2" t="e">
        <v>#N/A</v>
      </c>
      <c r="S93" s="2" t="e">
        <v>#N/A</v>
      </c>
      <c r="T93" s="2" t="e">
        <v>#N/A</v>
      </c>
      <c r="U93" s="2" t="e">
        <v>#N/A</v>
      </c>
      <c r="V93" s="2" t="e">
        <v>#N/A</v>
      </c>
      <c r="W93" s="2" t="e">
        <v>#N/A</v>
      </c>
      <c r="X93" s="2" t="e">
        <v>#N/A</v>
      </c>
      <c r="Y93" s="2" t="e">
        <v>#N/A</v>
      </c>
      <c r="Z93" s="2" t="e">
        <v>#N/A</v>
      </c>
      <c r="AA93" s="2" t="e">
        <v>#N/A</v>
      </c>
      <c r="AB93" s="2" t="e">
        <v>#N/A</v>
      </c>
      <c r="AC93" s="2" t="e">
        <v>#N/A</v>
      </c>
      <c r="AD93" s="2" t="e">
        <v>#N/A</v>
      </c>
      <c r="AE93" s="2" t="e">
        <v>#N/A</v>
      </c>
      <c r="AF93" s="2" t="e">
        <v>#N/A</v>
      </c>
      <c r="AG93" s="2" t="e">
        <v>#N/A</v>
      </c>
      <c r="AH93" s="2" t="e">
        <v>#N/A</v>
      </c>
      <c r="AI93" s="2" t="e">
        <v>#N/A</v>
      </c>
      <c r="AJ93" s="2" t="e">
        <v>#N/A</v>
      </c>
      <c r="AK93" s="2" t="e">
        <v>#N/A</v>
      </c>
      <c r="AL93" s="2" t="e">
        <v>#N/A</v>
      </c>
      <c r="AM93" s="2" t="e">
        <v>#N/A</v>
      </c>
      <c r="AN93" s="2" t="e">
        <v>#N/A</v>
      </c>
      <c r="AO93" s="2" t="e">
        <v>#N/A</v>
      </c>
      <c r="AP93" s="2" t="e">
        <v>#N/A</v>
      </c>
      <c r="AQ93" s="2" t="e">
        <v>#N/A</v>
      </c>
      <c r="AR93" s="2" t="e">
        <v>#N/A</v>
      </c>
      <c r="AS93" s="2" t="e">
        <v>#N/A</v>
      </c>
      <c r="AT93" s="2" t="e">
        <v>#N/A</v>
      </c>
      <c r="AU93" s="2" t="e">
        <v>#N/A</v>
      </c>
      <c r="AV93" s="2" t="e">
        <v>#N/A</v>
      </c>
      <c r="AW93" s="2" t="e">
        <v>#N/A</v>
      </c>
      <c r="AX93" s="2" t="e">
        <v>#N/A</v>
      </c>
      <c r="AY93" s="2" t="e">
        <v>#N/A</v>
      </c>
      <c r="AZ93" s="2" t="e">
        <v>#N/A</v>
      </c>
      <c r="BA93" s="2" t="e">
        <v>#N/A</v>
      </c>
      <c r="BB93" s="2" t="e">
        <v>#N/A</v>
      </c>
      <c r="BC93" s="2" t="e">
        <v>#N/A</v>
      </c>
      <c r="BD93" s="2" t="e">
        <v>#N/A</v>
      </c>
      <c r="BE93" s="2" t="e">
        <v>#N/A</v>
      </c>
      <c r="BF93" s="2" t="e">
        <v>#N/A</v>
      </c>
      <c r="BG93" s="2" t="e">
        <v>#N/A</v>
      </c>
      <c r="BH93" s="2" t="e">
        <v>#N/A</v>
      </c>
      <c r="BI93" s="2" t="e">
        <v>#N/A</v>
      </c>
      <c r="BJ93" s="2" t="e">
        <v>#N/A</v>
      </c>
      <c r="BK93" s="2" t="e">
        <v>#N/A</v>
      </c>
      <c r="BL93" s="2" t="e">
        <v>#N/A</v>
      </c>
      <c r="BM93" s="2" t="e">
        <v>#N/A</v>
      </c>
      <c r="BN93" s="2" t="e">
        <v>#N/A</v>
      </c>
      <c r="BO93" s="2" t="e">
        <v>#N/A</v>
      </c>
      <c r="BP93" s="2" t="e">
        <v>#N/A</v>
      </c>
      <c r="BQ93" s="2" t="e">
        <v>#N/A</v>
      </c>
      <c r="BR93" s="2" t="e">
        <v>#N/A</v>
      </c>
      <c r="BS93" s="2" t="e">
        <v>#N/A</v>
      </c>
      <c r="BT93" s="2" t="e">
        <v>#N/A</v>
      </c>
      <c r="BU93" s="2" t="e">
        <v>#N/A</v>
      </c>
      <c r="BV93" s="2" t="e">
        <v>#N/A</v>
      </c>
      <c r="BW93" s="2" t="e">
        <v>#N/A</v>
      </c>
      <c r="BX93" s="2" t="e">
        <v>#N/A</v>
      </c>
      <c r="BY93" s="2" t="e">
        <v>#N/A</v>
      </c>
      <c r="BZ93" s="2" t="e">
        <v>#N/A</v>
      </c>
      <c r="CA93" s="2" t="e">
        <v>#N/A</v>
      </c>
      <c r="CB93" s="2" t="e">
        <v>#N/A</v>
      </c>
      <c r="CC93" s="2" t="e">
        <v>#N/A</v>
      </c>
      <c r="CD93" s="2" t="e">
        <v>#N/A</v>
      </c>
      <c r="CE93" s="2" t="e">
        <v>#N/A</v>
      </c>
      <c r="CF93" s="2" t="e">
        <v>#N/A</v>
      </c>
      <c r="CG93" s="2" t="e">
        <v>#N/A</v>
      </c>
      <c r="CH93" s="2" t="e">
        <v>#N/A</v>
      </c>
      <c r="CI93" s="2" t="e">
        <v>#N/A</v>
      </c>
      <c r="CJ93" s="2" t="e">
        <v>#N/A</v>
      </c>
      <c r="CK93" s="2" t="e">
        <v>#N/A</v>
      </c>
      <c r="CL93" s="2" t="e">
        <v>#N/A</v>
      </c>
      <c r="CM93" s="2" t="e">
        <v>#N/A</v>
      </c>
      <c r="CN93" s="2" t="e">
        <v>#N/A</v>
      </c>
      <c r="CO93" s="2" t="e">
        <v>#N/A</v>
      </c>
      <c r="CP93" s="2" t="e">
        <v>#N/A</v>
      </c>
      <c r="CQ93" s="2" t="e">
        <v>#N/A</v>
      </c>
      <c r="CR93" s="2" t="e">
        <v>#N/A</v>
      </c>
      <c r="CS93" s="2" t="e">
        <v>#N/A</v>
      </c>
      <c r="CT93" s="2" t="e">
        <v>#N/A</v>
      </c>
      <c r="CU93" s="2" t="e">
        <v>#N/A</v>
      </c>
      <c r="CV93" s="2" t="e">
        <v>#N/A</v>
      </c>
      <c r="CW93" s="2" t="e">
        <v>#N/A</v>
      </c>
      <c r="CX93" s="2" t="e">
        <v>#N/A</v>
      </c>
      <c r="CY93" s="2" t="e">
        <v>#N/A</v>
      </c>
      <c r="CZ93" s="2" t="e">
        <v>#N/A</v>
      </c>
      <c r="DA93" s="2" t="e">
        <v>#N/A</v>
      </c>
      <c r="DB93" s="2" t="e">
        <v>#N/A</v>
      </c>
      <c r="DC93" s="2" t="e">
        <v>#N/A</v>
      </c>
      <c r="DD93" s="2" t="e">
        <v>#N/A</v>
      </c>
      <c r="DE93" s="2" t="e">
        <v>#N/A</v>
      </c>
      <c r="DF93" s="2" t="e">
        <v>#N/A</v>
      </c>
      <c r="DG93" s="2" t="e">
        <v>#N/A</v>
      </c>
      <c r="DH93" s="2" t="e">
        <v>#N/A</v>
      </c>
      <c r="DI93" s="2" t="e">
        <v>#N/A</v>
      </c>
      <c r="DJ93" s="2" t="e">
        <v>#N/A</v>
      </c>
      <c r="DK93" s="2" t="e">
        <v>#N/A</v>
      </c>
      <c r="DL93" s="2" t="e">
        <v>#N/A</v>
      </c>
      <c r="DM93" s="2" t="e">
        <v>#N/A</v>
      </c>
      <c r="DN93" s="2" t="e">
        <v>#N/A</v>
      </c>
      <c r="DO93" s="2" t="e">
        <v>#N/A</v>
      </c>
      <c r="DP93" s="2" t="e">
        <v>#N/A</v>
      </c>
      <c r="DQ93" s="2" t="e">
        <v>#N/A</v>
      </c>
      <c r="DR93" s="2" t="e">
        <v>#N/A</v>
      </c>
      <c r="DS93" s="2" t="e">
        <v>#N/A</v>
      </c>
      <c r="DT93" s="2" t="e">
        <v>#N/A</v>
      </c>
      <c r="DU93" s="2" t="e">
        <v>#N/A</v>
      </c>
      <c r="DV93" s="2" t="e">
        <v>#N/A</v>
      </c>
      <c r="DW93" s="2" t="e">
        <v>#N/A</v>
      </c>
      <c r="DX93" s="2" t="e">
        <v>#N/A</v>
      </c>
      <c r="DY93" s="2" t="e">
        <v>#N/A</v>
      </c>
      <c r="DZ93" s="2" t="e">
        <v>#N/A</v>
      </c>
      <c r="EA93" s="2" t="e">
        <v>#N/A</v>
      </c>
      <c r="EB93" s="2" t="e">
        <v>#N/A</v>
      </c>
      <c r="EC93" s="2" t="e">
        <v>#N/A</v>
      </c>
      <c r="ED93" s="2" t="e">
        <v>#N/A</v>
      </c>
      <c r="EE93" s="2" t="e">
        <v>#N/A</v>
      </c>
      <c r="EF93" s="2" t="e">
        <v>#N/A</v>
      </c>
      <c r="EG93" s="2" t="e">
        <v>#N/A</v>
      </c>
      <c r="EH93" s="2" t="e">
        <v>#N/A</v>
      </c>
      <c r="EI93" s="2" t="e">
        <v>#N/A</v>
      </c>
    </row>
    <row r="94" spans="1:139" x14ac:dyDescent="0.25">
      <c r="A94" s="2">
        <v>0</v>
      </c>
      <c r="B94" s="2" t="e">
        <v>#N/A</v>
      </c>
      <c r="C94" s="2" t="e">
        <v>#N/A</v>
      </c>
      <c r="D94" s="2">
        <v>0</v>
      </c>
      <c r="E94" s="2" t="e">
        <v>#N/A</v>
      </c>
      <c r="F94" s="2" t="e">
        <v>#N/A</v>
      </c>
      <c r="G94" s="2" t="e">
        <v>#N/A</v>
      </c>
      <c r="H94" s="2" t="e">
        <v>#N/A</v>
      </c>
      <c r="I94" s="2" t="e">
        <v>#N/A</v>
      </c>
      <c r="J94" s="2" t="e">
        <v>#N/A</v>
      </c>
      <c r="K94" s="2" t="e">
        <v>#N/A</v>
      </c>
      <c r="L94" s="2" t="e">
        <v>#N/A</v>
      </c>
      <c r="M94" s="2" t="e">
        <v>#N/A</v>
      </c>
      <c r="N94" s="2" t="e">
        <v>#N/A</v>
      </c>
      <c r="O94" s="2" t="e">
        <v>#N/A</v>
      </c>
      <c r="P94" s="2" t="e">
        <v>#N/A</v>
      </c>
      <c r="Q94" s="2" t="e">
        <v>#N/A</v>
      </c>
      <c r="R94" s="2" t="e">
        <v>#N/A</v>
      </c>
      <c r="S94" s="2" t="e">
        <v>#N/A</v>
      </c>
      <c r="T94" s="2" t="e">
        <v>#N/A</v>
      </c>
      <c r="U94" s="2" t="e">
        <v>#N/A</v>
      </c>
      <c r="V94" s="2" t="e">
        <v>#N/A</v>
      </c>
      <c r="W94" s="2" t="e">
        <v>#N/A</v>
      </c>
      <c r="X94" s="2" t="e">
        <v>#N/A</v>
      </c>
      <c r="Y94" s="2" t="e">
        <v>#N/A</v>
      </c>
      <c r="Z94" s="2" t="e">
        <v>#N/A</v>
      </c>
      <c r="AA94" s="2" t="e">
        <v>#N/A</v>
      </c>
      <c r="AB94" s="2" t="e">
        <v>#N/A</v>
      </c>
      <c r="AC94" s="2" t="e">
        <v>#N/A</v>
      </c>
      <c r="AD94" s="2" t="e">
        <v>#N/A</v>
      </c>
      <c r="AE94" s="2" t="e">
        <v>#N/A</v>
      </c>
      <c r="AF94" s="2" t="e">
        <v>#N/A</v>
      </c>
      <c r="AG94" s="2" t="e">
        <v>#N/A</v>
      </c>
      <c r="AH94" s="2" t="e">
        <v>#N/A</v>
      </c>
      <c r="AI94" s="2" t="e">
        <v>#N/A</v>
      </c>
      <c r="AJ94" s="2" t="e">
        <v>#N/A</v>
      </c>
      <c r="AK94" s="2" t="e">
        <v>#N/A</v>
      </c>
      <c r="AL94" s="2" t="e">
        <v>#N/A</v>
      </c>
      <c r="AM94" s="2" t="e">
        <v>#N/A</v>
      </c>
      <c r="AN94" s="2" t="e">
        <v>#N/A</v>
      </c>
      <c r="AO94" s="2" t="e">
        <v>#N/A</v>
      </c>
      <c r="AP94" s="2" t="e">
        <v>#N/A</v>
      </c>
      <c r="AQ94" s="2" t="e">
        <v>#N/A</v>
      </c>
      <c r="AR94" s="2" t="e">
        <v>#N/A</v>
      </c>
      <c r="AS94" s="2" t="e">
        <v>#N/A</v>
      </c>
      <c r="AT94" s="2" t="e">
        <v>#N/A</v>
      </c>
      <c r="AU94" s="2" t="e">
        <v>#N/A</v>
      </c>
      <c r="AV94" s="2" t="e">
        <v>#N/A</v>
      </c>
      <c r="AW94" s="2" t="e">
        <v>#N/A</v>
      </c>
      <c r="AX94" s="2" t="e">
        <v>#N/A</v>
      </c>
      <c r="AY94" s="2" t="e">
        <v>#N/A</v>
      </c>
      <c r="AZ94" s="2" t="e">
        <v>#N/A</v>
      </c>
      <c r="BA94" s="2" t="e">
        <v>#N/A</v>
      </c>
      <c r="BB94" s="2" t="e">
        <v>#N/A</v>
      </c>
      <c r="BC94" s="2" t="e">
        <v>#N/A</v>
      </c>
      <c r="BD94" s="2" t="e">
        <v>#N/A</v>
      </c>
      <c r="BE94" s="2" t="e">
        <v>#N/A</v>
      </c>
      <c r="BF94" s="2" t="e">
        <v>#N/A</v>
      </c>
      <c r="BG94" s="2" t="e">
        <v>#N/A</v>
      </c>
      <c r="BH94" s="2" t="e">
        <v>#N/A</v>
      </c>
      <c r="BI94" s="2" t="e">
        <v>#N/A</v>
      </c>
      <c r="BJ94" s="2" t="e">
        <v>#N/A</v>
      </c>
      <c r="BK94" s="2" t="e">
        <v>#N/A</v>
      </c>
      <c r="BL94" s="2" t="e">
        <v>#N/A</v>
      </c>
      <c r="BM94" s="2" t="e">
        <v>#N/A</v>
      </c>
      <c r="BN94" s="2" t="e">
        <v>#N/A</v>
      </c>
      <c r="BO94" s="2" t="e">
        <v>#N/A</v>
      </c>
      <c r="BP94" s="2" t="e">
        <v>#N/A</v>
      </c>
      <c r="BQ94" s="2" t="e">
        <v>#N/A</v>
      </c>
      <c r="BR94" s="2" t="e">
        <v>#N/A</v>
      </c>
      <c r="BS94" s="2" t="e">
        <v>#N/A</v>
      </c>
      <c r="BT94" s="2" t="e">
        <v>#N/A</v>
      </c>
      <c r="BU94" s="2" t="e">
        <v>#N/A</v>
      </c>
      <c r="BV94" s="2" t="e">
        <v>#N/A</v>
      </c>
      <c r="BW94" s="2" t="e">
        <v>#N/A</v>
      </c>
      <c r="BX94" s="2" t="e">
        <v>#N/A</v>
      </c>
      <c r="BY94" s="2" t="e">
        <v>#N/A</v>
      </c>
      <c r="BZ94" s="2" t="e">
        <v>#N/A</v>
      </c>
      <c r="CA94" s="2" t="e">
        <v>#N/A</v>
      </c>
      <c r="CB94" s="2" t="e">
        <v>#N/A</v>
      </c>
      <c r="CC94" s="2" t="e">
        <v>#N/A</v>
      </c>
      <c r="CD94" s="2" t="e">
        <v>#N/A</v>
      </c>
      <c r="CE94" s="2" t="e">
        <v>#N/A</v>
      </c>
      <c r="CF94" s="2" t="e">
        <v>#N/A</v>
      </c>
      <c r="CG94" s="2" t="e">
        <v>#N/A</v>
      </c>
      <c r="CH94" s="2" t="e">
        <v>#N/A</v>
      </c>
      <c r="CI94" s="2" t="e">
        <v>#N/A</v>
      </c>
      <c r="CJ94" s="2" t="e">
        <v>#N/A</v>
      </c>
      <c r="CK94" s="2" t="e">
        <v>#N/A</v>
      </c>
      <c r="CL94" s="2" t="e">
        <v>#N/A</v>
      </c>
      <c r="CM94" s="2" t="e">
        <v>#N/A</v>
      </c>
      <c r="CN94" s="2" t="e">
        <v>#N/A</v>
      </c>
      <c r="CO94" s="2" t="e">
        <v>#N/A</v>
      </c>
      <c r="CP94" s="2" t="e">
        <v>#N/A</v>
      </c>
      <c r="CQ94" s="2" t="e">
        <v>#N/A</v>
      </c>
      <c r="CR94" s="2" t="e">
        <v>#N/A</v>
      </c>
      <c r="CS94" s="2" t="e">
        <v>#N/A</v>
      </c>
      <c r="CT94" s="2" t="e">
        <v>#N/A</v>
      </c>
      <c r="CU94" s="2" t="e">
        <v>#N/A</v>
      </c>
      <c r="CV94" s="2" t="e">
        <v>#N/A</v>
      </c>
      <c r="CW94" s="2" t="e">
        <v>#N/A</v>
      </c>
      <c r="CX94" s="2" t="e">
        <v>#N/A</v>
      </c>
      <c r="CY94" s="2" t="e">
        <v>#N/A</v>
      </c>
      <c r="CZ94" s="2" t="e">
        <v>#N/A</v>
      </c>
      <c r="DA94" s="2" t="e">
        <v>#N/A</v>
      </c>
      <c r="DB94" s="2" t="e">
        <v>#N/A</v>
      </c>
      <c r="DC94" s="2" t="e">
        <v>#N/A</v>
      </c>
      <c r="DD94" s="2" t="e">
        <v>#N/A</v>
      </c>
      <c r="DE94" s="2" t="e">
        <v>#N/A</v>
      </c>
      <c r="DF94" s="2" t="e">
        <v>#N/A</v>
      </c>
      <c r="DG94" s="2" t="e">
        <v>#N/A</v>
      </c>
      <c r="DH94" s="2" t="e">
        <v>#N/A</v>
      </c>
      <c r="DI94" s="2" t="e">
        <v>#N/A</v>
      </c>
      <c r="DJ94" s="2" t="e">
        <v>#N/A</v>
      </c>
      <c r="DK94" s="2" t="e">
        <v>#N/A</v>
      </c>
      <c r="DL94" s="2" t="e">
        <v>#N/A</v>
      </c>
      <c r="DM94" s="2" t="e">
        <v>#N/A</v>
      </c>
      <c r="DN94" s="2" t="e">
        <v>#N/A</v>
      </c>
      <c r="DO94" s="2" t="e">
        <v>#N/A</v>
      </c>
      <c r="DP94" s="2" t="e">
        <v>#N/A</v>
      </c>
      <c r="DQ94" s="2" t="e">
        <v>#N/A</v>
      </c>
      <c r="DR94" s="2" t="e">
        <v>#N/A</v>
      </c>
      <c r="DS94" s="2" t="e">
        <v>#N/A</v>
      </c>
      <c r="DT94" s="2" t="e">
        <v>#N/A</v>
      </c>
      <c r="DU94" s="2" t="e">
        <v>#N/A</v>
      </c>
      <c r="DV94" s="2" t="e">
        <v>#N/A</v>
      </c>
      <c r="DW94" s="2" t="e">
        <v>#N/A</v>
      </c>
      <c r="DX94" s="2" t="e">
        <v>#N/A</v>
      </c>
      <c r="DY94" s="2" t="e">
        <v>#N/A</v>
      </c>
      <c r="DZ94" s="2" t="e">
        <v>#N/A</v>
      </c>
      <c r="EA94" s="2" t="e">
        <v>#N/A</v>
      </c>
      <c r="EB94" s="2" t="e">
        <v>#N/A</v>
      </c>
      <c r="EC94" s="2" t="e">
        <v>#N/A</v>
      </c>
      <c r="ED94" s="2" t="e">
        <v>#N/A</v>
      </c>
      <c r="EE94" s="2" t="e">
        <v>#N/A</v>
      </c>
      <c r="EF94" s="2" t="e">
        <v>#N/A</v>
      </c>
      <c r="EG94" s="2" t="e">
        <v>#N/A</v>
      </c>
      <c r="EH94" s="2" t="e">
        <v>#N/A</v>
      </c>
      <c r="EI94" s="2" t="e">
        <v>#N/A</v>
      </c>
    </row>
    <row r="95" spans="1:139" s="71" customFormat="1" x14ac:dyDescent="0.25">
      <c r="A95" s="2">
        <v>0</v>
      </c>
      <c r="B95" s="2" t="e">
        <v>#N/A</v>
      </c>
      <c r="C95" s="2" t="e">
        <v>#N/A</v>
      </c>
      <c r="D95" s="2">
        <v>0</v>
      </c>
      <c r="E95" s="2" t="e">
        <v>#N/A</v>
      </c>
      <c r="F95" s="2" t="e">
        <v>#N/A</v>
      </c>
      <c r="G95" s="2" t="e">
        <v>#N/A</v>
      </c>
      <c r="H95" s="2" t="e">
        <v>#N/A</v>
      </c>
      <c r="I95" s="2" t="e">
        <v>#N/A</v>
      </c>
      <c r="J95" s="2" t="e">
        <v>#N/A</v>
      </c>
      <c r="K95" s="2" t="e">
        <v>#N/A</v>
      </c>
      <c r="L95" s="2" t="e">
        <v>#N/A</v>
      </c>
      <c r="M95" s="2" t="e">
        <v>#N/A</v>
      </c>
      <c r="N95" s="2" t="e">
        <v>#N/A</v>
      </c>
      <c r="O95" s="2" t="e">
        <v>#N/A</v>
      </c>
      <c r="P95" s="2" t="e">
        <v>#N/A</v>
      </c>
      <c r="Q95" s="2" t="e">
        <v>#N/A</v>
      </c>
      <c r="R95" s="2" t="e">
        <v>#N/A</v>
      </c>
      <c r="S95" s="2" t="e">
        <v>#N/A</v>
      </c>
      <c r="T95" s="2" t="e">
        <v>#N/A</v>
      </c>
      <c r="U95" s="2" t="e">
        <v>#N/A</v>
      </c>
      <c r="V95" s="2" t="e">
        <v>#N/A</v>
      </c>
      <c r="W95" s="2" t="e">
        <v>#N/A</v>
      </c>
      <c r="X95" s="2" t="e">
        <v>#N/A</v>
      </c>
      <c r="Y95" s="2" t="e">
        <v>#N/A</v>
      </c>
      <c r="Z95" s="2" t="e">
        <v>#N/A</v>
      </c>
      <c r="AA95" s="2" t="e">
        <v>#N/A</v>
      </c>
      <c r="AB95" s="2" t="e">
        <v>#N/A</v>
      </c>
      <c r="AC95" s="2" t="e">
        <v>#N/A</v>
      </c>
      <c r="AD95" s="2" t="e">
        <v>#N/A</v>
      </c>
      <c r="AE95" s="2" t="e">
        <v>#N/A</v>
      </c>
      <c r="AF95" s="2" t="e">
        <v>#N/A</v>
      </c>
      <c r="AG95" s="2" t="e">
        <v>#N/A</v>
      </c>
      <c r="AH95" s="2" t="e">
        <v>#N/A</v>
      </c>
      <c r="AI95" s="2" t="e">
        <v>#N/A</v>
      </c>
      <c r="AJ95" s="2" t="e">
        <v>#N/A</v>
      </c>
      <c r="AK95" s="2" t="e">
        <v>#N/A</v>
      </c>
      <c r="AL95" s="2" t="e">
        <v>#N/A</v>
      </c>
      <c r="AM95" s="2" t="e">
        <v>#N/A</v>
      </c>
      <c r="AN95" s="2" t="e">
        <v>#N/A</v>
      </c>
      <c r="AO95" s="2" t="e">
        <v>#N/A</v>
      </c>
      <c r="AP95" s="2" t="e">
        <v>#N/A</v>
      </c>
      <c r="AQ95" s="2" t="e">
        <v>#N/A</v>
      </c>
      <c r="AR95" s="2" t="e">
        <v>#N/A</v>
      </c>
      <c r="AS95" s="2" t="e">
        <v>#N/A</v>
      </c>
      <c r="AT95" s="2" t="e">
        <v>#N/A</v>
      </c>
      <c r="AU95" s="2" t="e">
        <v>#N/A</v>
      </c>
      <c r="AV95" s="2" t="e">
        <v>#N/A</v>
      </c>
      <c r="AW95" s="2" t="e">
        <v>#N/A</v>
      </c>
      <c r="AX95" s="2" t="e">
        <v>#N/A</v>
      </c>
      <c r="AY95" s="2" t="e">
        <v>#N/A</v>
      </c>
      <c r="AZ95" s="2" t="e">
        <v>#N/A</v>
      </c>
      <c r="BA95" s="2" t="e">
        <v>#N/A</v>
      </c>
      <c r="BB95" s="2" t="e">
        <v>#N/A</v>
      </c>
      <c r="BC95" s="2" t="e">
        <v>#N/A</v>
      </c>
      <c r="BD95" s="2" t="e">
        <v>#N/A</v>
      </c>
      <c r="BE95" s="2" t="e">
        <v>#N/A</v>
      </c>
      <c r="BF95" s="2" t="e">
        <v>#N/A</v>
      </c>
      <c r="BG95" s="2" t="e">
        <v>#N/A</v>
      </c>
      <c r="BH95" s="2" t="e">
        <v>#N/A</v>
      </c>
      <c r="BI95" s="2" t="e">
        <v>#N/A</v>
      </c>
      <c r="BJ95" s="2" t="e">
        <v>#N/A</v>
      </c>
      <c r="BK95" s="2" t="e">
        <v>#N/A</v>
      </c>
      <c r="BL95" s="2" t="e">
        <v>#N/A</v>
      </c>
      <c r="BM95" s="2" t="e">
        <v>#N/A</v>
      </c>
      <c r="BN95" s="2" t="e">
        <v>#N/A</v>
      </c>
      <c r="BO95" s="2" t="e">
        <v>#N/A</v>
      </c>
      <c r="BP95" s="2" t="e">
        <v>#N/A</v>
      </c>
      <c r="BQ95" s="2" t="e">
        <v>#N/A</v>
      </c>
      <c r="BR95" s="2" t="e">
        <v>#N/A</v>
      </c>
      <c r="BS95" s="2" t="e">
        <v>#N/A</v>
      </c>
      <c r="BT95" s="2" t="e">
        <v>#N/A</v>
      </c>
      <c r="BU95" s="2" t="e">
        <v>#N/A</v>
      </c>
      <c r="BV95" s="2" t="e">
        <v>#N/A</v>
      </c>
      <c r="BW95" s="2" t="e">
        <v>#N/A</v>
      </c>
      <c r="BX95" s="2" t="e">
        <v>#N/A</v>
      </c>
      <c r="BY95" s="2" t="e">
        <v>#N/A</v>
      </c>
      <c r="BZ95" s="2" t="e">
        <v>#N/A</v>
      </c>
      <c r="CA95" s="2" t="e">
        <v>#N/A</v>
      </c>
      <c r="CB95" s="2" t="e">
        <v>#N/A</v>
      </c>
      <c r="CC95" s="2" t="e">
        <v>#N/A</v>
      </c>
      <c r="CD95" s="2" t="e">
        <v>#N/A</v>
      </c>
      <c r="CE95" s="2" t="e">
        <v>#N/A</v>
      </c>
      <c r="CF95" s="2" t="e">
        <v>#N/A</v>
      </c>
      <c r="CG95" s="2" t="e">
        <v>#N/A</v>
      </c>
      <c r="CH95" s="2" t="e">
        <v>#N/A</v>
      </c>
      <c r="CI95" s="2" t="e">
        <v>#N/A</v>
      </c>
      <c r="CJ95" s="2" t="e">
        <v>#N/A</v>
      </c>
      <c r="CK95" s="2" t="e">
        <v>#N/A</v>
      </c>
      <c r="CL95" s="2" t="e">
        <v>#N/A</v>
      </c>
      <c r="CM95" s="2" t="e">
        <v>#N/A</v>
      </c>
      <c r="CN95" s="2" t="e">
        <v>#N/A</v>
      </c>
      <c r="CO95" s="2" t="e">
        <v>#N/A</v>
      </c>
      <c r="CP95" s="2" t="e">
        <v>#N/A</v>
      </c>
      <c r="CQ95" s="2" t="e">
        <v>#N/A</v>
      </c>
      <c r="CR95" s="2" t="e">
        <v>#N/A</v>
      </c>
      <c r="CS95" s="2" t="e">
        <v>#N/A</v>
      </c>
      <c r="CT95" s="2" t="e">
        <v>#N/A</v>
      </c>
      <c r="CU95" s="2" t="e">
        <v>#N/A</v>
      </c>
      <c r="CV95" s="2" t="e">
        <v>#N/A</v>
      </c>
      <c r="CW95" s="2" t="e">
        <v>#N/A</v>
      </c>
      <c r="CX95" s="2" t="e">
        <v>#N/A</v>
      </c>
      <c r="CY95" s="2" t="e">
        <v>#N/A</v>
      </c>
      <c r="CZ95" s="2" t="e">
        <v>#N/A</v>
      </c>
      <c r="DA95" s="2" t="e">
        <v>#N/A</v>
      </c>
      <c r="DB95" s="2" t="e">
        <v>#N/A</v>
      </c>
      <c r="DC95" s="2" t="e">
        <v>#N/A</v>
      </c>
      <c r="DD95" s="2" t="e">
        <v>#N/A</v>
      </c>
      <c r="DE95" s="2" t="e">
        <v>#N/A</v>
      </c>
      <c r="DF95" s="2" t="e">
        <v>#N/A</v>
      </c>
      <c r="DG95" s="2" t="e">
        <v>#N/A</v>
      </c>
      <c r="DH95" s="2" t="e">
        <v>#N/A</v>
      </c>
      <c r="DI95" s="2" t="e">
        <v>#N/A</v>
      </c>
      <c r="DJ95" s="2" t="e">
        <v>#N/A</v>
      </c>
      <c r="DK95" s="2" t="e">
        <v>#N/A</v>
      </c>
      <c r="DL95" s="2" t="e">
        <v>#N/A</v>
      </c>
      <c r="DM95" s="2" t="e">
        <v>#N/A</v>
      </c>
      <c r="DN95" s="2" t="e">
        <v>#N/A</v>
      </c>
      <c r="DO95" s="2" t="e">
        <v>#N/A</v>
      </c>
      <c r="DP95" s="2" t="e">
        <v>#N/A</v>
      </c>
      <c r="DQ95" s="2" t="e">
        <v>#N/A</v>
      </c>
      <c r="DR95" s="2" t="e">
        <v>#N/A</v>
      </c>
      <c r="DS95" s="2" t="e">
        <v>#N/A</v>
      </c>
      <c r="DT95" s="2" t="e">
        <v>#N/A</v>
      </c>
      <c r="DU95" s="2" t="e">
        <v>#N/A</v>
      </c>
      <c r="DV95" s="2" t="e">
        <v>#N/A</v>
      </c>
      <c r="DW95" s="2" t="e">
        <v>#N/A</v>
      </c>
      <c r="DX95" s="2" t="e">
        <v>#N/A</v>
      </c>
      <c r="DY95" s="2" t="e">
        <v>#N/A</v>
      </c>
      <c r="DZ95" s="2" t="e">
        <v>#N/A</v>
      </c>
      <c r="EA95" s="2" t="e">
        <v>#N/A</v>
      </c>
      <c r="EB95" s="2" t="e">
        <v>#N/A</v>
      </c>
      <c r="EC95" s="2" t="e">
        <v>#N/A</v>
      </c>
      <c r="ED95" s="2" t="e">
        <v>#N/A</v>
      </c>
      <c r="EE95" s="2" t="e">
        <v>#N/A</v>
      </c>
      <c r="EF95" s="2" t="e">
        <v>#N/A</v>
      </c>
      <c r="EG95" s="2" t="e">
        <v>#N/A</v>
      </c>
      <c r="EH95" s="2" t="e">
        <v>#N/A</v>
      </c>
      <c r="EI95" s="2" t="e">
        <v>#N/A</v>
      </c>
    </row>
    <row r="96" spans="1:139" s="71" customFormat="1" x14ac:dyDescent="0.25">
      <c r="A96" s="2">
        <v>0</v>
      </c>
      <c r="B96" s="2" t="e">
        <v>#N/A</v>
      </c>
      <c r="C96" s="2" t="e">
        <v>#N/A</v>
      </c>
      <c r="D96" s="2">
        <v>0</v>
      </c>
      <c r="E96" s="2" t="e">
        <v>#N/A</v>
      </c>
      <c r="F96" s="2" t="e">
        <v>#N/A</v>
      </c>
      <c r="G96" s="2" t="e">
        <v>#N/A</v>
      </c>
      <c r="H96" s="2" t="e">
        <v>#N/A</v>
      </c>
      <c r="I96" s="2" t="e">
        <v>#N/A</v>
      </c>
      <c r="J96" s="2" t="e">
        <v>#N/A</v>
      </c>
      <c r="K96" s="2" t="e">
        <v>#N/A</v>
      </c>
      <c r="L96" s="2" t="e">
        <v>#N/A</v>
      </c>
      <c r="M96" s="2" t="e">
        <v>#N/A</v>
      </c>
      <c r="N96" s="2" t="e">
        <v>#N/A</v>
      </c>
      <c r="O96" s="2" t="e">
        <v>#N/A</v>
      </c>
      <c r="P96" s="2" t="e">
        <v>#N/A</v>
      </c>
      <c r="Q96" s="2" t="e">
        <v>#N/A</v>
      </c>
      <c r="R96" s="2" t="e">
        <v>#N/A</v>
      </c>
      <c r="S96" s="2" t="e">
        <v>#N/A</v>
      </c>
      <c r="T96" s="2" t="e">
        <v>#N/A</v>
      </c>
      <c r="U96" s="2" t="e">
        <v>#N/A</v>
      </c>
      <c r="V96" s="2" t="e">
        <v>#N/A</v>
      </c>
      <c r="W96" s="2" t="e">
        <v>#N/A</v>
      </c>
      <c r="X96" s="2" t="e">
        <v>#N/A</v>
      </c>
      <c r="Y96" s="2" t="e">
        <v>#N/A</v>
      </c>
      <c r="Z96" s="2" t="e">
        <v>#N/A</v>
      </c>
      <c r="AA96" s="2" t="e">
        <v>#N/A</v>
      </c>
      <c r="AB96" s="2" t="e">
        <v>#N/A</v>
      </c>
      <c r="AC96" s="2" t="e">
        <v>#N/A</v>
      </c>
      <c r="AD96" s="2" t="e">
        <v>#N/A</v>
      </c>
      <c r="AE96" s="2" t="e">
        <v>#N/A</v>
      </c>
      <c r="AF96" s="2" t="e">
        <v>#N/A</v>
      </c>
      <c r="AG96" s="2" t="e">
        <v>#N/A</v>
      </c>
      <c r="AH96" s="2" t="e">
        <v>#N/A</v>
      </c>
      <c r="AI96" s="2" t="e">
        <v>#N/A</v>
      </c>
      <c r="AJ96" s="2" t="e">
        <v>#N/A</v>
      </c>
      <c r="AK96" s="2" t="e">
        <v>#N/A</v>
      </c>
      <c r="AL96" s="2" t="e">
        <v>#N/A</v>
      </c>
      <c r="AM96" s="2" t="e">
        <v>#N/A</v>
      </c>
      <c r="AN96" s="2" t="e">
        <v>#N/A</v>
      </c>
      <c r="AO96" s="2" t="e">
        <v>#N/A</v>
      </c>
      <c r="AP96" s="2" t="e">
        <v>#N/A</v>
      </c>
      <c r="AQ96" s="2" t="e">
        <v>#N/A</v>
      </c>
      <c r="AR96" s="2" t="e">
        <v>#N/A</v>
      </c>
      <c r="AS96" s="2" t="e">
        <v>#N/A</v>
      </c>
      <c r="AT96" s="2" t="e">
        <v>#N/A</v>
      </c>
      <c r="AU96" s="2" t="e">
        <v>#N/A</v>
      </c>
      <c r="AV96" s="2" t="e">
        <v>#N/A</v>
      </c>
      <c r="AW96" s="2" t="e">
        <v>#N/A</v>
      </c>
      <c r="AX96" s="2" t="e">
        <v>#N/A</v>
      </c>
      <c r="AY96" s="2" t="e">
        <v>#N/A</v>
      </c>
      <c r="AZ96" s="2" t="e">
        <v>#N/A</v>
      </c>
      <c r="BA96" s="2" t="e">
        <v>#N/A</v>
      </c>
      <c r="BB96" s="2" t="e">
        <v>#N/A</v>
      </c>
      <c r="BC96" s="2" t="e">
        <v>#N/A</v>
      </c>
      <c r="BD96" s="2" t="e">
        <v>#N/A</v>
      </c>
      <c r="BE96" s="2" t="e">
        <v>#N/A</v>
      </c>
      <c r="BF96" s="2" t="e">
        <v>#N/A</v>
      </c>
      <c r="BG96" s="2" t="e">
        <v>#N/A</v>
      </c>
      <c r="BH96" s="2" t="e">
        <v>#N/A</v>
      </c>
      <c r="BI96" s="2" t="e">
        <v>#N/A</v>
      </c>
      <c r="BJ96" s="2" t="e">
        <v>#N/A</v>
      </c>
      <c r="BK96" s="2" t="e">
        <v>#N/A</v>
      </c>
      <c r="BL96" s="2" t="e">
        <v>#N/A</v>
      </c>
      <c r="BM96" s="2" t="e">
        <v>#N/A</v>
      </c>
      <c r="BN96" s="2" t="e">
        <v>#N/A</v>
      </c>
      <c r="BO96" s="2" t="e">
        <v>#N/A</v>
      </c>
      <c r="BP96" s="2" t="e">
        <v>#N/A</v>
      </c>
      <c r="BQ96" s="2" t="e">
        <v>#N/A</v>
      </c>
      <c r="BR96" s="2" t="e">
        <v>#N/A</v>
      </c>
      <c r="BS96" s="2" t="e">
        <v>#N/A</v>
      </c>
      <c r="BT96" s="2" t="e">
        <v>#N/A</v>
      </c>
      <c r="BU96" s="2" t="e">
        <v>#N/A</v>
      </c>
      <c r="BV96" s="2" t="e">
        <v>#N/A</v>
      </c>
      <c r="BW96" s="2" t="e">
        <v>#N/A</v>
      </c>
      <c r="BX96" s="2" t="e">
        <v>#N/A</v>
      </c>
      <c r="BY96" s="2" t="e">
        <v>#N/A</v>
      </c>
      <c r="BZ96" s="2" t="e">
        <v>#N/A</v>
      </c>
      <c r="CA96" s="2" t="e">
        <v>#N/A</v>
      </c>
      <c r="CB96" s="2" t="e">
        <v>#N/A</v>
      </c>
      <c r="CC96" s="2" t="e">
        <v>#N/A</v>
      </c>
      <c r="CD96" s="2" t="e">
        <v>#N/A</v>
      </c>
      <c r="CE96" s="2" t="e">
        <v>#N/A</v>
      </c>
      <c r="CF96" s="2" t="e">
        <v>#N/A</v>
      </c>
      <c r="CG96" s="2" t="e">
        <v>#N/A</v>
      </c>
      <c r="CH96" s="2" t="e">
        <v>#N/A</v>
      </c>
      <c r="CI96" s="2" t="e">
        <v>#N/A</v>
      </c>
      <c r="CJ96" s="2" t="e">
        <v>#N/A</v>
      </c>
      <c r="CK96" s="2" t="e">
        <v>#N/A</v>
      </c>
      <c r="CL96" s="2" t="e">
        <v>#N/A</v>
      </c>
      <c r="CM96" s="2" t="e">
        <v>#N/A</v>
      </c>
      <c r="CN96" s="2" t="e">
        <v>#N/A</v>
      </c>
      <c r="CO96" s="2" t="e">
        <v>#N/A</v>
      </c>
      <c r="CP96" s="2" t="e">
        <v>#N/A</v>
      </c>
      <c r="CQ96" s="2" t="e">
        <v>#N/A</v>
      </c>
      <c r="CR96" s="2" t="e">
        <v>#N/A</v>
      </c>
      <c r="CS96" s="2" t="e">
        <v>#N/A</v>
      </c>
      <c r="CT96" s="2" t="e">
        <v>#N/A</v>
      </c>
      <c r="CU96" s="2" t="e">
        <v>#N/A</v>
      </c>
      <c r="CV96" s="2" t="e">
        <v>#N/A</v>
      </c>
      <c r="CW96" s="2" t="e">
        <v>#N/A</v>
      </c>
      <c r="CX96" s="2" t="e">
        <v>#N/A</v>
      </c>
      <c r="CY96" s="2" t="e">
        <v>#N/A</v>
      </c>
      <c r="CZ96" s="2" t="e">
        <v>#N/A</v>
      </c>
      <c r="DA96" s="2" t="e">
        <v>#N/A</v>
      </c>
      <c r="DB96" s="2" t="e">
        <v>#N/A</v>
      </c>
      <c r="DC96" s="2" t="e">
        <v>#N/A</v>
      </c>
      <c r="DD96" s="2" t="e">
        <v>#N/A</v>
      </c>
      <c r="DE96" s="2" t="e">
        <v>#N/A</v>
      </c>
      <c r="DF96" s="2" t="e">
        <v>#N/A</v>
      </c>
      <c r="DG96" s="2" t="e">
        <v>#N/A</v>
      </c>
      <c r="DH96" s="2" t="e">
        <v>#N/A</v>
      </c>
      <c r="DI96" s="2" t="e">
        <v>#N/A</v>
      </c>
      <c r="DJ96" s="2" t="e">
        <v>#N/A</v>
      </c>
      <c r="DK96" s="2" t="e">
        <v>#N/A</v>
      </c>
      <c r="DL96" s="2" t="e">
        <v>#N/A</v>
      </c>
      <c r="DM96" s="2" t="e">
        <v>#N/A</v>
      </c>
      <c r="DN96" s="2" t="e">
        <v>#N/A</v>
      </c>
      <c r="DO96" s="2" t="e">
        <v>#N/A</v>
      </c>
      <c r="DP96" s="2" t="e">
        <v>#N/A</v>
      </c>
      <c r="DQ96" s="2" t="e">
        <v>#N/A</v>
      </c>
      <c r="DR96" s="2" t="e">
        <v>#N/A</v>
      </c>
      <c r="DS96" s="2" t="e">
        <v>#N/A</v>
      </c>
      <c r="DT96" s="2" t="e">
        <v>#N/A</v>
      </c>
      <c r="DU96" s="2" t="e">
        <v>#N/A</v>
      </c>
      <c r="DV96" s="2" t="e">
        <v>#N/A</v>
      </c>
      <c r="DW96" s="2" t="e">
        <v>#N/A</v>
      </c>
      <c r="DX96" s="2" t="e">
        <v>#N/A</v>
      </c>
      <c r="DY96" s="2" t="e">
        <v>#N/A</v>
      </c>
      <c r="DZ96" s="2" t="e">
        <v>#N/A</v>
      </c>
      <c r="EA96" s="2" t="e">
        <v>#N/A</v>
      </c>
      <c r="EB96" s="2" t="e">
        <v>#N/A</v>
      </c>
      <c r="EC96" s="2" t="e">
        <v>#N/A</v>
      </c>
      <c r="ED96" s="2" t="e">
        <v>#N/A</v>
      </c>
      <c r="EE96" s="2" t="e">
        <v>#N/A</v>
      </c>
      <c r="EF96" s="2" t="e">
        <v>#N/A</v>
      </c>
      <c r="EG96" s="2" t="e">
        <v>#N/A</v>
      </c>
      <c r="EH96" s="2" t="e">
        <v>#N/A</v>
      </c>
      <c r="EI96" s="2" t="e">
        <v>#N/A</v>
      </c>
    </row>
    <row r="97" spans="1:139" s="71" customFormat="1" x14ac:dyDescent="0.25">
      <c r="A97" s="2">
        <v>0</v>
      </c>
      <c r="B97" s="2" t="e">
        <v>#N/A</v>
      </c>
      <c r="C97" s="2" t="e">
        <v>#N/A</v>
      </c>
      <c r="D97" s="2">
        <v>0</v>
      </c>
      <c r="E97" s="2" t="e">
        <v>#N/A</v>
      </c>
      <c r="F97" s="2" t="e">
        <v>#N/A</v>
      </c>
      <c r="G97" s="2" t="e">
        <v>#N/A</v>
      </c>
      <c r="H97" s="2" t="e">
        <v>#N/A</v>
      </c>
      <c r="I97" s="2" t="e">
        <v>#N/A</v>
      </c>
      <c r="J97" s="2" t="e">
        <v>#N/A</v>
      </c>
      <c r="K97" s="2" t="e">
        <v>#N/A</v>
      </c>
      <c r="L97" s="2" t="e">
        <v>#N/A</v>
      </c>
      <c r="M97" s="2" t="e">
        <v>#N/A</v>
      </c>
      <c r="N97" s="2" t="e">
        <v>#N/A</v>
      </c>
      <c r="O97" s="2" t="e">
        <v>#N/A</v>
      </c>
      <c r="P97" s="2" t="e">
        <v>#N/A</v>
      </c>
      <c r="Q97" s="2" t="e">
        <v>#N/A</v>
      </c>
      <c r="R97" s="2" t="e">
        <v>#N/A</v>
      </c>
      <c r="S97" s="2" t="e">
        <v>#N/A</v>
      </c>
      <c r="T97" s="2" t="e">
        <v>#N/A</v>
      </c>
      <c r="U97" s="2" t="e">
        <v>#N/A</v>
      </c>
      <c r="V97" s="2" t="e">
        <v>#N/A</v>
      </c>
      <c r="W97" s="2" t="e">
        <v>#N/A</v>
      </c>
      <c r="X97" s="2" t="e">
        <v>#N/A</v>
      </c>
      <c r="Y97" s="2" t="e">
        <v>#N/A</v>
      </c>
      <c r="Z97" s="2" t="e">
        <v>#N/A</v>
      </c>
      <c r="AA97" s="2" t="e">
        <v>#N/A</v>
      </c>
      <c r="AB97" s="2" t="e">
        <v>#N/A</v>
      </c>
      <c r="AC97" s="2" t="e">
        <v>#N/A</v>
      </c>
      <c r="AD97" s="2" t="e">
        <v>#N/A</v>
      </c>
      <c r="AE97" s="2" t="e">
        <v>#N/A</v>
      </c>
      <c r="AF97" s="2" t="e">
        <v>#N/A</v>
      </c>
      <c r="AG97" s="2" t="e">
        <v>#N/A</v>
      </c>
      <c r="AH97" s="2" t="e">
        <v>#N/A</v>
      </c>
      <c r="AI97" s="2" t="e">
        <v>#N/A</v>
      </c>
      <c r="AJ97" s="2" t="e">
        <v>#N/A</v>
      </c>
      <c r="AK97" s="2" t="e">
        <v>#N/A</v>
      </c>
      <c r="AL97" s="2" t="e">
        <v>#N/A</v>
      </c>
      <c r="AM97" s="2" t="e">
        <v>#N/A</v>
      </c>
      <c r="AN97" s="2" t="e">
        <v>#N/A</v>
      </c>
      <c r="AO97" s="2" t="e">
        <v>#N/A</v>
      </c>
      <c r="AP97" s="2" t="e">
        <v>#N/A</v>
      </c>
      <c r="AQ97" s="2" t="e">
        <v>#N/A</v>
      </c>
      <c r="AR97" s="2" t="e">
        <v>#N/A</v>
      </c>
      <c r="AS97" s="2" t="e">
        <v>#N/A</v>
      </c>
      <c r="AT97" s="2" t="e">
        <v>#N/A</v>
      </c>
      <c r="AU97" s="2" t="e">
        <v>#N/A</v>
      </c>
      <c r="AV97" s="2" t="e">
        <v>#N/A</v>
      </c>
      <c r="AW97" s="2" t="e">
        <v>#N/A</v>
      </c>
      <c r="AX97" s="2" t="e">
        <v>#N/A</v>
      </c>
      <c r="AY97" s="2" t="e">
        <v>#N/A</v>
      </c>
      <c r="AZ97" s="2" t="e">
        <v>#N/A</v>
      </c>
      <c r="BA97" s="2" t="e">
        <v>#N/A</v>
      </c>
      <c r="BB97" s="2" t="e">
        <v>#N/A</v>
      </c>
      <c r="BC97" s="2" t="e">
        <v>#N/A</v>
      </c>
      <c r="BD97" s="2" t="e">
        <v>#N/A</v>
      </c>
      <c r="BE97" s="2" t="e">
        <v>#N/A</v>
      </c>
      <c r="BF97" s="2" t="e">
        <v>#N/A</v>
      </c>
      <c r="BG97" s="2" t="e">
        <v>#N/A</v>
      </c>
      <c r="BH97" s="2" t="e">
        <v>#N/A</v>
      </c>
      <c r="BI97" s="2" t="e">
        <v>#N/A</v>
      </c>
      <c r="BJ97" s="2" t="e">
        <v>#N/A</v>
      </c>
      <c r="BK97" s="2" t="e">
        <v>#N/A</v>
      </c>
      <c r="BL97" s="2" t="e">
        <v>#N/A</v>
      </c>
      <c r="BM97" s="2" t="e">
        <v>#N/A</v>
      </c>
      <c r="BN97" s="2" t="e">
        <v>#N/A</v>
      </c>
      <c r="BO97" s="2" t="e">
        <v>#N/A</v>
      </c>
      <c r="BP97" s="2" t="e">
        <v>#N/A</v>
      </c>
      <c r="BQ97" s="2" t="e">
        <v>#N/A</v>
      </c>
      <c r="BR97" s="2" t="e">
        <v>#N/A</v>
      </c>
      <c r="BS97" s="2" t="e">
        <v>#N/A</v>
      </c>
      <c r="BT97" s="2" t="e">
        <v>#N/A</v>
      </c>
      <c r="BU97" s="2" t="e">
        <v>#N/A</v>
      </c>
      <c r="BV97" s="2" t="e">
        <v>#N/A</v>
      </c>
      <c r="BW97" s="2" t="e">
        <v>#N/A</v>
      </c>
      <c r="BX97" s="2" t="e">
        <v>#N/A</v>
      </c>
      <c r="BY97" s="2" t="e">
        <v>#N/A</v>
      </c>
      <c r="BZ97" s="2" t="e">
        <v>#N/A</v>
      </c>
      <c r="CA97" s="2" t="e">
        <v>#N/A</v>
      </c>
      <c r="CB97" s="2" t="e">
        <v>#N/A</v>
      </c>
      <c r="CC97" s="2" t="e">
        <v>#N/A</v>
      </c>
      <c r="CD97" s="2" t="e">
        <v>#N/A</v>
      </c>
      <c r="CE97" s="2" t="e">
        <v>#N/A</v>
      </c>
      <c r="CF97" s="2" t="e">
        <v>#N/A</v>
      </c>
      <c r="CG97" s="2" t="e">
        <v>#N/A</v>
      </c>
      <c r="CH97" s="2" t="e">
        <v>#N/A</v>
      </c>
      <c r="CI97" s="2" t="e">
        <v>#N/A</v>
      </c>
      <c r="CJ97" s="2" t="e">
        <v>#N/A</v>
      </c>
      <c r="CK97" s="2" t="e">
        <v>#N/A</v>
      </c>
      <c r="CL97" s="2" t="e">
        <v>#N/A</v>
      </c>
      <c r="CM97" s="2" t="e">
        <v>#N/A</v>
      </c>
      <c r="CN97" s="2" t="e">
        <v>#N/A</v>
      </c>
      <c r="CO97" s="2" t="e">
        <v>#N/A</v>
      </c>
      <c r="CP97" s="2" t="e">
        <v>#N/A</v>
      </c>
      <c r="CQ97" s="2" t="e">
        <v>#N/A</v>
      </c>
      <c r="CR97" s="2" t="e">
        <v>#N/A</v>
      </c>
      <c r="CS97" s="2" t="e">
        <v>#N/A</v>
      </c>
      <c r="CT97" s="2" t="e">
        <v>#N/A</v>
      </c>
      <c r="CU97" s="2" t="e">
        <v>#N/A</v>
      </c>
      <c r="CV97" s="2" t="e">
        <v>#N/A</v>
      </c>
      <c r="CW97" s="2" t="e">
        <v>#N/A</v>
      </c>
      <c r="CX97" s="2" t="e">
        <v>#N/A</v>
      </c>
      <c r="CY97" s="2" t="e">
        <v>#N/A</v>
      </c>
      <c r="CZ97" s="2" t="e">
        <v>#N/A</v>
      </c>
      <c r="DA97" s="2" t="e">
        <v>#N/A</v>
      </c>
      <c r="DB97" s="2" t="e">
        <v>#N/A</v>
      </c>
      <c r="DC97" s="2" t="e">
        <v>#N/A</v>
      </c>
      <c r="DD97" s="2" t="e">
        <v>#N/A</v>
      </c>
      <c r="DE97" s="2" t="e">
        <v>#N/A</v>
      </c>
      <c r="DF97" s="2" t="e">
        <v>#N/A</v>
      </c>
      <c r="DG97" s="2" t="e">
        <v>#N/A</v>
      </c>
      <c r="DH97" s="2" t="e">
        <v>#N/A</v>
      </c>
      <c r="DI97" s="2" t="e">
        <v>#N/A</v>
      </c>
      <c r="DJ97" s="2" t="e">
        <v>#N/A</v>
      </c>
      <c r="DK97" s="2" t="e">
        <v>#N/A</v>
      </c>
      <c r="DL97" s="2" t="e">
        <v>#N/A</v>
      </c>
      <c r="DM97" s="2" t="e">
        <v>#N/A</v>
      </c>
      <c r="DN97" s="2" t="e">
        <v>#N/A</v>
      </c>
      <c r="DO97" s="2" t="e">
        <v>#N/A</v>
      </c>
      <c r="DP97" s="2" t="e">
        <v>#N/A</v>
      </c>
      <c r="DQ97" s="2" t="e">
        <v>#N/A</v>
      </c>
      <c r="DR97" s="2" t="e">
        <v>#N/A</v>
      </c>
      <c r="DS97" s="2" t="e">
        <v>#N/A</v>
      </c>
      <c r="DT97" s="2" t="e">
        <v>#N/A</v>
      </c>
      <c r="DU97" s="2" t="e">
        <v>#N/A</v>
      </c>
      <c r="DV97" s="2" t="e">
        <v>#N/A</v>
      </c>
      <c r="DW97" s="2" t="e">
        <v>#N/A</v>
      </c>
      <c r="DX97" s="2" t="e">
        <v>#N/A</v>
      </c>
      <c r="DY97" s="2" t="e">
        <v>#N/A</v>
      </c>
      <c r="DZ97" s="2" t="e">
        <v>#N/A</v>
      </c>
      <c r="EA97" s="2" t="e">
        <v>#N/A</v>
      </c>
      <c r="EB97" s="2" t="e">
        <v>#N/A</v>
      </c>
      <c r="EC97" s="2" t="e">
        <v>#N/A</v>
      </c>
      <c r="ED97" s="2" t="e">
        <v>#N/A</v>
      </c>
      <c r="EE97" s="2" t="e">
        <v>#N/A</v>
      </c>
      <c r="EF97" s="2" t="e">
        <v>#N/A</v>
      </c>
      <c r="EG97" s="2" t="e">
        <v>#N/A</v>
      </c>
      <c r="EH97" s="2" t="e">
        <v>#N/A</v>
      </c>
      <c r="EI97" s="2" t="e">
        <v>#N/A</v>
      </c>
    </row>
    <row r="98" spans="1:139" s="71" customFormat="1" x14ac:dyDescent="0.25">
      <c r="A98" s="2">
        <v>0</v>
      </c>
      <c r="B98" s="2" t="e">
        <v>#N/A</v>
      </c>
      <c r="C98" s="2" t="e">
        <v>#N/A</v>
      </c>
      <c r="D98" s="2">
        <v>0</v>
      </c>
      <c r="E98" s="2" t="e">
        <v>#N/A</v>
      </c>
      <c r="F98" s="2" t="e">
        <v>#N/A</v>
      </c>
      <c r="G98" s="2" t="e">
        <v>#N/A</v>
      </c>
      <c r="H98" s="2" t="e">
        <v>#N/A</v>
      </c>
      <c r="I98" s="2" t="e">
        <v>#N/A</v>
      </c>
      <c r="J98" s="2" t="e">
        <v>#N/A</v>
      </c>
      <c r="K98" s="2" t="e">
        <v>#N/A</v>
      </c>
      <c r="L98" s="2" t="e">
        <v>#N/A</v>
      </c>
      <c r="M98" s="2" t="e">
        <v>#N/A</v>
      </c>
      <c r="N98" s="2" t="e">
        <v>#N/A</v>
      </c>
      <c r="O98" s="2" t="e">
        <v>#N/A</v>
      </c>
      <c r="P98" s="2" t="e">
        <v>#N/A</v>
      </c>
      <c r="Q98" s="2" t="e">
        <v>#N/A</v>
      </c>
      <c r="R98" s="2" t="e">
        <v>#N/A</v>
      </c>
      <c r="S98" s="2" t="e">
        <v>#N/A</v>
      </c>
      <c r="T98" s="2" t="e">
        <v>#N/A</v>
      </c>
      <c r="U98" s="2" t="e">
        <v>#N/A</v>
      </c>
      <c r="V98" s="2" t="e">
        <v>#N/A</v>
      </c>
      <c r="W98" s="2" t="e">
        <v>#N/A</v>
      </c>
      <c r="X98" s="2" t="e">
        <v>#N/A</v>
      </c>
      <c r="Y98" s="2" t="e">
        <v>#N/A</v>
      </c>
      <c r="Z98" s="2" t="e">
        <v>#N/A</v>
      </c>
      <c r="AA98" s="2" t="e">
        <v>#N/A</v>
      </c>
      <c r="AB98" s="2" t="e">
        <v>#N/A</v>
      </c>
      <c r="AC98" s="2" t="e">
        <v>#N/A</v>
      </c>
      <c r="AD98" s="2" t="e">
        <v>#N/A</v>
      </c>
      <c r="AE98" s="2" t="e">
        <v>#N/A</v>
      </c>
      <c r="AF98" s="2" t="e">
        <v>#N/A</v>
      </c>
      <c r="AG98" s="2" t="e">
        <v>#N/A</v>
      </c>
      <c r="AH98" s="2" t="e">
        <v>#N/A</v>
      </c>
      <c r="AI98" s="2" t="e">
        <v>#N/A</v>
      </c>
      <c r="AJ98" s="2" t="e">
        <v>#N/A</v>
      </c>
      <c r="AK98" s="2" t="e">
        <v>#N/A</v>
      </c>
      <c r="AL98" s="2" t="e">
        <v>#N/A</v>
      </c>
      <c r="AM98" s="2" t="e">
        <v>#N/A</v>
      </c>
      <c r="AN98" s="2" t="e">
        <v>#N/A</v>
      </c>
      <c r="AO98" s="2" t="e">
        <v>#N/A</v>
      </c>
      <c r="AP98" s="2" t="e">
        <v>#N/A</v>
      </c>
      <c r="AQ98" s="2" t="e">
        <v>#N/A</v>
      </c>
      <c r="AR98" s="2" t="e">
        <v>#N/A</v>
      </c>
      <c r="AS98" s="2" t="e">
        <v>#N/A</v>
      </c>
      <c r="AT98" s="2" t="e">
        <v>#N/A</v>
      </c>
      <c r="AU98" s="2" t="e">
        <v>#N/A</v>
      </c>
      <c r="AV98" s="2" t="e">
        <v>#N/A</v>
      </c>
      <c r="AW98" s="2" t="e">
        <v>#N/A</v>
      </c>
      <c r="AX98" s="2" t="e">
        <v>#N/A</v>
      </c>
      <c r="AY98" s="2" t="e">
        <v>#N/A</v>
      </c>
      <c r="AZ98" s="2" t="e">
        <v>#N/A</v>
      </c>
      <c r="BA98" s="2" t="e">
        <v>#N/A</v>
      </c>
      <c r="BB98" s="2" t="e">
        <v>#N/A</v>
      </c>
      <c r="BC98" s="2" t="e">
        <v>#N/A</v>
      </c>
      <c r="BD98" s="2" t="e">
        <v>#N/A</v>
      </c>
      <c r="BE98" s="2" t="e">
        <v>#N/A</v>
      </c>
      <c r="BF98" s="2" t="e">
        <v>#N/A</v>
      </c>
      <c r="BG98" s="2" t="e">
        <v>#N/A</v>
      </c>
      <c r="BH98" s="2" t="e">
        <v>#N/A</v>
      </c>
      <c r="BI98" s="2" t="e">
        <v>#N/A</v>
      </c>
      <c r="BJ98" s="2" t="e">
        <v>#N/A</v>
      </c>
      <c r="BK98" s="2" t="e">
        <v>#N/A</v>
      </c>
      <c r="BL98" s="2" t="e">
        <v>#N/A</v>
      </c>
      <c r="BM98" s="2" t="e">
        <v>#N/A</v>
      </c>
      <c r="BN98" s="2" t="e">
        <v>#N/A</v>
      </c>
      <c r="BO98" s="2" t="e">
        <v>#N/A</v>
      </c>
      <c r="BP98" s="2" t="e">
        <v>#N/A</v>
      </c>
      <c r="BQ98" s="2" t="e">
        <v>#N/A</v>
      </c>
      <c r="BR98" s="2" t="e">
        <v>#N/A</v>
      </c>
      <c r="BS98" s="2" t="e">
        <v>#N/A</v>
      </c>
      <c r="BT98" s="2" t="e">
        <v>#N/A</v>
      </c>
      <c r="BU98" s="2" t="e">
        <v>#N/A</v>
      </c>
      <c r="BV98" s="2" t="e">
        <v>#N/A</v>
      </c>
      <c r="BW98" s="2" t="e">
        <v>#N/A</v>
      </c>
      <c r="BX98" s="2" t="e">
        <v>#N/A</v>
      </c>
      <c r="BY98" s="2" t="e">
        <v>#N/A</v>
      </c>
      <c r="BZ98" s="2" t="e">
        <v>#N/A</v>
      </c>
      <c r="CA98" s="2" t="e">
        <v>#N/A</v>
      </c>
      <c r="CB98" s="2" t="e">
        <v>#N/A</v>
      </c>
      <c r="CC98" s="2" t="e">
        <v>#N/A</v>
      </c>
      <c r="CD98" s="2" t="e">
        <v>#N/A</v>
      </c>
      <c r="CE98" s="2" t="e">
        <v>#N/A</v>
      </c>
      <c r="CF98" s="2" t="e">
        <v>#N/A</v>
      </c>
      <c r="CG98" s="2" t="e">
        <v>#N/A</v>
      </c>
      <c r="CH98" s="2" t="e">
        <v>#N/A</v>
      </c>
      <c r="CI98" s="2" t="e">
        <v>#N/A</v>
      </c>
      <c r="CJ98" s="2" t="e">
        <v>#N/A</v>
      </c>
      <c r="CK98" s="2" t="e">
        <v>#N/A</v>
      </c>
      <c r="CL98" s="2" t="e">
        <v>#N/A</v>
      </c>
      <c r="CM98" s="2" t="e">
        <v>#N/A</v>
      </c>
      <c r="CN98" s="2" t="e">
        <v>#N/A</v>
      </c>
      <c r="CO98" s="2" t="e">
        <v>#N/A</v>
      </c>
      <c r="CP98" s="2" t="e">
        <v>#N/A</v>
      </c>
      <c r="CQ98" s="2" t="e">
        <v>#N/A</v>
      </c>
      <c r="CR98" s="2" t="e">
        <v>#N/A</v>
      </c>
      <c r="CS98" s="2" t="e">
        <v>#N/A</v>
      </c>
      <c r="CT98" s="2" t="e">
        <v>#N/A</v>
      </c>
      <c r="CU98" s="2" t="e">
        <v>#N/A</v>
      </c>
      <c r="CV98" s="2" t="e">
        <v>#N/A</v>
      </c>
      <c r="CW98" s="2" t="e">
        <v>#N/A</v>
      </c>
      <c r="CX98" s="2" t="e">
        <v>#N/A</v>
      </c>
      <c r="CY98" s="2" t="e">
        <v>#N/A</v>
      </c>
      <c r="CZ98" s="2" t="e">
        <v>#N/A</v>
      </c>
      <c r="DA98" s="2" t="e">
        <v>#N/A</v>
      </c>
      <c r="DB98" s="2" t="e">
        <v>#N/A</v>
      </c>
      <c r="DC98" s="2" t="e">
        <v>#N/A</v>
      </c>
      <c r="DD98" s="2" t="e">
        <v>#N/A</v>
      </c>
      <c r="DE98" s="2" t="e">
        <v>#N/A</v>
      </c>
      <c r="DF98" s="2" t="e">
        <v>#N/A</v>
      </c>
      <c r="DG98" s="2" t="e">
        <v>#N/A</v>
      </c>
      <c r="DH98" s="2" t="e">
        <v>#N/A</v>
      </c>
      <c r="DI98" s="2" t="e">
        <v>#N/A</v>
      </c>
      <c r="DJ98" s="2" t="e">
        <v>#N/A</v>
      </c>
      <c r="DK98" s="2" t="e">
        <v>#N/A</v>
      </c>
      <c r="DL98" s="2" t="e">
        <v>#N/A</v>
      </c>
      <c r="DM98" s="2" t="e">
        <v>#N/A</v>
      </c>
      <c r="DN98" s="2" t="e">
        <v>#N/A</v>
      </c>
      <c r="DO98" s="2" t="e">
        <v>#N/A</v>
      </c>
      <c r="DP98" s="2" t="e">
        <v>#N/A</v>
      </c>
      <c r="DQ98" s="2" t="e">
        <v>#N/A</v>
      </c>
      <c r="DR98" s="2" t="e">
        <v>#N/A</v>
      </c>
      <c r="DS98" s="2" t="e">
        <v>#N/A</v>
      </c>
      <c r="DT98" s="2" t="e">
        <v>#N/A</v>
      </c>
      <c r="DU98" s="2" t="e">
        <v>#N/A</v>
      </c>
      <c r="DV98" s="2" t="e">
        <v>#N/A</v>
      </c>
      <c r="DW98" s="2" t="e">
        <v>#N/A</v>
      </c>
      <c r="DX98" s="2" t="e">
        <v>#N/A</v>
      </c>
      <c r="DY98" s="2" t="e">
        <v>#N/A</v>
      </c>
      <c r="DZ98" s="2" t="e">
        <v>#N/A</v>
      </c>
      <c r="EA98" s="2" t="e">
        <v>#N/A</v>
      </c>
      <c r="EB98" s="2" t="e">
        <v>#N/A</v>
      </c>
      <c r="EC98" s="2" t="e">
        <v>#N/A</v>
      </c>
      <c r="ED98" s="2" t="e">
        <v>#N/A</v>
      </c>
      <c r="EE98" s="2" t="e">
        <v>#N/A</v>
      </c>
      <c r="EF98" s="2" t="e">
        <v>#N/A</v>
      </c>
      <c r="EG98" s="2" t="e">
        <v>#N/A</v>
      </c>
      <c r="EH98" s="2" t="e">
        <v>#N/A</v>
      </c>
      <c r="EI98" s="2" t="e">
        <v>#N/A</v>
      </c>
    </row>
    <row r="99" spans="1:139" s="71" customFormat="1" x14ac:dyDescent="0.25">
      <c r="A99" s="2">
        <v>0</v>
      </c>
      <c r="B99" s="2" t="e">
        <v>#N/A</v>
      </c>
      <c r="C99" s="2" t="e">
        <v>#N/A</v>
      </c>
      <c r="D99" s="2">
        <v>0</v>
      </c>
      <c r="E99" s="2" t="e">
        <v>#N/A</v>
      </c>
      <c r="F99" s="2" t="e">
        <v>#N/A</v>
      </c>
      <c r="G99" s="2" t="e">
        <v>#N/A</v>
      </c>
      <c r="H99" s="2" t="e">
        <v>#N/A</v>
      </c>
      <c r="I99" s="2" t="e">
        <v>#N/A</v>
      </c>
      <c r="J99" s="2" t="e">
        <v>#N/A</v>
      </c>
      <c r="K99" s="2" t="e">
        <v>#N/A</v>
      </c>
      <c r="L99" s="2" t="e">
        <v>#N/A</v>
      </c>
      <c r="M99" s="2" t="e">
        <v>#N/A</v>
      </c>
      <c r="N99" s="2" t="e">
        <v>#N/A</v>
      </c>
      <c r="O99" s="2" t="e">
        <v>#N/A</v>
      </c>
      <c r="P99" s="2" t="e">
        <v>#N/A</v>
      </c>
      <c r="Q99" s="2" t="e">
        <v>#N/A</v>
      </c>
      <c r="R99" s="2" t="e">
        <v>#N/A</v>
      </c>
      <c r="S99" s="2" t="e">
        <v>#N/A</v>
      </c>
      <c r="T99" s="2" t="e">
        <v>#N/A</v>
      </c>
      <c r="U99" s="2" t="e">
        <v>#N/A</v>
      </c>
      <c r="V99" s="2" t="e">
        <v>#N/A</v>
      </c>
      <c r="W99" s="2" t="e">
        <v>#N/A</v>
      </c>
      <c r="X99" s="2" t="e">
        <v>#N/A</v>
      </c>
      <c r="Y99" s="2" t="e">
        <v>#N/A</v>
      </c>
      <c r="Z99" s="2" t="e">
        <v>#N/A</v>
      </c>
      <c r="AA99" s="2" t="e">
        <v>#N/A</v>
      </c>
      <c r="AB99" s="2" t="e">
        <v>#N/A</v>
      </c>
      <c r="AC99" s="2" t="e">
        <v>#N/A</v>
      </c>
      <c r="AD99" s="2" t="e">
        <v>#N/A</v>
      </c>
      <c r="AE99" s="2" t="e">
        <v>#N/A</v>
      </c>
      <c r="AF99" s="2" t="e">
        <v>#N/A</v>
      </c>
      <c r="AG99" s="2" t="e">
        <v>#N/A</v>
      </c>
      <c r="AH99" s="2" t="e">
        <v>#N/A</v>
      </c>
      <c r="AI99" s="2" t="e">
        <v>#N/A</v>
      </c>
      <c r="AJ99" s="2" t="e">
        <v>#N/A</v>
      </c>
      <c r="AK99" s="2" t="e">
        <v>#N/A</v>
      </c>
      <c r="AL99" s="2" t="e">
        <v>#N/A</v>
      </c>
      <c r="AM99" s="2" t="e">
        <v>#N/A</v>
      </c>
      <c r="AN99" s="2" t="e">
        <v>#N/A</v>
      </c>
      <c r="AO99" s="2" t="e">
        <v>#N/A</v>
      </c>
      <c r="AP99" s="2" t="e">
        <v>#N/A</v>
      </c>
      <c r="AQ99" s="2" t="e">
        <v>#N/A</v>
      </c>
      <c r="AR99" s="2" t="e">
        <v>#N/A</v>
      </c>
      <c r="AS99" s="2" t="e">
        <v>#N/A</v>
      </c>
      <c r="AT99" s="2" t="e">
        <v>#N/A</v>
      </c>
      <c r="AU99" s="2" t="e">
        <v>#N/A</v>
      </c>
      <c r="AV99" s="2" t="e">
        <v>#N/A</v>
      </c>
      <c r="AW99" s="2" t="e">
        <v>#N/A</v>
      </c>
      <c r="AX99" s="2" t="e">
        <v>#N/A</v>
      </c>
      <c r="AY99" s="2" t="e">
        <v>#N/A</v>
      </c>
      <c r="AZ99" s="2" t="e">
        <v>#N/A</v>
      </c>
      <c r="BA99" s="2" t="e">
        <v>#N/A</v>
      </c>
      <c r="BB99" s="2" t="e">
        <v>#N/A</v>
      </c>
      <c r="BC99" s="2" t="e">
        <v>#N/A</v>
      </c>
      <c r="BD99" s="2" t="e">
        <v>#N/A</v>
      </c>
      <c r="BE99" s="2" t="e">
        <v>#N/A</v>
      </c>
      <c r="BF99" s="2" t="e">
        <v>#N/A</v>
      </c>
      <c r="BG99" s="2" t="e">
        <v>#N/A</v>
      </c>
      <c r="BH99" s="2" t="e">
        <v>#N/A</v>
      </c>
      <c r="BI99" s="2" t="e">
        <v>#N/A</v>
      </c>
      <c r="BJ99" s="2" t="e">
        <v>#N/A</v>
      </c>
      <c r="BK99" s="2" t="e">
        <v>#N/A</v>
      </c>
      <c r="BL99" s="2" t="e">
        <v>#N/A</v>
      </c>
      <c r="BM99" s="2" t="e">
        <v>#N/A</v>
      </c>
      <c r="BN99" s="2" t="e">
        <v>#N/A</v>
      </c>
      <c r="BO99" s="2" t="e">
        <v>#N/A</v>
      </c>
      <c r="BP99" s="2" t="e">
        <v>#N/A</v>
      </c>
      <c r="BQ99" s="2" t="e">
        <v>#N/A</v>
      </c>
      <c r="BR99" s="2" t="e">
        <v>#N/A</v>
      </c>
      <c r="BS99" s="2" t="e">
        <v>#N/A</v>
      </c>
      <c r="BT99" s="2" t="e">
        <v>#N/A</v>
      </c>
      <c r="BU99" s="2" t="e">
        <v>#N/A</v>
      </c>
      <c r="BV99" s="2" t="e">
        <v>#N/A</v>
      </c>
      <c r="BW99" s="2" t="e">
        <v>#N/A</v>
      </c>
      <c r="BX99" s="2" t="e">
        <v>#N/A</v>
      </c>
      <c r="BY99" s="2" t="e">
        <v>#N/A</v>
      </c>
      <c r="BZ99" s="2" t="e">
        <v>#N/A</v>
      </c>
      <c r="CA99" s="2" t="e">
        <v>#N/A</v>
      </c>
      <c r="CB99" s="2" t="e">
        <v>#N/A</v>
      </c>
      <c r="CC99" s="2" t="e">
        <v>#N/A</v>
      </c>
      <c r="CD99" s="2" t="e">
        <v>#N/A</v>
      </c>
      <c r="CE99" s="2" t="e">
        <v>#N/A</v>
      </c>
      <c r="CF99" s="2" t="e">
        <v>#N/A</v>
      </c>
      <c r="CG99" s="2" t="e">
        <v>#N/A</v>
      </c>
      <c r="CH99" s="2" t="e">
        <v>#N/A</v>
      </c>
      <c r="CI99" s="2" t="e">
        <v>#N/A</v>
      </c>
      <c r="CJ99" s="2" t="e">
        <v>#N/A</v>
      </c>
      <c r="CK99" s="2" t="e">
        <v>#N/A</v>
      </c>
      <c r="CL99" s="2" t="e">
        <v>#N/A</v>
      </c>
      <c r="CM99" s="2" t="e">
        <v>#N/A</v>
      </c>
      <c r="CN99" s="2" t="e">
        <v>#N/A</v>
      </c>
      <c r="CO99" s="2" t="e">
        <v>#N/A</v>
      </c>
      <c r="CP99" s="2" t="e">
        <v>#N/A</v>
      </c>
      <c r="CQ99" s="2" t="e">
        <v>#N/A</v>
      </c>
      <c r="CR99" s="2" t="e">
        <v>#N/A</v>
      </c>
      <c r="CS99" s="2" t="e">
        <v>#N/A</v>
      </c>
      <c r="CT99" s="2" t="e">
        <v>#N/A</v>
      </c>
      <c r="CU99" s="2" t="e">
        <v>#N/A</v>
      </c>
      <c r="CV99" s="2" t="e">
        <v>#N/A</v>
      </c>
      <c r="CW99" s="2" t="e">
        <v>#N/A</v>
      </c>
      <c r="CX99" s="2" t="e">
        <v>#N/A</v>
      </c>
      <c r="CY99" s="2" t="e">
        <v>#N/A</v>
      </c>
      <c r="CZ99" s="2" t="e">
        <v>#N/A</v>
      </c>
      <c r="DA99" s="2" t="e">
        <v>#N/A</v>
      </c>
      <c r="DB99" s="2" t="e">
        <v>#N/A</v>
      </c>
      <c r="DC99" s="2" t="e">
        <v>#N/A</v>
      </c>
      <c r="DD99" s="2" t="e">
        <v>#N/A</v>
      </c>
      <c r="DE99" s="2" t="e">
        <v>#N/A</v>
      </c>
      <c r="DF99" s="2" t="e">
        <v>#N/A</v>
      </c>
      <c r="DG99" s="2" t="e">
        <v>#N/A</v>
      </c>
      <c r="DH99" s="2" t="e">
        <v>#N/A</v>
      </c>
      <c r="DI99" s="2" t="e">
        <v>#N/A</v>
      </c>
      <c r="DJ99" s="2" t="e">
        <v>#N/A</v>
      </c>
      <c r="DK99" s="2" t="e">
        <v>#N/A</v>
      </c>
      <c r="DL99" s="2" t="e">
        <v>#N/A</v>
      </c>
      <c r="DM99" s="2" t="e">
        <v>#N/A</v>
      </c>
      <c r="DN99" s="2" t="e">
        <v>#N/A</v>
      </c>
      <c r="DO99" s="2" t="e">
        <v>#N/A</v>
      </c>
      <c r="DP99" s="2" t="e">
        <v>#N/A</v>
      </c>
      <c r="DQ99" s="2" t="e">
        <v>#N/A</v>
      </c>
      <c r="DR99" s="2" t="e">
        <v>#N/A</v>
      </c>
      <c r="DS99" s="2" t="e">
        <v>#N/A</v>
      </c>
      <c r="DT99" s="2" t="e">
        <v>#N/A</v>
      </c>
      <c r="DU99" s="2" t="e">
        <v>#N/A</v>
      </c>
      <c r="DV99" s="2" t="e">
        <v>#N/A</v>
      </c>
      <c r="DW99" s="2" t="e">
        <v>#N/A</v>
      </c>
      <c r="DX99" s="2" t="e">
        <v>#N/A</v>
      </c>
      <c r="DY99" s="2" t="e">
        <v>#N/A</v>
      </c>
      <c r="DZ99" s="2" t="e">
        <v>#N/A</v>
      </c>
      <c r="EA99" s="2" t="e">
        <v>#N/A</v>
      </c>
      <c r="EB99" s="2" t="e">
        <v>#N/A</v>
      </c>
      <c r="EC99" s="2" t="e">
        <v>#N/A</v>
      </c>
      <c r="ED99" s="2" t="e">
        <v>#N/A</v>
      </c>
      <c r="EE99" s="2" t="e">
        <v>#N/A</v>
      </c>
      <c r="EF99" s="2" t="e">
        <v>#N/A</v>
      </c>
      <c r="EG99" s="2" t="e">
        <v>#N/A</v>
      </c>
      <c r="EH99" s="2" t="e">
        <v>#N/A</v>
      </c>
      <c r="EI99" s="2" t="e">
        <v>#N/A</v>
      </c>
    </row>
    <row r="100" spans="1:139" s="71" customFormat="1" x14ac:dyDescent="0.25">
      <c r="A100" s="2">
        <v>0</v>
      </c>
      <c r="B100" s="2" t="e">
        <v>#N/A</v>
      </c>
      <c r="C100" s="2" t="e">
        <v>#N/A</v>
      </c>
      <c r="D100" s="2">
        <v>0</v>
      </c>
      <c r="E100" s="2" t="e">
        <v>#N/A</v>
      </c>
      <c r="F100" s="2" t="e">
        <v>#N/A</v>
      </c>
      <c r="G100" s="2" t="e">
        <v>#N/A</v>
      </c>
      <c r="H100" s="2" t="e">
        <v>#N/A</v>
      </c>
      <c r="I100" s="2" t="e">
        <v>#N/A</v>
      </c>
      <c r="J100" s="2" t="e">
        <v>#N/A</v>
      </c>
      <c r="K100" s="2" t="e">
        <v>#N/A</v>
      </c>
      <c r="L100" s="2" t="e">
        <v>#N/A</v>
      </c>
      <c r="M100" s="2" t="e">
        <v>#N/A</v>
      </c>
      <c r="N100" s="2" t="e">
        <v>#N/A</v>
      </c>
      <c r="O100" s="2" t="e">
        <v>#N/A</v>
      </c>
      <c r="P100" s="2" t="e">
        <v>#N/A</v>
      </c>
      <c r="Q100" s="2" t="e">
        <v>#N/A</v>
      </c>
      <c r="R100" s="2" t="e">
        <v>#N/A</v>
      </c>
      <c r="S100" s="2" t="e">
        <v>#N/A</v>
      </c>
      <c r="T100" s="2" t="e">
        <v>#N/A</v>
      </c>
      <c r="U100" s="2" t="e">
        <v>#N/A</v>
      </c>
      <c r="V100" s="2" t="e">
        <v>#N/A</v>
      </c>
      <c r="W100" s="2" t="e">
        <v>#N/A</v>
      </c>
      <c r="X100" s="2" t="e">
        <v>#N/A</v>
      </c>
      <c r="Y100" s="2" t="e">
        <v>#N/A</v>
      </c>
      <c r="Z100" s="2" t="e">
        <v>#N/A</v>
      </c>
      <c r="AA100" s="2" t="e">
        <v>#N/A</v>
      </c>
      <c r="AB100" s="2" t="e">
        <v>#N/A</v>
      </c>
      <c r="AC100" s="2" t="e">
        <v>#N/A</v>
      </c>
      <c r="AD100" s="2" t="e">
        <v>#N/A</v>
      </c>
      <c r="AE100" s="2" t="e">
        <v>#N/A</v>
      </c>
      <c r="AF100" s="2" t="e">
        <v>#N/A</v>
      </c>
      <c r="AG100" s="2" t="e">
        <v>#N/A</v>
      </c>
      <c r="AH100" s="2" t="e">
        <v>#N/A</v>
      </c>
      <c r="AI100" s="2" t="e">
        <v>#N/A</v>
      </c>
      <c r="AJ100" s="2" t="e">
        <v>#N/A</v>
      </c>
      <c r="AK100" s="2" t="e">
        <v>#N/A</v>
      </c>
      <c r="AL100" s="2" t="e">
        <v>#N/A</v>
      </c>
      <c r="AM100" s="2" t="e">
        <v>#N/A</v>
      </c>
      <c r="AN100" s="2" t="e">
        <v>#N/A</v>
      </c>
      <c r="AO100" s="2" t="e">
        <v>#N/A</v>
      </c>
      <c r="AP100" s="2" t="e">
        <v>#N/A</v>
      </c>
      <c r="AQ100" s="2" t="e">
        <v>#N/A</v>
      </c>
      <c r="AR100" s="2" t="e">
        <v>#N/A</v>
      </c>
      <c r="AS100" s="2" t="e">
        <v>#N/A</v>
      </c>
      <c r="AT100" s="2" t="e">
        <v>#N/A</v>
      </c>
      <c r="AU100" s="2" t="e">
        <v>#N/A</v>
      </c>
      <c r="AV100" s="2" t="e">
        <v>#N/A</v>
      </c>
      <c r="AW100" s="2" t="e">
        <v>#N/A</v>
      </c>
      <c r="AX100" s="2" t="e">
        <v>#N/A</v>
      </c>
      <c r="AY100" s="2" t="e">
        <v>#N/A</v>
      </c>
      <c r="AZ100" s="2" t="e">
        <v>#N/A</v>
      </c>
      <c r="BA100" s="2" t="e">
        <v>#N/A</v>
      </c>
      <c r="BB100" s="2" t="e">
        <v>#N/A</v>
      </c>
      <c r="BC100" s="2" t="e">
        <v>#N/A</v>
      </c>
      <c r="BD100" s="2" t="e">
        <v>#N/A</v>
      </c>
      <c r="BE100" s="2" t="e">
        <v>#N/A</v>
      </c>
      <c r="BF100" s="2" t="e">
        <v>#N/A</v>
      </c>
      <c r="BG100" s="2" t="e">
        <v>#N/A</v>
      </c>
      <c r="BH100" s="2" t="e">
        <v>#N/A</v>
      </c>
      <c r="BI100" s="2" t="e">
        <v>#N/A</v>
      </c>
      <c r="BJ100" s="2" t="e">
        <v>#N/A</v>
      </c>
      <c r="BK100" s="2" t="e">
        <v>#N/A</v>
      </c>
      <c r="BL100" s="2" t="e">
        <v>#N/A</v>
      </c>
      <c r="BM100" s="2" t="e">
        <v>#N/A</v>
      </c>
      <c r="BN100" s="2" t="e">
        <v>#N/A</v>
      </c>
      <c r="BO100" s="2" t="e">
        <v>#N/A</v>
      </c>
      <c r="BP100" s="2" t="e">
        <v>#N/A</v>
      </c>
      <c r="BQ100" s="2" t="e">
        <v>#N/A</v>
      </c>
      <c r="BR100" s="2" t="e">
        <v>#N/A</v>
      </c>
      <c r="BS100" s="2" t="e">
        <v>#N/A</v>
      </c>
      <c r="BT100" s="2" t="e">
        <v>#N/A</v>
      </c>
      <c r="BU100" s="2" t="e">
        <v>#N/A</v>
      </c>
      <c r="BV100" s="2" t="e">
        <v>#N/A</v>
      </c>
      <c r="BW100" s="2" t="e">
        <v>#N/A</v>
      </c>
      <c r="BX100" s="2" t="e">
        <v>#N/A</v>
      </c>
      <c r="BY100" s="2" t="e">
        <v>#N/A</v>
      </c>
      <c r="BZ100" s="2" t="e">
        <v>#N/A</v>
      </c>
      <c r="CA100" s="2" t="e">
        <v>#N/A</v>
      </c>
      <c r="CB100" s="2" t="e">
        <v>#N/A</v>
      </c>
      <c r="CC100" s="2" t="e">
        <v>#N/A</v>
      </c>
      <c r="CD100" s="2" t="e">
        <v>#N/A</v>
      </c>
      <c r="CE100" s="2" t="e">
        <v>#N/A</v>
      </c>
      <c r="CF100" s="2" t="e">
        <v>#N/A</v>
      </c>
      <c r="CG100" s="2" t="e">
        <v>#N/A</v>
      </c>
      <c r="CH100" s="2" t="e">
        <v>#N/A</v>
      </c>
      <c r="CI100" s="2" t="e">
        <v>#N/A</v>
      </c>
      <c r="CJ100" s="2" t="e">
        <v>#N/A</v>
      </c>
      <c r="CK100" s="2" t="e">
        <v>#N/A</v>
      </c>
      <c r="CL100" s="2" t="e">
        <v>#N/A</v>
      </c>
      <c r="CM100" s="2" t="e">
        <v>#N/A</v>
      </c>
      <c r="CN100" s="2" t="e">
        <v>#N/A</v>
      </c>
      <c r="CO100" s="2" t="e">
        <v>#N/A</v>
      </c>
      <c r="CP100" s="2" t="e">
        <v>#N/A</v>
      </c>
      <c r="CQ100" s="2" t="e">
        <v>#N/A</v>
      </c>
      <c r="CR100" s="2" t="e">
        <v>#N/A</v>
      </c>
      <c r="CS100" s="2" t="e">
        <v>#N/A</v>
      </c>
      <c r="CT100" s="2" t="e">
        <v>#N/A</v>
      </c>
      <c r="CU100" s="2" t="e">
        <v>#N/A</v>
      </c>
      <c r="CV100" s="2" t="e">
        <v>#N/A</v>
      </c>
      <c r="CW100" s="2" t="e">
        <v>#N/A</v>
      </c>
      <c r="CX100" s="2" t="e">
        <v>#N/A</v>
      </c>
      <c r="CY100" s="2" t="e">
        <v>#N/A</v>
      </c>
      <c r="CZ100" s="2" t="e">
        <v>#N/A</v>
      </c>
      <c r="DA100" s="2" t="e">
        <v>#N/A</v>
      </c>
      <c r="DB100" s="2" t="e">
        <v>#N/A</v>
      </c>
      <c r="DC100" s="2" t="e">
        <v>#N/A</v>
      </c>
      <c r="DD100" s="2" t="e">
        <v>#N/A</v>
      </c>
      <c r="DE100" s="2" t="e">
        <v>#N/A</v>
      </c>
      <c r="DF100" s="2" t="e">
        <v>#N/A</v>
      </c>
      <c r="DG100" s="2" t="e">
        <v>#N/A</v>
      </c>
      <c r="DH100" s="2" t="e">
        <v>#N/A</v>
      </c>
      <c r="DI100" s="2" t="e">
        <v>#N/A</v>
      </c>
      <c r="DJ100" s="2" t="e">
        <v>#N/A</v>
      </c>
      <c r="DK100" s="2" t="e">
        <v>#N/A</v>
      </c>
      <c r="DL100" s="2" t="e">
        <v>#N/A</v>
      </c>
      <c r="DM100" s="2" t="e">
        <v>#N/A</v>
      </c>
      <c r="DN100" s="2" t="e">
        <v>#N/A</v>
      </c>
      <c r="DO100" s="2" t="e">
        <v>#N/A</v>
      </c>
      <c r="DP100" s="2" t="e">
        <v>#N/A</v>
      </c>
      <c r="DQ100" s="2" t="e">
        <v>#N/A</v>
      </c>
      <c r="DR100" s="2" t="e">
        <v>#N/A</v>
      </c>
      <c r="DS100" s="2" t="e">
        <v>#N/A</v>
      </c>
      <c r="DT100" s="2" t="e">
        <v>#N/A</v>
      </c>
      <c r="DU100" s="2" t="e">
        <v>#N/A</v>
      </c>
      <c r="DV100" s="2" t="e">
        <v>#N/A</v>
      </c>
      <c r="DW100" s="2" t="e">
        <v>#N/A</v>
      </c>
      <c r="DX100" s="2" t="e">
        <v>#N/A</v>
      </c>
      <c r="DY100" s="2" t="e">
        <v>#N/A</v>
      </c>
      <c r="DZ100" s="2" t="e">
        <v>#N/A</v>
      </c>
      <c r="EA100" s="2" t="e">
        <v>#N/A</v>
      </c>
      <c r="EB100" s="2" t="e">
        <v>#N/A</v>
      </c>
      <c r="EC100" s="2" t="e">
        <v>#N/A</v>
      </c>
      <c r="ED100" s="2" t="e">
        <v>#N/A</v>
      </c>
      <c r="EE100" s="2" t="e">
        <v>#N/A</v>
      </c>
      <c r="EF100" s="2" t="e">
        <v>#N/A</v>
      </c>
      <c r="EG100" s="2" t="e">
        <v>#N/A</v>
      </c>
      <c r="EH100" s="2" t="e">
        <v>#N/A</v>
      </c>
      <c r="EI100" s="2" t="e">
        <v>#N/A</v>
      </c>
    </row>
    <row r="101" spans="1:139" s="71" customFormat="1" x14ac:dyDescent="0.25">
      <c r="A101" s="2">
        <v>0</v>
      </c>
      <c r="B101" s="2" t="e">
        <v>#N/A</v>
      </c>
      <c r="C101" s="2" t="e">
        <v>#N/A</v>
      </c>
      <c r="D101" s="2">
        <v>0</v>
      </c>
      <c r="E101" s="2" t="e">
        <v>#N/A</v>
      </c>
      <c r="F101" s="2" t="e">
        <v>#N/A</v>
      </c>
      <c r="G101" s="2" t="e">
        <v>#N/A</v>
      </c>
      <c r="H101" s="2" t="e">
        <v>#N/A</v>
      </c>
      <c r="I101" s="2" t="e">
        <v>#N/A</v>
      </c>
      <c r="J101" s="2" t="e">
        <v>#N/A</v>
      </c>
      <c r="K101" s="2" t="e">
        <v>#N/A</v>
      </c>
      <c r="L101" s="2" t="e">
        <v>#N/A</v>
      </c>
      <c r="M101" s="2" t="e">
        <v>#N/A</v>
      </c>
      <c r="N101" s="2" t="e">
        <v>#N/A</v>
      </c>
      <c r="O101" s="2" t="e">
        <v>#N/A</v>
      </c>
      <c r="P101" s="2" t="e">
        <v>#N/A</v>
      </c>
      <c r="Q101" s="2" t="e">
        <v>#N/A</v>
      </c>
      <c r="R101" s="2" t="e">
        <v>#N/A</v>
      </c>
      <c r="S101" s="2" t="e">
        <v>#N/A</v>
      </c>
      <c r="T101" s="2" t="e">
        <v>#N/A</v>
      </c>
      <c r="U101" s="2" t="e">
        <v>#N/A</v>
      </c>
      <c r="V101" s="2" t="e">
        <v>#N/A</v>
      </c>
      <c r="W101" s="2" t="e">
        <v>#N/A</v>
      </c>
      <c r="X101" s="2" t="e">
        <v>#N/A</v>
      </c>
      <c r="Y101" s="2" t="e">
        <v>#N/A</v>
      </c>
      <c r="Z101" s="2" t="e">
        <v>#N/A</v>
      </c>
      <c r="AA101" s="2" t="e">
        <v>#N/A</v>
      </c>
      <c r="AB101" s="2" t="e">
        <v>#N/A</v>
      </c>
      <c r="AC101" s="2" t="e">
        <v>#N/A</v>
      </c>
      <c r="AD101" s="2" t="e">
        <v>#N/A</v>
      </c>
      <c r="AE101" s="2" t="e">
        <v>#N/A</v>
      </c>
      <c r="AF101" s="2" t="e">
        <v>#N/A</v>
      </c>
      <c r="AG101" s="2" t="e">
        <v>#N/A</v>
      </c>
      <c r="AH101" s="2" t="e">
        <v>#N/A</v>
      </c>
      <c r="AI101" s="2" t="e">
        <v>#N/A</v>
      </c>
      <c r="AJ101" s="2" t="e">
        <v>#N/A</v>
      </c>
      <c r="AK101" s="2" t="e">
        <v>#N/A</v>
      </c>
      <c r="AL101" s="2" t="e">
        <v>#N/A</v>
      </c>
      <c r="AM101" s="2" t="e">
        <v>#N/A</v>
      </c>
      <c r="AN101" s="2" t="e">
        <v>#N/A</v>
      </c>
      <c r="AO101" s="2" t="e">
        <v>#N/A</v>
      </c>
      <c r="AP101" s="2" t="e">
        <v>#N/A</v>
      </c>
      <c r="AQ101" s="2" t="e">
        <v>#N/A</v>
      </c>
      <c r="AR101" s="2" t="e">
        <v>#N/A</v>
      </c>
      <c r="AS101" s="2" t="e">
        <v>#N/A</v>
      </c>
      <c r="AT101" s="2" t="e">
        <v>#N/A</v>
      </c>
      <c r="AU101" s="2" t="e">
        <v>#N/A</v>
      </c>
      <c r="AV101" s="2" t="e">
        <v>#N/A</v>
      </c>
      <c r="AW101" s="2" t="e">
        <v>#N/A</v>
      </c>
      <c r="AX101" s="2" t="e">
        <v>#N/A</v>
      </c>
      <c r="AY101" s="2" t="e">
        <v>#N/A</v>
      </c>
      <c r="AZ101" s="2" t="e">
        <v>#N/A</v>
      </c>
      <c r="BA101" s="2" t="e">
        <v>#N/A</v>
      </c>
      <c r="BB101" s="2" t="e">
        <v>#N/A</v>
      </c>
      <c r="BC101" s="2" t="e">
        <v>#N/A</v>
      </c>
      <c r="BD101" s="2" t="e">
        <v>#N/A</v>
      </c>
      <c r="BE101" s="2" t="e">
        <v>#N/A</v>
      </c>
      <c r="BF101" s="2" t="e">
        <v>#N/A</v>
      </c>
      <c r="BG101" s="2" t="e">
        <v>#N/A</v>
      </c>
      <c r="BH101" s="2" t="e">
        <v>#N/A</v>
      </c>
      <c r="BI101" s="2" t="e">
        <v>#N/A</v>
      </c>
      <c r="BJ101" s="2" t="e">
        <v>#N/A</v>
      </c>
      <c r="BK101" s="2" t="e">
        <v>#N/A</v>
      </c>
      <c r="BL101" s="2" t="e">
        <v>#N/A</v>
      </c>
      <c r="BM101" s="2" t="e">
        <v>#N/A</v>
      </c>
      <c r="BN101" s="2" t="e">
        <v>#N/A</v>
      </c>
      <c r="BO101" s="2" t="e">
        <v>#N/A</v>
      </c>
      <c r="BP101" s="2" t="e">
        <v>#N/A</v>
      </c>
      <c r="BQ101" s="2" t="e">
        <v>#N/A</v>
      </c>
      <c r="BR101" s="2" t="e">
        <v>#N/A</v>
      </c>
      <c r="BS101" s="2" t="e">
        <v>#N/A</v>
      </c>
      <c r="BT101" s="2" t="e">
        <v>#N/A</v>
      </c>
      <c r="BU101" s="2" t="e">
        <v>#N/A</v>
      </c>
      <c r="BV101" s="2" t="e">
        <v>#N/A</v>
      </c>
      <c r="BW101" s="2" t="e">
        <v>#N/A</v>
      </c>
      <c r="BX101" s="2" t="e">
        <v>#N/A</v>
      </c>
      <c r="BY101" s="2" t="e">
        <v>#N/A</v>
      </c>
      <c r="BZ101" s="2" t="e">
        <v>#N/A</v>
      </c>
      <c r="CA101" s="2" t="e">
        <v>#N/A</v>
      </c>
      <c r="CB101" s="2" t="e">
        <v>#N/A</v>
      </c>
      <c r="CC101" s="2" t="e">
        <v>#N/A</v>
      </c>
      <c r="CD101" s="2" t="e">
        <v>#N/A</v>
      </c>
      <c r="CE101" s="2" t="e">
        <v>#N/A</v>
      </c>
      <c r="CF101" s="2" t="e">
        <v>#N/A</v>
      </c>
      <c r="CG101" s="2" t="e">
        <v>#N/A</v>
      </c>
      <c r="CH101" s="2" t="e">
        <v>#N/A</v>
      </c>
      <c r="CI101" s="2" t="e">
        <v>#N/A</v>
      </c>
      <c r="CJ101" s="2" t="e">
        <v>#N/A</v>
      </c>
      <c r="CK101" s="2" t="e">
        <v>#N/A</v>
      </c>
      <c r="CL101" s="2" t="e">
        <v>#N/A</v>
      </c>
      <c r="CM101" s="2" t="e">
        <v>#N/A</v>
      </c>
      <c r="CN101" s="2" t="e">
        <v>#N/A</v>
      </c>
      <c r="CO101" s="2" t="e">
        <v>#N/A</v>
      </c>
      <c r="CP101" s="2" t="e">
        <v>#N/A</v>
      </c>
      <c r="CQ101" s="2" t="e">
        <v>#N/A</v>
      </c>
      <c r="CR101" s="2" t="e">
        <v>#N/A</v>
      </c>
      <c r="CS101" s="2" t="e">
        <v>#N/A</v>
      </c>
      <c r="CT101" s="2" t="e">
        <v>#N/A</v>
      </c>
      <c r="CU101" s="2" t="e">
        <v>#N/A</v>
      </c>
      <c r="CV101" s="2" t="e">
        <v>#N/A</v>
      </c>
      <c r="CW101" s="2" t="e">
        <v>#N/A</v>
      </c>
      <c r="CX101" s="2" t="e">
        <v>#N/A</v>
      </c>
      <c r="CY101" s="2" t="e">
        <v>#N/A</v>
      </c>
      <c r="CZ101" s="2" t="e">
        <v>#N/A</v>
      </c>
      <c r="DA101" s="2" t="e">
        <v>#N/A</v>
      </c>
      <c r="DB101" s="2" t="e">
        <v>#N/A</v>
      </c>
      <c r="DC101" s="2" t="e">
        <v>#N/A</v>
      </c>
      <c r="DD101" s="2" t="e">
        <v>#N/A</v>
      </c>
      <c r="DE101" s="2" t="e">
        <v>#N/A</v>
      </c>
      <c r="DF101" s="2" t="e">
        <v>#N/A</v>
      </c>
      <c r="DG101" s="2" t="e">
        <v>#N/A</v>
      </c>
      <c r="DH101" s="2" t="e">
        <v>#N/A</v>
      </c>
      <c r="DI101" s="2" t="e">
        <v>#N/A</v>
      </c>
      <c r="DJ101" s="2" t="e">
        <v>#N/A</v>
      </c>
      <c r="DK101" s="2" t="e">
        <v>#N/A</v>
      </c>
      <c r="DL101" s="2" t="e">
        <v>#N/A</v>
      </c>
      <c r="DM101" s="2" t="e">
        <v>#N/A</v>
      </c>
      <c r="DN101" s="2" t="e">
        <v>#N/A</v>
      </c>
      <c r="DO101" s="2" t="e">
        <v>#N/A</v>
      </c>
      <c r="DP101" s="2" t="e">
        <v>#N/A</v>
      </c>
      <c r="DQ101" s="2" t="e">
        <v>#N/A</v>
      </c>
      <c r="DR101" s="2" t="e">
        <v>#N/A</v>
      </c>
      <c r="DS101" s="2" t="e">
        <v>#N/A</v>
      </c>
      <c r="DT101" s="2" t="e">
        <v>#N/A</v>
      </c>
      <c r="DU101" s="2" t="e">
        <v>#N/A</v>
      </c>
      <c r="DV101" s="2" t="e">
        <v>#N/A</v>
      </c>
      <c r="DW101" s="2" t="e">
        <v>#N/A</v>
      </c>
      <c r="DX101" s="2" t="e">
        <v>#N/A</v>
      </c>
      <c r="DY101" s="2" t="e">
        <v>#N/A</v>
      </c>
      <c r="DZ101" s="2" t="e">
        <v>#N/A</v>
      </c>
      <c r="EA101" s="2" t="e">
        <v>#N/A</v>
      </c>
      <c r="EB101" s="2" t="e">
        <v>#N/A</v>
      </c>
      <c r="EC101" s="2" t="e">
        <v>#N/A</v>
      </c>
      <c r="ED101" s="2" t="e">
        <v>#N/A</v>
      </c>
      <c r="EE101" s="2" t="e">
        <v>#N/A</v>
      </c>
      <c r="EF101" s="2" t="e">
        <v>#N/A</v>
      </c>
      <c r="EG101" s="2" t="e">
        <v>#N/A</v>
      </c>
      <c r="EH101" s="2" t="e">
        <v>#N/A</v>
      </c>
      <c r="EI101" s="2" t="e">
        <v>#N/A</v>
      </c>
    </row>
    <row r="102" spans="1:139" s="71" customFormat="1" x14ac:dyDescent="0.25">
      <c r="A102" s="2">
        <v>0</v>
      </c>
      <c r="B102" s="2" t="e">
        <v>#N/A</v>
      </c>
      <c r="C102" s="2" t="e">
        <v>#N/A</v>
      </c>
      <c r="D102" s="2">
        <v>0</v>
      </c>
      <c r="E102" s="2" t="e">
        <v>#N/A</v>
      </c>
      <c r="F102" s="2" t="e">
        <v>#N/A</v>
      </c>
      <c r="G102" s="2" t="e">
        <v>#N/A</v>
      </c>
      <c r="H102" s="2" t="e">
        <v>#N/A</v>
      </c>
      <c r="I102" s="2" t="e">
        <v>#N/A</v>
      </c>
      <c r="J102" s="2" t="e">
        <v>#N/A</v>
      </c>
      <c r="K102" s="2" t="e">
        <v>#N/A</v>
      </c>
      <c r="L102" s="2" t="e">
        <v>#N/A</v>
      </c>
      <c r="M102" s="2" t="e">
        <v>#N/A</v>
      </c>
      <c r="N102" s="2" t="e">
        <v>#N/A</v>
      </c>
      <c r="O102" s="2" t="e">
        <v>#N/A</v>
      </c>
      <c r="P102" s="2" t="e">
        <v>#N/A</v>
      </c>
      <c r="Q102" s="2" t="e">
        <v>#N/A</v>
      </c>
      <c r="R102" s="2" t="e">
        <v>#N/A</v>
      </c>
      <c r="S102" s="2" t="e">
        <v>#N/A</v>
      </c>
      <c r="T102" s="2" t="e">
        <v>#N/A</v>
      </c>
      <c r="U102" s="2" t="e">
        <v>#N/A</v>
      </c>
      <c r="V102" s="2" t="e">
        <v>#N/A</v>
      </c>
      <c r="W102" s="2" t="e">
        <v>#N/A</v>
      </c>
      <c r="X102" s="2" t="e">
        <v>#N/A</v>
      </c>
      <c r="Y102" s="2" t="e">
        <v>#N/A</v>
      </c>
      <c r="Z102" s="2" t="e">
        <v>#N/A</v>
      </c>
      <c r="AA102" s="2" t="e">
        <v>#N/A</v>
      </c>
      <c r="AB102" s="2" t="e">
        <v>#N/A</v>
      </c>
      <c r="AC102" s="2" t="e">
        <v>#N/A</v>
      </c>
      <c r="AD102" s="2" t="e">
        <v>#N/A</v>
      </c>
      <c r="AE102" s="2" t="e">
        <v>#N/A</v>
      </c>
      <c r="AF102" s="2" t="e">
        <v>#N/A</v>
      </c>
      <c r="AG102" s="2" t="e">
        <v>#N/A</v>
      </c>
      <c r="AH102" s="2" t="e">
        <v>#N/A</v>
      </c>
      <c r="AI102" s="2" t="e">
        <v>#N/A</v>
      </c>
      <c r="AJ102" s="2" t="e">
        <v>#N/A</v>
      </c>
      <c r="AK102" s="2" t="e">
        <v>#N/A</v>
      </c>
      <c r="AL102" s="2" t="e">
        <v>#N/A</v>
      </c>
      <c r="AM102" s="2" t="e">
        <v>#N/A</v>
      </c>
      <c r="AN102" s="2" t="e">
        <v>#N/A</v>
      </c>
      <c r="AO102" s="2" t="e">
        <v>#N/A</v>
      </c>
      <c r="AP102" s="2" t="e">
        <v>#N/A</v>
      </c>
      <c r="AQ102" s="2" t="e">
        <v>#N/A</v>
      </c>
      <c r="AR102" s="2" t="e">
        <v>#N/A</v>
      </c>
      <c r="AS102" s="2" t="e">
        <v>#N/A</v>
      </c>
      <c r="AT102" s="2" t="e">
        <v>#N/A</v>
      </c>
      <c r="AU102" s="2" t="e">
        <v>#N/A</v>
      </c>
      <c r="AV102" s="2" t="e">
        <v>#N/A</v>
      </c>
      <c r="AW102" s="2" t="e">
        <v>#N/A</v>
      </c>
      <c r="AX102" s="2" t="e">
        <v>#N/A</v>
      </c>
      <c r="AY102" s="2" t="e">
        <v>#N/A</v>
      </c>
      <c r="AZ102" s="2" t="e">
        <v>#N/A</v>
      </c>
      <c r="BA102" s="2" t="e">
        <v>#N/A</v>
      </c>
      <c r="BB102" s="2" t="e">
        <v>#N/A</v>
      </c>
      <c r="BC102" s="2" t="e">
        <v>#N/A</v>
      </c>
      <c r="BD102" s="2" t="e">
        <v>#N/A</v>
      </c>
      <c r="BE102" s="2" t="e">
        <v>#N/A</v>
      </c>
      <c r="BF102" s="2" t="e">
        <v>#N/A</v>
      </c>
      <c r="BG102" s="2" t="e">
        <v>#N/A</v>
      </c>
      <c r="BH102" s="2" t="e">
        <v>#N/A</v>
      </c>
      <c r="BI102" s="2" t="e">
        <v>#N/A</v>
      </c>
      <c r="BJ102" s="2" t="e">
        <v>#N/A</v>
      </c>
      <c r="BK102" s="2" t="e">
        <v>#N/A</v>
      </c>
      <c r="BL102" s="2" t="e">
        <v>#N/A</v>
      </c>
      <c r="BM102" s="2" t="e">
        <v>#N/A</v>
      </c>
      <c r="BN102" s="2" t="e">
        <v>#N/A</v>
      </c>
      <c r="BO102" s="2" t="e">
        <v>#N/A</v>
      </c>
      <c r="BP102" s="2" t="e">
        <v>#N/A</v>
      </c>
      <c r="BQ102" s="2" t="e">
        <v>#N/A</v>
      </c>
      <c r="BR102" s="2" t="e">
        <v>#N/A</v>
      </c>
      <c r="BS102" s="2" t="e">
        <v>#N/A</v>
      </c>
      <c r="BT102" s="2" t="e">
        <v>#N/A</v>
      </c>
      <c r="BU102" s="2" t="e">
        <v>#N/A</v>
      </c>
      <c r="BV102" s="2" t="e">
        <v>#N/A</v>
      </c>
      <c r="BW102" s="2" t="e">
        <v>#N/A</v>
      </c>
      <c r="BX102" s="2" t="e">
        <v>#N/A</v>
      </c>
      <c r="BY102" s="2" t="e">
        <v>#N/A</v>
      </c>
      <c r="BZ102" s="2" t="e">
        <v>#N/A</v>
      </c>
      <c r="CA102" s="2" t="e">
        <v>#N/A</v>
      </c>
      <c r="CB102" s="2" t="e">
        <v>#N/A</v>
      </c>
      <c r="CC102" s="2" t="e">
        <v>#N/A</v>
      </c>
      <c r="CD102" s="2" t="e">
        <v>#N/A</v>
      </c>
      <c r="CE102" s="2" t="e">
        <v>#N/A</v>
      </c>
      <c r="CF102" s="2" t="e">
        <v>#N/A</v>
      </c>
      <c r="CG102" s="2" t="e">
        <v>#N/A</v>
      </c>
      <c r="CH102" s="2" t="e">
        <v>#N/A</v>
      </c>
      <c r="CI102" s="2" t="e">
        <v>#N/A</v>
      </c>
      <c r="CJ102" s="2" t="e">
        <v>#N/A</v>
      </c>
      <c r="CK102" s="2" t="e">
        <v>#N/A</v>
      </c>
      <c r="CL102" s="2" t="e">
        <v>#N/A</v>
      </c>
      <c r="CM102" s="2" t="e">
        <v>#N/A</v>
      </c>
      <c r="CN102" s="2" t="e">
        <v>#N/A</v>
      </c>
      <c r="CO102" s="2" t="e">
        <v>#N/A</v>
      </c>
      <c r="CP102" s="2" t="e">
        <v>#N/A</v>
      </c>
      <c r="CQ102" s="2" t="e">
        <v>#N/A</v>
      </c>
      <c r="CR102" s="2" t="e">
        <v>#N/A</v>
      </c>
      <c r="CS102" s="2" t="e">
        <v>#N/A</v>
      </c>
      <c r="CT102" s="2" t="e">
        <v>#N/A</v>
      </c>
      <c r="CU102" s="2" t="e">
        <v>#N/A</v>
      </c>
      <c r="CV102" s="2" t="e">
        <v>#N/A</v>
      </c>
      <c r="CW102" s="2" t="e">
        <v>#N/A</v>
      </c>
      <c r="CX102" s="2" t="e">
        <v>#N/A</v>
      </c>
      <c r="CY102" s="2" t="e">
        <v>#N/A</v>
      </c>
      <c r="CZ102" s="2" t="e">
        <v>#N/A</v>
      </c>
      <c r="DA102" s="2" t="e">
        <v>#N/A</v>
      </c>
      <c r="DB102" s="2" t="e">
        <v>#N/A</v>
      </c>
      <c r="DC102" s="2" t="e">
        <v>#N/A</v>
      </c>
      <c r="DD102" s="2" t="e">
        <v>#N/A</v>
      </c>
      <c r="DE102" s="2" t="e">
        <v>#N/A</v>
      </c>
      <c r="DF102" s="2" t="e">
        <v>#N/A</v>
      </c>
      <c r="DG102" s="2" t="e">
        <v>#N/A</v>
      </c>
      <c r="DH102" s="2" t="e">
        <v>#N/A</v>
      </c>
      <c r="DI102" s="2" t="e">
        <v>#N/A</v>
      </c>
      <c r="DJ102" s="2" t="e">
        <v>#N/A</v>
      </c>
      <c r="DK102" s="2" t="e">
        <v>#N/A</v>
      </c>
      <c r="DL102" s="2" t="e">
        <v>#N/A</v>
      </c>
      <c r="DM102" s="2" t="e">
        <v>#N/A</v>
      </c>
      <c r="DN102" s="2" t="e">
        <v>#N/A</v>
      </c>
      <c r="DO102" s="2" t="e">
        <v>#N/A</v>
      </c>
      <c r="DP102" s="2" t="e">
        <v>#N/A</v>
      </c>
      <c r="DQ102" s="2" t="e">
        <v>#N/A</v>
      </c>
      <c r="DR102" s="2" t="e">
        <v>#N/A</v>
      </c>
      <c r="DS102" s="2" t="e">
        <v>#N/A</v>
      </c>
      <c r="DT102" s="2" t="e">
        <v>#N/A</v>
      </c>
      <c r="DU102" s="2" t="e">
        <v>#N/A</v>
      </c>
      <c r="DV102" s="2" t="e">
        <v>#N/A</v>
      </c>
      <c r="DW102" s="2" t="e">
        <v>#N/A</v>
      </c>
      <c r="DX102" s="2" t="e">
        <v>#N/A</v>
      </c>
      <c r="DY102" s="2" t="e">
        <v>#N/A</v>
      </c>
      <c r="DZ102" s="2" t="e">
        <v>#N/A</v>
      </c>
      <c r="EA102" s="2" t="e">
        <v>#N/A</v>
      </c>
      <c r="EB102" s="2" t="e">
        <v>#N/A</v>
      </c>
      <c r="EC102" s="2" t="e">
        <v>#N/A</v>
      </c>
      <c r="ED102" s="2" t="e">
        <v>#N/A</v>
      </c>
      <c r="EE102" s="2" t="e">
        <v>#N/A</v>
      </c>
      <c r="EF102" s="2" t="e">
        <v>#N/A</v>
      </c>
      <c r="EG102" s="2" t="e">
        <v>#N/A</v>
      </c>
      <c r="EH102" s="2" t="e">
        <v>#N/A</v>
      </c>
      <c r="EI102" s="2" t="e">
        <v>#N/A</v>
      </c>
    </row>
    <row r="103" spans="1:139" s="71" customFormat="1" x14ac:dyDescent="0.25">
      <c r="A103" s="2">
        <v>0</v>
      </c>
      <c r="B103" s="2" t="e">
        <v>#N/A</v>
      </c>
      <c r="C103" s="2" t="e">
        <v>#N/A</v>
      </c>
      <c r="D103" s="2">
        <v>0</v>
      </c>
      <c r="E103" s="2" t="e">
        <v>#N/A</v>
      </c>
      <c r="F103" s="2" t="e">
        <v>#N/A</v>
      </c>
      <c r="G103" s="2" t="e">
        <v>#N/A</v>
      </c>
      <c r="H103" s="2" t="e">
        <v>#N/A</v>
      </c>
      <c r="I103" s="2" t="e">
        <v>#N/A</v>
      </c>
      <c r="J103" s="2" t="e">
        <v>#N/A</v>
      </c>
      <c r="K103" s="2" t="e">
        <v>#N/A</v>
      </c>
      <c r="L103" s="2" t="e">
        <v>#N/A</v>
      </c>
      <c r="M103" s="2" t="e">
        <v>#N/A</v>
      </c>
      <c r="N103" s="2" t="e">
        <v>#N/A</v>
      </c>
      <c r="O103" s="2" t="e">
        <v>#N/A</v>
      </c>
      <c r="P103" s="2" t="e">
        <v>#N/A</v>
      </c>
      <c r="Q103" s="2" t="e">
        <v>#N/A</v>
      </c>
      <c r="R103" s="2" t="e">
        <v>#N/A</v>
      </c>
      <c r="S103" s="2" t="e">
        <v>#N/A</v>
      </c>
      <c r="T103" s="2" t="e">
        <v>#N/A</v>
      </c>
      <c r="U103" s="2" t="e">
        <v>#N/A</v>
      </c>
      <c r="V103" s="2" t="e">
        <v>#N/A</v>
      </c>
      <c r="W103" s="2" t="e">
        <v>#N/A</v>
      </c>
      <c r="X103" s="2" t="e">
        <v>#N/A</v>
      </c>
      <c r="Y103" s="2" t="e">
        <v>#N/A</v>
      </c>
      <c r="Z103" s="2" t="e">
        <v>#N/A</v>
      </c>
      <c r="AA103" s="2" t="e">
        <v>#N/A</v>
      </c>
      <c r="AB103" s="2" t="e">
        <v>#N/A</v>
      </c>
      <c r="AC103" s="2" t="e">
        <v>#N/A</v>
      </c>
      <c r="AD103" s="2" t="e">
        <v>#N/A</v>
      </c>
      <c r="AE103" s="2" t="e">
        <v>#N/A</v>
      </c>
      <c r="AF103" s="2" t="e">
        <v>#N/A</v>
      </c>
      <c r="AG103" s="2" t="e">
        <v>#N/A</v>
      </c>
      <c r="AH103" s="2" t="e">
        <v>#N/A</v>
      </c>
      <c r="AI103" s="2" t="e">
        <v>#N/A</v>
      </c>
      <c r="AJ103" s="2" t="e">
        <v>#N/A</v>
      </c>
      <c r="AK103" s="2" t="e">
        <v>#N/A</v>
      </c>
      <c r="AL103" s="2" t="e">
        <v>#N/A</v>
      </c>
      <c r="AM103" s="2" t="e">
        <v>#N/A</v>
      </c>
      <c r="AN103" s="2" t="e">
        <v>#N/A</v>
      </c>
      <c r="AO103" s="2" t="e">
        <v>#N/A</v>
      </c>
      <c r="AP103" s="2" t="e">
        <v>#N/A</v>
      </c>
      <c r="AQ103" s="2" t="e">
        <v>#N/A</v>
      </c>
      <c r="AR103" s="2" t="e">
        <v>#N/A</v>
      </c>
      <c r="AS103" s="2" t="e">
        <v>#N/A</v>
      </c>
      <c r="AT103" s="2" t="e">
        <v>#N/A</v>
      </c>
      <c r="AU103" s="2" t="e">
        <v>#N/A</v>
      </c>
      <c r="AV103" s="2" t="e">
        <v>#N/A</v>
      </c>
      <c r="AW103" s="2" t="e">
        <v>#N/A</v>
      </c>
      <c r="AX103" s="2" t="e">
        <v>#N/A</v>
      </c>
      <c r="AY103" s="2" t="e">
        <v>#N/A</v>
      </c>
      <c r="AZ103" s="2" t="e">
        <v>#N/A</v>
      </c>
      <c r="BA103" s="2" t="e">
        <v>#N/A</v>
      </c>
      <c r="BB103" s="2" t="e">
        <v>#N/A</v>
      </c>
      <c r="BC103" s="2" t="e">
        <v>#N/A</v>
      </c>
      <c r="BD103" s="2" t="e">
        <v>#N/A</v>
      </c>
      <c r="BE103" s="2" t="e">
        <v>#N/A</v>
      </c>
      <c r="BF103" s="2" t="e">
        <v>#N/A</v>
      </c>
      <c r="BG103" s="2" t="e">
        <v>#N/A</v>
      </c>
      <c r="BH103" s="2" t="e">
        <v>#N/A</v>
      </c>
      <c r="BI103" s="2" t="e">
        <v>#N/A</v>
      </c>
      <c r="BJ103" s="2" t="e">
        <v>#N/A</v>
      </c>
      <c r="BK103" s="2" t="e">
        <v>#N/A</v>
      </c>
      <c r="BL103" s="2" t="e">
        <v>#N/A</v>
      </c>
      <c r="BM103" s="2" t="e">
        <v>#N/A</v>
      </c>
      <c r="BN103" s="2" t="e">
        <v>#N/A</v>
      </c>
      <c r="BO103" s="2" t="e">
        <v>#N/A</v>
      </c>
      <c r="BP103" s="2" t="e">
        <v>#N/A</v>
      </c>
      <c r="BQ103" s="2" t="e">
        <v>#N/A</v>
      </c>
      <c r="BR103" s="2" t="e">
        <v>#N/A</v>
      </c>
      <c r="BS103" s="2" t="e">
        <v>#N/A</v>
      </c>
      <c r="BT103" s="2" t="e">
        <v>#N/A</v>
      </c>
      <c r="BU103" s="2" t="e">
        <v>#N/A</v>
      </c>
      <c r="BV103" s="2" t="e">
        <v>#N/A</v>
      </c>
      <c r="BW103" s="2" t="e">
        <v>#N/A</v>
      </c>
      <c r="BX103" s="2" t="e">
        <v>#N/A</v>
      </c>
      <c r="BY103" s="2" t="e">
        <v>#N/A</v>
      </c>
      <c r="BZ103" s="2" t="e">
        <v>#N/A</v>
      </c>
      <c r="CA103" s="2" t="e">
        <v>#N/A</v>
      </c>
      <c r="CB103" s="2" t="e">
        <v>#N/A</v>
      </c>
      <c r="CC103" s="2" t="e">
        <v>#N/A</v>
      </c>
      <c r="CD103" s="2" t="e">
        <v>#N/A</v>
      </c>
      <c r="CE103" s="2" t="e">
        <v>#N/A</v>
      </c>
      <c r="CF103" s="2" t="e">
        <v>#N/A</v>
      </c>
      <c r="CG103" s="2" t="e">
        <v>#N/A</v>
      </c>
      <c r="CH103" s="2" t="e">
        <v>#N/A</v>
      </c>
      <c r="CI103" s="2" t="e">
        <v>#N/A</v>
      </c>
      <c r="CJ103" s="2" t="e">
        <v>#N/A</v>
      </c>
      <c r="CK103" s="2" t="e">
        <v>#N/A</v>
      </c>
      <c r="CL103" s="2" t="e">
        <v>#N/A</v>
      </c>
      <c r="CM103" s="2" t="e">
        <v>#N/A</v>
      </c>
      <c r="CN103" s="2" t="e">
        <v>#N/A</v>
      </c>
      <c r="CO103" s="2" t="e">
        <v>#N/A</v>
      </c>
      <c r="CP103" s="2" t="e">
        <v>#N/A</v>
      </c>
      <c r="CQ103" s="2" t="e">
        <v>#N/A</v>
      </c>
      <c r="CR103" s="2" t="e">
        <v>#N/A</v>
      </c>
      <c r="CS103" s="2" t="e">
        <v>#N/A</v>
      </c>
      <c r="CT103" s="2" t="e">
        <v>#N/A</v>
      </c>
      <c r="CU103" s="2" t="e">
        <v>#N/A</v>
      </c>
      <c r="CV103" s="2" t="e">
        <v>#N/A</v>
      </c>
      <c r="CW103" s="2" t="e">
        <v>#N/A</v>
      </c>
      <c r="CX103" s="2" t="e">
        <v>#N/A</v>
      </c>
      <c r="CY103" s="2" t="e">
        <v>#N/A</v>
      </c>
      <c r="CZ103" s="2" t="e">
        <v>#N/A</v>
      </c>
      <c r="DA103" s="2" t="e">
        <v>#N/A</v>
      </c>
      <c r="DB103" s="2" t="e">
        <v>#N/A</v>
      </c>
      <c r="DC103" s="2" t="e">
        <v>#N/A</v>
      </c>
      <c r="DD103" s="2" t="e">
        <v>#N/A</v>
      </c>
      <c r="DE103" s="2" t="e">
        <v>#N/A</v>
      </c>
      <c r="DF103" s="2" t="e">
        <v>#N/A</v>
      </c>
      <c r="DG103" s="2" t="e">
        <v>#N/A</v>
      </c>
      <c r="DH103" s="2" t="e">
        <v>#N/A</v>
      </c>
      <c r="DI103" s="2" t="e">
        <v>#N/A</v>
      </c>
      <c r="DJ103" s="2" t="e">
        <v>#N/A</v>
      </c>
      <c r="DK103" s="2" t="e">
        <v>#N/A</v>
      </c>
      <c r="DL103" s="2" t="e">
        <v>#N/A</v>
      </c>
      <c r="DM103" s="2" t="e">
        <v>#N/A</v>
      </c>
      <c r="DN103" s="2" t="e">
        <v>#N/A</v>
      </c>
      <c r="DO103" s="2" t="e">
        <v>#N/A</v>
      </c>
      <c r="DP103" s="2" t="e">
        <v>#N/A</v>
      </c>
      <c r="DQ103" s="2" t="e">
        <v>#N/A</v>
      </c>
      <c r="DR103" s="2" t="e">
        <v>#N/A</v>
      </c>
      <c r="DS103" s="2" t="e">
        <v>#N/A</v>
      </c>
      <c r="DT103" s="2" t="e">
        <v>#N/A</v>
      </c>
      <c r="DU103" s="2" t="e">
        <v>#N/A</v>
      </c>
      <c r="DV103" s="2" t="e">
        <v>#N/A</v>
      </c>
      <c r="DW103" s="2" t="e">
        <v>#N/A</v>
      </c>
      <c r="DX103" s="2" t="e">
        <v>#N/A</v>
      </c>
      <c r="DY103" s="2" t="e">
        <v>#N/A</v>
      </c>
      <c r="DZ103" s="2" t="e">
        <v>#N/A</v>
      </c>
      <c r="EA103" s="2" t="e">
        <v>#N/A</v>
      </c>
      <c r="EB103" s="2" t="e">
        <v>#N/A</v>
      </c>
      <c r="EC103" s="2" t="e">
        <v>#N/A</v>
      </c>
      <c r="ED103" s="2" t="e">
        <v>#N/A</v>
      </c>
      <c r="EE103" s="2" t="e">
        <v>#N/A</v>
      </c>
      <c r="EF103" s="2" t="e">
        <v>#N/A</v>
      </c>
      <c r="EG103" s="2" t="e">
        <v>#N/A</v>
      </c>
      <c r="EH103" s="2" t="e">
        <v>#N/A</v>
      </c>
      <c r="EI103" s="2" t="e">
        <v>#N/A</v>
      </c>
    </row>
    <row r="104" spans="1:139" s="71" customFormat="1" x14ac:dyDescent="0.25">
      <c r="A104" s="2">
        <v>0</v>
      </c>
      <c r="B104" s="2" t="e">
        <v>#N/A</v>
      </c>
      <c r="C104" s="2" t="e">
        <v>#N/A</v>
      </c>
      <c r="D104" s="2">
        <v>0</v>
      </c>
      <c r="E104" s="2" t="e">
        <v>#N/A</v>
      </c>
      <c r="F104" s="2" t="e">
        <v>#N/A</v>
      </c>
      <c r="G104" s="2" t="e">
        <v>#N/A</v>
      </c>
      <c r="H104" s="2" t="e">
        <v>#N/A</v>
      </c>
      <c r="I104" s="2" t="e">
        <v>#N/A</v>
      </c>
      <c r="J104" s="2" t="e">
        <v>#N/A</v>
      </c>
      <c r="K104" s="2" t="e">
        <v>#N/A</v>
      </c>
      <c r="L104" s="2" t="e">
        <v>#N/A</v>
      </c>
      <c r="M104" s="2" t="e">
        <v>#N/A</v>
      </c>
      <c r="N104" s="2" t="e">
        <v>#N/A</v>
      </c>
      <c r="O104" s="2" t="e">
        <v>#N/A</v>
      </c>
      <c r="P104" s="2" t="e">
        <v>#N/A</v>
      </c>
      <c r="Q104" s="2" t="e">
        <v>#N/A</v>
      </c>
      <c r="R104" s="2" t="e">
        <v>#N/A</v>
      </c>
      <c r="S104" s="2" t="e">
        <v>#N/A</v>
      </c>
      <c r="T104" s="2" t="e">
        <v>#N/A</v>
      </c>
      <c r="U104" s="2" t="e">
        <v>#N/A</v>
      </c>
      <c r="V104" s="2" t="e">
        <v>#N/A</v>
      </c>
      <c r="W104" s="2" t="e">
        <v>#N/A</v>
      </c>
      <c r="X104" s="2" t="e">
        <v>#N/A</v>
      </c>
      <c r="Y104" s="2" t="e">
        <v>#N/A</v>
      </c>
      <c r="Z104" s="2" t="e">
        <v>#N/A</v>
      </c>
      <c r="AA104" s="2" t="e">
        <v>#N/A</v>
      </c>
      <c r="AB104" s="2" t="e">
        <v>#N/A</v>
      </c>
      <c r="AC104" s="2" t="e">
        <v>#N/A</v>
      </c>
      <c r="AD104" s="2" t="e">
        <v>#N/A</v>
      </c>
      <c r="AE104" s="2" t="e">
        <v>#N/A</v>
      </c>
      <c r="AF104" s="2" t="e">
        <v>#N/A</v>
      </c>
      <c r="AG104" s="2" t="e">
        <v>#N/A</v>
      </c>
      <c r="AH104" s="2" t="e">
        <v>#N/A</v>
      </c>
      <c r="AI104" s="2" t="e">
        <v>#N/A</v>
      </c>
      <c r="AJ104" s="2" t="e">
        <v>#N/A</v>
      </c>
      <c r="AK104" s="2" t="e">
        <v>#N/A</v>
      </c>
      <c r="AL104" s="2" t="e">
        <v>#N/A</v>
      </c>
      <c r="AM104" s="2" t="e">
        <v>#N/A</v>
      </c>
      <c r="AN104" s="2" t="e">
        <v>#N/A</v>
      </c>
      <c r="AO104" s="2" t="e">
        <v>#N/A</v>
      </c>
      <c r="AP104" s="2" t="e">
        <v>#N/A</v>
      </c>
      <c r="AQ104" s="2" t="e">
        <v>#N/A</v>
      </c>
      <c r="AR104" s="2" t="e">
        <v>#N/A</v>
      </c>
      <c r="AS104" s="2" t="e">
        <v>#N/A</v>
      </c>
      <c r="AT104" s="2" t="e">
        <v>#N/A</v>
      </c>
      <c r="AU104" s="2" t="e">
        <v>#N/A</v>
      </c>
      <c r="AV104" s="2" t="e">
        <v>#N/A</v>
      </c>
      <c r="AW104" s="2" t="e">
        <v>#N/A</v>
      </c>
      <c r="AX104" s="2" t="e">
        <v>#N/A</v>
      </c>
      <c r="AY104" s="2" t="e">
        <v>#N/A</v>
      </c>
      <c r="AZ104" s="2" t="e">
        <v>#N/A</v>
      </c>
      <c r="BA104" s="2" t="e">
        <v>#N/A</v>
      </c>
      <c r="BB104" s="2" t="e">
        <v>#N/A</v>
      </c>
      <c r="BC104" s="2" t="e">
        <v>#N/A</v>
      </c>
      <c r="BD104" s="2" t="e">
        <v>#N/A</v>
      </c>
      <c r="BE104" s="2" t="e">
        <v>#N/A</v>
      </c>
      <c r="BF104" s="2" t="e">
        <v>#N/A</v>
      </c>
      <c r="BG104" s="2" t="e">
        <v>#N/A</v>
      </c>
      <c r="BH104" s="2" t="e">
        <v>#N/A</v>
      </c>
      <c r="BI104" s="2" t="e">
        <v>#N/A</v>
      </c>
      <c r="BJ104" s="2" t="e">
        <v>#N/A</v>
      </c>
      <c r="BK104" s="2" t="e">
        <v>#N/A</v>
      </c>
      <c r="BL104" s="2" t="e">
        <v>#N/A</v>
      </c>
      <c r="BM104" s="2" t="e">
        <v>#N/A</v>
      </c>
      <c r="BN104" s="2" t="e">
        <v>#N/A</v>
      </c>
      <c r="BO104" s="2" t="e">
        <v>#N/A</v>
      </c>
      <c r="BP104" s="2" t="e">
        <v>#N/A</v>
      </c>
      <c r="BQ104" s="2" t="e">
        <v>#N/A</v>
      </c>
      <c r="BR104" s="2" t="e">
        <v>#N/A</v>
      </c>
      <c r="BS104" s="2" t="e">
        <v>#N/A</v>
      </c>
      <c r="BT104" s="2" t="e">
        <v>#N/A</v>
      </c>
      <c r="BU104" s="2" t="e">
        <v>#N/A</v>
      </c>
      <c r="BV104" s="2" t="e">
        <v>#N/A</v>
      </c>
      <c r="BW104" s="2" t="e">
        <v>#N/A</v>
      </c>
      <c r="BX104" s="2" t="e">
        <v>#N/A</v>
      </c>
      <c r="BY104" s="2" t="e">
        <v>#N/A</v>
      </c>
      <c r="BZ104" s="2" t="e">
        <v>#N/A</v>
      </c>
      <c r="CA104" s="2" t="e">
        <v>#N/A</v>
      </c>
      <c r="CB104" s="2" t="e">
        <v>#N/A</v>
      </c>
      <c r="CC104" s="2" t="e">
        <v>#N/A</v>
      </c>
      <c r="CD104" s="2" t="e">
        <v>#N/A</v>
      </c>
      <c r="CE104" s="2" t="e">
        <v>#N/A</v>
      </c>
      <c r="CF104" s="2" t="e">
        <v>#N/A</v>
      </c>
      <c r="CG104" s="2" t="e">
        <v>#N/A</v>
      </c>
      <c r="CH104" s="2" t="e">
        <v>#N/A</v>
      </c>
      <c r="CI104" s="2" t="e">
        <v>#N/A</v>
      </c>
      <c r="CJ104" s="2" t="e">
        <v>#N/A</v>
      </c>
      <c r="CK104" s="2" t="e">
        <v>#N/A</v>
      </c>
      <c r="CL104" s="2" t="e">
        <v>#N/A</v>
      </c>
      <c r="CM104" s="2" t="e">
        <v>#N/A</v>
      </c>
      <c r="CN104" s="2" t="e">
        <v>#N/A</v>
      </c>
      <c r="CO104" s="2" t="e">
        <v>#N/A</v>
      </c>
      <c r="CP104" s="2" t="e">
        <v>#N/A</v>
      </c>
      <c r="CQ104" s="2" t="e">
        <v>#N/A</v>
      </c>
      <c r="CR104" s="2" t="e">
        <v>#N/A</v>
      </c>
      <c r="CS104" s="2" t="e">
        <v>#N/A</v>
      </c>
      <c r="CT104" s="2" t="e">
        <v>#N/A</v>
      </c>
      <c r="CU104" s="2" t="e">
        <v>#N/A</v>
      </c>
      <c r="CV104" s="2" t="e">
        <v>#N/A</v>
      </c>
      <c r="CW104" s="2" t="e">
        <v>#N/A</v>
      </c>
      <c r="CX104" s="2" t="e">
        <v>#N/A</v>
      </c>
      <c r="CY104" s="2" t="e">
        <v>#N/A</v>
      </c>
      <c r="CZ104" s="2" t="e">
        <v>#N/A</v>
      </c>
      <c r="DA104" s="2" t="e">
        <v>#N/A</v>
      </c>
      <c r="DB104" s="2" t="e">
        <v>#N/A</v>
      </c>
      <c r="DC104" s="2" t="e">
        <v>#N/A</v>
      </c>
      <c r="DD104" s="2" t="e">
        <v>#N/A</v>
      </c>
      <c r="DE104" s="2" t="e">
        <v>#N/A</v>
      </c>
      <c r="DF104" s="2" t="e">
        <v>#N/A</v>
      </c>
      <c r="DG104" s="2" t="e">
        <v>#N/A</v>
      </c>
      <c r="DH104" s="2" t="e">
        <v>#N/A</v>
      </c>
      <c r="DI104" s="2" t="e">
        <v>#N/A</v>
      </c>
      <c r="DJ104" s="2" t="e">
        <v>#N/A</v>
      </c>
      <c r="DK104" s="2" t="e">
        <v>#N/A</v>
      </c>
      <c r="DL104" s="2" t="e">
        <v>#N/A</v>
      </c>
      <c r="DM104" s="2" t="e">
        <v>#N/A</v>
      </c>
      <c r="DN104" s="2" t="e">
        <v>#N/A</v>
      </c>
      <c r="DO104" s="2" t="e">
        <v>#N/A</v>
      </c>
      <c r="DP104" s="2" t="e">
        <v>#N/A</v>
      </c>
      <c r="DQ104" s="2" t="e">
        <v>#N/A</v>
      </c>
      <c r="DR104" s="2" t="e">
        <v>#N/A</v>
      </c>
      <c r="DS104" s="2" t="e">
        <v>#N/A</v>
      </c>
      <c r="DT104" s="2" t="e">
        <v>#N/A</v>
      </c>
      <c r="DU104" s="2" t="e">
        <v>#N/A</v>
      </c>
      <c r="DV104" s="2" t="e">
        <v>#N/A</v>
      </c>
      <c r="DW104" s="2" t="e">
        <v>#N/A</v>
      </c>
      <c r="DX104" s="2" t="e">
        <v>#N/A</v>
      </c>
      <c r="DY104" s="2" t="e">
        <v>#N/A</v>
      </c>
      <c r="DZ104" s="2" t="e">
        <v>#N/A</v>
      </c>
      <c r="EA104" s="2" t="e">
        <v>#N/A</v>
      </c>
      <c r="EB104" s="2" t="e">
        <v>#N/A</v>
      </c>
      <c r="EC104" s="2" t="e">
        <v>#N/A</v>
      </c>
      <c r="ED104" s="2" t="e">
        <v>#N/A</v>
      </c>
      <c r="EE104" s="2" t="e">
        <v>#N/A</v>
      </c>
      <c r="EF104" s="2" t="e">
        <v>#N/A</v>
      </c>
      <c r="EG104" s="2" t="e">
        <v>#N/A</v>
      </c>
      <c r="EH104" s="2" t="e">
        <v>#N/A</v>
      </c>
      <c r="EI104" s="2" t="e">
        <v>#N/A</v>
      </c>
    </row>
    <row r="105" spans="1:139" s="71" customFormat="1" x14ac:dyDescent="0.25">
      <c r="A105" s="2">
        <v>0</v>
      </c>
      <c r="B105" s="2" t="e">
        <v>#N/A</v>
      </c>
      <c r="C105" s="2" t="e">
        <v>#N/A</v>
      </c>
      <c r="D105" s="2">
        <v>0</v>
      </c>
      <c r="E105" s="2" t="e">
        <v>#N/A</v>
      </c>
      <c r="F105" s="2" t="e">
        <v>#N/A</v>
      </c>
      <c r="G105" s="2" t="e">
        <v>#N/A</v>
      </c>
      <c r="H105" s="2" t="e">
        <v>#N/A</v>
      </c>
      <c r="I105" s="2" t="e">
        <v>#N/A</v>
      </c>
      <c r="J105" s="2" t="e">
        <v>#N/A</v>
      </c>
      <c r="K105" s="2" t="e">
        <v>#N/A</v>
      </c>
      <c r="L105" s="2" t="e">
        <v>#N/A</v>
      </c>
      <c r="M105" s="2" t="e">
        <v>#N/A</v>
      </c>
      <c r="N105" s="2" t="e">
        <v>#N/A</v>
      </c>
      <c r="O105" s="2" t="e">
        <v>#N/A</v>
      </c>
      <c r="P105" s="2" t="e">
        <v>#N/A</v>
      </c>
      <c r="Q105" s="2" t="e">
        <v>#N/A</v>
      </c>
      <c r="R105" s="2" t="e">
        <v>#N/A</v>
      </c>
      <c r="S105" s="2" t="e">
        <v>#N/A</v>
      </c>
      <c r="T105" s="2" t="e">
        <v>#N/A</v>
      </c>
      <c r="U105" s="2" t="e">
        <v>#N/A</v>
      </c>
      <c r="V105" s="2" t="e">
        <v>#N/A</v>
      </c>
      <c r="W105" s="2" t="e">
        <v>#N/A</v>
      </c>
      <c r="X105" s="2" t="e">
        <v>#N/A</v>
      </c>
      <c r="Y105" s="2" t="e">
        <v>#N/A</v>
      </c>
      <c r="Z105" s="2" t="e">
        <v>#N/A</v>
      </c>
      <c r="AA105" s="2" t="e">
        <v>#N/A</v>
      </c>
      <c r="AB105" s="2" t="e">
        <v>#N/A</v>
      </c>
      <c r="AC105" s="2" t="e">
        <v>#N/A</v>
      </c>
      <c r="AD105" s="2" t="e">
        <v>#N/A</v>
      </c>
      <c r="AE105" s="2" t="e">
        <v>#N/A</v>
      </c>
      <c r="AF105" s="2" t="e">
        <v>#N/A</v>
      </c>
      <c r="AG105" s="2" t="e">
        <v>#N/A</v>
      </c>
      <c r="AH105" s="2" t="e">
        <v>#N/A</v>
      </c>
      <c r="AI105" s="2" t="e">
        <v>#N/A</v>
      </c>
      <c r="AJ105" s="2" t="e">
        <v>#N/A</v>
      </c>
      <c r="AK105" s="2" t="e">
        <v>#N/A</v>
      </c>
      <c r="AL105" s="2" t="e">
        <v>#N/A</v>
      </c>
      <c r="AM105" s="2" t="e">
        <v>#N/A</v>
      </c>
      <c r="AN105" s="2" t="e">
        <v>#N/A</v>
      </c>
      <c r="AO105" s="2" t="e">
        <v>#N/A</v>
      </c>
      <c r="AP105" s="2" t="e">
        <v>#N/A</v>
      </c>
      <c r="AQ105" s="2" t="e">
        <v>#N/A</v>
      </c>
      <c r="AR105" s="2" t="e">
        <v>#N/A</v>
      </c>
      <c r="AS105" s="2" t="e">
        <v>#N/A</v>
      </c>
      <c r="AT105" s="2" t="e">
        <v>#N/A</v>
      </c>
      <c r="AU105" s="2" t="e">
        <v>#N/A</v>
      </c>
      <c r="AV105" s="2" t="e">
        <v>#N/A</v>
      </c>
      <c r="AW105" s="2" t="e">
        <v>#N/A</v>
      </c>
      <c r="AX105" s="2" t="e">
        <v>#N/A</v>
      </c>
      <c r="AY105" s="2" t="e">
        <v>#N/A</v>
      </c>
      <c r="AZ105" s="2" t="e">
        <v>#N/A</v>
      </c>
      <c r="BA105" s="2" t="e">
        <v>#N/A</v>
      </c>
      <c r="BB105" s="2" t="e">
        <v>#N/A</v>
      </c>
      <c r="BC105" s="2" t="e">
        <v>#N/A</v>
      </c>
      <c r="BD105" s="2" t="e">
        <v>#N/A</v>
      </c>
      <c r="BE105" s="2" t="e">
        <v>#N/A</v>
      </c>
      <c r="BF105" s="2" t="e">
        <v>#N/A</v>
      </c>
      <c r="BG105" s="2" t="e">
        <v>#N/A</v>
      </c>
      <c r="BH105" s="2" t="e">
        <v>#N/A</v>
      </c>
      <c r="BI105" s="2" t="e">
        <v>#N/A</v>
      </c>
      <c r="BJ105" s="2" t="e">
        <v>#N/A</v>
      </c>
      <c r="BK105" s="2" t="e">
        <v>#N/A</v>
      </c>
      <c r="BL105" s="2" t="e">
        <v>#N/A</v>
      </c>
      <c r="BM105" s="2" t="e">
        <v>#N/A</v>
      </c>
      <c r="BN105" s="2" t="e">
        <v>#N/A</v>
      </c>
      <c r="BO105" s="2" t="e">
        <v>#N/A</v>
      </c>
      <c r="BP105" s="2" t="e">
        <v>#N/A</v>
      </c>
      <c r="BQ105" s="2" t="e">
        <v>#N/A</v>
      </c>
      <c r="BR105" s="2" t="e">
        <v>#N/A</v>
      </c>
      <c r="BS105" s="2" t="e">
        <v>#N/A</v>
      </c>
      <c r="BT105" s="2" t="e">
        <v>#N/A</v>
      </c>
      <c r="BU105" s="2" t="e">
        <v>#N/A</v>
      </c>
      <c r="BV105" s="2" t="e">
        <v>#N/A</v>
      </c>
      <c r="BW105" s="2" t="e">
        <v>#N/A</v>
      </c>
      <c r="BX105" s="2" t="e">
        <v>#N/A</v>
      </c>
      <c r="BY105" s="2" t="e">
        <v>#N/A</v>
      </c>
      <c r="BZ105" s="2" t="e">
        <v>#N/A</v>
      </c>
      <c r="CA105" s="2" t="e">
        <v>#N/A</v>
      </c>
      <c r="CB105" s="2" t="e">
        <v>#N/A</v>
      </c>
      <c r="CC105" s="2" t="e">
        <v>#N/A</v>
      </c>
      <c r="CD105" s="2" t="e">
        <v>#N/A</v>
      </c>
      <c r="CE105" s="2" t="e">
        <v>#N/A</v>
      </c>
      <c r="CF105" s="2" t="e">
        <v>#N/A</v>
      </c>
      <c r="CG105" s="2" t="e">
        <v>#N/A</v>
      </c>
      <c r="CH105" s="2" t="e">
        <v>#N/A</v>
      </c>
      <c r="CI105" s="2" t="e">
        <v>#N/A</v>
      </c>
      <c r="CJ105" s="2" t="e">
        <v>#N/A</v>
      </c>
      <c r="CK105" s="2" t="e">
        <v>#N/A</v>
      </c>
      <c r="CL105" s="2" t="e">
        <v>#N/A</v>
      </c>
      <c r="CM105" s="2" t="e">
        <v>#N/A</v>
      </c>
      <c r="CN105" s="2" t="e">
        <v>#N/A</v>
      </c>
      <c r="CO105" s="2" t="e">
        <v>#N/A</v>
      </c>
      <c r="CP105" s="2" t="e">
        <v>#N/A</v>
      </c>
      <c r="CQ105" s="2" t="e">
        <v>#N/A</v>
      </c>
      <c r="CR105" s="2" t="e">
        <v>#N/A</v>
      </c>
      <c r="CS105" s="2" t="e">
        <v>#N/A</v>
      </c>
      <c r="CT105" s="2" t="e">
        <v>#N/A</v>
      </c>
      <c r="CU105" s="2" t="e">
        <v>#N/A</v>
      </c>
      <c r="CV105" s="2" t="e">
        <v>#N/A</v>
      </c>
      <c r="CW105" s="2" t="e">
        <v>#N/A</v>
      </c>
      <c r="CX105" s="2" t="e">
        <v>#N/A</v>
      </c>
      <c r="CY105" s="2" t="e">
        <v>#N/A</v>
      </c>
      <c r="CZ105" s="2" t="e">
        <v>#N/A</v>
      </c>
      <c r="DA105" s="2" t="e">
        <v>#N/A</v>
      </c>
      <c r="DB105" s="2" t="e">
        <v>#N/A</v>
      </c>
      <c r="DC105" s="2" t="e">
        <v>#N/A</v>
      </c>
      <c r="DD105" s="2" t="e">
        <v>#N/A</v>
      </c>
      <c r="DE105" s="2" t="e">
        <v>#N/A</v>
      </c>
      <c r="DF105" s="2" t="e">
        <v>#N/A</v>
      </c>
      <c r="DG105" s="2" t="e">
        <v>#N/A</v>
      </c>
      <c r="DH105" s="2" t="e">
        <v>#N/A</v>
      </c>
      <c r="DI105" s="2" t="e">
        <v>#N/A</v>
      </c>
      <c r="DJ105" s="2" t="e">
        <v>#N/A</v>
      </c>
      <c r="DK105" s="2" t="e">
        <v>#N/A</v>
      </c>
      <c r="DL105" s="2" t="e">
        <v>#N/A</v>
      </c>
      <c r="DM105" s="2" t="e">
        <v>#N/A</v>
      </c>
      <c r="DN105" s="2" t="e">
        <v>#N/A</v>
      </c>
      <c r="DO105" s="2" t="e">
        <v>#N/A</v>
      </c>
      <c r="DP105" s="2" t="e">
        <v>#N/A</v>
      </c>
      <c r="DQ105" s="2" t="e">
        <v>#N/A</v>
      </c>
      <c r="DR105" s="2" t="e">
        <v>#N/A</v>
      </c>
      <c r="DS105" s="2" t="e">
        <v>#N/A</v>
      </c>
      <c r="DT105" s="2" t="e">
        <v>#N/A</v>
      </c>
      <c r="DU105" s="2" t="e">
        <v>#N/A</v>
      </c>
      <c r="DV105" s="2" t="e">
        <v>#N/A</v>
      </c>
      <c r="DW105" s="2" t="e">
        <v>#N/A</v>
      </c>
      <c r="DX105" s="2" t="e">
        <v>#N/A</v>
      </c>
      <c r="DY105" s="2" t="e">
        <v>#N/A</v>
      </c>
      <c r="DZ105" s="2" t="e">
        <v>#N/A</v>
      </c>
      <c r="EA105" s="2" t="e">
        <v>#N/A</v>
      </c>
      <c r="EB105" s="2" t="e">
        <v>#N/A</v>
      </c>
      <c r="EC105" s="2" t="e">
        <v>#N/A</v>
      </c>
      <c r="ED105" s="2" t="e">
        <v>#N/A</v>
      </c>
      <c r="EE105" s="2" t="e">
        <v>#N/A</v>
      </c>
      <c r="EF105" s="2" t="e">
        <v>#N/A</v>
      </c>
      <c r="EG105" s="2" t="e">
        <v>#N/A</v>
      </c>
      <c r="EH105" s="2" t="e">
        <v>#N/A</v>
      </c>
      <c r="EI105" s="2" t="e">
        <v>#N/A</v>
      </c>
    </row>
    <row r="106" spans="1:139" s="71" customFormat="1" x14ac:dyDescent="0.25">
      <c r="A106" s="2">
        <v>0</v>
      </c>
      <c r="B106" s="2" t="e">
        <v>#N/A</v>
      </c>
      <c r="C106" s="2" t="e">
        <v>#N/A</v>
      </c>
      <c r="D106" s="2">
        <v>0</v>
      </c>
      <c r="E106" s="2" t="e">
        <v>#N/A</v>
      </c>
      <c r="F106" s="2" t="e">
        <v>#N/A</v>
      </c>
      <c r="G106" s="2" t="e">
        <v>#N/A</v>
      </c>
      <c r="H106" s="2" t="e">
        <v>#N/A</v>
      </c>
      <c r="I106" s="2" t="e">
        <v>#N/A</v>
      </c>
      <c r="J106" s="2" t="e">
        <v>#N/A</v>
      </c>
      <c r="K106" s="2" t="e">
        <v>#N/A</v>
      </c>
      <c r="L106" s="2" t="e">
        <v>#N/A</v>
      </c>
      <c r="M106" s="2" t="e">
        <v>#N/A</v>
      </c>
      <c r="N106" s="2" t="e">
        <v>#N/A</v>
      </c>
      <c r="O106" s="2" t="e">
        <v>#N/A</v>
      </c>
      <c r="P106" s="2" t="e">
        <v>#N/A</v>
      </c>
      <c r="Q106" s="2" t="e">
        <v>#N/A</v>
      </c>
      <c r="R106" s="2" t="e">
        <v>#N/A</v>
      </c>
      <c r="S106" s="2" t="e">
        <v>#N/A</v>
      </c>
      <c r="T106" s="2" t="e">
        <v>#N/A</v>
      </c>
      <c r="U106" s="2" t="e">
        <v>#N/A</v>
      </c>
      <c r="V106" s="2" t="e">
        <v>#N/A</v>
      </c>
      <c r="W106" s="2" t="e">
        <v>#N/A</v>
      </c>
      <c r="X106" s="2" t="e">
        <v>#N/A</v>
      </c>
      <c r="Y106" s="2" t="e">
        <v>#N/A</v>
      </c>
      <c r="Z106" s="2" t="e">
        <v>#N/A</v>
      </c>
      <c r="AA106" s="2" t="e">
        <v>#N/A</v>
      </c>
      <c r="AB106" s="2" t="e">
        <v>#N/A</v>
      </c>
      <c r="AC106" s="2" t="e">
        <v>#N/A</v>
      </c>
      <c r="AD106" s="2" t="e">
        <v>#N/A</v>
      </c>
      <c r="AE106" s="2" t="e">
        <v>#N/A</v>
      </c>
      <c r="AF106" s="2" t="e">
        <v>#N/A</v>
      </c>
      <c r="AG106" s="2" t="e">
        <v>#N/A</v>
      </c>
      <c r="AH106" s="2" t="e">
        <v>#N/A</v>
      </c>
      <c r="AI106" s="2" t="e">
        <v>#N/A</v>
      </c>
      <c r="AJ106" s="2" t="e">
        <v>#N/A</v>
      </c>
      <c r="AK106" s="2" t="e">
        <v>#N/A</v>
      </c>
      <c r="AL106" s="2" t="e">
        <v>#N/A</v>
      </c>
      <c r="AM106" s="2" t="e">
        <v>#N/A</v>
      </c>
      <c r="AN106" s="2" t="e">
        <v>#N/A</v>
      </c>
      <c r="AO106" s="2" t="e">
        <v>#N/A</v>
      </c>
      <c r="AP106" s="2" t="e">
        <v>#N/A</v>
      </c>
      <c r="AQ106" s="2" t="e">
        <v>#N/A</v>
      </c>
      <c r="AR106" s="2" t="e">
        <v>#N/A</v>
      </c>
      <c r="AS106" s="2" t="e">
        <v>#N/A</v>
      </c>
      <c r="AT106" s="2" t="e">
        <v>#N/A</v>
      </c>
      <c r="AU106" s="2" t="e">
        <v>#N/A</v>
      </c>
      <c r="AV106" s="2" t="e">
        <v>#N/A</v>
      </c>
      <c r="AW106" s="2" t="e">
        <v>#N/A</v>
      </c>
      <c r="AX106" s="2" t="e">
        <v>#N/A</v>
      </c>
      <c r="AY106" s="2" t="e">
        <v>#N/A</v>
      </c>
      <c r="AZ106" s="2" t="e">
        <v>#N/A</v>
      </c>
      <c r="BA106" s="2" t="e">
        <v>#N/A</v>
      </c>
      <c r="BB106" s="2" t="e">
        <v>#N/A</v>
      </c>
      <c r="BC106" s="2" t="e">
        <v>#N/A</v>
      </c>
      <c r="BD106" s="2" t="e">
        <v>#N/A</v>
      </c>
      <c r="BE106" s="2" t="e">
        <v>#N/A</v>
      </c>
      <c r="BF106" s="2" t="e">
        <v>#N/A</v>
      </c>
      <c r="BG106" s="2" t="e">
        <v>#N/A</v>
      </c>
      <c r="BH106" s="2" t="e">
        <v>#N/A</v>
      </c>
      <c r="BI106" s="2" t="e">
        <v>#N/A</v>
      </c>
      <c r="BJ106" s="2" t="e">
        <v>#N/A</v>
      </c>
      <c r="BK106" s="2" t="e">
        <v>#N/A</v>
      </c>
      <c r="BL106" s="2" t="e">
        <v>#N/A</v>
      </c>
      <c r="BM106" s="2" t="e">
        <v>#N/A</v>
      </c>
      <c r="BN106" s="2" t="e">
        <v>#N/A</v>
      </c>
      <c r="BO106" s="2" t="e">
        <v>#N/A</v>
      </c>
      <c r="BP106" s="2" t="e">
        <v>#N/A</v>
      </c>
      <c r="BQ106" s="2" t="e">
        <v>#N/A</v>
      </c>
      <c r="BR106" s="2" t="e">
        <v>#N/A</v>
      </c>
      <c r="BS106" s="2" t="e">
        <v>#N/A</v>
      </c>
      <c r="BT106" s="2" t="e">
        <v>#N/A</v>
      </c>
      <c r="BU106" s="2" t="e">
        <v>#N/A</v>
      </c>
      <c r="BV106" s="2" t="e">
        <v>#N/A</v>
      </c>
      <c r="BW106" s="2" t="e">
        <v>#N/A</v>
      </c>
      <c r="BX106" s="2" t="e">
        <v>#N/A</v>
      </c>
      <c r="BY106" s="2" t="e">
        <v>#N/A</v>
      </c>
      <c r="BZ106" s="2" t="e">
        <v>#N/A</v>
      </c>
      <c r="CA106" s="2" t="e">
        <v>#N/A</v>
      </c>
      <c r="CB106" s="2" t="e">
        <v>#N/A</v>
      </c>
      <c r="CC106" s="2" t="e">
        <v>#N/A</v>
      </c>
      <c r="CD106" s="2" t="e">
        <v>#N/A</v>
      </c>
      <c r="CE106" s="2" t="e">
        <v>#N/A</v>
      </c>
      <c r="CF106" s="2" t="e">
        <v>#N/A</v>
      </c>
      <c r="CG106" s="2" t="e">
        <v>#N/A</v>
      </c>
      <c r="CH106" s="2" t="e">
        <v>#N/A</v>
      </c>
      <c r="CI106" s="2" t="e">
        <v>#N/A</v>
      </c>
      <c r="CJ106" s="2" t="e">
        <v>#N/A</v>
      </c>
      <c r="CK106" s="2" t="e">
        <v>#N/A</v>
      </c>
      <c r="CL106" s="2" t="e">
        <v>#N/A</v>
      </c>
      <c r="CM106" s="2" t="e">
        <v>#N/A</v>
      </c>
      <c r="CN106" s="2" t="e">
        <v>#N/A</v>
      </c>
      <c r="CO106" s="2" t="e">
        <v>#N/A</v>
      </c>
      <c r="CP106" s="2" t="e">
        <v>#N/A</v>
      </c>
      <c r="CQ106" s="2" t="e">
        <v>#N/A</v>
      </c>
      <c r="CR106" s="2" t="e">
        <v>#N/A</v>
      </c>
      <c r="CS106" s="2" t="e">
        <v>#N/A</v>
      </c>
      <c r="CT106" s="2" t="e">
        <v>#N/A</v>
      </c>
      <c r="CU106" s="2" t="e">
        <v>#N/A</v>
      </c>
      <c r="CV106" s="2" t="e">
        <v>#N/A</v>
      </c>
      <c r="CW106" s="2" t="e">
        <v>#N/A</v>
      </c>
      <c r="CX106" s="2" t="e">
        <v>#N/A</v>
      </c>
      <c r="CY106" s="2" t="e">
        <v>#N/A</v>
      </c>
      <c r="CZ106" s="2" t="e">
        <v>#N/A</v>
      </c>
      <c r="DA106" s="2" t="e">
        <v>#N/A</v>
      </c>
      <c r="DB106" s="2" t="e">
        <v>#N/A</v>
      </c>
      <c r="DC106" s="2" t="e">
        <v>#N/A</v>
      </c>
      <c r="DD106" s="2" t="e">
        <v>#N/A</v>
      </c>
      <c r="DE106" s="2" t="e">
        <v>#N/A</v>
      </c>
      <c r="DF106" s="2" t="e">
        <v>#N/A</v>
      </c>
      <c r="DG106" s="2" t="e">
        <v>#N/A</v>
      </c>
      <c r="DH106" s="2" t="e">
        <v>#N/A</v>
      </c>
      <c r="DI106" s="2" t="e">
        <v>#N/A</v>
      </c>
      <c r="DJ106" s="2" t="e">
        <v>#N/A</v>
      </c>
      <c r="DK106" s="2" t="e">
        <v>#N/A</v>
      </c>
      <c r="DL106" s="2" t="e">
        <v>#N/A</v>
      </c>
      <c r="DM106" s="2" t="e">
        <v>#N/A</v>
      </c>
      <c r="DN106" s="2" t="e">
        <v>#N/A</v>
      </c>
      <c r="DO106" s="2" t="e">
        <v>#N/A</v>
      </c>
      <c r="DP106" s="2" t="e">
        <v>#N/A</v>
      </c>
      <c r="DQ106" s="2" t="e">
        <v>#N/A</v>
      </c>
      <c r="DR106" s="2" t="e">
        <v>#N/A</v>
      </c>
      <c r="DS106" s="2" t="e">
        <v>#N/A</v>
      </c>
      <c r="DT106" s="2" t="e">
        <v>#N/A</v>
      </c>
      <c r="DU106" s="2" t="e">
        <v>#N/A</v>
      </c>
      <c r="DV106" s="2" t="e">
        <v>#N/A</v>
      </c>
      <c r="DW106" s="2" t="e">
        <v>#N/A</v>
      </c>
      <c r="DX106" s="2" t="e">
        <v>#N/A</v>
      </c>
      <c r="DY106" s="2" t="e">
        <v>#N/A</v>
      </c>
      <c r="DZ106" s="2" t="e">
        <v>#N/A</v>
      </c>
      <c r="EA106" s="2" t="e">
        <v>#N/A</v>
      </c>
      <c r="EB106" s="2" t="e">
        <v>#N/A</v>
      </c>
      <c r="EC106" s="2" t="e">
        <v>#N/A</v>
      </c>
      <c r="ED106" s="2" t="e">
        <v>#N/A</v>
      </c>
      <c r="EE106" s="2" t="e">
        <v>#N/A</v>
      </c>
      <c r="EF106" s="2" t="e">
        <v>#N/A</v>
      </c>
      <c r="EG106" s="2" t="e">
        <v>#N/A</v>
      </c>
      <c r="EH106" s="2" t="e">
        <v>#N/A</v>
      </c>
      <c r="EI106" s="2" t="e">
        <v>#N/A</v>
      </c>
    </row>
    <row r="107" spans="1:139" s="71" customFormat="1" x14ac:dyDescent="0.25">
      <c r="A107" s="2">
        <v>0</v>
      </c>
      <c r="B107" s="2" t="e">
        <v>#N/A</v>
      </c>
      <c r="C107" s="2" t="e">
        <v>#N/A</v>
      </c>
      <c r="D107" s="2">
        <v>0</v>
      </c>
      <c r="E107" s="2" t="e">
        <v>#N/A</v>
      </c>
      <c r="F107" s="2" t="e">
        <v>#N/A</v>
      </c>
      <c r="G107" s="2" t="e">
        <v>#N/A</v>
      </c>
      <c r="H107" s="2" t="e">
        <v>#N/A</v>
      </c>
      <c r="I107" s="2" t="e">
        <v>#N/A</v>
      </c>
      <c r="J107" s="2" t="e">
        <v>#N/A</v>
      </c>
      <c r="K107" s="2" t="e">
        <v>#N/A</v>
      </c>
      <c r="L107" s="2" t="e">
        <v>#N/A</v>
      </c>
      <c r="M107" s="2" t="e">
        <v>#N/A</v>
      </c>
      <c r="N107" s="2" t="e">
        <v>#N/A</v>
      </c>
      <c r="O107" s="2" t="e">
        <v>#N/A</v>
      </c>
      <c r="P107" s="2" t="e">
        <v>#N/A</v>
      </c>
      <c r="Q107" s="2" t="e">
        <v>#N/A</v>
      </c>
      <c r="R107" s="2" t="e">
        <v>#N/A</v>
      </c>
      <c r="S107" s="2" t="e">
        <v>#N/A</v>
      </c>
      <c r="T107" s="2" t="e">
        <v>#N/A</v>
      </c>
      <c r="U107" s="2" t="e">
        <v>#N/A</v>
      </c>
      <c r="V107" s="2" t="e">
        <v>#N/A</v>
      </c>
      <c r="W107" s="2" t="e">
        <v>#N/A</v>
      </c>
      <c r="X107" s="2" t="e">
        <v>#N/A</v>
      </c>
      <c r="Y107" s="2" t="e">
        <v>#N/A</v>
      </c>
      <c r="Z107" s="2" t="e">
        <v>#N/A</v>
      </c>
      <c r="AA107" s="2" t="e">
        <v>#N/A</v>
      </c>
      <c r="AB107" s="2" t="e">
        <v>#N/A</v>
      </c>
      <c r="AC107" s="2" t="e">
        <v>#N/A</v>
      </c>
      <c r="AD107" s="2" t="e">
        <v>#N/A</v>
      </c>
      <c r="AE107" s="2" t="e">
        <v>#N/A</v>
      </c>
      <c r="AF107" s="2" t="e">
        <v>#N/A</v>
      </c>
      <c r="AG107" s="2" t="e">
        <v>#N/A</v>
      </c>
      <c r="AH107" s="2" t="e">
        <v>#N/A</v>
      </c>
      <c r="AI107" s="2" t="e">
        <v>#N/A</v>
      </c>
      <c r="AJ107" s="2" t="e">
        <v>#N/A</v>
      </c>
      <c r="AK107" s="2" t="e">
        <v>#N/A</v>
      </c>
      <c r="AL107" s="2" t="e">
        <v>#N/A</v>
      </c>
      <c r="AM107" s="2" t="e">
        <v>#N/A</v>
      </c>
      <c r="AN107" s="2" t="e">
        <v>#N/A</v>
      </c>
      <c r="AO107" s="2" t="e">
        <v>#N/A</v>
      </c>
      <c r="AP107" s="2" t="e">
        <v>#N/A</v>
      </c>
      <c r="AQ107" s="2" t="e">
        <v>#N/A</v>
      </c>
      <c r="AR107" s="2" t="e">
        <v>#N/A</v>
      </c>
      <c r="AS107" s="2" t="e">
        <v>#N/A</v>
      </c>
      <c r="AT107" s="2" t="e">
        <v>#N/A</v>
      </c>
      <c r="AU107" s="2" t="e">
        <v>#N/A</v>
      </c>
      <c r="AV107" s="2" t="e">
        <v>#N/A</v>
      </c>
      <c r="AW107" s="2" t="e">
        <v>#N/A</v>
      </c>
      <c r="AX107" s="2" t="e">
        <v>#N/A</v>
      </c>
      <c r="AY107" s="2" t="e">
        <v>#N/A</v>
      </c>
      <c r="AZ107" s="2" t="e">
        <v>#N/A</v>
      </c>
      <c r="BA107" s="2" t="e">
        <v>#N/A</v>
      </c>
      <c r="BB107" s="2" t="e">
        <v>#N/A</v>
      </c>
      <c r="BC107" s="2" t="e">
        <v>#N/A</v>
      </c>
      <c r="BD107" s="2" t="e">
        <v>#N/A</v>
      </c>
      <c r="BE107" s="2" t="e">
        <v>#N/A</v>
      </c>
      <c r="BF107" s="2" t="e">
        <v>#N/A</v>
      </c>
      <c r="BG107" s="2" t="e">
        <v>#N/A</v>
      </c>
      <c r="BH107" s="2" t="e">
        <v>#N/A</v>
      </c>
      <c r="BI107" s="2" t="e">
        <v>#N/A</v>
      </c>
      <c r="BJ107" s="2" t="e">
        <v>#N/A</v>
      </c>
      <c r="BK107" s="2" t="e">
        <v>#N/A</v>
      </c>
      <c r="BL107" s="2" t="e">
        <v>#N/A</v>
      </c>
      <c r="BM107" s="2" t="e">
        <v>#N/A</v>
      </c>
      <c r="BN107" s="2" t="e">
        <v>#N/A</v>
      </c>
      <c r="BO107" s="2" t="e">
        <v>#N/A</v>
      </c>
      <c r="BP107" s="2" t="e">
        <v>#N/A</v>
      </c>
      <c r="BQ107" s="2" t="e">
        <v>#N/A</v>
      </c>
      <c r="BR107" s="2" t="e">
        <v>#N/A</v>
      </c>
      <c r="BS107" s="2" t="e">
        <v>#N/A</v>
      </c>
      <c r="BT107" s="2" t="e">
        <v>#N/A</v>
      </c>
      <c r="BU107" s="2" t="e">
        <v>#N/A</v>
      </c>
      <c r="BV107" s="2" t="e">
        <v>#N/A</v>
      </c>
      <c r="BW107" s="2" t="e">
        <v>#N/A</v>
      </c>
      <c r="BX107" s="2" t="e">
        <v>#N/A</v>
      </c>
      <c r="BY107" s="2" t="e">
        <v>#N/A</v>
      </c>
      <c r="BZ107" s="2" t="e">
        <v>#N/A</v>
      </c>
      <c r="CA107" s="2" t="e">
        <v>#N/A</v>
      </c>
      <c r="CB107" s="2" t="e">
        <v>#N/A</v>
      </c>
      <c r="CC107" s="2" t="e">
        <v>#N/A</v>
      </c>
      <c r="CD107" s="2" t="e">
        <v>#N/A</v>
      </c>
      <c r="CE107" s="2" t="e">
        <v>#N/A</v>
      </c>
      <c r="CF107" s="2" t="e">
        <v>#N/A</v>
      </c>
      <c r="CG107" s="2" t="e">
        <v>#N/A</v>
      </c>
      <c r="CH107" s="2" t="e">
        <v>#N/A</v>
      </c>
      <c r="CI107" s="2" t="e">
        <v>#N/A</v>
      </c>
      <c r="CJ107" s="2" t="e">
        <v>#N/A</v>
      </c>
      <c r="CK107" s="2" t="e">
        <v>#N/A</v>
      </c>
      <c r="CL107" s="2" t="e">
        <v>#N/A</v>
      </c>
      <c r="CM107" s="2" t="e">
        <v>#N/A</v>
      </c>
      <c r="CN107" s="2" t="e">
        <v>#N/A</v>
      </c>
      <c r="CO107" s="2" t="e">
        <v>#N/A</v>
      </c>
      <c r="CP107" s="2" t="e">
        <v>#N/A</v>
      </c>
      <c r="CQ107" s="2" t="e">
        <v>#N/A</v>
      </c>
      <c r="CR107" s="2" t="e">
        <v>#N/A</v>
      </c>
      <c r="CS107" s="2" t="e">
        <v>#N/A</v>
      </c>
      <c r="CT107" s="2" t="e">
        <v>#N/A</v>
      </c>
      <c r="CU107" s="2" t="e">
        <v>#N/A</v>
      </c>
      <c r="CV107" s="2" t="e">
        <v>#N/A</v>
      </c>
      <c r="CW107" s="2" t="e">
        <v>#N/A</v>
      </c>
      <c r="CX107" s="2" t="e">
        <v>#N/A</v>
      </c>
      <c r="CY107" s="2" t="e">
        <v>#N/A</v>
      </c>
      <c r="CZ107" s="2" t="e">
        <v>#N/A</v>
      </c>
      <c r="DA107" s="2" t="e">
        <v>#N/A</v>
      </c>
      <c r="DB107" s="2" t="e">
        <v>#N/A</v>
      </c>
      <c r="DC107" s="2" t="e">
        <v>#N/A</v>
      </c>
      <c r="DD107" s="2" t="e">
        <v>#N/A</v>
      </c>
      <c r="DE107" s="2" t="e">
        <v>#N/A</v>
      </c>
      <c r="DF107" s="2" t="e">
        <v>#N/A</v>
      </c>
      <c r="DG107" s="2" t="e">
        <v>#N/A</v>
      </c>
      <c r="DH107" s="2" t="e">
        <v>#N/A</v>
      </c>
      <c r="DI107" s="2" t="e">
        <v>#N/A</v>
      </c>
      <c r="DJ107" s="2" t="e">
        <v>#N/A</v>
      </c>
      <c r="DK107" s="2" t="e">
        <v>#N/A</v>
      </c>
      <c r="DL107" s="2" t="e">
        <v>#N/A</v>
      </c>
      <c r="DM107" s="2" t="e">
        <v>#N/A</v>
      </c>
      <c r="DN107" s="2" t="e">
        <v>#N/A</v>
      </c>
      <c r="DO107" s="2" t="e">
        <v>#N/A</v>
      </c>
      <c r="DP107" s="2" t="e">
        <v>#N/A</v>
      </c>
      <c r="DQ107" s="2" t="e">
        <v>#N/A</v>
      </c>
      <c r="DR107" s="2" t="e">
        <v>#N/A</v>
      </c>
      <c r="DS107" s="2" t="e">
        <v>#N/A</v>
      </c>
      <c r="DT107" s="2" t="e">
        <v>#N/A</v>
      </c>
      <c r="DU107" s="2" t="e">
        <v>#N/A</v>
      </c>
      <c r="DV107" s="2" t="e">
        <v>#N/A</v>
      </c>
      <c r="DW107" s="2" t="e">
        <v>#N/A</v>
      </c>
      <c r="DX107" s="2" t="e">
        <v>#N/A</v>
      </c>
      <c r="DY107" s="2" t="e">
        <v>#N/A</v>
      </c>
      <c r="DZ107" s="2" t="e">
        <v>#N/A</v>
      </c>
      <c r="EA107" s="2" t="e">
        <v>#N/A</v>
      </c>
      <c r="EB107" s="2" t="e">
        <v>#N/A</v>
      </c>
      <c r="EC107" s="2" t="e">
        <v>#N/A</v>
      </c>
      <c r="ED107" s="2" t="e">
        <v>#N/A</v>
      </c>
      <c r="EE107" s="2" t="e">
        <v>#N/A</v>
      </c>
      <c r="EF107" s="2" t="e">
        <v>#N/A</v>
      </c>
      <c r="EG107" s="2" t="e">
        <v>#N/A</v>
      </c>
      <c r="EH107" s="2" t="e">
        <v>#N/A</v>
      </c>
      <c r="EI107" s="2" t="e">
        <v>#N/A</v>
      </c>
    </row>
    <row r="108" spans="1:139" s="71" customFormat="1" x14ac:dyDescent="0.25">
      <c r="A108" s="2">
        <v>0</v>
      </c>
      <c r="B108" s="2" t="e">
        <v>#N/A</v>
      </c>
      <c r="C108" s="2" t="e">
        <v>#N/A</v>
      </c>
      <c r="D108" s="2">
        <v>0</v>
      </c>
      <c r="E108" s="2" t="e">
        <v>#N/A</v>
      </c>
      <c r="F108" s="2" t="e">
        <v>#N/A</v>
      </c>
      <c r="G108" s="2" t="e">
        <v>#N/A</v>
      </c>
      <c r="H108" s="2" t="e">
        <v>#N/A</v>
      </c>
      <c r="I108" s="2" t="e">
        <v>#N/A</v>
      </c>
      <c r="J108" s="2" t="e">
        <v>#N/A</v>
      </c>
      <c r="K108" s="2" t="e">
        <v>#N/A</v>
      </c>
      <c r="L108" s="2" t="e">
        <v>#N/A</v>
      </c>
      <c r="M108" s="2" t="e">
        <v>#N/A</v>
      </c>
      <c r="N108" s="2" t="e">
        <v>#N/A</v>
      </c>
      <c r="O108" s="2" t="e">
        <v>#N/A</v>
      </c>
      <c r="P108" s="2" t="e">
        <v>#N/A</v>
      </c>
      <c r="Q108" s="2" t="e">
        <v>#N/A</v>
      </c>
      <c r="R108" s="2" t="e">
        <v>#N/A</v>
      </c>
      <c r="S108" s="2" t="e">
        <v>#N/A</v>
      </c>
      <c r="T108" s="2" t="e">
        <v>#N/A</v>
      </c>
      <c r="U108" s="2" t="e">
        <v>#N/A</v>
      </c>
      <c r="V108" s="2" t="e">
        <v>#N/A</v>
      </c>
      <c r="W108" s="2" t="e">
        <v>#N/A</v>
      </c>
      <c r="X108" s="2" t="e">
        <v>#N/A</v>
      </c>
      <c r="Y108" s="2" t="e">
        <v>#N/A</v>
      </c>
      <c r="Z108" s="2" t="e">
        <v>#N/A</v>
      </c>
      <c r="AA108" s="2" t="e">
        <v>#N/A</v>
      </c>
      <c r="AB108" s="2" t="e">
        <v>#N/A</v>
      </c>
      <c r="AC108" s="2" t="e">
        <v>#N/A</v>
      </c>
      <c r="AD108" s="2" t="e">
        <v>#N/A</v>
      </c>
      <c r="AE108" s="2" t="e">
        <v>#N/A</v>
      </c>
      <c r="AF108" s="2" t="e">
        <v>#N/A</v>
      </c>
      <c r="AG108" s="2" t="e">
        <v>#N/A</v>
      </c>
      <c r="AH108" s="2" t="e">
        <v>#N/A</v>
      </c>
      <c r="AI108" s="2" t="e">
        <v>#N/A</v>
      </c>
      <c r="AJ108" s="2" t="e">
        <v>#N/A</v>
      </c>
      <c r="AK108" s="2" t="e">
        <v>#N/A</v>
      </c>
      <c r="AL108" s="2" t="e">
        <v>#N/A</v>
      </c>
      <c r="AM108" s="2" t="e">
        <v>#N/A</v>
      </c>
      <c r="AN108" s="2" t="e">
        <v>#N/A</v>
      </c>
      <c r="AO108" s="2" t="e">
        <v>#N/A</v>
      </c>
      <c r="AP108" s="2" t="e">
        <v>#N/A</v>
      </c>
      <c r="AQ108" s="2" t="e">
        <v>#N/A</v>
      </c>
      <c r="AR108" s="2" t="e">
        <v>#N/A</v>
      </c>
      <c r="AS108" s="2" t="e">
        <v>#N/A</v>
      </c>
      <c r="AT108" s="2" t="e">
        <v>#N/A</v>
      </c>
      <c r="AU108" s="2" t="e">
        <v>#N/A</v>
      </c>
      <c r="AV108" s="2" t="e">
        <v>#N/A</v>
      </c>
      <c r="AW108" s="2" t="e">
        <v>#N/A</v>
      </c>
      <c r="AX108" s="2" t="e">
        <v>#N/A</v>
      </c>
      <c r="AY108" s="2" t="e">
        <v>#N/A</v>
      </c>
      <c r="AZ108" s="2" t="e">
        <v>#N/A</v>
      </c>
      <c r="BA108" s="2" t="e">
        <v>#N/A</v>
      </c>
      <c r="BB108" s="2" t="e">
        <v>#N/A</v>
      </c>
      <c r="BC108" s="2" t="e">
        <v>#N/A</v>
      </c>
      <c r="BD108" s="2" t="e">
        <v>#N/A</v>
      </c>
      <c r="BE108" s="2" t="e">
        <v>#N/A</v>
      </c>
      <c r="BF108" s="2" t="e">
        <v>#N/A</v>
      </c>
      <c r="BG108" s="2" t="e">
        <v>#N/A</v>
      </c>
      <c r="BH108" s="2" t="e">
        <v>#N/A</v>
      </c>
      <c r="BI108" s="2" t="e">
        <v>#N/A</v>
      </c>
      <c r="BJ108" s="2" t="e">
        <v>#N/A</v>
      </c>
      <c r="BK108" s="2" t="e">
        <v>#N/A</v>
      </c>
      <c r="BL108" s="2" t="e">
        <v>#N/A</v>
      </c>
      <c r="BM108" s="2" t="e">
        <v>#N/A</v>
      </c>
      <c r="BN108" s="2" t="e">
        <v>#N/A</v>
      </c>
      <c r="BO108" s="2" t="e">
        <v>#N/A</v>
      </c>
      <c r="BP108" s="2" t="e">
        <v>#N/A</v>
      </c>
      <c r="BQ108" s="2" t="e">
        <v>#N/A</v>
      </c>
      <c r="BR108" s="2" t="e">
        <v>#N/A</v>
      </c>
      <c r="BS108" s="2" t="e">
        <v>#N/A</v>
      </c>
      <c r="BT108" s="2" t="e">
        <v>#N/A</v>
      </c>
      <c r="BU108" s="2" t="e">
        <v>#N/A</v>
      </c>
      <c r="BV108" s="2" t="e">
        <v>#N/A</v>
      </c>
      <c r="BW108" s="2" t="e">
        <v>#N/A</v>
      </c>
      <c r="BX108" s="2" t="e">
        <v>#N/A</v>
      </c>
      <c r="BY108" s="2" t="e">
        <v>#N/A</v>
      </c>
      <c r="BZ108" s="2" t="e">
        <v>#N/A</v>
      </c>
      <c r="CA108" s="2" t="e">
        <v>#N/A</v>
      </c>
      <c r="CB108" s="2" t="e">
        <v>#N/A</v>
      </c>
      <c r="CC108" s="2" t="e">
        <v>#N/A</v>
      </c>
      <c r="CD108" s="2" t="e">
        <v>#N/A</v>
      </c>
      <c r="CE108" s="2" t="e">
        <v>#N/A</v>
      </c>
      <c r="CF108" s="2" t="e">
        <v>#N/A</v>
      </c>
      <c r="CG108" s="2" t="e">
        <v>#N/A</v>
      </c>
      <c r="CH108" s="2" t="e">
        <v>#N/A</v>
      </c>
      <c r="CI108" s="2" t="e">
        <v>#N/A</v>
      </c>
      <c r="CJ108" s="2" t="e">
        <v>#N/A</v>
      </c>
      <c r="CK108" s="2" t="e">
        <v>#N/A</v>
      </c>
      <c r="CL108" s="2" t="e">
        <v>#N/A</v>
      </c>
      <c r="CM108" s="2" t="e">
        <v>#N/A</v>
      </c>
      <c r="CN108" s="2" t="e">
        <v>#N/A</v>
      </c>
      <c r="CO108" s="2" t="e">
        <v>#N/A</v>
      </c>
      <c r="CP108" s="2" t="e">
        <v>#N/A</v>
      </c>
      <c r="CQ108" s="2" t="e">
        <v>#N/A</v>
      </c>
      <c r="CR108" s="2" t="e">
        <v>#N/A</v>
      </c>
      <c r="CS108" s="2" t="e">
        <v>#N/A</v>
      </c>
      <c r="CT108" s="2" t="e">
        <v>#N/A</v>
      </c>
      <c r="CU108" s="2" t="e">
        <v>#N/A</v>
      </c>
      <c r="CV108" s="2" t="e">
        <v>#N/A</v>
      </c>
      <c r="CW108" s="2" t="e">
        <v>#N/A</v>
      </c>
      <c r="CX108" s="2" t="e">
        <v>#N/A</v>
      </c>
      <c r="CY108" s="2" t="e">
        <v>#N/A</v>
      </c>
      <c r="CZ108" s="2" t="e">
        <v>#N/A</v>
      </c>
      <c r="DA108" s="2" t="e">
        <v>#N/A</v>
      </c>
      <c r="DB108" s="2" t="e">
        <v>#N/A</v>
      </c>
      <c r="DC108" s="2" t="e">
        <v>#N/A</v>
      </c>
      <c r="DD108" s="2" t="e">
        <v>#N/A</v>
      </c>
      <c r="DE108" s="2" t="e">
        <v>#N/A</v>
      </c>
      <c r="DF108" s="2" t="e">
        <v>#N/A</v>
      </c>
      <c r="DG108" s="2" t="e">
        <v>#N/A</v>
      </c>
      <c r="DH108" s="2" t="e">
        <v>#N/A</v>
      </c>
      <c r="DI108" s="2" t="e">
        <v>#N/A</v>
      </c>
      <c r="DJ108" s="2" t="e">
        <v>#N/A</v>
      </c>
      <c r="DK108" s="2" t="e">
        <v>#N/A</v>
      </c>
      <c r="DL108" s="2" t="e">
        <v>#N/A</v>
      </c>
      <c r="DM108" s="2" t="e">
        <v>#N/A</v>
      </c>
      <c r="DN108" s="2" t="e">
        <v>#N/A</v>
      </c>
      <c r="DO108" s="2" t="e">
        <v>#N/A</v>
      </c>
      <c r="DP108" s="2" t="e">
        <v>#N/A</v>
      </c>
      <c r="DQ108" s="2" t="e">
        <v>#N/A</v>
      </c>
      <c r="DR108" s="2" t="e">
        <v>#N/A</v>
      </c>
      <c r="DS108" s="2" t="e">
        <v>#N/A</v>
      </c>
      <c r="DT108" s="2" t="e">
        <v>#N/A</v>
      </c>
      <c r="DU108" s="2" t="e">
        <v>#N/A</v>
      </c>
      <c r="DV108" s="2" t="e">
        <v>#N/A</v>
      </c>
      <c r="DW108" s="2" t="e">
        <v>#N/A</v>
      </c>
      <c r="DX108" s="2" t="e">
        <v>#N/A</v>
      </c>
      <c r="DY108" s="2" t="e">
        <v>#N/A</v>
      </c>
      <c r="DZ108" s="2" t="e">
        <v>#N/A</v>
      </c>
      <c r="EA108" s="2" t="e">
        <v>#N/A</v>
      </c>
      <c r="EB108" s="2" t="e">
        <v>#N/A</v>
      </c>
      <c r="EC108" s="2" t="e">
        <v>#N/A</v>
      </c>
      <c r="ED108" s="2" t="e">
        <v>#N/A</v>
      </c>
      <c r="EE108" s="2" t="e">
        <v>#N/A</v>
      </c>
      <c r="EF108" s="2" t="e">
        <v>#N/A</v>
      </c>
      <c r="EG108" s="2" t="e">
        <v>#N/A</v>
      </c>
      <c r="EH108" s="2" t="e">
        <v>#N/A</v>
      </c>
      <c r="EI108" s="2" t="e">
        <v>#N/A</v>
      </c>
    </row>
    <row r="109" spans="1:139" s="71" customFormat="1" x14ac:dyDescent="0.25">
      <c r="A109" s="2">
        <v>0</v>
      </c>
      <c r="B109" s="2" t="e">
        <v>#N/A</v>
      </c>
      <c r="C109" s="2" t="e">
        <v>#N/A</v>
      </c>
      <c r="D109" s="2">
        <v>0</v>
      </c>
      <c r="E109" s="2" t="e">
        <v>#N/A</v>
      </c>
      <c r="F109" s="2" t="e">
        <v>#N/A</v>
      </c>
      <c r="G109" s="2" t="e">
        <v>#N/A</v>
      </c>
      <c r="H109" s="2" t="e">
        <v>#N/A</v>
      </c>
      <c r="I109" s="2" t="e">
        <v>#N/A</v>
      </c>
      <c r="J109" s="2" t="e">
        <v>#N/A</v>
      </c>
      <c r="K109" s="2" t="e">
        <v>#N/A</v>
      </c>
      <c r="L109" s="2" t="e">
        <v>#N/A</v>
      </c>
      <c r="M109" s="2" t="e">
        <v>#N/A</v>
      </c>
      <c r="N109" s="2" t="e">
        <v>#N/A</v>
      </c>
      <c r="O109" s="2" t="e">
        <v>#N/A</v>
      </c>
      <c r="P109" s="2" t="e">
        <v>#N/A</v>
      </c>
      <c r="Q109" s="2" t="e">
        <v>#N/A</v>
      </c>
      <c r="R109" s="2" t="e">
        <v>#N/A</v>
      </c>
      <c r="S109" s="2" t="e">
        <v>#N/A</v>
      </c>
      <c r="T109" s="2" t="e">
        <v>#N/A</v>
      </c>
      <c r="U109" s="2" t="e">
        <v>#N/A</v>
      </c>
      <c r="V109" s="2" t="e">
        <v>#N/A</v>
      </c>
      <c r="W109" s="2" t="e">
        <v>#N/A</v>
      </c>
      <c r="X109" s="2" t="e">
        <v>#N/A</v>
      </c>
      <c r="Y109" s="2" t="e">
        <v>#N/A</v>
      </c>
      <c r="Z109" s="2" t="e">
        <v>#N/A</v>
      </c>
      <c r="AA109" s="2" t="e">
        <v>#N/A</v>
      </c>
      <c r="AB109" s="2" t="e">
        <v>#N/A</v>
      </c>
      <c r="AC109" s="2" t="e">
        <v>#N/A</v>
      </c>
      <c r="AD109" s="2" t="e">
        <v>#N/A</v>
      </c>
      <c r="AE109" s="2" t="e">
        <v>#N/A</v>
      </c>
      <c r="AF109" s="2" t="e">
        <v>#N/A</v>
      </c>
      <c r="AG109" s="2" t="e">
        <v>#N/A</v>
      </c>
      <c r="AH109" s="2" t="e">
        <v>#N/A</v>
      </c>
      <c r="AI109" s="2" t="e">
        <v>#N/A</v>
      </c>
      <c r="AJ109" s="2" t="e">
        <v>#N/A</v>
      </c>
      <c r="AK109" s="2" t="e">
        <v>#N/A</v>
      </c>
      <c r="AL109" s="2" t="e">
        <v>#N/A</v>
      </c>
      <c r="AM109" s="2" t="e">
        <v>#N/A</v>
      </c>
      <c r="AN109" s="2" t="e">
        <v>#N/A</v>
      </c>
      <c r="AO109" s="2" t="e">
        <v>#N/A</v>
      </c>
      <c r="AP109" s="2" t="e">
        <v>#N/A</v>
      </c>
      <c r="AQ109" s="2" t="e">
        <v>#N/A</v>
      </c>
      <c r="AR109" s="2" t="e">
        <v>#N/A</v>
      </c>
      <c r="AS109" s="2" t="e">
        <v>#N/A</v>
      </c>
      <c r="AT109" s="2" t="e">
        <v>#N/A</v>
      </c>
      <c r="AU109" s="2" t="e">
        <v>#N/A</v>
      </c>
      <c r="AV109" s="2" t="e">
        <v>#N/A</v>
      </c>
      <c r="AW109" s="2" t="e">
        <v>#N/A</v>
      </c>
      <c r="AX109" s="2" t="e">
        <v>#N/A</v>
      </c>
      <c r="AY109" s="2" t="e">
        <v>#N/A</v>
      </c>
      <c r="AZ109" s="2" t="e">
        <v>#N/A</v>
      </c>
      <c r="BA109" s="2" t="e">
        <v>#N/A</v>
      </c>
      <c r="BB109" s="2" t="e">
        <v>#N/A</v>
      </c>
      <c r="BC109" s="2" t="e">
        <v>#N/A</v>
      </c>
      <c r="BD109" s="2" t="e">
        <v>#N/A</v>
      </c>
      <c r="BE109" s="2" t="e">
        <v>#N/A</v>
      </c>
      <c r="BF109" s="2" t="e">
        <v>#N/A</v>
      </c>
      <c r="BG109" s="2" t="e">
        <v>#N/A</v>
      </c>
      <c r="BH109" s="2" t="e">
        <v>#N/A</v>
      </c>
      <c r="BI109" s="2" t="e">
        <v>#N/A</v>
      </c>
      <c r="BJ109" s="2" t="e">
        <v>#N/A</v>
      </c>
      <c r="BK109" s="2" t="e">
        <v>#N/A</v>
      </c>
      <c r="BL109" s="2" t="e">
        <v>#N/A</v>
      </c>
      <c r="BM109" s="2" t="e">
        <v>#N/A</v>
      </c>
      <c r="BN109" s="2" t="e">
        <v>#N/A</v>
      </c>
      <c r="BO109" s="2" t="e">
        <v>#N/A</v>
      </c>
      <c r="BP109" s="2" t="e">
        <v>#N/A</v>
      </c>
      <c r="BQ109" s="2" t="e">
        <v>#N/A</v>
      </c>
      <c r="BR109" s="2" t="e">
        <v>#N/A</v>
      </c>
      <c r="BS109" s="2" t="e">
        <v>#N/A</v>
      </c>
      <c r="BT109" s="2" t="e">
        <v>#N/A</v>
      </c>
      <c r="BU109" s="2" t="e">
        <v>#N/A</v>
      </c>
      <c r="BV109" s="2" t="e">
        <v>#N/A</v>
      </c>
      <c r="BW109" s="2" t="e">
        <v>#N/A</v>
      </c>
      <c r="BX109" s="2" t="e">
        <v>#N/A</v>
      </c>
      <c r="BY109" s="2" t="e">
        <v>#N/A</v>
      </c>
      <c r="BZ109" s="2" t="e">
        <v>#N/A</v>
      </c>
      <c r="CA109" s="2" t="e">
        <v>#N/A</v>
      </c>
      <c r="CB109" s="2" t="e">
        <v>#N/A</v>
      </c>
      <c r="CC109" s="2" t="e">
        <v>#N/A</v>
      </c>
      <c r="CD109" s="2" t="e">
        <v>#N/A</v>
      </c>
      <c r="CE109" s="2" t="e">
        <v>#N/A</v>
      </c>
      <c r="CF109" s="2" t="e">
        <v>#N/A</v>
      </c>
      <c r="CG109" s="2" t="e">
        <v>#N/A</v>
      </c>
      <c r="CH109" s="2" t="e">
        <v>#N/A</v>
      </c>
      <c r="CI109" s="2" t="e">
        <v>#N/A</v>
      </c>
      <c r="CJ109" s="2" t="e">
        <v>#N/A</v>
      </c>
      <c r="CK109" s="2" t="e">
        <v>#N/A</v>
      </c>
      <c r="CL109" s="2" t="e">
        <v>#N/A</v>
      </c>
      <c r="CM109" s="2" t="e">
        <v>#N/A</v>
      </c>
      <c r="CN109" s="2" t="e">
        <v>#N/A</v>
      </c>
      <c r="CO109" s="2" t="e">
        <v>#N/A</v>
      </c>
      <c r="CP109" s="2" t="e">
        <v>#N/A</v>
      </c>
      <c r="CQ109" s="2" t="e">
        <v>#N/A</v>
      </c>
      <c r="CR109" s="2" t="e">
        <v>#N/A</v>
      </c>
      <c r="CS109" s="2" t="e">
        <v>#N/A</v>
      </c>
      <c r="CT109" s="2" t="e">
        <v>#N/A</v>
      </c>
      <c r="CU109" s="2" t="e">
        <v>#N/A</v>
      </c>
      <c r="CV109" s="2" t="e">
        <v>#N/A</v>
      </c>
      <c r="CW109" s="2" t="e">
        <v>#N/A</v>
      </c>
      <c r="CX109" s="2" t="e">
        <v>#N/A</v>
      </c>
      <c r="CY109" s="2" t="e">
        <v>#N/A</v>
      </c>
      <c r="CZ109" s="2" t="e">
        <v>#N/A</v>
      </c>
      <c r="DA109" s="2" t="e">
        <v>#N/A</v>
      </c>
      <c r="DB109" s="2" t="e">
        <v>#N/A</v>
      </c>
      <c r="DC109" s="2" t="e">
        <v>#N/A</v>
      </c>
      <c r="DD109" s="2" t="e">
        <v>#N/A</v>
      </c>
      <c r="DE109" s="2" t="e">
        <v>#N/A</v>
      </c>
      <c r="DF109" s="2" t="e">
        <v>#N/A</v>
      </c>
      <c r="DG109" s="2" t="e">
        <v>#N/A</v>
      </c>
      <c r="DH109" s="2" t="e">
        <v>#N/A</v>
      </c>
      <c r="DI109" s="2" t="e">
        <v>#N/A</v>
      </c>
      <c r="DJ109" s="2" t="e">
        <v>#N/A</v>
      </c>
      <c r="DK109" s="2" t="e">
        <v>#N/A</v>
      </c>
      <c r="DL109" s="2" t="e">
        <v>#N/A</v>
      </c>
      <c r="DM109" s="2" t="e">
        <v>#N/A</v>
      </c>
      <c r="DN109" s="2" t="e">
        <v>#N/A</v>
      </c>
      <c r="DO109" s="2" t="e">
        <v>#N/A</v>
      </c>
      <c r="DP109" s="2" t="e">
        <v>#N/A</v>
      </c>
      <c r="DQ109" s="2" t="e">
        <v>#N/A</v>
      </c>
      <c r="DR109" s="2" t="e">
        <v>#N/A</v>
      </c>
      <c r="DS109" s="2" t="e">
        <v>#N/A</v>
      </c>
      <c r="DT109" s="2" t="e">
        <v>#N/A</v>
      </c>
      <c r="DU109" s="2" t="e">
        <v>#N/A</v>
      </c>
      <c r="DV109" s="2" t="e">
        <v>#N/A</v>
      </c>
      <c r="DW109" s="2" t="e">
        <v>#N/A</v>
      </c>
      <c r="DX109" s="2" t="e">
        <v>#N/A</v>
      </c>
      <c r="DY109" s="2" t="e">
        <v>#N/A</v>
      </c>
      <c r="DZ109" s="2" t="e">
        <v>#N/A</v>
      </c>
      <c r="EA109" s="2" t="e">
        <v>#N/A</v>
      </c>
      <c r="EB109" s="2" t="e">
        <v>#N/A</v>
      </c>
      <c r="EC109" s="2" t="e">
        <v>#N/A</v>
      </c>
      <c r="ED109" s="2" t="e">
        <v>#N/A</v>
      </c>
      <c r="EE109" s="2" t="e">
        <v>#N/A</v>
      </c>
      <c r="EF109" s="2" t="e">
        <v>#N/A</v>
      </c>
      <c r="EG109" s="2" t="e">
        <v>#N/A</v>
      </c>
      <c r="EH109" s="2" t="e">
        <v>#N/A</v>
      </c>
      <c r="EI109" s="2" t="e">
        <v>#N/A</v>
      </c>
    </row>
    <row r="110" spans="1:139" x14ac:dyDescent="0.25">
      <c r="A110" s="2">
        <v>0</v>
      </c>
      <c r="B110" s="2" t="e">
        <v>#N/A</v>
      </c>
      <c r="C110" s="2" t="e">
        <v>#N/A</v>
      </c>
      <c r="D110" s="2">
        <v>0</v>
      </c>
      <c r="E110" s="2" t="e">
        <v>#N/A</v>
      </c>
      <c r="F110" s="2" t="e">
        <v>#N/A</v>
      </c>
      <c r="G110" s="2" t="e">
        <v>#N/A</v>
      </c>
      <c r="H110" s="2" t="e">
        <v>#N/A</v>
      </c>
      <c r="I110" s="2" t="e">
        <v>#N/A</v>
      </c>
      <c r="J110" s="2" t="e">
        <v>#N/A</v>
      </c>
      <c r="K110" s="2" t="e">
        <v>#N/A</v>
      </c>
      <c r="L110" s="2" t="e">
        <v>#N/A</v>
      </c>
      <c r="M110" s="2" t="e">
        <v>#N/A</v>
      </c>
      <c r="N110" s="2" t="e">
        <v>#N/A</v>
      </c>
      <c r="O110" s="2" t="e">
        <v>#N/A</v>
      </c>
      <c r="P110" s="2" t="e">
        <v>#N/A</v>
      </c>
      <c r="Q110" s="2" t="e">
        <v>#N/A</v>
      </c>
      <c r="R110" s="2" t="e">
        <v>#N/A</v>
      </c>
      <c r="S110" s="2" t="e">
        <v>#N/A</v>
      </c>
      <c r="T110" s="2" t="e">
        <v>#N/A</v>
      </c>
      <c r="U110" s="2" t="e">
        <v>#N/A</v>
      </c>
      <c r="V110" s="2" t="e">
        <v>#N/A</v>
      </c>
      <c r="W110" s="2" t="e">
        <v>#N/A</v>
      </c>
      <c r="X110" s="2" t="e">
        <v>#N/A</v>
      </c>
      <c r="Y110" s="2" t="e">
        <v>#N/A</v>
      </c>
      <c r="Z110" s="2" t="e">
        <v>#N/A</v>
      </c>
      <c r="AA110" s="2" t="e">
        <v>#N/A</v>
      </c>
      <c r="AB110" s="2" t="e">
        <v>#N/A</v>
      </c>
      <c r="AC110" s="2" t="e">
        <v>#N/A</v>
      </c>
      <c r="AD110" s="2" t="e">
        <v>#N/A</v>
      </c>
      <c r="AE110" s="2" t="e">
        <v>#N/A</v>
      </c>
      <c r="AF110" s="2" t="e">
        <v>#N/A</v>
      </c>
      <c r="AG110" s="2" t="e">
        <v>#N/A</v>
      </c>
      <c r="AH110" s="2" t="e">
        <v>#N/A</v>
      </c>
      <c r="AI110" s="2" t="e">
        <v>#N/A</v>
      </c>
      <c r="AJ110" s="2" t="e">
        <v>#N/A</v>
      </c>
      <c r="AK110" s="2" t="e">
        <v>#N/A</v>
      </c>
      <c r="AL110" s="2" t="e">
        <v>#N/A</v>
      </c>
      <c r="AM110" s="2" t="e">
        <v>#N/A</v>
      </c>
      <c r="AN110" s="2" t="e">
        <v>#N/A</v>
      </c>
      <c r="AO110" s="2" t="e">
        <v>#N/A</v>
      </c>
      <c r="AP110" s="2" t="e">
        <v>#N/A</v>
      </c>
      <c r="AQ110" s="2" t="e">
        <v>#N/A</v>
      </c>
      <c r="AR110" s="2" t="e">
        <v>#N/A</v>
      </c>
      <c r="AS110" s="2" t="e">
        <v>#N/A</v>
      </c>
      <c r="AT110" s="2" t="e">
        <v>#N/A</v>
      </c>
      <c r="AU110" s="2" t="e">
        <v>#N/A</v>
      </c>
      <c r="AV110" s="2" t="e">
        <v>#N/A</v>
      </c>
      <c r="AW110" s="2" t="e">
        <v>#N/A</v>
      </c>
      <c r="AX110" s="2" t="e">
        <v>#N/A</v>
      </c>
      <c r="AY110" s="2" t="e">
        <v>#N/A</v>
      </c>
      <c r="AZ110" s="2" t="e">
        <v>#N/A</v>
      </c>
      <c r="BA110" s="2" t="e">
        <v>#N/A</v>
      </c>
      <c r="BB110" s="2" t="e">
        <v>#N/A</v>
      </c>
      <c r="BC110" s="2" t="e">
        <v>#N/A</v>
      </c>
      <c r="BD110" s="2" t="e">
        <v>#N/A</v>
      </c>
      <c r="BE110" s="2" t="e">
        <v>#N/A</v>
      </c>
      <c r="BF110" s="2" t="e">
        <v>#N/A</v>
      </c>
      <c r="BG110" s="2" t="e">
        <v>#N/A</v>
      </c>
      <c r="BH110" s="2" t="e">
        <v>#N/A</v>
      </c>
      <c r="BI110" s="2" t="e">
        <v>#N/A</v>
      </c>
      <c r="BJ110" s="2" t="e">
        <v>#N/A</v>
      </c>
      <c r="BK110" s="2" t="e">
        <v>#N/A</v>
      </c>
      <c r="BL110" s="2" t="e">
        <v>#N/A</v>
      </c>
      <c r="BM110" s="2" t="e">
        <v>#N/A</v>
      </c>
      <c r="BN110" s="2" t="e">
        <v>#N/A</v>
      </c>
      <c r="BO110" s="2" t="e">
        <v>#N/A</v>
      </c>
      <c r="BP110" s="2" t="e">
        <v>#N/A</v>
      </c>
      <c r="BQ110" s="2" t="e">
        <v>#N/A</v>
      </c>
      <c r="BR110" s="2" t="e">
        <v>#N/A</v>
      </c>
      <c r="BS110" s="2" t="e">
        <v>#N/A</v>
      </c>
      <c r="BT110" s="2" t="e">
        <v>#N/A</v>
      </c>
      <c r="BU110" s="2" t="e">
        <v>#N/A</v>
      </c>
      <c r="BV110" s="2" t="e">
        <v>#N/A</v>
      </c>
      <c r="BW110" s="2" t="e">
        <v>#N/A</v>
      </c>
      <c r="BX110" s="2" t="e">
        <v>#N/A</v>
      </c>
      <c r="BY110" s="2" t="e">
        <v>#N/A</v>
      </c>
      <c r="BZ110" s="2" t="e">
        <v>#N/A</v>
      </c>
      <c r="CA110" s="2" t="e">
        <v>#N/A</v>
      </c>
      <c r="CB110" s="2" t="e">
        <v>#N/A</v>
      </c>
      <c r="CC110" s="2" t="e">
        <v>#N/A</v>
      </c>
      <c r="CD110" s="2" t="e">
        <v>#N/A</v>
      </c>
      <c r="CE110" s="2" t="e">
        <v>#N/A</v>
      </c>
      <c r="CF110" s="2" t="e">
        <v>#N/A</v>
      </c>
      <c r="CG110" s="2" t="e">
        <v>#N/A</v>
      </c>
      <c r="CH110" s="2" t="e">
        <v>#N/A</v>
      </c>
      <c r="CI110" s="2" t="e">
        <v>#N/A</v>
      </c>
      <c r="CJ110" s="2" t="e">
        <v>#N/A</v>
      </c>
      <c r="CK110" s="2" t="e">
        <v>#N/A</v>
      </c>
      <c r="CL110" s="2" t="e">
        <v>#N/A</v>
      </c>
      <c r="CM110" s="2" t="e">
        <v>#N/A</v>
      </c>
      <c r="CN110" s="2" t="e">
        <v>#N/A</v>
      </c>
      <c r="CO110" s="2" t="e">
        <v>#N/A</v>
      </c>
      <c r="CP110" s="2" t="e">
        <v>#N/A</v>
      </c>
      <c r="CQ110" s="2" t="e">
        <v>#N/A</v>
      </c>
      <c r="CR110" s="2" t="e">
        <v>#N/A</v>
      </c>
      <c r="CS110" s="2" t="e">
        <v>#N/A</v>
      </c>
      <c r="CT110" s="2" t="e">
        <v>#N/A</v>
      </c>
      <c r="CU110" s="2" t="e">
        <v>#N/A</v>
      </c>
      <c r="CV110" s="2" t="e">
        <v>#N/A</v>
      </c>
      <c r="CW110" s="2" t="e">
        <v>#N/A</v>
      </c>
      <c r="CX110" s="2" t="e">
        <v>#N/A</v>
      </c>
      <c r="CY110" s="2" t="e">
        <v>#N/A</v>
      </c>
      <c r="CZ110" s="2" t="e">
        <v>#N/A</v>
      </c>
      <c r="DA110" s="2" t="e">
        <v>#N/A</v>
      </c>
      <c r="DB110" s="2" t="e">
        <v>#N/A</v>
      </c>
      <c r="DC110" s="2" t="e">
        <v>#N/A</v>
      </c>
      <c r="DD110" s="2" t="e">
        <v>#N/A</v>
      </c>
      <c r="DE110" s="2" t="e">
        <v>#N/A</v>
      </c>
      <c r="DF110" s="2" t="e">
        <v>#N/A</v>
      </c>
      <c r="DG110" s="2" t="e">
        <v>#N/A</v>
      </c>
      <c r="DH110" s="2" t="e">
        <v>#N/A</v>
      </c>
      <c r="DI110" s="2" t="e">
        <v>#N/A</v>
      </c>
      <c r="DJ110" s="2" t="e">
        <v>#N/A</v>
      </c>
      <c r="DK110" s="2" t="e">
        <v>#N/A</v>
      </c>
      <c r="DL110" s="2" t="e">
        <v>#N/A</v>
      </c>
      <c r="DM110" s="2" t="e">
        <v>#N/A</v>
      </c>
      <c r="DN110" s="2" t="e">
        <v>#N/A</v>
      </c>
      <c r="DO110" s="2" t="e">
        <v>#N/A</v>
      </c>
      <c r="DP110" s="2" t="e">
        <v>#N/A</v>
      </c>
      <c r="DQ110" s="2" t="e">
        <v>#N/A</v>
      </c>
      <c r="DR110" s="2" t="e">
        <v>#N/A</v>
      </c>
      <c r="DS110" s="2" t="e">
        <v>#N/A</v>
      </c>
      <c r="DT110" s="2" t="e">
        <v>#N/A</v>
      </c>
      <c r="DU110" s="2" t="e">
        <v>#N/A</v>
      </c>
      <c r="DV110" s="2" t="e">
        <v>#N/A</v>
      </c>
      <c r="DW110" s="2" t="e">
        <v>#N/A</v>
      </c>
      <c r="DX110" s="2" t="e">
        <v>#N/A</v>
      </c>
      <c r="DY110" s="2" t="e">
        <v>#N/A</v>
      </c>
      <c r="DZ110" s="2" t="e">
        <v>#N/A</v>
      </c>
      <c r="EA110" s="2" t="e">
        <v>#N/A</v>
      </c>
      <c r="EB110" s="2" t="e">
        <v>#N/A</v>
      </c>
      <c r="EC110" s="2" t="e">
        <v>#N/A</v>
      </c>
      <c r="ED110" s="2" t="e">
        <v>#N/A</v>
      </c>
      <c r="EE110" s="2" t="e">
        <v>#N/A</v>
      </c>
      <c r="EF110" s="2" t="e">
        <v>#N/A</v>
      </c>
      <c r="EG110" s="2" t="e">
        <v>#N/A</v>
      </c>
      <c r="EH110" s="2" t="e">
        <v>#N/A</v>
      </c>
      <c r="EI110" s="2" t="e">
        <v>#N/A</v>
      </c>
    </row>
    <row r="111" spans="1:139" x14ac:dyDescent="0.25">
      <c r="A111" s="2">
        <v>0</v>
      </c>
      <c r="B111" s="2" t="e">
        <v>#N/A</v>
      </c>
      <c r="C111" s="2" t="e">
        <v>#N/A</v>
      </c>
      <c r="D111" s="2">
        <v>0</v>
      </c>
      <c r="E111" s="2" t="e">
        <v>#N/A</v>
      </c>
      <c r="F111" s="2" t="e">
        <v>#N/A</v>
      </c>
      <c r="G111" s="2" t="e">
        <v>#N/A</v>
      </c>
      <c r="H111" s="2" t="e">
        <v>#N/A</v>
      </c>
      <c r="I111" s="2" t="e">
        <v>#N/A</v>
      </c>
      <c r="J111" s="2" t="e">
        <v>#N/A</v>
      </c>
      <c r="K111" s="2" t="e">
        <v>#N/A</v>
      </c>
      <c r="L111" s="2" t="e">
        <v>#N/A</v>
      </c>
      <c r="M111" s="2" t="e">
        <v>#N/A</v>
      </c>
      <c r="N111" s="2" t="e">
        <v>#N/A</v>
      </c>
      <c r="O111" s="2" t="e">
        <v>#N/A</v>
      </c>
      <c r="P111" s="2" t="e">
        <v>#N/A</v>
      </c>
      <c r="Q111" s="2" t="e">
        <v>#N/A</v>
      </c>
      <c r="R111" s="2" t="e">
        <v>#N/A</v>
      </c>
      <c r="S111" s="2" t="e">
        <v>#N/A</v>
      </c>
      <c r="T111" s="2" t="e">
        <v>#N/A</v>
      </c>
      <c r="U111" s="2" t="e">
        <v>#N/A</v>
      </c>
      <c r="V111" s="2" t="e">
        <v>#N/A</v>
      </c>
      <c r="W111" s="2" t="e">
        <v>#N/A</v>
      </c>
      <c r="X111" s="2" t="e">
        <v>#N/A</v>
      </c>
      <c r="Y111" s="2" t="e">
        <v>#N/A</v>
      </c>
      <c r="Z111" s="2" t="e">
        <v>#N/A</v>
      </c>
      <c r="AA111" s="2" t="e">
        <v>#N/A</v>
      </c>
      <c r="AB111" s="2" t="e">
        <v>#N/A</v>
      </c>
      <c r="AC111" s="2" t="e">
        <v>#N/A</v>
      </c>
      <c r="AD111" s="2" t="e">
        <v>#N/A</v>
      </c>
      <c r="AE111" s="2" t="e">
        <v>#N/A</v>
      </c>
      <c r="AF111" s="2" t="e">
        <v>#N/A</v>
      </c>
      <c r="AG111" s="2" t="e">
        <v>#N/A</v>
      </c>
      <c r="AH111" s="2" t="e">
        <v>#N/A</v>
      </c>
      <c r="AI111" s="2" t="e">
        <v>#N/A</v>
      </c>
      <c r="AJ111" s="2" t="e">
        <v>#N/A</v>
      </c>
      <c r="AK111" s="2" t="e">
        <v>#N/A</v>
      </c>
      <c r="AL111" s="2" t="e">
        <v>#N/A</v>
      </c>
      <c r="AM111" s="2" t="e">
        <v>#N/A</v>
      </c>
      <c r="AN111" s="2" t="e">
        <v>#N/A</v>
      </c>
      <c r="AO111" s="2" t="e">
        <v>#N/A</v>
      </c>
      <c r="AP111" s="2" t="e">
        <v>#N/A</v>
      </c>
      <c r="AQ111" s="2" t="e">
        <v>#N/A</v>
      </c>
      <c r="AR111" s="2" t="e">
        <v>#N/A</v>
      </c>
      <c r="AS111" s="2" t="e">
        <v>#N/A</v>
      </c>
      <c r="AT111" s="2" t="e">
        <v>#N/A</v>
      </c>
      <c r="AU111" s="2" t="e">
        <v>#N/A</v>
      </c>
      <c r="AV111" s="2" t="e">
        <v>#N/A</v>
      </c>
      <c r="AW111" s="2" t="e">
        <v>#N/A</v>
      </c>
      <c r="AX111" s="2" t="e">
        <v>#N/A</v>
      </c>
      <c r="AY111" s="2" t="e">
        <v>#N/A</v>
      </c>
      <c r="AZ111" s="2" t="e">
        <v>#N/A</v>
      </c>
      <c r="BA111" s="2" t="e">
        <v>#N/A</v>
      </c>
      <c r="BB111" s="2" t="e">
        <v>#N/A</v>
      </c>
      <c r="BC111" s="2" t="e">
        <v>#N/A</v>
      </c>
      <c r="BD111" s="2" t="e">
        <v>#N/A</v>
      </c>
      <c r="BE111" s="2" t="e">
        <v>#N/A</v>
      </c>
      <c r="BF111" s="2" t="e">
        <v>#N/A</v>
      </c>
      <c r="BG111" s="2" t="e">
        <v>#N/A</v>
      </c>
      <c r="BH111" s="2" t="e">
        <v>#N/A</v>
      </c>
      <c r="BI111" s="2" t="e">
        <v>#N/A</v>
      </c>
      <c r="BJ111" s="2" t="e">
        <v>#N/A</v>
      </c>
      <c r="BK111" s="2" t="e">
        <v>#N/A</v>
      </c>
      <c r="BL111" s="2" t="e">
        <v>#N/A</v>
      </c>
      <c r="BM111" s="2" t="e">
        <v>#N/A</v>
      </c>
      <c r="BN111" s="2" t="e">
        <v>#N/A</v>
      </c>
      <c r="BO111" s="2" t="e">
        <v>#N/A</v>
      </c>
      <c r="BP111" s="2" t="e">
        <v>#N/A</v>
      </c>
      <c r="BQ111" s="2" t="e">
        <v>#N/A</v>
      </c>
      <c r="BR111" s="2" t="e">
        <v>#N/A</v>
      </c>
      <c r="BS111" s="2" t="e">
        <v>#N/A</v>
      </c>
      <c r="BT111" s="2" t="e">
        <v>#N/A</v>
      </c>
      <c r="BU111" s="2" t="e">
        <v>#N/A</v>
      </c>
      <c r="BV111" s="2" t="e">
        <v>#N/A</v>
      </c>
      <c r="BW111" s="2" t="e">
        <v>#N/A</v>
      </c>
      <c r="BX111" s="2" t="e">
        <v>#N/A</v>
      </c>
      <c r="BY111" s="2" t="e">
        <v>#N/A</v>
      </c>
      <c r="BZ111" s="2" t="e">
        <v>#N/A</v>
      </c>
      <c r="CA111" s="2" t="e">
        <v>#N/A</v>
      </c>
      <c r="CB111" s="2" t="e">
        <v>#N/A</v>
      </c>
      <c r="CC111" s="2" t="e">
        <v>#N/A</v>
      </c>
      <c r="CD111" s="2" t="e">
        <v>#N/A</v>
      </c>
      <c r="CE111" s="2" t="e">
        <v>#N/A</v>
      </c>
      <c r="CF111" s="2" t="e">
        <v>#N/A</v>
      </c>
      <c r="CG111" s="2" t="e">
        <v>#N/A</v>
      </c>
      <c r="CH111" s="2" t="e">
        <v>#N/A</v>
      </c>
      <c r="CI111" s="2" t="e">
        <v>#N/A</v>
      </c>
      <c r="CJ111" s="2" t="e">
        <v>#N/A</v>
      </c>
      <c r="CK111" s="2" t="e">
        <v>#N/A</v>
      </c>
      <c r="CL111" s="2" t="e">
        <v>#N/A</v>
      </c>
      <c r="CM111" s="2" t="e">
        <v>#N/A</v>
      </c>
      <c r="CN111" s="2" t="e">
        <v>#N/A</v>
      </c>
      <c r="CO111" s="2" t="e">
        <v>#N/A</v>
      </c>
      <c r="CP111" s="2" t="e">
        <v>#N/A</v>
      </c>
      <c r="CQ111" s="2" t="e">
        <v>#N/A</v>
      </c>
      <c r="CR111" s="2" t="e">
        <v>#N/A</v>
      </c>
      <c r="CS111" s="2" t="e">
        <v>#N/A</v>
      </c>
      <c r="CT111" s="2" t="e">
        <v>#N/A</v>
      </c>
      <c r="CU111" s="2" t="e">
        <v>#N/A</v>
      </c>
      <c r="CV111" s="2" t="e">
        <v>#N/A</v>
      </c>
      <c r="CW111" s="2" t="e">
        <v>#N/A</v>
      </c>
      <c r="CX111" s="2" t="e">
        <v>#N/A</v>
      </c>
      <c r="CY111" s="2" t="e">
        <v>#N/A</v>
      </c>
      <c r="CZ111" s="2" t="e">
        <v>#N/A</v>
      </c>
      <c r="DA111" s="2" t="e">
        <v>#N/A</v>
      </c>
      <c r="DB111" s="2" t="e">
        <v>#N/A</v>
      </c>
      <c r="DC111" s="2" t="e">
        <v>#N/A</v>
      </c>
      <c r="DD111" s="2" t="e">
        <v>#N/A</v>
      </c>
      <c r="DE111" s="2" t="e">
        <v>#N/A</v>
      </c>
      <c r="DF111" s="2" t="e">
        <v>#N/A</v>
      </c>
      <c r="DG111" s="2" t="e">
        <v>#N/A</v>
      </c>
      <c r="DH111" s="2" t="e">
        <v>#N/A</v>
      </c>
      <c r="DI111" s="2" t="e">
        <v>#N/A</v>
      </c>
      <c r="DJ111" s="2" t="e">
        <v>#N/A</v>
      </c>
      <c r="DK111" s="2" t="e">
        <v>#N/A</v>
      </c>
      <c r="DL111" s="2" t="e">
        <v>#N/A</v>
      </c>
      <c r="DM111" s="2" t="e">
        <v>#N/A</v>
      </c>
      <c r="DN111" s="2" t="e">
        <v>#N/A</v>
      </c>
      <c r="DO111" s="2" t="e">
        <v>#N/A</v>
      </c>
      <c r="DP111" s="2" t="e">
        <v>#N/A</v>
      </c>
      <c r="DQ111" s="2" t="e">
        <v>#N/A</v>
      </c>
      <c r="DR111" s="2" t="e">
        <v>#N/A</v>
      </c>
      <c r="DS111" s="2" t="e">
        <v>#N/A</v>
      </c>
      <c r="DT111" s="2" t="e">
        <v>#N/A</v>
      </c>
      <c r="DU111" s="2" t="e">
        <v>#N/A</v>
      </c>
      <c r="DV111" s="2" t="e">
        <v>#N/A</v>
      </c>
      <c r="DW111" s="2" t="e">
        <v>#N/A</v>
      </c>
      <c r="DX111" s="2" t="e">
        <v>#N/A</v>
      </c>
      <c r="DY111" s="2" t="e">
        <v>#N/A</v>
      </c>
      <c r="DZ111" s="2" t="e">
        <v>#N/A</v>
      </c>
      <c r="EA111" s="2" t="e">
        <v>#N/A</v>
      </c>
      <c r="EB111" s="2" t="e">
        <v>#N/A</v>
      </c>
      <c r="EC111" s="2" t="e">
        <v>#N/A</v>
      </c>
      <c r="ED111" s="2" t="e">
        <v>#N/A</v>
      </c>
      <c r="EE111" s="2" t="e">
        <v>#N/A</v>
      </c>
      <c r="EF111" s="2" t="e">
        <v>#N/A</v>
      </c>
      <c r="EG111" s="2" t="e">
        <v>#N/A</v>
      </c>
      <c r="EH111" s="2" t="e">
        <v>#N/A</v>
      </c>
      <c r="EI111" s="2" t="e">
        <v>#N/A</v>
      </c>
    </row>
    <row r="112" spans="1:139" x14ac:dyDescent="0.25">
      <c r="A112" s="2">
        <v>0</v>
      </c>
      <c r="B112" s="2" t="e">
        <v>#N/A</v>
      </c>
      <c r="C112" s="2" t="e">
        <v>#N/A</v>
      </c>
      <c r="D112" s="2">
        <v>0</v>
      </c>
      <c r="E112" s="2" t="e">
        <v>#N/A</v>
      </c>
      <c r="F112" s="2" t="e">
        <v>#N/A</v>
      </c>
      <c r="G112" s="2" t="e">
        <v>#N/A</v>
      </c>
      <c r="H112" s="2" t="e">
        <v>#N/A</v>
      </c>
      <c r="I112" s="2" t="e">
        <v>#N/A</v>
      </c>
      <c r="J112" s="2" t="e">
        <v>#N/A</v>
      </c>
      <c r="K112" s="2" t="e">
        <v>#N/A</v>
      </c>
      <c r="L112" s="2" t="e">
        <v>#N/A</v>
      </c>
      <c r="M112" s="2" t="e">
        <v>#N/A</v>
      </c>
      <c r="N112" s="2" t="e">
        <v>#N/A</v>
      </c>
      <c r="O112" s="2" t="e">
        <v>#N/A</v>
      </c>
      <c r="P112" s="2" t="e">
        <v>#N/A</v>
      </c>
      <c r="Q112" s="2" t="e">
        <v>#N/A</v>
      </c>
      <c r="R112" s="2" t="e">
        <v>#N/A</v>
      </c>
      <c r="S112" s="2" t="e">
        <v>#N/A</v>
      </c>
      <c r="T112" s="2" t="e">
        <v>#N/A</v>
      </c>
      <c r="U112" s="2" t="e">
        <v>#N/A</v>
      </c>
      <c r="V112" s="2" t="e">
        <v>#N/A</v>
      </c>
      <c r="W112" s="2" t="e">
        <v>#N/A</v>
      </c>
      <c r="X112" s="2" t="e">
        <v>#N/A</v>
      </c>
      <c r="Y112" s="2" t="e">
        <v>#N/A</v>
      </c>
      <c r="Z112" s="2" t="e">
        <v>#N/A</v>
      </c>
      <c r="AA112" s="2" t="e">
        <v>#N/A</v>
      </c>
      <c r="AB112" s="2" t="e">
        <v>#N/A</v>
      </c>
      <c r="AC112" s="2" t="e">
        <v>#N/A</v>
      </c>
      <c r="AD112" s="2" t="e">
        <v>#N/A</v>
      </c>
      <c r="AE112" s="2" t="e">
        <v>#N/A</v>
      </c>
      <c r="AF112" s="2" t="e">
        <v>#N/A</v>
      </c>
      <c r="AG112" s="2" t="e">
        <v>#N/A</v>
      </c>
      <c r="AH112" s="2" t="e">
        <v>#N/A</v>
      </c>
      <c r="AI112" s="2" t="e">
        <v>#N/A</v>
      </c>
      <c r="AJ112" s="2" t="e">
        <v>#N/A</v>
      </c>
      <c r="AK112" s="2" t="e">
        <v>#N/A</v>
      </c>
      <c r="AL112" s="2" t="e">
        <v>#N/A</v>
      </c>
      <c r="AM112" s="2" t="e">
        <v>#N/A</v>
      </c>
      <c r="AN112" s="2" t="e">
        <v>#N/A</v>
      </c>
      <c r="AO112" s="2" t="e">
        <v>#N/A</v>
      </c>
      <c r="AP112" s="2" t="e">
        <v>#N/A</v>
      </c>
      <c r="AQ112" s="2" t="e">
        <v>#N/A</v>
      </c>
      <c r="AR112" s="2" t="e">
        <v>#N/A</v>
      </c>
      <c r="AS112" s="2" t="e">
        <v>#N/A</v>
      </c>
      <c r="AT112" s="2" t="e">
        <v>#N/A</v>
      </c>
      <c r="AU112" s="2" t="e">
        <v>#N/A</v>
      </c>
      <c r="AV112" s="2" t="e">
        <v>#N/A</v>
      </c>
      <c r="AW112" s="2" t="e">
        <v>#N/A</v>
      </c>
      <c r="AX112" s="2" t="e">
        <v>#N/A</v>
      </c>
      <c r="AY112" s="2" t="e">
        <v>#N/A</v>
      </c>
      <c r="AZ112" s="2" t="e">
        <v>#N/A</v>
      </c>
      <c r="BA112" s="2" t="e">
        <v>#N/A</v>
      </c>
      <c r="BB112" s="2" t="e">
        <v>#N/A</v>
      </c>
      <c r="BC112" s="2" t="e">
        <v>#N/A</v>
      </c>
      <c r="BD112" s="2" t="e">
        <v>#N/A</v>
      </c>
      <c r="BE112" s="2" t="e">
        <v>#N/A</v>
      </c>
      <c r="BF112" s="2" t="e">
        <v>#N/A</v>
      </c>
      <c r="BG112" s="2" t="e">
        <v>#N/A</v>
      </c>
      <c r="BH112" s="2" t="e">
        <v>#N/A</v>
      </c>
      <c r="BI112" s="2" t="e">
        <v>#N/A</v>
      </c>
      <c r="BJ112" s="2" t="e">
        <v>#N/A</v>
      </c>
      <c r="BK112" s="2" t="e">
        <v>#N/A</v>
      </c>
      <c r="BL112" s="2" t="e">
        <v>#N/A</v>
      </c>
      <c r="BM112" s="2" t="e">
        <v>#N/A</v>
      </c>
      <c r="BN112" s="2" t="e">
        <v>#N/A</v>
      </c>
      <c r="BO112" s="2" t="e">
        <v>#N/A</v>
      </c>
      <c r="BP112" s="2" t="e">
        <v>#N/A</v>
      </c>
      <c r="BQ112" s="2" t="e">
        <v>#N/A</v>
      </c>
      <c r="BR112" s="2" t="e">
        <v>#N/A</v>
      </c>
      <c r="BS112" s="2" t="e">
        <v>#N/A</v>
      </c>
      <c r="BT112" s="2" t="e">
        <v>#N/A</v>
      </c>
      <c r="BU112" s="2" t="e">
        <v>#N/A</v>
      </c>
      <c r="BV112" s="2" t="e">
        <v>#N/A</v>
      </c>
      <c r="BW112" s="2" t="e">
        <v>#N/A</v>
      </c>
      <c r="BX112" s="2" t="e">
        <v>#N/A</v>
      </c>
      <c r="BY112" s="2" t="e">
        <v>#N/A</v>
      </c>
      <c r="BZ112" s="2" t="e">
        <v>#N/A</v>
      </c>
      <c r="CA112" s="2" t="e">
        <v>#N/A</v>
      </c>
      <c r="CB112" s="2" t="e">
        <v>#N/A</v>
      </c>
      <c r="CC112" s="2" t="e">
        <v>#N/A</v>
      </c>
      <c r="CD112" s="2" t="e">
        <v>#N/A</v>
      </c>
      <c r="CE112" s="2" t="e">
        <v>#N/A</v>
      </c>
      <c r="CF112" s="2" t="e">
        <v>#N/A</v>
      </c>
      <c r="CG112" s="2" t="e">
        <v>#N/A</v>
      </c>
      <c r="CH112" s="2" t="e">
        <v>#N/A</v>
      </c>
      <c r="CI112" s="2" t="e">
        <v>#N/A</v>
      </c>
      <c r="CJ112" s="2" t="e">
        <v>#N/A</v>
      </c>
      <c r="CK112" s="2" t="e">
        <v>#N/A</v>
      </c>
      <c r="CL112" s="2" t="e">
        <v>#N/A</v>
      </c>
      <c r="CM112" s="2" t="e">
        <v>#N/A</v>
      </c>
      <c r="CN112" s="2" t="e">
        <v>#N/A</v>
      </c>
      <c r="CO112" s="2" t="e">
        <v>#N/A</v>
      </c>
      <c r="CP112" s="2" t="e">
        <v>#N/A</v>
      </c>
      <c r="CQ112" s="2" t="e">
        <v>#N/A</v>
      </c>
      <c r="CR112" s="2" t="e">
        <v>#N/A</v>
      </c>
      <c r="CS112" s="2" t="e">
        <v>#N/A</v>
      </c>
      <c r="CT112" s="2" t="e">
        <v>#N/A</v>
      </c>
      <c r="CU112" s="2" t="e">
        <v>#N/A</v>
      </c>
      <c r="CV112" s="2" t="e">
        <v>#N/A</v>
      </c>
      <c r="CW112" s="2" t="e">
        <v>#N/A</v>
      </c>
      <c r="CX112" s="2" t="e">
        <v>#N/A</v>
      </c>
      <c r="CY112" s="2" t="e">
        <v>#N/A</v>
      </c>
      <c r="CZ112" s="2" t="e">
        <v>#N/A</v>
      </c>
      <c r="DA112" s="2" t="e">
        <v>#N/A</v>
      </c>
      <c r="DB112" s="2" t="e">
        <v>#N/A</v>
      </c>
      <c r="DC112" s="2" t="e">
        <v>#N/A</v>
      </c>
      <c r="DD112" s="2" t="e">
        <v>#N/A</v>
      </c>
      <c r="DE112" s="2" t="e">
        <v>#N/A</v>
      </c>
      <c r="DF112" s="2" t="e">
        <v>#N/A</v>
      </c>
      <c r="DG112" s="2" t="e">
        <v>#N/A</v>
      </c>
      <c r="DH112" s="2" t="e">
        <v>#N/A</v>
      </c>
      <c r="DI112" s="2" t="e">
        <v>#N/A</v>
      </c>
      <c r="DJ112" s="2" t="e">
        <v>#N/A</v>
      </c>
      <c r="DK112" s="2" t="e">
        <v>#N/A</v>
      </c>
      <c r="DL112" s="2" t="e">
        <v>#N/A</v>
      </c>
      <c r="DM112" s="2" t="e">
        <v>#N/A</v>
      </c>
      <c r="DN112" s="2" t="e">
        <v>#N/A</v>
      </c>
      <c r="DO112" s="2" t="e">
        <v>#N/A</v>
      </c>
      <c r="DP112" s="2" t="e">
        <v>#N/A</v>
      </c>
      <c r="DQ112" s="2" t="e">
        <v>#N/A</v>
      </c>
      <c r="DR112" s="2" t="e">
        <v>#N/A</v>
      </c>
      <c r="DS112" s="2" t="e">
        <v>#N/A</v>
      </c>
      <c r="DT112" s="2" t="e">
        <v>#N/A</v>
      </c>
      <c r="DU112" s="2" t="e">
        <v>#N/A</v>
      </c>
      <c r="DV112" s="2" t="e">
        <v>#N/A</v>
      </c>
      <c r="DW112" s="2" t="e">
        <v>#N/A</v>
      </c>
      <c r="DX112" s="2" t="e">
        <v>#N/A</v>
      </c>
      <c r="DY112" s="2" t="e">
        <v>#N/A</v>
      </c>
      <c r="DZ112" s="2" t="e">
        <v>#N/A</v>
      </c>
      <c r="EA112" s="2" t="e">
        <v>#N/A</v>
      </c>
      <c r="EB112" s="2" t="e">
        <v>#N/A</v>
      </c>
      <c r="EC112" s="2" t="e">
        <v>#N/A</v>
      </c>
      <c r="ED112" s="2" t="e">
        <v>#N/A</v>
      </c>
      <c r="EE112" s="2" t="e">
        <v>#N/A</v>
      </c>
      <c r="EF112" s="2" t="e">
        <v>#N/A</v>
      </c>
      <c r="EG112" s="2" t="e">
        <v>#N/A</v>
      </c>
      <c r="EH112" s="2" t="e">
        <v>#N/A</v>
      </c>
      <c r="EI112" s="2" t="e">
        <v>#N/A</v>
      </c>
    </row>
    <row r="113" spans="1:139" x14ac:dyDescent="0.25">
      <c r="A113" s="2">
        <v>0</v>
      </c>
      <c r="B113" s="2" t="e">
        <v>#N/A</v>
      </c>
      <c r="C113" s="2" t="e">
        <v>#N/A</v>
      </c>
      <c r="D113" s="2">
        <v>0</v>
      </c>
      <c r="E113" s="2" t="e">
        <v>#N/A</v>
      </c>
      <c r="F113" s="2" t="e">
        <v>#N/A</v>
      </c>
      <c r="G113" s="2" t="e">
        <v>#N/A</v>
      </c>
      <c r="H113" s="2" t="e">
        <v>#N/A</v>
      </c>
      <c r="I113" s="2" t="e">
        <v>#N/A</v>
      </c>
      <c r="J113" s="2" t="e">
        <v>#N/A</v>
      </c>
      <c r="K113" s="2" t="e">
        <v>#N/A</v>
      </c>
      <c r="L113" s="2" t="e">
        <v>#N/A</v>
      </c>
      <c r="M113" s="2" t="e">
        <v>#N/A</v>
      </c>
      <c r="N113" s="2" t="e">
        <v>#N/A</v>
      </c>
      <c r="O113" s="2" t="e">
        <v>#N/A</v>
      </c>
      <c r="P113" s="2" t="e">
        <v>#N/A</v>
      </c>
      <c r="Q113" s="2" t="e">
        <v>#N/A</v>
      </c>
      <c r="R113" s="2" t="e">
        <v>#N/A</v>
      </c>
      <c r="S113" s="2" t="e">
        <v>#N/A</v>
      </c>
      <c r="T113" s="2" t="e">
        <v>#N/A</v>
      </c>
      <c r="U113" s="2" t="e">
        <v>#N/A</v>
      </c>
      <c r="V113" s="2" t="e">
        <v>#N/A</v>
      </c>
      <c r="W113" s="2" t="e">
        <v>#N/A</v>
      </c>
      <c r="X113" s="2" t="e">
        <v>#N/A</v>
      </c>
      <c r="Y113" s="2" t="e">
        <v>#N/A</v>
      </c>
      <c r="Z113" s="2" t="e">
        <v>#N/A</v>
      </c>
      <c r="AA113" s="2" t="e">
        <v>#N/A</v>
      </c>
      <c r="AB113" s="2" t="e">
        <v>#N/A</v>
      </c>
      <c r="AC113" s="2" t="e">
        <v>#N/A</v>
      </c>
      <c r="AD113" s="2" t="e">
        <v>#N/A</v>
      </c>
      <c r="AE113" s="2" t="e">
        <v>#N/A</v>
      </c>
      <c r="AF113" s="2" t="e">
        <v>#N/A</v>
      </c>
      <c r="AG113" s="2" t="e">
        <v>#N/A</v>
      </c>
      <c r="AH113" s="2" t="e">
        <v>#N/A</v>
      </c>
      <c r="AI113" s="2" t="e">
        <v>#N/A</v>
      </c>
      <c r="AJ113" s="2" t="e">
        <v>#N/A</v>
      </c>
      <c r="AK113" s="2" t="e">
        <v>#N/A</v>
      </c>
      <c r="AL113" s="2" t="e">
        <v>#N/A</v>
      </c>
      <c r="AM113" s="2" t="e">
        <v>#N/A</v>
      </c>
      <c r="AN113" s="2" t="e">
        <v>#N/A</v>
      </c>
      <c r="AO113" s="2" t="e">
        <v>#N/A</v>
      </c>
      <c r="AP113" s="2" t="e">
        <v>#N/A</v>
      </c>
      <c r="AQ113" s="2" t="e">
        <v>#N/A</v>
      </c>
      <c r="AR113" s="2" t="e">
        <v>#N/A</v>
      </c>
      <c r="AS113" s="2" t="e">
        <v>#N/A</v>
      </c>
      <c r="AT113" s="2" t="e">
        <v>#N/A</v>
      </c>
      <c r="AU113" s="2" t="e">
        <v>#N/A</v>
      </c>
      <c r="AV113" s="2" t="e">
        <v>#N/A</v>
      </c>
      <c r="AW113" s="2" t="e">
        <v>#N/A</v>
      </c>
      <c r="AX113" s="2" t="e">
        <v>#N/A</v>
      </c>
      <c r="AY113" s="2" t="e">
        <v>#N/A</v>
      </c>
      <c r="AZ113" s="2" t="e">
        <v>#N/A</v>
      </c>
      <c r="BA113" s="2" t="e">
        <v>#N/A</v>
      </c>
      <c r="BB113" s="2" t="e">
        <v>#N/A</v>
      </c>
      <c r="BC113" s="2" t="e">
        <v>#N/A</v>
      </c>
      <c r="BD113" s="2" t="e">
        <v>#N/A</v>
      </c>
      <c r="BE113" s="2" t="e">
        <v>#N/A</v>
      </c>
      <c r="BF113" s="2" t="e">
        <v>#N/A</v>
      </c>
      <c r="BG113" s="2" t="e">
        <v>#N/A</v>
      </c>
      <c r="BH113" s="2" t="e">
        <v>#N/A</v>
      </c>
      <c r="BI113" s="2" t="e">
        <v>#N/A</v>
      </c>
      <c r="BJ113" s="2" t="e">
        <v>#N/A</v>
      </c>
      <c r="BK113" s="2" t="e">
        <v>#N/A</v>
      </c>
      <c r="BL113" s="2" t="e">
        <v>#N/A</v>
      </c>
      <c r="BM113" s="2" t="e">
        <v>#N/A</v>
      </c>
      <c r="BN113" s="2" t="e">
        <v>#N/A</v>
      </c>
      <c r="BO113" s="2" t="e">
        <v>#N/A</v>
      </c>
      <c r="BP113" s="2" t="e">
        <v>#N/A</v>
      </c>
      <c r="BQ113" s="2" t="e">
        <v>#N/A</v>
      </c>
      <c r="BR113" s="2" t="e">
        <v>#N/A</v>
      </c>
      <c r="BS113" s="2" t="e">
        <v>#N/A</v>
      </c>
      <c r="BT113" s="2" t="e">
        <v>#N/A</v>
      </c>
      <c r="BU113" s="2" t="e">
        <v>#N/A</v>
      </c>
      <c r="BV113" s="2" t="e">
        <v>#N/A</v>
      </c>
      <c r="BW113" s="2" t="e">
        <v>#N/A</v>
      </c>
      <c r="BX113" s="2" t="e">
        <v>#N/A</v>
      </c>
      <c r="BY113" s="2" t="e">
        <v>#N/A</v>
      </c>
      <c r="BZ113" s="2" t="e">
        <v>#N/A</v>
      </c>
      <c r="CA113" s="2" t="e">
        <v>#N/A</v>
      </c>
      <c r="CB113" s="2" t="e">
        <v>#N/A</v>
      </c>
      <c r="CC113" s="2" t="e">
        <v>#N/A</v>
      </c>
      <c r="CD113" s="2" t="e">
        <v>#N/A</v>
      </c>
      <c r="CE113" s="2" t="e">
        <v>#N/A</v>
      </c>
      <c r="CF113" s="2" t="e">
        <v>#N/A</v>
      </c>
      <c r="CG113" s="2" t="e">
        <v>#N/A</v>
      </c>
      <c r="CH113" s="2" t="e">
        <v>#N/A</v>
      </c>
      <c r="CI113" s="2" t="e">
        <v>#N/A</v>
      </c>
      <c r="CJ113" s="2" t="e">
        <v>#N/A</v>
      </c>
      <c r="CK113" s="2" t="e">
        <v>#N/A</v>
      </c>
      <c r="CL113" s="2" t="e">
        <v>#N/A</v>
      </c>
      <c r="CM113" s="2" t="e">
        <v>#N/A</v>
      </c>
      <c r="CN113" s="2" t="e">
        <v>#N/A</v>
      </c>
      <c r="CO113" s="2" t="e">
        <v>#N/A</v>
      </c>
      <c r="CP113" s="2" t="e">
        <v>#N/A</v>
      </c>
      <c r="CQ113" s="2" t="e">
        <v>#N/A</v>
      </c>
      <c r="CR113" s="2" t="e">
        <v>#N/A</v>
      </c>
      <c r="CS113" s="2" t="e">
        <v>#N/A</v>
      </c>
      <c r="CT113" s="2" t="e">
        <v>#N/A</v>
      </c>
      <c r="CU113" s="2" t="e">
        <v>#N/A</v>
      </c>
      <c r="CV113" s="2" t="e">
        <v>#N/A</v>
      </c>
      <c r="CW113" s="2" t="e">
        <v>#N/A</v>
      </c>
      <c r="CX113" s="2" t="e">
        <v>#N/A</v>
      </c>
      <c r="CY113" s="2" t="e">
        <v>#N/A</v>
      </c>
      <c r="CZ113" s="2" t="e">
        <v>#N/A</v>
      </c>
      <c r="DA113" s="2" t="e">
        <v>#N/A</v>
      </c>
      <c r="DB113" s="2" t="e">
        <v>#N/A</v>
      </c>
      <c r="DC113" s="2" t="e">
        <v>#N/A</v>
      </c>
      <c r="DD113" s="2" t="e">
        <v>#N/A</v>
      </c>
      <c r="DE113" s="2" t="e">
        <v>#N/A</v>
      </c>
      <c r="DF113" s="2" t="e">
        <v>#N/A</v>
      </c>
      <c r="DG113" s="2" t="e">
        <v>#N/A</v>
      </c>
      <c r="DH113" s="2" t="e">
        <v>#N/A</v>
      </c>
      <c r="DI113" s="2" t="e">
        <v>#N/A</v>
      </c>
      <c r="DJ113" s="2" t="e">
        <v>#N/A</v>
      </c>
      <c r="DK113" s="2" t="e">
        <v>#N/A</v>
      </c>
      <c r="DL113" s="2" t="e">
        <v>#N/A</v>
      </c>
      <c r="DM113" s="2" t="e">
        <v>#N/A</v>
      </c>
      <c r="DN113" s="2" t="e">
        <v>#N/A</v>
      </c>
      <c r="DO113" s="2" t="e">
        <v>#N/A</v>
      </c>
      <c r="DP113" s="2" t="e">
        <v>#N/A</v>
      </c>
      <c r="DQ113" s="2" t="e">
        <v>#N/A</v>
      </c>
      <c r="DR113" s="2" t="e">
        <v>#N/A</v>
      </c>
      <c r="DS113" s="2" t="e">
        <v>#N/A</v>
      </c>
      <c r="DT113" s="2" t="e">
        <v>#N/A</v>
      </c>
      <c r="DU113" s="2" t="e">
        <v>#N/A</v>
      </c>
      <c r="DV113" s="2" t="e">
        <v>#N/A</v>
      </c>
      <c r="DW113" s="2" t="e">
        <v>#N/A</v>
      </c>
      <c r="DX113" s="2" t="e">
        <v>#N/A</v>
      </c>
      <c r="DY113" s="2" t="e">
        <v>#N/A</v>
      </c>
      <c r="DZ113" s="2" t="e">
        <v>#N/A</v>
      </c>
      <c r="EA113" s="2" t="e">
        <v>#N/A</v>
      </c>
      <c r="EB113" s="2" t="e">
        <v>#N/A</v>
      </c>
      <c r="EC113" s="2" t="e">
        <v>#N/A</v>
      </c>
      <c r="ED113" s="2" t="e">
        <v>#N/A</v>
      </c>
      <c r="EE113" s="2" t="e">
        <v>#N/A</v>
      </c>
      <c r="EF113" s="2" t="e">
        <v>#N/A</v>
      </c>
      <c r="EG113" s="2" t="e">
        <v>#N/A</v>
      </c>
      <c r="EH113" s="2" t="e">
        <v>#N/A</v>
      </c>
      <c r="EI113" s="2" t="e">
        <v>#N/A</v>
      </c>
    </row>
    <row r="114" spans="1:139" x14ac:dyDescent="0.25">
      <c r="A114" s="2">
        <v>0</v>
      </c>
      <c r="B114" s="2" t="e">
        <v>#N/A</v>
      </c>
      <c r="C114" s="2" t="e">
        <v>#N/A</v>
      </c>
      <c r="D114" s="2">
        <v>0</v>
      </c>
      <c r="E114" s="2" t="e">
        <v>#N/A</v>
      </c>
      <c r="F114" s="2" t="e">
        <v>#N/A</v>
      </c>
      <c r="G114" s="2" t="e">
        <v>#N/A</v>
      </c>
      <c r="H114" s="2" t="e">
        <v>#N/A</v>
      </c>
      <c r="I114" s="2" t="e">
        <v>#N/A</v>
      </c>
      <c r="J114" s="2" t="e">
        <v>#N/A</v>
      </c>
      <c r="K114" s="2" t="e">
        <v>#N/A</v>
      </c>
      <c r="L114" s="2" t="e">
        <v>#N/A</v>
      </c>
      <c r="M114" s="2" t="e">
        <v>#N/A</v>
      </c>
      <c r="N114" s="2" t="e">
        <v>#N/A</v>
      </c>
      <c r="O114" s="2" t="e">
        <v>#N/A</v>
      </c>
      <c r="P114" s="2" t="e">
        <v>#N/A</v>
      </c>
      <c r="Q114" s="2" t="e">
        <v>#N/A</v>
      </c>
      <c r="R114" s="2" t="e">
        <v>#N/A</v>
      </c>
      <c r="S114" s="2" t="e">
        <v>#N/A</v>
      </c>
      <c r="T114" s="2" t="e">
        <v>#N/A</v>
      </c>
      <c r="U114" s="2" t="e">
        <v>#N/A</v>
      </c>
      <c r="V114" s="2" t="e">
        <v>#N/A</v>
      </c>
      <c r="W114" s="2" t="e">
        <v>#N/A</v>
      </c>
      <c r="X114" s="2" t="e">
        <v>#N/A</v>
      </c>
      <c r="Y114" s="2" t="e">
        <v>#N/A</v>
      </c>
      <c r="Z114" s="2" t="e">
        <v>#N/A</v>
      </c>
      <c r="AA114" s="2" t="e">
        <v>#N/A</v>
      </c>
      <c r="AB114" s="2" t="e">
        <v>#N/A</v>
      </c>
      <c r="AC114" s="2" t="e">
        <v>#N/A</v>
      </c>
      <c r="AD114" s="2" t="e">
        <v>#N/A</v>
      </c>
      <c r="AE114" s="2" t="e">
        <v>#N/A</v>
      </c>
      <c r="AF114" s="2" t="e">
        <v>#N/A</v>
      </c>
      <c r="AG114" s="2" t="e">
        <v>#N/A</v>
      </c>
      <c r="AH114" s="2" t="e">
        <v>#N/A</v>
      </c>
      <c r="AI114" s="2" t="e">
        <v>#N/A</v>
      </c>
      <c r="AJ114" s="2" t="e">
        <v>#N/A</v>
      </c>
      <c r="AK114" s="2" t="e">
        <v>#N/A</v>
      </c>
      <c r="AL114" s="2" t="e">
        <v>#N/A</v>
      </c>
      <c r="AM114" s="2" t="e">
        <v>#N/A</v>
      </c>
      <c r="AN114" s="2" t="e">
        <v>#N/A</v>
      </c>
      <c r="AO114" s="2" t="e">
        <v>#N/A</v>
      </c>
      <c r="AP114" s="2" t="e">
        <v>#N/A</v>
      </c>
      <c r="AQ114" s="2" t="e">
        <v>#N/A</v>
      </c>
      <c r="AR114" s="2" t="e">
        <v>#N/A</v>
      </c>
      <c r="AS114" s="2" t="e">
        <v>#N/A</v>
      </c>
      <c r="AT114" s="2" t="e">
        <v>#N/A</v>
      </c>
      <c r="AU114" s="2" t="e">
        <v>#N/A</v>
      </c>
      <c r="AV114" s="2" t="e">
        <v>#N/A</v>
      </c>
      <c r="AW114" s="2" t="e">
        <v>#N/A</v>
      </c>
      <c r="AX114" s="2" t="e">
        <v>#N/A</v>
      </c>
      <c r="AY114" s="2" t="e">
        <v>#N/A</v>
      </c>
      <c r="AZ114" s="2" t="e">
        <v>#N/A</v>
      </c>
      <c r="BA114" s="2" t="e">
        <v>#N/A</v>
      </c>
      <c r="BB114" s="2" t="e">
        <v>#N/A</v>
      </c>
      <c r="BC114" s="2" t="e">
        <v>#N/A</v>
      </c>
      <c r="BD114" s="2" t="e">
        <v>#N/A</v>
      </c>
      <c r="BE114" s="2" t="e">
        <v>#N/A</v>
      </c>
      <c r="BF114" s="2" t="e">
        <v>#N/A</v>
      </c>
      <c r="BG114" s="2" t="e">
        <v>#N/A</v>
      </c>
      <c r="BH114" s="2" t="e">
        <v>#N/A</v>
      </c>
      <c r="BI114" s="2" t="e">
        <v>#N/A</v>
      </c>
      <c r="BJ114" s="2" t="e">
        <v>#N/A</v>
      </c>
      <c r="BK114" s="2" t="e">
        <v>#N/A</v>
      </c>
      <c r="BL114" s="2" t="e">
        <v>#N/A</v>
      </c>
      <c r="BM114" s="2" t="e">
        <v>#N/A</v>
      </c>
      <c r="BN114" s="2" t="e">
        <v>#N/A</v>
      </c>
      <c r="BO114" s="2" t="e">
        <v>#N/A</v>
      </c>
      <c r="BP114" s="2" t="e">
        <v>#N/A</v>
      </c>
      <c r="BQ114" s="2" t="e">
        <v>#N/A</v>
      </c>
      <c r="BR114" s="2" t="e">
        <v>#N/A</v>
      </c>
      <c r="BS114" s="2" t="e">
        <v>#N/A</v>
      </c>
      <c r="BT114" s="2" t="e">
        <v>#N/A</v>
      </c>
      <c r="BU114" s="2" t="e">
        <v>#N/A</v>
      </c>
      <c r="BV114" s="2" t="e">
        <v>#N/A</v>
      </c>
      <c r="BW114" s="2" t="e">
        <v>#N/A</v>
      </c>
      <c r="BX114" s="2" t="e">
        <v>#N/A</v>
      </c>
      <c r="BY114" s="2" t="e">
        <v>#N/A</v>
      </c>
      <c r="BZ114" s="2" t="e">
        <v>#N/A</v>
      </c>
      <c r="CA114" s="2" t="e">
        <v>#N/A</v>
      </c>
      <c r="CB114" s="2" t="e">
        <v>#N/A</v>
      </c>
      <c r="CC114" s="2" t="e">
        <v>#N/A</v>
      </c>
      <c r="CD114" s="2" t="e">
        <v>#N/A</v>
      </c>
      <c r="CE114" s="2" t="e">
        <v>#N/A</v>
      </c>
      <c r="CF114" s="2" t="e">
        <v>#N/A</v>
      </c>
      <c r="CG114" s="2" t="e">
        <v>#N/A</v>
      </c>
      <c r="CH114" s="2" t="e">
        <v>#N/A</v>
      </c>
      <c r="CI114" s="2" t="e">
        <v>#N/A</v>
      </c>
      <c r="CJ114" s="2" t="e">
        <v>#N/A</v>
      </c>
      <c r="CK114" s="2" t="e">
        <v>#N/A</v>
      </c>
      <c r="CL114" s="2" t="e">
        <v>#N/A</v>
      </c>
      <c r="CM114" s="2" t="e">
        <v>#N/A</v>
      </c>
      <c r="CN114" s="2" t="e">
        <v>#N/A</v>
      </c>
      <c r="CO114" s="2" t="e">
        <v>#N/A</v>
      </c>
      <c r="CP114" s="2" t="e">
        <v>#N/A</v>
      </c>
      <c r="CQ114" s="2" t="e">
        <v>#N/A</v>
      </c>
      <c r="CR114" s="2" t="e">
        <v>#N/A</v>
      </c>
      <c r="CS114" s="2" t="e">
        <v>#N/A</v>
      </c>
      <c r="CT114" s="2" t="e">
        <v>#N/A</v>
      </c>
      <c r="CU114" s="2" t="e">
        <v>#N/A</v>
      </c>
      <c r="CV114" s="2" t="e">
        <v>#N/A</v>
      </c>
      <c r="CW114" s="2" t="e">
        <v>#N/A</v>
      </c>
      <c r="CX114" s="2" t="e">
        <v>#N/A</v>
      </c>
      <c r="CY114" s="2" t="e">
        <v>#N/A</v>
      </c>
      <c r="CZ114" s="2" t="e">
        <v>#N/A</v>
      </c>
      <c r="DA114" s="2" t="e">
        <v>#N/A</v>
      </c>
      <c r="DB114" s="2" t="e">
        <v>#N/A</v>
      </c>
      <c r="DC114" s="2" t="e">
        <v>#N/A</v>
      </c>
      <c r="DD114" s="2" t="e">
        <v>#N/A</v>
      </c>
      <c r="DE114" s="2" t="e">
        <v>#N/A</v>
      </c>
      <c r="DF114" s="2" t="e">
        <v>#N/A</v>
      </c>
      <c r="DG114" s="2" t="e">
        <v>#N/A</v>
      </c>
      <c r="DH114" s="2" t="e">
        <v>#N/A</v>
      </c>
      <c r="DI114" s="2" t="e">
        <v>#N/A</v>
      </c>
      <c r="DJ114" s="2" t="e">
        <v>#N/A</v>
      </c>
      <c r="DK114" s="2" t="e">
        <v>#N/A</v>
      </c>
      <c r="DL114" s="2" t="e">
        <v>#N/A</v>
      </c>
      <c r="DM114" s="2" t="e">
        <v>#N/A</v>
      </c>
      <c r="DN114" s="2" t="e">
        <v>#N/A</v>
      </c>
      <c r="DO114" s="2" t="e">
        <v>#N/A</v>
      </c>
      <c r="DP114" s="2" t="e">
        <v>#N/A</v>
      </c>
      <c r="DQ114" s="2" t="e">
        <v>#N/A</v>
      </c>
      <c r="DR114" s="2" t="e">
        <v>#N/A</v>
      </c>
      <c r="DS114" s="2" t="e">
        <v>#N/A</v>
      </c>
      <c r="DT114" s="2" t="e">
        <v>#N/A</v>
      </c>
      <c r="DU114" s="2" t="e">
        <v>#N/A</v>
      </c>
      <c r="DV114" s="2" t="e">
        <v>#N/A</v>
      </c>
      <c r="DW114" s="2" t="e">
        <v>#N/A</v>
      </c>
      <c r="DX114" s="2" t="e">
        <v>#N/A</v>
      </c>
      <c r="DY114" s="2" t="e">
        <v>#N/A</v>
      </c>
      <c r="DZ114" s="2" t="e">
        <v>#N/A</v>
      </c>
      <c r="EA114" s="2" t="e">
        <v>#N/A</v>
      </c>
      <c r="EB114" s="2" t="e">
        <v>#N/A</v>
      </c>
      <c r="EC114" s="2" t="e">
        <v>#N/A</v>
      </c>
      <c r="ED114" s="2" t="e">
        <v>#N/A</v>
      </c>
      <c r="EE114" s="2" t="e">
        <v>#N/A</v>
      </c>
      <c r="EF114" s="2" t="e">
        <v>#N/A</v>
      </c>
      <c r="EG114" s="2" t="e">
        <v>#N/A</v>
      </c>
      <c r="EH114" s="2" t="e">
        <v>#N/A</v>
      </c>
      <c r="EI114" s="2" t="e">
        <v>#N/A</v>
      </c>
    </row>
    <row r="115" spans="1:139" x14ac:dyDescent="0.25">
      <c r="A115" s="2"/>
      <c r="C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</row>
    <row r="116" spans="1:139" x14ac:dyDescent="0.25">
      <c r="A116" s="2"/>
      <c r="C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</row>
    <row r="117" spans="1:139" x14ac:dyDescent="0.25">
      <c r="A117" s="2"/>
      <c r="C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</row>
    <row r="118" spans="1:139" x14ac:dyDescent="0.25">
      <c r="A118" s="2"/>
      <c r="C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</row>
    <row r="119" spans="1:139" x14ac:dyDescent="0.25">
      <c r="A119" s="2"/>
      <c r="C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</row>
    <row r="120" spans="1:139" x14ac:dyDescent="0.25">
      <c r="A120" s="2"/>
      <c r="C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</row>
    <row r="121" spans="1:139" x14ac:dyDescent="0.25">
      <c r="A121" s="2"/>
      <c r="C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</row>
    <row r="122" spans="1:139" x14ac:dyDescent="0.25">
      <c r="A122" s="2"/>
      <c r="C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</row>
    <row r="123" spans="1:139" x14ac:dyDescent="0.25">
      <c r="A123" s="2"/>
      <c r="C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</row>
    <row r="124" spans="1:139" x14ac:dyDescent="0.25">
      <c r="A124" s="2"/>
      <c r="C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</row>
    <row r="125" spans="1:139" x14ac:dyDescent="0.25">
      <c r="A125" s="2"/>
      <c r="C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</row>
    <row r="126" spans="1:139" x14ac:dyDescent="0.25">
      <c r="A126" s="2"/>
      <c r="C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</row>
    <row r="127" spans="1:139" x14ac:dyDescent="0.25">
      <c r="A127" s="2"/>
      <c r="C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</row>
    <row r="128" spans="1:139" x14ac:dyDescent="0.25">
      <c r="A128" s="2"/>
      <c r="C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</row>
    <row r="129" spans="1:49" x14ac:dyDescent="0.25">
      <c r="A129" s="2"/>
      <c r="C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</row>
    <row r="130" spans="1:49" x14ac:dyDescent="0.25">
      <c r="A130" s="2"/>
      <c r="C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</row>
    <row r="131" spans="1:49" x14ac:dyDescent="0.25">
      <c r="A131" s="2"/>
      <c r="C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</row>
    <row r="132" spans="1:49" x14ac:dyDescent="0.25">
      <c r="A132" s="2"/>
      <c r="C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</row>
    <row r="133" spans="1:49" x14ac:dyDescent="0.25">
      <c r="A133" s="2"/>
      <c r="C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</row>
    <row r="134" spans="1:49" x14ac:dyDescent="0.25">
      <c r="A134" s="2"/>
      <c r="C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</row>
    <row r="135" spans="1:49" x14ac:dyDescent="0.25">
      <c r="A135" s="2"/>
      <c r="C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</row>
    <row r="136" spans="1:49" x14ac:dyDescent="0.25">
      <c r="A136" s="2"/>
      <c r="C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</row>
    <row r="137" spans="1:49" x14ac:dyDescent="0.25">
      <c r="A137" s="2"/>
      <c r="C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</row>
    <row r="138" spans="1:49" x14ac:dyDescent="0.25">
      <c r="A138" s="2"/>
      <c r="C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</row>
    <row r="139" spans="1:49" x14ac:dyDescent="0.25">
      <c r="A139" s="2"/>
      <c r="C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</row>
    <row r="140" spans="1:49" x14ac:dyDescent="0.25">
      <c r="A140" s="2"/>
      <c r="C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</row>
    <row r="141" spans="1:49" x14ac:dyDescent="0.25">
      <c r="A141" s="2"/>
      <c r="C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</row>
    <row r="142" spans="1:49" x14ac:dyDescent="0.25">
      <c r="A142" s="2"/>
      <c r="C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</row>
    <row r="143" spans="1:49" x14ac:dyDescent="0.25">
      <c r="A143" s="2"/>
      <c r="C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</row>
    <row r="144" spans="1:49" x14ac:dyDescent="0.25">
      <c r="A144" s="2"/>
      <c r="C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</row>
    <row r="145" spans="1:49" x14ac:dyDescent="0.25">
      <c r="A145" s="2"/>
      <c r="C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</row>
    <row r="146" spans="1:49" x14ac:dyDescent="0.25">
      <c r="A146" s="2"/>
      <c r="C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</row>
    <row r="147" spans="1:49" x14ac:dyDescent="0.25">
      <c r="A147" s="2"/>
      <c r="C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</row>
    <row r="148" spans="1:49" x14ac:dyDescent="0.25">
      <c r="A148" s="2"/>
      <c r="C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</row>
    <row r="149" spans="1:49" x14ac:dyDescent="0.25">
      <c r="A149" s="2"/>
      <c r="C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</row>
    <row r="150" spans="1:49" x14ac:dyDescent="0.25">
      <c r="A150" s="2"/>
      <c r="C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</row>
    <row r="151" spans="1:49" x14ac:dyDescent="0.25">
      <c r="A151" s="2"/>
      <c r="C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</row>
    <row r="152" spans="1:49" x14ac:dyDescent="0.25">
      <c r="A152" s="2"/>
      <c r="C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</row>
    <row r="153" spans="1:49" x14ac:dyDescent="0.25">
      <c r="A153" s="2"/>
      <c r="C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</row>
    <row r="154" spans="1:49" x14ac:dyDescent="0.25">
      <c r="A154" s="2"/>
      <c r="C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</row>
    <row r="155" spans="1:49" x14ac:dyDescent="0.25">
      <c r="A155" s="2"/>
      <c r="C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</row>
    <row r="156" spans="1:49" x14ac:dyDescent="0.25">
      <c r="A156" s="2"/>
      <c r="C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</row>
    <row r="157" spans="1:49" x14ac:dyDescent="0.25">
      <c r="A157" s="2"/>
      <c r="C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</row>
    <row r="158" spans="1:49" x14ac:dyDescent="0.25">
      <c r="A158" s="2"/>
      <c r="C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</row>
    <row r="159" spans="1:49" x14ac:dyDescent="0.25">
      <c r="A159" s="2"/>
      <c r="C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</row>
    <row r="160" spans="1:49" x14ac:dyDescent="0.25">
      <c r="A160" s="2"/>
      <c r="C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</row>
    <row r="161" spans="1:49" x14ac:dyDescent="0.25">
      <c r="A161" s="2"/>
      <c r="C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</row>
    <row r="162" spans="1:49" x14ac:dyDescent="0.25">
      <c r="A162" s="2"/>
      <c r="C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</row>
    <row r="163" spans="1:49" x14ac:dyDescent="0.25">
      <c r="A163" s="2"/>
      <c r="C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</row>
    <row r="164" spans="1:49" x14ac:dyDescent="0.25">
      <c r="A164" s="2"/>
      <c r="C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</row>
    <row r="165" spans="1:49" x14ac:dyDescent="0.25">
      <c r="A165" s="2"/>
      <c r="C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</row>
    <row r="166" spans="1:49" x14ac:dyDescent="0.25">
      <c r="A166" s="2"/>
      <c r="C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</row>
    <row r="167" spans="1:49" x14ac:dyDescent="0.25">
      <c r="A167" s="2"/>
      <c r="C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</row>
    <row r="168" spans="1:49" x14ac:dyDescent="0.25">
      <c r="A168" s="2"/>
      <c r="C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</row>
    <row r="169" spans="1:49" x14ac:dyDescent="0.25">
      <c r="A169" s="2"/>
      <c r="C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</row>
    <row r="170" spans="1:49" x14ac:dyDescent="0.25">
      <c r="A170" s="2"/>
      <c r="C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</row>
    <row r="171" spans="1:49" x14ac:dyDescent="0.25">
      <c r="A171" s="2"/>
      <c r="C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</row>
    <row r="172" spans="1:49" x14ac:dyDescent="0.25">
      <c r="A172" s="2"/>
      <c r="C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</row>
    <row r="173" spans="1:49" x14ac:dyDescent="0.25">
      <c r="A173" s="2"/>
      <c r="C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</row>
    <row r="174" spans="1:49" x14ac:dyDescent="0.25">
      <c r="A174" s="2"/>
      <c r="C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</row>
    <row r="175" spans="1:49" x14ac:dyDescent="0.25">
      <c r="A175" s="2"/>
      <c r="C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</row>
    <row r="176" spans="1:49" x14ac:dyDescent="0.25">
      <c r="A176" s="2"/>
      <c r="C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</row>
    <row r="177" spans="1:49" x14ac:dyDescent="0.25">
      <c r="A177" s="2"/>
      <c r="C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</row>
    <row r="178" spans="1:49" x14ac:dyDescent="0.25">
      <c r="A178" s="2"/>
      <c r="C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</row>
    <row r="179" spans="1:49" x14ac:dyDescent="0.25">
      <c r="A179" s="2"/>
      <c r="C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</row>
    <row r="180" spans="1:49" x14ac:dyDescent="0.25">
      <c r="A180" s="2"/>
      <c r="C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</row>
    <row r="181" spans="1:49" x14ac:dyDescent="0.25">
      <c r="A181" s="2"/>
      <c r="C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</row>
    <row r="182" spans="1:49" x14ac:dyDescent="0.25">
      <c r="A182" s="2"/>
      <c r="C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</row>
    <row r="183" spans="1:49" x14ac:dyDescent="0.25">
      <c r="A183" s="2"/>
      <c r="C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</row>
    <row r="184" spans="1:49" x14ac:dyDescent="0.25">
      <c r="A184" s="2"/>
      <c r="C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</row>
    <row r="185" spans="1:49" x14ac:dyDescent="0.25">
      <c r="A185" s="2"/>
      <c r="C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</row>
    <row r="186" spans="1:49" x14ac:dyDescent="0.25">
      <c r="A186" s="2"/>
      <c r="C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</row>
    <row r="187" spans="1:49" x14ac:dyDescent="0.25">
      <c r="A187" s="2"/>
      <c r="C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</row>
    <row r="188" spans="1:49" x14ac:dyDescent="0.25">
      <c r="A188" s="2"/>
      <c r="C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</row>
    <row r="189" spans="1:49" x14ac:dyDescent="0.25">
      <c r="A189" s="2"/>
      <c r="C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</row>
    <row r="190" spans="1:49" x14ac:dyDescent="0.25">
      <c r="A190" s="2"/>
      <c r="C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</row>
    <row r="191" spans="1:49" x14ac:dyDescent="0.25">
      <c r="A191" s="2"/>
      <c r="C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</row>
    <row r="192" spans="1:49" x14ac:dyDescent="0.25">
      <c r="A192" s="2"/>
      <c r="C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</row>
    <row r="193" spans="1:49" x14ac:dyDescent="0.25">
      <c r="A193" s="2"/>
      <c r="C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</row>
    <row r="194" spans="1:49" x14ac:dyDescent="0.25">
      <c r="A194" s="2"/>
      <c r="C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</row>
    <row r="195" spans="1:49" x14ac:dyDescent="0.25">
      <c r="A195" s="2"/>
      <c r="C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</row>
    <row r="196" spans="1:49" x14ac:dyDescent="0.25">
      <c r="A196" s="2"/>
      <c r="C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</row>
    <row r="197" spans="1:49" x14ac:dyDescent="0.25">
      <c r="A197" s="2"/>
      <c r="C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</row>
    <row r="198" spans="1:49" x14ac:dyDescent="0.25">
      <c r="A198" s="2"/>
      <c r="C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</row>
    <row r="199" spans="1:49" x14ac:dyDescent="0.25">
      <c r="A199" s="2"/>
      <c r="C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</row>
    <row r="200" spans="1:49" x14ac:dyDescent="0.25">
      <c r="A200" s="2"/>
      <c r="C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</row>
    <row r="201" spans="1:49" x14ac:dyDescent="0.25">
      <c r="A201" s="2"/>
      <c r="C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</row>
    <row r="202" spans="1:49" x14ac:dyDescent="0.25">
      <c r="A202" s="2"/>
      <c r="C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</row>
    <row r="203" spans="1:49" x14ac:dyDescent="0.25">
      <c r="A203" s="2"/>
      <c r="C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</row>
    <row r="204" spans="1:49" x14ac:dyDescent="0.25">
      <c r="A204" s="2"/>
      <c r="C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</row>
    <row r="205" spans="1:49" x14ac:dyDescent="0.25">
      <c r="A205" s="2"/>
      <c r="C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</row>
    <row r="206" spans="1:49" x14ac:dyDescent="0.25">
      <c r="A206" s="2"/>
      <c r="C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</row>
    <row r="207" spans="1:49" x14ac:dyDescent="0.25">
      <c r="A207" s="2"/>
      <c r="C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</row>
    <row r="208" spans="1:49" x14ac:dyDescent="0.25">
      <c r="A208" s="2"/>
      <c r="C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</row>
    <row r="209" spans="1:49" x14ac:dyDescent="0.25">
      <c r="A209" s="2"/>
      <c r="C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</row>
    <row r="210" spans="1:49" x14ac:dyDescent="0.25">
      <c r="A210" s="2"/>
      <c r="C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</row>
    <row r="211" spans="1:49" x14ac:dyDescent="0.25">
      <c r="A211" s="2"/>
      <c r="C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</row>
    <row r="212" spans="1:49" x14ac:dyDescent="0.25">
      <c r="A212" s="2"/>
      <c r="C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</row>
    <row r="213" spans="1:49" x14ac:dyDescent="0.25">
      <c r="A213" s="2"/>
      <c r="C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</row>
    <row r="214" spans="1:49" x14ac:dyDescent="0.25">
      <c r="A214" s="2"/>
      <c r="C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</row>
    <row r="215" spans="1:49" x14ac:dyDescent="0.25">
      <c r="A215" s="2"/>
      <c r="C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</row>
    <row r="216" spans="1:49" x14ac:dyDescent="0.25">
      <c r="A216" s="2"/>
      <c r="C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</row>
    <row r="217" spans="1:49" x14ac:dyDescent="0.25">
      <c r="A217" s="2"/>
      <c r="C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</row>
    <row r="218" spans="1:49" x14ac:dyDescent="0.25">
      <c r="A218" s="2"/>
      <c r="C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1:49" x14ac:dyDescent="0.25">
      <c r="A219" s="2"/>
      <c r="C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</row>
    <row r="220" spans="1:49" x14ac:dyDescent="0.25">
      <c r="A220" s="2"/>
      <c r="C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</row>
    <row r="221" spans="1:49" x14ac:dyDescent="0.25">
      <c r="A221" s="2"/>
      <c r="C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</row>
    <row r="222" spans="1:49" x14ac:dyDescent="0.25">
      <c r="A222" s="2"/>
      <c r="C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</row>
    <row r="223" spans="1:49" x14ac:dyDescent="0.25">
      <c r="A223" s="2"/>
      <c r="C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</row>
    <row r="224" spans="1:49" x14ac:dyDescent="0.25">
      <c r="A224" s="2"/>
      <c r="C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</row>
    <row r="225" spans="1:49" x14ac:dyDescent="0.25">
      <c r="A225" s="2"/>
      <c r="C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</row>
    <row r="226" spans="1:49" x14ac:dyDescent="0.25">
      <c r="A226" s="2"/>
      <c r="C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</row>
    <row r="227" spans="1:49" x14ac:dyDescent="0.25">
      <c r="A227" s="2"/>
      <c r="C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</row>
    <row r="228" spans="1:49" x14ac:dyDescent="0.25">
      <c r="A228" s="2"/>
      <c r="C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</row>
    <row r="229" spans="1:49" x14ac:dyDescent="0.25">
      <c r="A229" s="2"/>
      <c r="C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</row>
    <row r="230" spans="1:49" x14ac:dyDescent="0.25">
      <c r="A230" s="2"/>
      <c r="C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</row>
    <row r="231" spans="1:49" x14ac:dyDescent="0.25">
      <c r="A231" s="2"/>
      <c r="C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</row>
    <row r="232" spans="1:49" x14ac:dyDescent="0.25">
      <c r="A232" s="2"/>
      <c r="C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</row>
    <row r="233" spans="1:49" x14ac:dyDescent="0.25">
      <c r="A233" s="2"/>
      <c r="C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</row>
    <row r="234" spans="1:49" x14ac:dyDescent="0.25">
      <c r="A234" s="2"/>
      <c r="C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</row>
    <row r="235" spans="1:49" x14ac:dyDescent="0.25">
      <c r="A235" s="2"/>
      <c r="C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</row>
    <row r="236" spans="1:49" x14ac:dyDescent="0.25">
      <c r="A236" s="2"/>
      <c r="C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</row>
    <row r="237" spans="1:49" x14ac:dyDescent="0.25">
      <c r="A237" s="2"/>
      <c r="C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</row>
    <row r="238" spans="1:49" x14ac:dyDescent="0.25">
      <c r="A238" s="2"/>
      <c r="C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</row>
    <row r="239" spans="1:49" x14ac:dyDescent="0.25">
      <c r="A239" s="2"/>
      <c r="C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</row>
    <row r="240" spans="1:49" x14ac:dyDescent="0.25">
      <c r="A240" s="2"/>
      <c r="C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</row>
    <row r="241" spans="1:49" x14ac:dyDescent="0.25">
      <c r="A241" s="2"/>
      <c r="C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</row>
    <row r="242" spans="1:49" x14ac:dyDescent="0.25">
      <c r="A242" s="2"/>
      <c r="C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</row>
    <row r="243" spans="1:49" x14ac:dyDescent="0.25">
      <c r="A243" s="2"/>
      <c r="C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</row>
    <row r="244" spans="1:49" x14ac:dyDescent="0.25">
      <c r="A244" s="2"/>
      <c r="C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</row>
    <row r="245" spans="1:49" x14ac:dyDescent="0.25">
      <c r="A245" s="2"/>
      <c r="C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</row>
    <row r="246" spans="1:49" x14ac:dyDescent="0.25">
      <c r="A246" s="2"/>
      <c r="C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</row>
    <row r="247" spans="1:49" x14ac:dyDescent="0.25">
      <c r="A247" s="2"/>
      <c r="C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</row>
    <row r="248" spans="1:49" x14ac:dyDescent="0.25">
      <c r="A248" s="2"/>
      <c r="C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</row>
    <row r="249" spans="1:49" x14ac:dyDescent="0.25">
      <c r="A249" s="2"/>
      <c r="C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</row>
    <row r="250" spans="1:49" x14ac:dyDescent="0.25">
      <c r="A250" s="2"/>
      <c r="C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</row>
    <row r="251" spans="1:49" x14ac:dyDescent="0.25">
      <c r="A251" s="2"/>
      <c r="C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</row>
    <row r="252" spans="1:49" x14ac:dyDescent="0.25">
      <c r="A252" s="2"/>
      <c r="C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</row>
    <row r="253" spans="1:49" x14ac:dyDescent="0.25">
      <c r="A253" s="2"/>
      <c r="C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</row>
    <row r="254" spans="1:49" x14ac:dyDescent="0.25">
      <c r="A254" s="2"/>
      <c r="C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</row>
    <row r="255" spans="1:49" x14ac:dyDescent="0.25">
      <c r="A255" s="2"/>
      <c r="C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</row>
    <row r="256" spans="1:49" x14ac:dyDescent="0.25">
      <c r="A256" s="2"/>
      <c r="C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</row>
    <row r="257" spans="1:49" x14ac:dyDescent="0.25">
      <c r="A257" s="2"/>
      <c r="C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</row>
    <row r="258" spans="1:49" x14ac:dyDescent="0.25">
      <c r="A258" s="2"/>
      <c r="C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</row>
    <row r="259" spans="1:49" x14ac:dyDescent="0.25">
      <c r="A259" s="2"/>
      <c r="C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</row>
    <row r="260" spans="1:49" x14ac:dyDescent="0.25">
      <c r="A260" s="2"/>
      <c r="C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</row>
    <row r="261" spans="1:49" x14ac:dyDescent="0.25">
      <c r="A261" s="2"/>
      <c r="C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</row>
    <row r="262" spans="1:49" x14ac:dyDescent="0.25">
      <c r="A262" s="2"/>
      <c r="C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</row>
    <row r="263" spans="1:49" x14ac:dyDescent="0.25">
      <c r="A263" s="2"/>
      <c r="C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</row>
    <row r="264" spans="1:49" x14ac:dyDescent="0.25">
      <c r="A264" s="2"/>
      <c r="C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</row>
    <row r="265" spans="1:49" x14ac:dyDescent="0.25">
      <c r="A265" s="2"/>
      <c r="C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</row>
    <row r="266" spans="1:49" x14ac:dyDescent="0.25">
      <c r="A266" s="2"/>
      <c r="C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</row>
    <row r="267" spans="1:49" x14ac:dyDescent="0.25">
      <c r="A267" s="2"/>
      <c r="C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</row>
    <row r="268" spans="1:49" x14ac:dyDescent="0.25">
      <c r="A268" s="2"/>
      <c r="C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</row>
    <row r="269" spans="1:49" x14ac:dyDescent="0.25">
      <c r="A269" s="2"/>
      <c r="C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</row>
    <row r="270" spans="1:49" x14ac:dyDescent="0.25">
      <c r="A270" s="2"/>
      <c r="C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</row>
    <row r="271" spans="1:49" x14ac:dyDescent="0.25">
      <c r="A271" s="2"/>
      <c r="C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</row>
    <row r="272" spans="1:49" x14ac:dyDescent="0.25">
      <c r="A272" s="2"/>
      <c r="C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</row>
    <row r="273" spans="1:49" x14ac:dyDescent="0.25">
      <c r="A273" s="2"/>
      <c r="C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</row>
    <row r="274" spans="1:49" x14ac:dyDescent="0.25">
      <c r="A274" s="2"/>
      <c r="C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</row>
    <row r="275" spans="1:49" x14ac:dyDescent="0.25">
      <c r="A275" s="2"/>
      <c r="C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</row>
    <row r="276" spans="1:49" x14ac:dyDescent="0.25">
      <c r="A276" s="2"/>
      <c r="C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</row>
    <row r="277" spans="1:49" x14ac:dyDescent="0.25">
      <c r="A277" s="2"/>
      <c r="C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</row>
    <row r="278" spans="1:49" x14ac:dyDescent="0.25">
      <c r="A278" s="2"/>
      <c r="C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</row>
    <row r="279" spans="1:49" x14ac:dyDescent="0.25">
      <c r="A279" s="2"/>
      <c r="C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</row>
    <row r="280" spans="1:49" x14ac:dyDescent="0.25">
      <c r="A280" s="2"/>
      <c r="C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</row>
    <row r="281" spans="1:49" x14ac:dyDescent="0.25">
      <c r="A281" s="2"/>
      <c r="C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</row>
    <row r="282" spans="1:49" x14ac:dyDescent="0.25">
      <c r="A282" s="2"/>
      <c r="C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</row>
    <row r="283" spans="1:49" x14ac:dyDescent="0.25">
      <c r="A283" s="2"/>
      <c r="C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</row>
    <row r="284" spans="1:49" x14ac:dyDescent="0.25">
      <c r="A284" s="2"/>
      <c r="C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</row>
    <row r="285" spans="1:49" x14ac:dyDescent="0.25">
      <c r="A285" s="2"/>
      <c r="C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</row>
    <row r="286" spans="1:49" x14ac:dyDescent="0.25">
      <c r="A286" s="2"/>
      <c r="C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</row>
    <row r="287" spans="1:49" x14ac:dyDescent="0.25">
      <c r="A287" s="2"/>
      <c r="C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</row>
    <row r="288" spans="1:49" x14ac:dyDescent="0.25">
      <c r="A288" s="2"/>
      <c r="C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</row>
    <row r="289" spans="1:49" x14ac:dyDescent="0.25">
      <c r="A289" s="2"/>
      <c r="C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</row>
    <row r="290" spans="1:49" x14ac:dyDescent="0.25">
      <c r="A290" s="2"/>
      <c r="C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</row>
    <row r="291" spans="1:49" x14ac:dyDescent="0.25">
      <c r="A291" s="2"/>
      <c r="C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1:49" x14ac:dyDescent="0.25">
      <c r="A292" s="2"/>
      <c r="C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</row>
    <row r="293" spans="1:49" x14ac:dyDescent="0.25">
      <c r="A293" s="2"/>
      <c r="C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</row>
    <row r="294" spans="1:49" x14ac:dyDescent="0.25">
      <c r="A294" s="2"/>
      <c r="C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</row>
    <row r="295" spans="1:49" x14ac:dyDescent="0.25">
      <c r="A295" s="2"/>
      <c r="C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</row>
    <row r="296" spans="1:49" x14ac:dyDescent="0.25">
      <c r="A296" s="2"/>
      <c r="C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</row>
    <row r="297" spans="1:49" x14ac:dyDescent="0.25">
      <c r="A297" s="2"/>
      <c r="C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</row>
    <row r="298" spans="1:49" x14ac:dyDescent="0.25">
      <c r="A298" s="2"/>
      <c r="C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</row>
    <row r="299" spans="1:49" x14ac:dyDescent="0.25">
      <c r="A299" s="2"/>
      <c r="C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</row>
    <row r="300" spans="1:49" x14ac:dyDescent="0.25">
      <c r="A300" s="2"/>
      <c r="C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</row>
    <row r="301" spans="1:49" x14ac:dyDescent="0.25">
      <c r="A301" s="2"/>
      <c r="C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</row>
    <row r="302" spans="1:49" x14ac:dyDescent="0.25">
      <c r="A302" s="2"/>
      <c r="C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</row>
    <row r="303" spans="1:49" x14ac:dyDescent="0.25">
      <c r="A303" s="2"/>
      <c r="C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</row>
    <row r="304" spans="1:49" x14ac:dyDescent="0.25">
      <c r="A304" s="2"/>
      <c r="C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</row>
    <row r="305" spans="1:49" x14ac:dyDescent="0.25">
      <c r="A305" s="2"/>
      <c r="C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</row>
    <row r="306" spans="1:49" x14ac:dyDescent="0.25">
      <c r="A306" s="2"/>
      <c r="C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</row>
    <row r="307" spans="1:49" x14ac:dyDescent="0.25">
      <c r="A307" s="2"/>
      <c r="C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</row>
    <row r="308" spans="1:49" x14ac:dyDescent="0.25">
      <c r="A308" s="2"/>
      <c r="C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</row>
    <row r="309" spans="1:49" x14ac:dyDescent="0.25">
      <c r="A309" s="2"/>
      <c r="C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</row>
    <row r="310" spans="1:49" x14ac:dyDescent="0.25">
      <c r="A310" s="2"/>
      <c r="C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</row>
    <row r="311" spans="1:49" x14ac:dyDescent="0.25">
      <c r="A311" s="2"/>
      <c r="C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</row>
    <row r="312" spans="1:49" x14ac:dyDescent="0.25">
      <c r="A312" s="2"/>
      <c r="C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</row>
    <row r="313" spans="1:49" x14ac:dyDescent="0.25">
      <c r="A313" s="2"/>
      <c r="C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</row>
    <row r="314" spans="1:49" x14ac:dyDescent="0.25">
      <c r="A314" s="2"/>
      <c r="C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</row>
    <row r="315" spans="1:49" x14ac:dyDescent="0.25">
      <c r="A315" s="2"/>
      <c r="C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</row>
    <row r="316" spans="1:49" x14ac:dyDescent="0.25">
      <c r="A316" s="2"/>
      <c r="C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</row>
    <row r="317" spans="1:49" x14ac:dyDescent="0.25">
      <c r="A317" s="2"/>
      <c r="C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</row>
    <row r="318" spans="1:49" x14ac:dyDescent="0.25">
      <c r="A318" s="2"/>
      <c r="C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</row>
    <row r="319" spans="1:49" x14ac:dyDescent="0.25">
      <c r="A319" s="2"/>
      <c r="C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</row>
    <row r="320" spans="1:49" x14ac:dyDescent="0.25">
      <c r="A320" s="2"/>
      <c r="C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</row>
    <row r="321" spans="1:49" x14ac:dyDescent="0.25">
      <c r="A321" s="2"/>
      <c r="C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</row>
    <row r="322" spans="1:49" x14ac:dyDescent="0.25">
      <c r="A322" s="2"/>
      <c r="C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</row>
    <row r="323" spans="1:49" x14ac:dyDescent="0.25">
      <c r="A323" s="2"/>
      <c r="C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</row>
    <row r="324" spans="1:49" x14ac:dyDescent="0.25">
      <c r="A324" s="2"/>
      <c r="C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</row>
    <row r="325" spans="1:49" x14ac:dyDescent="0.25">
      <c r="A325" s="2"/>
      <c r="C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</row>
    <row r="326" spans="1:49" x14ac:dyDescent="0.25">
      <c r="A326" s="2"/>
      <c r="C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</row>
    <row r="327" spans="1:49" x14ac:dyDescent="0.25">
      <c r="A327" s="2"/>
      <c r="C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</row>
    <row r="328" spans="1:49" x14ac:dyDescent="0.25">
      <c r="A328" s="2"/>
      <c r="C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</row>
    <row r="329" spans="1:49" x14ac:dyDescent="0.25">
      <c r="A329" s="2"/>
      <c r="C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</row>
    <row r="330" spans="1:49" x14ac:dyDescent="0.25">
      <c r="A330" s="2"/>
      <c r="C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</row>
    <row r="331" spans="1:49" x14ac:dyDescent="0.25">
      <c r="A331" s="2"/>
      <c r="C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</row>
    <row r="332" spans="1:49" x14ac:dyDescent="0.25">
      <c r="A332" s="2"/>
      <c r="C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</row>
    <row r="333" spans="1:49" x14ac:dyDescent="0.25">
      <c r="A333" s="2"/>
      <c r="C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</row>
    <row r="334" spans="1:49" x14ac:dyDescent="0.25">
      <c r="A334" s="2"/>
      <c r="C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</row>
    <row r="335" spans="1:49" x14ac:dyDescent="0.25">
      <c r="A335" s="2"/>
      <c r="C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</row>
    <row r="336" spans="1:49" x14ac:dyDescent="0.25">
      <c r="A336" s="2"/>
      <c r="C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</row>
    <row r="337" spans="1:49" x14ac:dyDescent="0.25">
      <c r="A337" s="2"/>
      <c r="C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</row>
    <row r="338" spans="1:49" x14ac:dyDescent="0.25">
      <c r="A338" s="2"/>
      <c r="C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</row>
    <row r="339" spans="1:49" x14ac:dyDescent="0.25">
      <c r="A339" s="2"/>
      <c r="C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</row>
    <row r="340" spans="1:49" x14ac:dyDescent="0.25">
      <c r="A340" s="2"/>
      <c r="C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</row>
    <row r="341" spans="1:49" x14ac:dyDescent="0.25">
      <c r="A341" s="2"/>
      <c r="C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</row>
    <row r="342" spans="1:49" x14ac:dyDescent="0.25">
      <c r="A342" s="2"/>
      <c r="C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</row>
    <row r="343" spans="1:49" x14ac:dyDescent="0.25">
      <c r="A343" s="2"/>
      <c r="C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</row>
    <row r="344" spans="1:49" x14ac:dyDescent="0.25">
      <c r="A344" s="2"/>
      <c r="C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</row>
    <row r="345" spans="1:49" x14ac:dyDescent="0.25">
      <c r="A345" s="2"/>
      <c r="C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</row>
    <row r="346" spans="1:49" x14ac:dyDescent="0.25">
      <c r="A346" s="2"/>
      <c r="C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</row>
    <row r="347" spans="1:49" x14ac:dyDescent="0.25">
      <c r="A347" s="2"/>
      <c r="C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</row>
    <row r="348" spans="1:49" x14ac:dyDescent="0.25">
      <c r="A348" s="2"/>
      <c r="C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</row>
    <row r="349" spans="1:49" x14ac:dyDescent="0.25">
      <c r="A349" s="2"/>
      <c r="C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</row>
    <row r="350" spans="1:49" x14ac:dyDescent="0.25">
      <c r="A350" s="2"/>
      <c r="C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</row>
    <row r="351" spans="1:49" x14ac:dyDescent="0.25">
      <c r="A351" s="2"/>
      <c r="C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</row>
    <row r="352" spans="1:49" x14ac:dyDescent="0.25">
      <c r="A352" s="2"/>
      <c r="C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</row>
    <row r="353" spans="1:49" x14ac:dyDescent="0.25">
      <c r="A353" s="2"/>
      <c r="C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</row>
    <row r="354" spans="1:49" x14ac:dyDescent="0.25">
      <c r="A354" s="2"/>
      <c r="C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</row>
    <row r="355" spans="1:49" x14ac:dyDescent="0.25">
      <c r="A355" s="2"/>
      <c r="C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</row>
    <row r="356" spans="1:49" x14ac:dyDescent="0.25">
      <c r="A356" s="2"/>
      <c r="C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</row>
    <row r="357" spans="1:49" x14ac:dyDescent="0.25">
      <c r="A357" s="2"/>
      <c r="C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</row>
    <row r="358" spans="1:49" x14ac:dyDescent="0.25">
      <c r="A358" s="2"/>
      <c r="C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</row>
    <row r="359" spans="1:49" x14ac:dyDescent="0.25">
      <c r="A359" s="2"/>
      <c r="C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</row>
    <row r="360" spans="1:49" x14ac:dyDescent="0.25">
      <c r="A360" s="2"/>
      <c r="C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</row>
    <row r="361" spans="1:49" x14ac:dyDescent="0.25">
      <c r="A361" s="2"/>
      <c r="C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</row>
    <row r="362" spans="1:49" x14ac:dyDescent="0.25">
      <c r="A362" s="2"/>
      <c r="C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</row>
    <row r="363" spans="1:49" x14ac:dyDescent="0.25">
      <c r="A363" s="2"/>
      <c r="C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</row>
    <row r="364" spans="1:49" x14ac:dyDescent="0.25">
      <c r="A364" s="2"/>
      <c r="C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I1015"/>
  <sheetViews>
    <sheetView workbookViewId="0">
      <selection activeCell="A37" sqref="A37"/>
    </sheetView>
  </sheetViews>
  <sheetFormatPr baseColWidth="10" defaultColWidth="11.42578125" defaultRowHeight="15" x14ac:dyDescent="0.25"/>
  <cols>
    <col min="4" max="4" width="9.140625" customWidth="1"/>
    <col min="5" max="5" width="3" customWidth="1"/>
    <col min="6" max="6" width="27.140625" customWidth="1"/>
    <col min="7" max="7" width="8" customWidth="1"/>
    <col min="8" max="8" width="6.85546875" customWidth="1"/>
  </cols>
  <sheetData>
    <row r="1" spans="1:8" x14ac:dyDescent="0.25">
      <c r="D1" t="s">
        <v>321</v>
      </c>
      <c r="F1" t="s">
        <v>126</v>
      </c>
      <c r="G1" t="s">
        <v>55</v>
      </c>
      <c r="H1" t="s">
        <v>322</v>
      </c>
    </row>
    <row r="2" spans="1:8" x14ac:dyDescent="0.25">
      <c r="A2" s="2">
        <v>1099.28</v>
      </c>
      <c r="B2" s="2">
        <v>15</v>
      </c>
      <c r="C2" s="2" t="s">
        <v>1122</v>
      </c>
      <c r="F2" t="s">
        <v>495</v>
      </c>
      <c r="G2">
        <v>1099.28</v>
      </c>
      <c r="H2">
        <v>1</v>
      </c>
    </row>
    <row r="3" spans="1:8" x14ac:dyDescent="0.25">
      <c r="A3" s="2">
        <v>1076.96</v>
      </c>
      <c r="B3" s="2">
        <v>15</v>
      </c>
      <c r="C3" s="2" t="s">
        <v>1123</v>
      </c>
      <c r="F3" t="s">
        <v>496</v>
      </c>
      <c r="G3">
        <v>1076.96</v>
      </c>
      <c r="H3">
        <v>1</v>
      </c>
    </row>
    <row r="4" spans="1:8" x14ac:dyDescent="0.25">
      <c r="A4" s="2">
        <v>1033.23</v>
      </c>
      <c r="B4" s="2">
        <v>100</v>
      </c>
      <c r="C4" s="2" t="s">
        <v>2</v>
      </c>
      <c r="D4" t="s">
        <v>625</v>
      </c>
      <c r="F4" t="s">
        <v>2</v>
      </c>
      <c r="G4">
        <v>1033.23</v>
      </c>
      <c r="H4">
        <v>5</v>
      </c>
    </row>
    <row r="5" spans="1:8" x14ac:dyDescent="0.25">
      <c r="A5" s="2">
        <v>1022.56</v>
      </c>
      <c r="B5" s="2">
        <v>100</v>
      </c>
      <c r="C5" s="2" t="s">
        <v>0</v>
      </c>
      <c r="D5" t="s">
        <v>626</v>
      </c>
      <c r="F5" t="s">
        <v>0</v>
      </c>
      <c r="G5">
        <v>1022.56</v>
      </c>
      <c r="H5">
        <v>7</v>
      </c>
    </row>
    <row r="6" spans="1:8" x14ac:dyDescent="0.25">
      <c r="A6" s="2">
        <v>1011.02</v>
      </c>
      <c r="B6" s="2">
        <v>13</v>
      </c>
      <c r="C6" s="2" t="s">
        <v>1124</v>
      </c>
      <c r="F6" t="s">
        <v>323</v>
      </c>
      <c r="G6">
        <v>1011.02</v>
      </c>
      <c r="H6">
        <v>2</v>
      </c>
    </row>
    <row r="7" spans="1:8" x14ac:dyDescent="0.25">
      <c r="A7" s="2">
        <v>1003.22</v>
      </c>
      <c r="B7" s="2">
        <v>14</v>
      </c>
      <c r="C7" s="2" t="s">
        <v>1125</v>
      </c>
      <c r="F7" t="s">
        <v>324</v>
      </c>
      <c r="G7">
        <v>1003.22</v>
      </c>
      <c r="H7">
        <v>6</v>
      </c>
    </row>
    <row r="8" spans="1:8" x14ac:dyDescent="0.25">
      <c r="A8" s="2">
        <v>995.83399999999995</v>
      </c>
      <c r="B8" s="2">
        <v>100</v>
      </c>
      <c r="C8" s="2" t="s">
        <v>196</v>
      </c>
      <c r="D8" t="s">
        <v>627</v>
      </c>
      <c r="F8" t="s">
        <v>196</v>
      </c>
      <c r="G8" s="329">
        <v>995834</v>
      </c>
      <c r="H8">
        <v>5</v>
      </c>
    </row>
    <row r="9" spans="1:8" x14ac:dyDescent="0.25">
      <c r="A9" s="2">
        <v>989.13099999999997</v>
      </c>
      <c r="B9" s="2">
        <v>15</v>
      </c>
      <c r="C9" s="2" t="s">
        <v>1126</v>
      </c>
      <c r="F9" t="s">
        <v>330</v>
      </c>
      <c r="G9" s="329">
        <v>989131</v>
      </c>
      <c r="H9">
        <v>5</v>
      </c>
    </row>
    <row r="10" spans="1:8" x14ac:dyDescent="0.25">
      <c r="A10" s="2">
        <v>985.029</v>
      </c>
      <c r="B10" s="2">
        <v>15</v>
      </c>
      <c r="C10" s="2" t="s">
        <v>1127</v>
      </c>
      <c r="F10" t="s">
        <v>481</v>
      </c>
      <c r="G10" s="329">
        <v>985029</v>
      </c>
      <c r="H10">
        <v>2</v>
      </c>
    </row>
    <row r="11" spans="1:8" x14ac:dyDescent="0.25">
      <c r="A11" s="2">
        <v>984.43899999999996</v>
      </c>
      <c r="B11" s="2">
        <v>100</v>
      </c>
      <c r="C11" s="2" t="s">
        <v>5</v>
      </c>
      <c r="D11" t="s">
        <v>628</v>
      </c>
      <c r="F11" t="s">
        <v>5</v>
      </c>
      <c r="G11" s="329">
        <v>984439</v>
      </c>
      <c r="H11">
        <v>6</v>
      </c>
    </row>
    <row r="12" spans="1:8" x14ac:dyDescent="0.25">
      <c r="A12" s="2">
        <v>981.43799999999999</v>
      </c>
      <c r="B12" s="2">
        <v>100</v>
      </c>
      <c r="C12" s="2" t="s">
        <v>328</v>
      </c>
      <c r="F12" t="s">
        <v>328</v>
      </c>
      <c r="G12" s="329">
        <v>981438</v>
      </c>
      <c r="H12">
        <v>1</v>
      </c>
    </row>
    <row r="13" spans="1:8" x14ac:dyDescent="0.25">
      <c r="A13" s="2">
        <v>980.33799999999997</v>
      </c>
      <c r="B13" s="2">
        <v>100</v>
      </c>
      <c r="C13" s="2" t="s">
        <v>200</v>
      </c>
      <c r="D13" t="s">
        <v>629</v>
      </c>
      <c r="F13" t="s">
        <v>200</v>
      </c>
      <c r="G13" s="329">
        <v>980338</v>
      </c>
      <c r="H13">
        <v>6</v>
      </c>
    </row>
    <row r="14" spans="1:8" x14ac:dyDescent="0.25">
      <c r="A14" s="2">
        <v>974.63900000000001</v>
      </c>
      <c r="B14" s="2">
        <v>100</v>
      </c>
      <c r="C14" s="2" t="s">
        <v>199</v>
      </c>
      <c r="D14" t="s">
        <v>630</v>
      </c>
      <c r="F14" t="s">
        <v>199</v>
      </c>
      <c r="G14" s="329">
        <v>974639</v>
      </c>
      <c r="H14">
        <v>5</v>
      </c>
    </row>
    <row r="15" spans="1:8" x14ac:dyDescent="0.25">
      <c r="A15" s="2">
        <v>974.15499999999997</v>
      </c>
      <c r="B15" s="2">
        <v>100</v>
      </c>
      <c r="C15" s="2" t="s">
        <v>4</v>
      </c>
      <c r="D15" t="s">
        <v>631</v>
      </c>
      <c r="F15" t="s">
        <v>4</v>
      </c>
      <c r="G15" s="329">
        <v>974155</v>
      </c>
      <c r="H15">
        <v>6</v>
      </c>
    </row>
    <row r="16" spans="1:8" x14ac:dyDescent="0.25">
      <c r="A16" s="2">
        <v>972.34799999999996</v>
      </c>
      <c r="B16" s="2">
        <v>100</v>
      </c>
      <c r="C16" s="2" t="s">
        <v>3</v>
      </c>
      <c r="D16" t="s">
        <v>632</v>
      </c>
      <c r="F16" t="s">
        <v>3</v>
      </c>
      <c r="G16" s="329">
        <v>972348</v>
      </c>
      <c r="H16">
        <v>7</v>
      </c>
    </row>
    <row r="17" spans="1:8" x14ac:dyDescent="0.25">
      <c r="A17" s="2">
        <v>970.38199999999995</v>
      </c>
      <c r="B17" s="2">
        <v>100</v>
      </c>
      <c r="C17" s="2" t="s">
        <v>329</v>
      </c>
      <c r="D17" t="s">
        <v>633</v>
      </c>
      <c r="F17" t="s">
        <v>329</v>
      </c>
      <c r="G17" s="329">
        <v>970382</v>
      </c>
      <c r="H17">
        <v>5</v>
      </c>
    </row>
    <row r="18" spans="1:8" x14ac:dyDescent="0.25">
      <c r="A18" s="2">
        <v>970.36</v>
      </c>
      <c r="B18" s="2">
        <v>100</v>
      </c>
      <c r="C18" s="2" t="s">
        <v>352</v>
      </c>
      <c r="D18" t="s">
        <v>634</v>
      </c>
      <c r="F18" t="s">
        <v>352</v>
      </c>
      <c r="G18" s="329">
        <v>970.36</v>
      </c>
      <c r="H18">
        <v>5</v>
      </c>
    </row>
    <row r="19" spans="1:8" x14ac:dyDescent="0.25">
      <c r="A19" s="2">
        <v>970.25800000000004</v>
      </c>
      <c r="B19" s="2">
        <v>100</v>
      </c>
      <c r="C19" s="2" t="s">
        <v>557</v>
      </c>
      <c r="F19" t="s">
        <v>557</v>
      </c>
      <c r="G19" s="329">
        <v>970258</v>
      </c>
      <c r="H19">
        <v>1</v>
      </c>
    </row>
    <row r="20" spans="1:8" x14ac:dyDescent="0.25">
      <c r="A20" s="2">
        <v>966.52599999999995</v>
      </c>
      <c r="B20" s="2">
        <v>100</v>
      </c>
      <c r="C20" s="2" t="s">
        <v>327</v>
      </c>
      <c r="D20" t="s">
        <v>635</v>
      </c>
      <c r="F20" t="s">
        <v>327</v>
      </c>
      <c r="G20" s="329">
        <v>966526</v>
      </c>
      <c r="H20">
        <v>3</v>
      </c>
    </row>
    <row r="21" spans="1:8" x14ac:dyDescent="0.25">
      <c r="A21" s="2">
        <v>965.01700000000005</v>
      </c>
      <c r="B21" s="2">
        <v>100</v>
      </c>
      <c r="C21" s="2" t="s">
        <v>7</v>
      </c>
      <c r="D21" t="s">
        <v>542</v>
      </c>
      <c r="F21" t="s">
        <v>7</v>
      </c>
      <c r="G21" s="329">
        <v>965017</v>
      </c>
      <c r="H21">
        <v>5</v>
      </c>
    </row>
    <row r="22" spans="1:8" x14ac:dyDescent="0.25">
      <c r="A22" s="2">
        <v>964.62300000000005</v>
      </c>
      <c r="B22" s="2">
        <v>14</v>
      </c>
      <c r="C22" s="2" t="s">
        <v>1128</v>
      </c>
      <c r="F22" t="s">
        <v>410</v>
      </c>
      <c r="G22" s="329">
        <v>964623</v>
      </c>
      <c r="H22">
        <v>5</v>
      </c>
    </row>
    <row r="23" spans="1:8" x14ac:dyDescent="0.25">
      <c r="A23" s="2">
        <v>956.86</v>
      </c>
      <c r="B23" s="2">
        <v>100</v>
      </c>
      <c r="C23" s="2" t="s">
        <v>338</v>
      </c>
      <c r="D23" t="s">
        <v>543</v>
      </c>
      <c r="F23" t="s">
        <v>338</v>
      </c>
      <c r="G23" s="329">
        <v>956.86</v>
      </c>
      <c r="H23">
        <v>5</v>
      </c>
    </row>
    <row r="24" spans="1:8" x14ac:dyDescent="0.25">
      <c r="A24" s="2">
        <v>948.58</v>
      </c>
      <c r="B24" s="2">
        <v>16</v>
      </c>
      <c r="C24" s="2" t="s">
        <v>1129</v>
      </c>
      <c r="F24" t="s">
        <v>429</v>
      </c>
      <c r="G24" s="329">
        <v>948.58</v>
      </c>
      <c r="H24">
        <v>6</v>
      </c>
    </row>
    <row r="25" spans="1:8" x14ac:dyDescent="0.25">
      <c r="A25" s="2">
        <v>947.26900000000001</v>
      </c>
      <c r="B25" s="2">
        <v>100</v>
      </c>
      <c r="C25" s="2" t="s">
        <v>11</v>
      </c>
      <c r="D25" t="s">
        <v>636</v>
      </c>
      <c r="F25" t="s">
        <v>11</v>
      </c>
      <c r="G25" s="329">
        <v>947269</v>
      </c>
      <c r="H25">
        <v>6</v>
      </c>
    </row>
    <row r="26" spans="1:8" x14ac:dyDescent="0.25">
      <c r="A26" s="2">
        <v>947.06500000000005</v>
      </c>
      <c r="B26" s="2">
        <v>100</v>
      </c>
      <c r="C26" s="2" t="s">
        <v>339</v>
      </c>
      <c r="D26" t="s">
        <v>637</v>
      </c>
      <c r="F26" t="s">
        <v>339</v>
      </c>
      <c r="G26" s="329">
        <v>947065</v>
      </c>
      <c r="H26">
        <v>6</v>
      </c>
    </row>
    <row r="27" spans="1:8" x14ac:dyDescent="0.25">
      <c r="A27" s="2">
        <v>946.55100000000004</v>
      </c>
      <c r="B27" s="2">
        <v>100</v>
      </c>
      <c r="C27" s="2" t="s">
        <v>198</v>
      </c>
      <c r="F27" t="s">
        <v>198</v>
      </c>
      <c r="G27" s="329">
        <v>946551</v>
      </c>
      <c r="H27">
        <v>2</v>
      </c>
    </row>
    <row r="28" spans="1:8" x14ac:dyDescent="0.25">
      <c r="A28" s="2">
        <v>940.76599999999996</v>
      </c>
      <c r="B28" s="2">
        <v>100</v>
      </c>
      <c r="C28" s="2" t="s">
        <v>482</v>
      </c>
      <c r="F28" t="s">
        <v>482</v>
      </c>
      <c r="G28" s="329">
        <v>940766</v>
      </c>
      <c r="H28">
        <v>1</v>
      </c>
    </row>
    <row r="29" spans="1:8" x14ac:dyDescent="0.25">
      <c r="A29" s="2">
        <v>934.38300000000004</v>
      </c>
      <c r="B29" s="2">
        <v>16</v>
      </c>
      <c r="C29" s="2" t="s">
        <v>1130</v>
      </c>
      <c r="F29" t="s">
        <v>497</v>
      </c>
      <c r="G29" s="329">
        <v>934383</v>
      </c>
      <c r="H29">
        <v>1</v>
      </c>
    </row>
    <row r="30" spans="1:8" x14ac:dyDescent="0.25">
      <c r="A30" s="2">
        <v>932.39400000000001</v>
      </c>
      <c r="B30" s="2">
        <v>100</v>
      </c>
      <c r="C30" s="2" t="s">
        <v>333</v>
      </c>
      <c r="D30" t="s">
        <v>638</v>
      </c>
      <c r="F30" t="s">
        <v>333</v>
      </c>
      <c r="G30" s="329">
        <v>932394</v>
      </c>
      <c r="H30">
        <v>6</v>
      </c>
    </row>
    <row r="31" spans="1:8" x14ac:dyDescent="0.25">
      <c r="A31" s="2">
        <v>930.95399999999995</v>
      </c>
      <c r="B31" s="2">
        <v>15</v>
      </c>
      <c r="C31" s="2" t="s">
        <v>1131</v>
      </c>
      <c r="F31" t="s">
        <v>525</v>
      </c>
      <c r="G31" s="329">
        <v>930954</v>
      </c>
      <c r="H31">
        <v>2</v>
      </c>
    </row>
    <row r="32" spans="1:8" x14ac:dyDescent="0.25">
      <c r="A32" s="2">
        <v>928.76</v>
      </c>
      <c r="B32" s="2">
        <v>100</v>
      </c>
      <c r="C32" s="2" t="s">
        <v>343</v>
      </c>
      <c r="D32" t="s">
        <v>639</v>
      </c>
      <c r="F32" t="s">
        <v>343</v>
      </c>
      <c r="G32" s="329">
        <v>928.76</v>
      </c>
      <c r="H32">
        <v>5</v>
      </c>
    </row>
    <row r="33" spans="1:8" x14ac:dyDescent="0.25">
      <c r="A33" s="2">
        <v>927.04100000000005</v>
      </c>
      <c r="B33" s="2">
        <v>100</v>
      </c>
      <c r="C33" s="2" t="s">
        <v>411</v>
      </c>
      <c r="D33" t="s">
        <v>640</v>
      </c>
      <c r="F33" t="s">
        <v>411</v>
      </c>
      <c r="G33" s="329">
        <v>927041</v>
      </c>
      <c r="H33">
        <v>6</v>
      </c>
    </row>
    <row r="34" spans="1:8" x14ac:dyDescent="0.25">
      <c r="A34" s="2">
        <v>921.52099999999996</v>
      </c>
      <c r="B34" s="2">
        <v>14</v>
      </c>
      <c r="C34" s="2" t="s">
        <v>1132</v>
      </c>
      <c r="F34" t="s">
        <v>463</v>
      </c>
      <c r="G34" s="329">
        <v>921521</v>
      </c>
      <c r="H34">
        <v>1</v>
      </c>
    </row>
    <row r="35" spans="1:8" x14ac:dyDescent="0.25">
      <c r="A35" s="2">
        <v>918.42200000000003</v>
      </c>
      <c r="B35" s="2">
        <v>100</v>
      </c>
      <c r="C35" s="2" t="s">
        <v>19</v>
      </c>
      <c r="D35" t="s">
        <v>641</v>
      </c>
      <c r="F35" t="s">
        <v>19</v>
      </c>
      <c r="G35" s="329">
        <v>918422</v>
      </c>
      <c r="H35">
        <v>5</v>
      </c>
    </row>
    <row r="36" spans="1:8" x14ac:dyDescent="0.25">
      <c r="A36" s="2">
        <v>916.51900000000001</v>
      </c>
      <c r="B36" s="2">
        <v>100</v>
      </c>
      <c r="C36" s="2" t="s">
        <v>340</v>
      </c>
      <c r="D36" t="s">
        <v>596</v>
      </c>
      <c r="F36" t="s">
        <v>340</v>
      </c>
      <c r="G36" s="329">
        <v>916519</v>
      </c>
      <c r="H36">
        <v>5</v>
      </c>
    </row>
    <row r="37" spans="1:8" x14ac:dyDescent="0.25">
      <c r="A37" s="2">
        <v>916.29499999999996</v>
      </c>
      <c r="B37" s="2">
        <v>100</v>
      </c>
      <c r="C37" s="2" t="s">
        <v>10</v>
      </c>
      <c r="D37" t="s">
        <v>642</v>
      </c>
      <c r="F37" t="s">
        <v>10</v>
      </c>
      <c r="G37" s="329">
        <v>916295</v>
      </c>
      <c r="H37">
        <v>6</v>
      </c>
    </row>
    <row r="38" spans="1:8" x14ac:dyDescent="0.25">
      <c r="A38" s="2">
        <v>915.13800000000003</v>
      </c>
      <c r="B38" s="2">
        <v>15</v>
      </c>
      <c r="C38" s="2" t="s">
        <v>1133</v>
      </c>
      <c r="F38" t="s">
        <v>498</v>
      </c>
      <c r="G38" s="329">
        <v>915138</v>
      </c>
      <c r="H38">
        <v>1</v>
      </c>
    </row>
    <row r="39" spans="1:8" x14ac:dyDescent="0.25">
      <c r="A39" s="2">
        <v>912.42399999999998</v>
      </c>
      <c r="B39" s="2">
        <v>14</v>
      </c>
      <c r="C39" s="2" t="s">
        <v>1134</v>
      </c>
      <c r="F39" t="s">
        <v>342</v>
      </c>
      <c r="G39" s="329">
        <v>912424</v>
      </c>
      <c r="H39">
        <v>2</v>
      </c>
    </row>
    <row r="40" spans="1:8" x14ac:dyDescent="0.25">
      <c r="A40" s="2">
        <v>909.26199999999994</v>
      </c>
      <c r="B40" s="2">
        <v>100</v>
      </c>
      <c r="C40" s="2" t="s">
        <v>6</v>
      </c>
      <c r="F40" t="s">
        <v>6</v>
      </c>
      <c r="G40" s="329">
        <v>909262</v>
      </c>
      <c r="H40">
        <v>2</v>
      </c>
    </row>
    <row r="41" spans="1:8" x14ac:dyDescent="0.25">
      <c r="A41" s="2">
        <v>908.48199999999997</v>
      </c>
      <c r="B41" s="2">
        <v>15</v>
      </c>
      <c r="C41" s="2" t="s">
        <v>1135</v>
      </c>
      <c r="F41" t="s">
        <v>430</v>
      </c>
      <c r="G41" s="329">
        <v>908482</v>
      </c>
      <c r="H41">
        <v>2</v>
      </c>
    </row>
    <row r="42" spans="1:8" x14ac:dyDescent="0.25">
      <c r="A42" s="2">
        <v>908.06700000000001</v>
      </c>
      <c r="B42" s="2">
        <v>14</v>
      </c>
      <c r="C42" s="2" t="s">
        <v>1136</v>
      </c>
      <c r="F42" t="s">
        <v>403</v>
      </c>
      <c r="G42" s="329">
        <v>908067</v>
      </c>
      <c r="H42">
        <v>5</v>
      </c>
    </row>
    <row r="43" spans="1:8" x14ac:dyDescent="0.25">
      <c r="A43" s="2">
        <v>907.88800000000003</v>
      </c>
      <c r="B43" s="2">
        <v>15</v>
      </c>
      <c r="C43" s="2" t="s">
        <v>1137</v>
      </c>
      <c r="F43" t="s">
        <v>509</v>
      </c>
      <c r="G43" s="329">
        <v>907888</v>
      </c>
      <c r="H43">
        <v>1</v>
      </c>
    </row>
    <row r="44" spans="1:8" x14ac:dyDescent="0.25">
      <c r="A44" s="2">
        <v>906.24400000000003</v>
      </c>
      <c r="B44" s="2">
        <v>14</v>
      </c>
      <c r="C44" s="2" t="s">
        <v>1138</v>
      </c>
      <c r="F44" t="s">
        <v>546</v>
      </c>
      <c r="G44" s="329">
        <v>906244</v>
      </c>
      <c r="H44">
        <v>5</v>
      </c>
    </row>
    <row r="45" spans="1:8" x14ac:dyDescent="0.25">
      <c r="A45" s="2">
        <v>903.34299999999996</v>
      </c>
      <c r="B45" s="2">
        <v>100</v>
      </c>
      <c r="C45" s="2" t="s">
        <v>460</v>
      </c>
      <c r="F45" t="s">
        <v>460</v>
      </c>
      <c r="G45" s="329">
        <v>903343</v>
      </c>
      <c r="H45">
        <v>1</v>
      </c>
    </row>
    <row r="46" spans="1:8" x14ac:dyDescent="0.25">
      <c r="A46" s="2">
        <v>902.92600000000004</v>
      </c>
      <c r="B46" s="2">
        <v>100</v>
      </c>
      <c r="C46" s="2" t="s">
        <v>12</v>
      </c>
      <c r="F46" t="s">
        <v>12</v>
      </c>
      <c r="G46" s="329">
        <v>902926</v>
      </c>
      <c r="H46">
        <v>1</v>
      </c>
    </row>
    <row r="47" spans="1:8" x14ac:dyDescent="0.25">
      <c r="A47" s="2">
        <v>902.07</v>
      </c>
      <c r="B47" s="2">
        <v>14</v>
      </c>
      <c r="C47" s="2" t="s">
        <v>1139</v>
      </c>
      <c r="F47" t="s">
        <v>359</v>
      </c>
      <c r="G47" s="329">
        <v>902.07</v>
      </c>
      <c r="H47">
        <v>3</v>
      </c>
    </row>
    <row r="48" spans="1:8" x14ac:dyDescent="0.25">
      <c r="A48" s="2">
        <v>901.39800000000002</v>
      </c>
      <c r="B48" s="2">
        <v>15</v>
      </c>
      <c r="C48" s="2" t="s">
        <v>1140</v>
      </c>
      <c r="F48" t="s">
        <v>436</v>
      </c>
      <c r="G48" s="329">
        <v>901398</v>
      </c>
      <c r="H48">
        <v>2</v>
      </c>
    </row>
    <row r="49" spans="1:8" x14ac:dyDescent="0.25">
      <c r="A49" s="2">
        <v>900.89499999999998</v>
      </c>
      <c r="B49" s="2">
        <v>12</v>
      </c>
      <c r="C49" s="2" t="s">
        <v>1141</v>
      </c>
      <c r="F49" t="s">
        <v>510</v>
      </c>
      <c r="G49" s="329">
        <v>900895</v>
      </c>
      <c r="H49">
        <v>1</v>
      </c>
    </row>
    <row r="50" spans="1:8" x14ac:dyDescent="0.25">
      <c r="A50" s="2">
        <v>890.45899999999995</v>
      </c>
      <c r="B50" s="2">
        <v>100</v>
      </c>
      <c r="C50" s="2" t="s">
        <v>18</v>
      </c>
      <c r="D50" t="s">
        <v>643</v>
      </c>
      <c r="F50" t="s">
        <v>18</v>
      </c>
      <c r="G50" s="329">
        <v>890459</v>
      </c>
      <c r="H50">
        <v>5</v>
      </c>
    </row>
    <row r="51" spans="1:8" x14ac:dyDescent="0.25">
      <c r="A51" s="2">
        <v>890.26300000000003</v>
      </c>
      <c r="B51" s="2">
        <v>100</v>
      </c>
      <c r="C51" s="2" t="s">
        <v>15</v>
      </c>
      <c r="D51" t="s">
        <v>644</v>
      </c>
      <c r="F51" t="s">
        <v>15</v>
      </c>
      <c r="G51" s="329">
        <v>890263</v>
      </c>
      <c r="H51">
        <v>5</v>
      </c>
    </row>
    <row r="52" spans="1:8" x14ac:dyDescent="0.25">
      <c r="A52" s="2">
        <v>890.22500000000002</v>
      </c>
      <c r="B52" s="2">
        <v>18</v>
      </c>
      <c r="C52" s="2" t="s">
        <v>1142</v>
      </c>
      <c r="F52" t="s">
        <v>511</v>
      </c>
      <c r="G52" s="329">
        <v>890225</v>
      </c>
      <c r="H52">
        <v>1</v>
      </c>
    </row>
    <row r="53" spans="1:8" x14ac:dyDescent="0.25">
      <c r="A53" s="2">
        <v>890.22400000000005</v>
      </c>
      <c r="B53" s="2">
        <v>100</v>
      </c>
      <c r="C53" s="2" t="s">
        <v>325</v>
      </c>
      <c r="F53" t="s">
        <v>325</v>
      </c>
      <c r="G53" s="329">
        <v>890224</v>
      </c>
      <c r="H53">
        <v>2</v>
      </c>
    </row>
    <row r="54" spans="1:8" x14ac:dyDescent="0.25">
      <c r="A54" s="2">
        <v>890.21600000000001</v>
      </c>
      <c r="B54" s="2">
        <v>16</v>
      </c>
      <c r="C54" s="2" t="s">
        <v>1143</v>
      </c>
      <c r="F54" t="s">
        <v>432</v>
      </c>
      <c r="G54" s="329">
        <v>890216</v>
      </c>
      <c r="H54">
        <v>5</v>
      </c>
    </row>
    <row r="55" spans="1:8" x14ac:dyDescent="0.25">
      <c r="A55" s="2">
        <v>889.26900000000001</v>
      </c>
      <c r="B55" s="2">
        <v>12</v>
      </c>
      <c r="C55" s="2" t="s">
        <v>1144</v>
      </c>
      <c r="F55" t="s">
        <v>526</v>
      </c>
      <c r="G55" s="329">
        <v>889269</v>
      </c>
      <c r="H55">
        <v>2</v>
      </c>
    </row>
    <row r="56" spans="1:8" x14ac:dyDescent="0.25">
      <c r="A56" s="2">
        <v>887.399</v>
      </c>
      <c r="B56" s="2">
        <v>100</v>
      </c>
      <c r="C56" s="2" t="s">
        <v>424</v>
      </c>
      <c r="F56" t="s">
        <v>424</v>
      </c>
      <c r="G56" s="329">
        <v>887399</v>
      </c>
      <c r="H56">
        <v>1</v>
      </c>
    </row>
    <row r="57" spans="1:8" x14ac:dyDescent="0.25">
      <c r="A57" s="2">
        <v>886.58399999999995</v>
      </c>
      <c r="B57" s="2">
        <v>100</v>
      </c>
      <c r="C57" s="2" t="s">
        <v>335</v>
      </c>
      <c r="F57" t="s">
        <v>335</v>
      </c>
      <c r="G57" s="329">
        <v>886584</v>
      </c>
      <c r="H57">
        <v>2</v>
      </c>
    </row>
    <row r="58" spans="1:8" x14ac:dyDescent="0.25">
      <c r="A58" s="2">
        <v>885.29499999999996</v>
      </c>
      <c r="B58" s="2">
        <v>100</v>
      </c>
      <c r="C58" s="2" t="s">
        <v>326</v>
      </c>
      <c r="D58" t="s">
        <v>544</v>
      </c>
      <c r="F58" t="s">
        <v>326</v>
      </c>
      <c r="G58" s="329">
        <v>885295</v>
      </c>
      <c r="H58">
        <v>5</v>
      </c>
    </row>
    <row r="59" spans="1:8" x14ac:dyDescent="0.25">
      <c r="A59" s="2">
        <v>885.18799999999999</v>
      </c>
      <c r="B59" s="2">
        <v>100</v>
      </c>
      <c r="C59" s="2" t="s">
        <v>347</v>
      </c>
      <c r="D59" t="s">
        <v>545</v>
      </c>
      <c r="F59" t="s">
        <v>347</v>
      </c>
      <c r="G59" s="329">
        <v>885188</v>
      </c>
      <c r="H59">
        <v>6</v>
      </c>
    </row>
    <row r="60" spans="1:8" x14ac:dyDescent="0.25">
      <c r="A60" s="2">
        <v>882.952</v>
      </c>
      <c r="B60" s="2">
        <v>19</v>
      </c>
      <c r="C60" s="2" t="s">
        <v>1145</v>
      </c>
      <c r="F60" t="s">
        <v>350</v>
      </c>
      <c r="G60" s="329">
        <v>882952</v>
      </c>
      <c r="H60">
        <v>2</v>
      </c>
    </row>
    <row r="61" spans="1:8" x14ac:dyDescent="0.25">
      <c r="A61" s="2">
        <v>881.82100000000003</v>
      </c>
      <c r="B61" s="2">
        <v>100</v>
      </c>
      <c r="C61" s="2" t="s">
        <v>206</v>
      </c>
      <c r="D61" t="s">
        <v>597</v>
      </c>
      <c r="E61">
        <v>1</v>
      </c>
      <c r="F61" t="s">
        <v>206</v>
      </c>
      <c r="G61" s="329">
        <v>881821</v>
      </c>
      <c r="H61">
        <v>4</v>
      </c>
    </row>
    <row r="62" spans="1:8" x14ac:dyDescent="0.25">
      <c r="A62" s="2">
        <v>881.39300000000003</v>
      </c>
      <c r="B62" s="2">
        <v>19</v>
      </c>
      <c r="C62" s="2" t="s">
        <v>1146</v>
      </c>
      <c r="F62" t="s">
        <v>512</v>
      </c>
      <c r="G62" s="329">
        <v>881393</v>
      </c>
      <c r="H62">
        <v>1</v>
      </c>
    </row>
    <row r="63" spans="1:8" x14ac:dyDescent="0.25">
      <c r="A63" s="2">
        <v>879.42100000000005</v>
      </c>
      <c r="B63" s="2">
        <v>100</v>
      </c>
      <c r="C63" s="2" t="s">
        <v>346</v>
      </c>
      <c r="D63" t="s">
        <v>645</v>
      </c>
      <c r="E63">
        <v>26</v>
      </c>
      <c r="F63" t="s">
        <v>346</v>
      </c>
      <c r="G63" s="329">
        <v>879421</v>
      </c>
      <c r="H63">
        <v>3</v>
      </c>
    </row>
    <row r="64" spans="1:8" x14ac:dyDescent="0.25">
      <c r="A64" s="2">
        <v>879.24400000000003</v>
      </c>
      <c r="B64" s="2">
        <v>100</v>
      </c>
      <c r="C64" s="2" t="s">
        <v>409</v>
      </c>
      <c r="D64" t="s">
        <v>646</v>
      </c>
      <c r="E64">
        <v>27</v>
      </c>
      <c r="F64" t="s">
        <v>409</v>
      </c>
      <c r="G64" s="329">
        <v>879244</v>
      </c>
      <c r="H64">
        <v>6</v>
      </c>
    </row>
    <row r="65" spans="1:8" x14ac:dyDescent="0.25">
      <c r="A65" s="2">
        <v>878.44100000000003</v>
      </c>
      <c r="B65" s="2">
        <v>12</v>
      </c>
      <c r="C65" s="2" t="s">
        <v>1147</v>
      </c>
      <c r="F65" t="s">
        <v>439</v>
      </c>
      <c r="G65" s="329">
        <v>878441</v>
      </c>
      <c r="H65">
        <v>5</v>
      </c>
    </row>
    <row r="66" spans="1:8" x14ac:dyDescent="0.25">
      <c r="A66" s="2">
        <v>877.71400000000006</v>
      </c>
      <c r="B66" s="2">
        <v>14</v>
      </c>
      <c r="C66" s="2" t="s">
        <v>1148</v>
      </c>
      <c r="F66" t="s">
        <v>431</v>
      </c>
      <c r="G66" s="329">
        <v>877714</v>
      </c>
      <c r="H66">
        <v>5</v>
      </c>
    </row>
    <row r="67" spans="1:8" x14ac:dyDescent="0.25">
      <c r="A67" s="2">
        <v>877.68700000000001</v>
      </c>
      <c r="B67" s="2">
        <v>17</v>
      </c>
      <c r="C67" s="2" t="s">
        <v>1149</v>
      </c>
      <c r="F67" t="s">
        <v>598</v>
      </c>
      <c r="G67" s="329">
        <v>877687</v>
      </c>
      <c r="H67">
        <v>1</v>
      </c>
    </row>
    <row r="68" spans="1:8" x14ac:dyDescent="0.25">
      <c r="A68" s="2">
        <v>876.80200000000002</v>
      </c>
      <c r="B68" s="2">
        <v>100</v>
      </c>
      <c r="C68" s="2" t="s">
        <v>8</v>
      </c>
      <c r="F68" t="s">
        <v>8</v>
      </c>
      <c r="G68" s="329">
        <v>876802</v>
      </c>
      <c r="H68">
        <v>2</v>
      </c>
    </row>
    <row r="69" spans="1:8" x14ac:dyDescent="0.25">
      <c r="A69" s="2">
        <v>875.97900000000004</v>
      </c>
      <c r="B69" s="2">
        <v>100</v>
      </c>
      <c r="C69" s="2" t="s">
        <v>197</v>
      </c>
      <c r="D69" t="s">
        <v>647</v>
      </c>
      <c r="E69">
        <v>28</v>
      </c>
      <c r="F69" t="s">
        <v>197</v>
      </c>
      <c r="G69" s="329">
        <v>875979</v>
      </c>
      <c r="H69">
        <v>3</v>
      </c>
    </row>
    <row r="70" spans="1:8" x14ac:dyDescent="0.25">
      <c r="A70" s="2">
        <v>874.58699999999999</v>
      </c>
      <c r="B70" s="2">
        <v>14</v>
      </c>
      <c r="C70" s="2" t="s">
        <v>1150</v>
      </c>
      <c r="F70" t="s">
        <v>331</v>
      </c>
      <c r="G70" s="329">
        <v>874587</v>
      </c>
      <c r="H70">
        <v>1</v>
      </c>
    </row>
    <row r="71" spans="1:8" x14ac:dyDescent="0.25">
      <c r="A71" s="2">
        <v>874.55799999999999</v>
      </c>
      <c r="B71" s="2">
        <v>14</v>
      </c>
      <c r="C71" s="2" t="s">
        <v>1151</v>
      </c>
      <c r="F71" t="s">
        <v>332</v>
      </c>
      <c r="G71" s="329">
        <v>874558</v>
      </c>
      <c r="H71">
        <v>5</v>
      </c>
    </row>
    <row r="72" spans="1:8" x14ac:dyDescent="0.25">
      <c r="A72" s="2">
        <v>873.19</v>
      </c>
      <c r="B72" s="2">
        <v>15</v>
      </c>
      <c r="C72" s="2" t="s">
        <v>1152</v>
      </c>
      <c r="F72" t="s">
        <v>464</v>
      </c>
      <c r="G72" s="329">
        <v>873.19</v>
      </c>
      <c r="H72">
        <v>2</v>
      </c>
    </row>
    <row r="73" spans="1:8" x14ac:dyDescent="0.25">
      <c r="A73" s="2">
        <v>872.96100000000001</v>
      </c>
      <c r="B73" s="2">
        <v>100</v>
      </c>
      <c r="C73" s="2" t="s">
        <v>459</v>
      </c>
      <c r="D73" t="s">
        <v>599</v>
      </c>
      <c r="E73">
        <v>29</v>
      </c>
      <c r="F73" t="s">
        <v>459</v>
      </c>
      <c r="G73" s="329">
        <v>872961</v>
      </c>
      <c r="H73">
        <v>5</v>
      </c>
    </row>
    <row r="74" spans="1:8" x14ac:dyDescent="0.25">
      <c r="A74" s="2">
        <v>872.56200000000001</v>
      </c>
      <c r="B74" s="2">
        <v>16</v>
      </c>
      <c r="C74" s="2" t="s">
        <v>1153</v>
      </c>
      <c r="F74" t="s">
        <v>444</v>
      </c>
      <c r="G74" s="329">
        <v>872562</v>
      </c>
      <c r="H74">
        <v>1</v>
      </c>
    </row>
    <row r="75" spans="1:8" x14ac:dyDescent="0.25">
      <c r="A75" s="2">
        <v>871.21799999999996</v>
      </c>
      <c r="B75" s="2">
        <v>100</v>
      </c>
      <c r="C75" s="2" t="s">
        <v>366</v>
      </c>
      <c r="D75" t="s">
        <v>648</v>
      </c>
      <c r="E75">
        <v>30</v>
      </c>
      <c r="F75" t="s">
        <v>366</v>
      </c>
      <c r="G75" s="329">
        <v>871218</v>
      </c>
      <c r="H75">
        <v>6</v>
      </c>
    </row>
    <row r="76" spans="1:8" x14ac:dyDescent="0.25">
      <c r="A76" s="2">
        <v>870.81100000000004</v>
      </c>
      <c r="B76" s="2">
        <v>100</v>
      </c>
      <c r="C76" s="2" t="s">
        <v>483</v>
      </c>
      <c r="F76" t="s">
        <v>483</v>
      </c>
      <c r="G76" s="329">
        <v>870811</v>
      </c>
      <c r="H76">
        <v>2</v>
      </c>
    </row>
    <row r="77" spans="1:8" x14ac:dyDescent="0.25">
      <c r="A77" s="2">
        <v>868.81</v>
      </c>
      <c r="B77" s="2">
        <v>100</v>
      </c>
      <c r="C77" s="2" t="s">
        <v>593</v>
      </c>
      <c r="F77" t="s">
        <v>593</v>
      </c>
      <c r="G77" s="329">
        <v>868.81</v>
      </c>
      <c r="H77">
        <v>2</v>
      </c>
    </row>
    <row r="78" spans="1:8" x14ac:dyDescent="0.25">
      <c r="A78" s="2">
        <v>866.86699999999996</v>
      </c>
      <c r="B78" s="2">
        <v>100</v>
      </c>
      <c r="C78" s="2" t="s">
        <v>201</v>
      </c>
      <c r="D78" t="s">
        <v>649</v>
      </c>
      <c r="E78">
        <v>31</v>
      </c>
      <c r="F78" t="s">
        <v>201</v>
      </c>
      <c r="G78" s="329">
        <v>866867</v>
      </c>
      <c r="H78">
        <v>5</v>
      </c>
    </row>
    <row r="79" spans="1:8" x14ac:dyDescent="0.25">
      <c r="A79" s="2">
        <v>864.12800000000004</v>
      </c>
      <c r="B79" s="2">
        <v>13</v>
      </c>
      <c r="C79" s="2" t="s">
        <v>698</v>
      </c>
      <c r="F79" t="s">
        <v>337</v>
      </c>
      <c r="G79" s="329">
        <v>864128</v>
      </c>
      <c r="H79">
        <v>7</v>
      </c>
    </row>
    <row r="80" spans="1:8" x14ac:dyDescent="0.25">
      <c r="A80" s="2">
        <v>863.73</v>
      </c>
      <c r="B80" s="2">
        <v>15</v>
      </c>
      <c r="C80" s="2" t="s">
        <v>1154</v>
      </c>
      <c r="F80" t="s">
        <v>513</v>
      </c>
      <c r="G80" s="329">
        <v>863.73</v>
      </c>
      <c r="H80">
        <v>1</v>
      </c>
    </row>
    <row r="81" spans="1:8" x14ac:dyDescent="0.25">
      <c r="A81" s="2">
        <v>863.73</v>
      </c>
      <c r="B81" s="2">
        <v>100</v>
      </c>
      <c r="C81" s="2" t="s">
        <v>499</v>
      </c>
      <c r="F81" t="s">
        <v>499</v>
      </c>
      <c r="G81" s="329">
        <v>863.73</v>
      </c>
      <c r="H81">
        <v>1</v>
      </c>
    </row>
    <row r="82" spans="1:8" x14ac:dyDescent="0.25">
      <c r="A82" s="2">
        <v>863.73</v>
      </c>
      <c r="B82" s="2">
        <v>17</v>
      </c>
      <c r="C82" s="2" t="s">
        <v>1155</v>
      </c>
      <c r="F82" t="s">
        <v>438</v>
      </c>
      <c r="G82" s="329">
        <v>863.73</v>
      </c>
      <c r="H82">
        <v>1</v>
      </c>
    </row>
    <row r="83" spans="1:8" x14ac:dyDescent="0.25">
      <c r="A83" s="2">
        <v>863.24800000000005</v>
      </c>
      <c r="B83" s="2">
        <v>14</v>
      </c>
      <c r="C83" s="2" t="s">
        <v>1156</v>
      </c>
      <c r="F83" t="s">
        <v>336</v>
      </c>
      <c r="G83" s="329">
        <v>863248</v>
      </c>
      <c r="H83">
        <v>2</v>
      </c>
    </row>
    <row r="84" spans="1:8" x14ac:dyDescent="0.25">
      <c r="A84" s="2">
        <v>862.4</v>
      </c>
      <c r="B84" s="2">
        <v>100</v>
      </c>
      <c r="C84" s="2" t="s">
        <v>433</v>
      </c>
      <c r="D84" t="s">
        <v>650</v>
      </c>
      <c r="E84">
        <v>32</v>
      </c>
      <c r="F84" t="s">
        <v>433</v>
      </c>
      <c r="G84" s="329">
        <v>862.4</v>
      </c>
      <c r="H84">
        <v>7</v>
      </c>
    </row>
    <row r="85" spans="1:8" x14ac:dyDescent="0.25">
      <c r="A85" s="2">
        <v>859.93399999999997</v>
      </c>
      <c r="B85" s="2">
        <v>100</v>
      </c>
      <c r="C85" s="2" t="s">
        <v>456</v>
      </c>
      <c r="D85" t="s">
        <v>651</v>
      </c>
      <c r="E85">
        <v>33</v>
      </c>
      <c r="F85" t="s">
        <v>456</v>
      </c>
      <c r="G85" s="329">
        <v>859934</v>
      </c>
      <c r="H85">
        <v>5</v>
      </c>
    </row>
    <row r="86" spans="1:8" x14ac:dyDescent="0.25">
      <c r="A86" s="2">
        <v>859.74900000000002</v>
      </c>
      <c r="B86" s="2">
        <v>13</v>
      </c>
      <c r="C86" s="2" t="s">
        <v>1157</v>
      </c>
      <c r="F86" t="s">
        <v>527</v>
      </c>
      <c r="G86" s="329">
        <v>859749</v>
      </c>
      <c r="H86">
        <v>3</v>
      </c>
    </row>
    <row r="87" spans="1:8" x14ac:dyDescent="0.25">
      <c r="A87" s="2">
        <v>859.52800000000002</v>
      </c>
      <c r="B87" s="2">
        <v>100</v>
      </c>
      <c r="C87" s="2" t="s">
        <v>600</v>
      </c>
      <c r="F87" t="s">
        <v>600</v>
      </c>
      <c r="G87" s="329">
        <v>859528</v>
      </c>
      <c r="H87">
        <v>1</v>
      </c>
    </row>
    <row r="88" spans="1:8" x14ac:dyDescent="0.25">
      <c r="A88" s="2">
        <v>858.38</v>
      </c>
      <c r="B88" s="2">
        <v>100</v>
      </c>
      <c r="C88" s="2" t="s">
        <v>21</v>
      </c>
      <c r="D88" t="s">
        <v>652</v>
      </c>
      <c r="E88">
        <v>34</v>
      </c>
      <c r="F88" t="s">
        <v>21</v>
      </c>
      <c r="G88" s="329">
        <v>858.38</v>
      </c>
      <c r="H88">
        <v>6</v>
      </c>
    </row>
    <row r="89" spans="1:8" x14ac:dyDescent="0.25">
      <c r="A89" s="2">
        <v>854.899</v>
      </c>
      <c r="B89" s="2">
        <v>17</v>
      </c>
      <c r="C89" s="2" t="s">
        <v>1158</v>
      </c>
      <c r="F89" t="s">
        <v>514</v>
      </c>
      <c r="G89" s="329">
        <v>854899</v>
      </c>
      <c r="H89">
        <v>1</v>
      </c>
    </row>
    <row r="90" spans="1:8" x14ac:dyDescent="0.25">
      <c r="A90" s="2">
        <v>851.66200000000003</v>
      </c>
      <c r="B90" s="2">
        <v>100</v>
      </c>
      <c r="C90" s="2" t="s">
        <v>14</v>
      </c>
      <c r="D90" t="s">
        <v>653</v>
      </c>
      <c r="E90">
        <v>35</v>
      </c>
      <c r="F90" t="s">
        <v>14</v>
      </c>
      <c r="G90" s="329">
        <v>851662</v>
      </c>
      <c r="H90">
        <v>5</v>
      </c>
    </row>
    <row r="91" spans="1:8" x14ac:dyDescent="0.25">
      <c r="A91" s="2">
        <v>850.10400000000004</v>
      </c>
      <c r="B91" s="2">
        <v>100</v>
      </c>
      <c r="C91" s="2" t="s">
        <v>414</v>
      </c>
      <c r="F91" t="s">
        <v>414</v>
      </c>
      <c r="G91" s="329">
        <v>850104</v>
      </c>
      <c r="H91">
        <v>2</v>
      </c>
    </row>
    <row r="92" spans="1:8" x14ac:dyDescent="0.25">
      <c r="A92" s="2">
        <v>850.01099999999997</v>
      </c>
      <c r="B92" s="2">
        <v>100</v>
      </c>
      <c r="C92" s="2" t="s">
        <v>17</v>
      </c>
      <c r="D92" t="s">
        <v>601</v>
      </c>
      <c r="E92">
        <v>36</v>
      </c>
      <c r="F92" t="s">
        <v>17</v>
      </c>
      <c r="G92" s="329">
        <v>850011</v>
      </c>
      <c r="H92">
        <v>5</v>
      </c>
    </row>
    <row r="93" spans="1:8" x14ac:dyDescent="0.25">
      <c r="A93" s="2">
        <v>848.89800000000002</v>
      </c>
      <c r="B93" s="2">
        <v>100</v>
      </c>
      <c r="C93" s="2" t="s">
        <v>204</v>
      </c>
      <c r="D93" t="s">
        <v>654</v>
      </c>
      <c r="E93">
        <v>37</v>
      </c>
      <c r="F93" t="s">
        <v>204</v>
      </c>
      <c r="G93" s="329">
        <v>848898</v>
      </c>
      <c r="H93">
        <v>5</v>
      </c>
    </row>
    <row r="94" spans="1:8" x14ac:dyDescent="0.25">
      <c r="A94" s="2">
        <v>848.25199999999995</v>
      </c>
      <c r="B94" s="2">
        <v>100</v>
      </c>
      <c r="C94" s="2" t="s">
        <v>9</v>
      </c>
      <c r="D94" t="s">
        <v>602</v>
      </c>
      <c r="E94">
        <v>38</v>
      </c>
      <c r="F94" t="s">
        <v>9</v>
      </c>
      <c r="G94" s="329">
        <v>848252</v>
      </c>
      <c r="H94">
        <v>5</v>
      </c>
    </row>
    <row r="95" spans="1:8" x14ac:dyDescent="0.25">
      <c r="A95" s="2">
        <v>846.72299999999996</v>
      </c>
      <c r="B95" s="2">
        <v>100</v>
      </c>
      <c r="C95" s="2" t="s">
        <v>465</v>
      </c>
      <c r="D95" t="s">
        <v>655</v>
      </c>
      <c r="E95">
        <v>39</v>
      </c>
      <c r="F95" t="s">
        <v>465</v>
      </c>
      <c r="G95" s="329">
        <v>846723</v>
      </c>
      <c r="H95">
        <v>4</v>
      </c>
    </row>
    <row r="96" spans="1:8" x14ac:dyDescent="0.25">
      <c r="A96" s="2">
        <v>846.702</v>
      </c>
      <c r="B96" s="2">
        <v>14</v>
      </c>
      <c r="C96" s="2" t="s">
        <v>1159</v>
      </c>
      <c r="F96" t="s">
        <v>462</v>
      </c>
      <c r="G96" s="329">
        <v>846702</v>
      </c>
      <c r="H96">
        <v>1</v>
      </c>
    </row>
    <row r="97" spans="1:8" x14ac:dyDescent="0.25">
      <c r="A97" s="2">
        <v>843.83299999999997</v>
      </c>
      <c r="B97" s="2">
        <v>100</v>
      </c>
      <c r="C97" s="2" t="s">
        <v>406</v>
      </c>
      <c r="D97" t="s">
        <v>656</v>
      </c>
      <c r="E97">
        <v>40</v>
      </c>
      <c r="F97" t="s">
        <v>406</v>
      </c>
      <c r="G97" s="329">
        <v>843833</v>
      </c>
      <c r="H97">
        <v>3</v>
      </c>
    </row>
    <row r="98" spans="1:8" x14ac:dyDescent="0.25">
      <c r="A98" s="2">
        <v>839.29899999999998</v>
      </c>
      <c r="B98" s="2">
        <v>18</v>
      </c>
      <c r="C98" s="2" t="s">
        <v>1160</v>
      </c>
      <c r="F98" t="s">
        <v>485</v>
      </c>
      <c r="G98" s="329">
        <v>839299</v>
      </c>
      <c r="H98">
        <v>5</v>
      </c>
    </row>
    <row r="99" spans="1:8" x14ac:dyDescent="0.25">
      <c r="A99" s="2">
        <v>839.07100000000003</v>
      </c>
      <c r="B99" s="2">
        <v>100</v>
      </c>
      <c r="C99" s="2" t="s">
        <v>353</v>
      </c>
      <c r="D99" t="s">
        <v>558</v>
      </c>
      <c r="E99">
        <v>41</v>
      </c>
      <c r="F99" t="s">
        <v>353</v>
      </c>
      <c r="G99" s="329">
        <v>839071</v>
      </c>
      <c r="H99">
        <v>5</v>
      </c>
    </row>
    <row r="100" spans="1:8" x14ac:dyDescent="0.25">
      <c r="A100" s="2">
        <v>836.96799999999996</v>
      </c>
      <c r="B100" s="2">
        <v>13</v>
      </c>
      <c r="C100" s="2" t="s">
        <v>1161</v>
      </c>
      <c r="F100" t="s">
        <v>405</v>
      </c>
      <c r="G100" s="329">
        <v>836968</v>
      </c>
      <c r="H100">
        <v>2</v>
      </c>
    </row>
    <row r="101" spans="1:8" x14ac:dyDescent="0.25">
      <c r="A101" s="2">
        <v>835.32399999999996</v>
      </c>
      <c r="B101" s="2">
        <v>13</v>
      </c>
      <c r="C101" s="2" t="s">
        <v>1162</v>
      </c>
      <c r="F101" t="s">
        <v>349</v>
      </c>
      <c r="G101" s="329">
        <v>835324</v>
      </c>
      <c r="H101">
        <v>3</v>
      </c>
    </row>
    <row r="102" spans="1:8" x14ac:dyDescent="0.25">
      <c r="A102" s="2">
        <v>834.09299999999996</v>
      </c>
      <c r="B102" s="2">
        <v>14</v>
      </c>
      <c r="C102" s="2" t="s">
        <v>1163</v>
      </c>
      <c r="F102" t="s">
        <v>351</v>
      </c>
      <c r="G102" s="329">
        <v>834093</v>
      </c>
      <c r="H102">
        <v>2</v>
      </c>
    </row>
    <row r="103" spans="1:8" x14ac:dyDescent="0.25">
      <c r="A103" s="2">
        <v>832.59699999999998</v>
      </c>
      <c r="B103" s="2">
        <v>14</v>
      </c>
      <c r="C103" s="2" t="s">
        <v>1164</v>
      </c>
      <c r="F103" t="s">
        <v>434</v>
      </c>
      <c r="G103" s="329">
        <v>832597</v>
      </c>
      <c r="H103">
        <v>4</v>
      </c>
    </row>
    <row r="104" spans="1:8" x14ac:dyDescent="0.25">
      <c r="A104" s="2">
        <v>831.69299999999998</v>
      </c>
      <c r="B104" s="2">
        <v>100</v>
      </c>
      <c r="C104" s="2" t="s">
        <v>207</v>
      </c>
      <c r="F104" t="s">
        <v>207</v>
      </c>
      <c r="G104" s="329">
        <v>831693</v>
      </c>
      <c r="H104">
        <v>1</v>
      </c>
    </row>
    <row r="105" spans="1:8" x14ac:dyDescent="0.25">
      <c r="A105" s="2">
        <v>831.31399999999996</v>
      </c>
      <c r="B105" s="2">
        <v>13</v>
      </c>
      <c r="C105" s="2" t="s">
        <v>1165</v>
      </c>
      <c r="F105" t="s">
        <v>356</v>
      </c>
      <c r="G105" s="329">
        <v>831314</v>
      </c>
      <c r="H105">
        <v>3</v>
      </c>
    </row>
    <row r="106" spans="1:8" x14ac:dyDescent="0.25">
      <c r="A106" s="2">
        <v>830.85599999999999</v>
      </c>
      <c r="B106" s="2">
        <v>14</v>
      </c>
      <c r="C106" s="2" t="s">
        <v>1132</v>
      </c>
      <c r="F106" t="s">
        <v>463</v>
      </c>
      <c r="G106" s="329">
        <v>830856</v>
      </c>
      <c r="H106">
        <v>1</v>
      </c>
    </row>
    <row r="107" spans="1:8" x14ac:dyDescent="0.25">
      <c r="A107" s="2">
        <v>828.404</v>
      </c>
      <c r="B107" s="2">
        <v>100</v>
      </c>
      <c r="C107" s="2" t="s">
        <v>500</v>
      </c>
      <c r="F107" t="s">
        <v>500</v>
      </c>
      <c r="G107" s="329">
        <v>828404</v>
      </c>
      <c r="H107">
        <v>1</v>
      </c>
    </row>
    <row r="108" spans="1:8" x14ac:dyDescent="0.25">
      <c r="A108" s="2">
        <v>826.20299999999997</v>
      </c>
      <c r="B108" s="2">
        <v>100</v>
      </c>
      <c r="C108" s="2" t="s">
        <v>440</v>
      </c>
      <c r="F108" t="s">
        <v>440</v>
      </c>
      <c r="G108" s="329">
        <v>826203</v>
      </c>
      <c r="H108">
        <v>1</v>
      </c>
    </row>
    <row r="109" spans="1:8" x14ac:dyDescent="0.25">
      <c r="A109" s="2">
        <v>826.20299999999997</v>
      </c>
      <c r="B109" s="2">
        <v>20</v>
      </c>
      <c r="C109" s="2" t="s">
        <v>1166</v>
      </c>
      <c r="F109" t="s">
        <v>450</v>
      </c>
      <c r="G109" s="329">
        <v>826203</v>
      </c>
      <c r="H109">
        <v>1</v>
      </c>
    </row>
    <row r="110" spans="1:8" x14ac:dyDescent="0.25">
      <c r="A110" s="2">
        <v>823.12900000000002</v>
      </c>
      <c r="B110" s="2">
        <v>100</v>
      </c>
      <c r="C110" s="2" t="s">
        <v>209</v>
      </c>
      <c r="D110" t="s">
        <v>603</v>
      </c>
      <c r="E110">
        <v>42</v>
      </c>
      <c r="F110" t="s">
        <v>209</v>
      </c>
      <c r="G110" s="329">
        <v>823129</v>
      </c>
      <c r="H110">
        <v>5</v>
      </c>
    </row>
    <row r="111" spans="1:8" x14ac:dyDescent="0.25">
      <c r="A111" s="2">
        <v>819.94100000000003</v>
      </c>
      <c r="B111" s="2">
        <v>14</v>
      </c>
      <c r="C111" s="2" t="s">
        <v>1167</v>
      </c>
      <c r="F111" t="s">
        <v>461</v>
      </c>
      <c r="G111" s="329">
        <v>819941</v>
      </c>
      <c r="H111">
        <v>3</v>
      </c>
    </row>
    <row r="112" spans="1:8" x14ac:dyDescent="0.25">
      <c r="A112" s="2">
        <v>819.572</v>
      </c>
      <c r="B112" s="2">
        <v>100</v>
      </c>
      <c r="C112" s="2" t="s">
        <v>501</v>
      </c>
      <c r="F112" t="s">
        <v>501</v>
      </c>
      <c r="G112" s="329">
        <v>819572</v>
      </c>
      <c r="H112">
        <v>1</v>
      </c>
    </row>
    <row r="113" spans="1:8" x14ac:dyDescent="0.25">
      <c r="A113" s="2">
        <v>818.27499999999998</v>
      </c>
      <c r="B113" s="2">
        <v>100</v>
      </c>
      <c r="C113" s="2" t="s">
        <v>457</v>
      </c>
      <c r="D113" t="s">
        <v>604</v>
      </c>
      <c r="E113">
        <v>43</v>
      </c>
      <c r="F113" t="s">
        <v>457</v>
      </c>
      <c r="G113" s="329">
        <v>818275</v>
      </c>
      <c r="H113">
        <v>5</v>
      </c>
    </row>
    <row r="114" spans="1:8" x14ac:dyDescent="0.25">
      <c r="A114" s="2">
        <v>818.149</v>
      </c>
      <c r="B114" s="2">
        <v>100</v>
      </c>
      <c r="C114" s="2" t="s">
        <v>211</v>
      </c>
      <c r="D114" t="s">
        <v>657</v>
      </c>
      <c r="E114">
        <v>2</v>
      </c>
      <c r="F114" t="s">
        <v>211</v>
      </c>
      <c r="G114" s="329">
        <v>818149</v>
      </c>
      <c r="H114">
        <v>7</v>
      </c>
    </row>
    <row r="115" spans="1:8" x14ac:dyDescent="0.25">
      <c r="A115" s="2">
        <v>817.61900000000003</v>
      </c>
      <c r="B115" s="2">
        <v>15</v>
      </c>
      <c r="C115" s="2" t="s">
        <v>1168</v>
      </c>
      <c r="F115" t="s">
        <v>560</v>
      </c>
      <c r="G115" s="329">
        <v>817619</v>
      </c>
      <c r="H115">
        <v>1</v>
      </c>
    </row>
    <row r="116" spans="1:8" x14ac:dyDescent="0.25">
      <c r="A116" s="2">
        <v>815.62699999999995</v>
      </c>
      <c r="B116" s="2">
        <v>100</v>
      </c>
      <c r="C116" s="2" t="s">
        <v>493</v>
      </c>
      <c r="F116" t="s">
        <v>493</v>
      </c>
      <c r="G116" s="329">
        <v>815627</v>
      </c>
      <c r="H116">
        <v>2</v>
      </c>
    </row>
    <row r="117" spans="1:8" x14ac:dyDescent="0.25">
      <c r="A117" s="2">
        <v>815.00099999999998</v>
      </c>
      <c r="B117" s="2">
        <v>100</v>
      </c>
      <c r="C117" s="2" t="s">
        <v>446</v>
      </c>
      <c r="D117" t="s">
        <v>658</v>
      </c>
      <c r="E117">
        <v>44</v>
      </c>
      <c r="F117" t="s">
        <v>446</v>
      </c>
      <c r="G117" s="329">
        <v>815001</v>
      </c>
      <c r="H117">
        <v>4</v>
      </c>
    </row>
    <row r="118" spans="1:8" x14ac:dyDescent="0.25">
      <c r="A118" s="2">
        <v>811.71600000000001</v>
      </c>
      <c r="B118" s="2">
        <v>100</v>
      </c>
      <c r="C118" s="2" t="s">
        <v>448</v>
      </c>
      <c r="D118" t="s">
        <v>659</v>
      </c>
      <c r="E118">
        <v>45</v>
      </c>
      <c r="F118" t="s">
        <v>448</v>
      </c>
      <c r="G118" s="329">
        <v>811716</v>
      </c>
      <c r="H118">
        <v>5</v>
      </c>
    </row>
    <row r="119" spans="1:8" x14ac:dyDescent="0.25">
      <c r="A119" s="2">
        <v>811.16700000000003</v>
      </c>
      <c r="B119" s="2">
        <v>100</v>
      </c>
      <c r="C119" s="2" t="s">
        <v>437</v>
      </c>
      <c r="D119" t="s">
        <v>559</v>
      </c>
      <c r="E119">
        <v>46</v>
      </c>
      <c r="F119" t="s">
        <v>437</v>
      </c>
      <c r="G119" s="329">
        <v>811167</v>
      </c>
      <c r="H119">
        <v>5</v>
      </c>
    </row>
    <row r="120" spans="1:8" x14ac:dyDescent="0.25">
      <c r="A120" s="2">
        <v>808.92600000000004</v>
      </c>
      <c r="B120" s="2">
        <v>100</v>
      </c>
      <c r="C120" s="2" t="s">
        <v>357</v>
      </c>
      <c r="D120" t="s">
        <v>660</v>
      </c>
      <c r="E120">
        <v>47</v>
      </c>
      <c r="F120" t="s">
        <v>357</v>
      </c>
      <c r="G120" s="329">
        <v>808926</v>
      </c>
      <c r="H120">
        <v>3</v>
      </c>
    </row>
    <row r="121" spans="1:8" x14ac:dyDescent="0.25">
      <c r="A121" s="2">
        <v>806.22799999999995</v>
      </c>
      <c r="B121" s="2">
        <v>14</v>
      </c>
      <c r="C121" s="2" t="s">
        <v>1169</v>
      </c>
      <c r="F121" t="s">
        <v>528</v>
      </c>
      <c r="G121" s="329">
        <v>806228</v>
      </c>
      <c r="H121">
        <v>1</v>
      </c>
    </row>
    <row r="122" spans="1:8" x14ac:dyDescent="0.25">
      <c r="A122" s="2">
        <v>805.096</v>
      </c>
      <c r="B122" s="2">
        <v>19</v>
      </c>
      <c r="C122" s="2" t="s">
        <v>1170</v>
      </c>
      <c r="F122" t="s">
        <v>345</v>
      </c>
      <c r="G122" s="329">
        <v>805096</v>
      </c>
      <c r="H122">
        <v>3</v>
      </c>
    </row>
    <row r="123" spans="1:8" x14ac:dyDescent="0.25">
      <c r="A123" s="2">
        <v>804.39</v>
      </c>
      <c r="B123" s="2">
        <v>100</v>
      </c>
      <c r="C123" s="2" t="s">
        <v>540</v>
      </c>
      <c r="D123" t="s">
        <v>605</v>
      </c>
      <c r="E123">
        <v>48</v>
      </c>
      <c r="F123" t="s">
        <v>540</v>
      </c>
      <c r="G123" s="329">
        <v>804.39</v>
      </c>
      <c r="H123">
        <v>4</v>
      </c>
    </row>
    <row r="124" spans="1:8" x14ac:dyDescent="0.25">
      <c r="A124" s="2">
        <v>803.53599999999994</v>
      </c>
      <c r="B124" s="2">
        <v>100</v>
      </c>
      <c r="C124" s="2" t="s">
        <v>407</v>
      </c>
      <c r="F124" t="s">
        <v>407</v>
      </c>
      <c r="G124" s="329">
        <v>803536</v>
      </c>
      <c r="H124">
        <v>1</v>
      </c>
    </row>
    <row r="125" spans="1:8" x14ac:dyDescent="0.25">
      <c r="A125" s="2">
        <v>801.90899999999999</v>
      </c>
      <c r="B125" s="2">
        <v>14</v>
      </c>
      <c r="C125" s="2" t="s">
        <v>1171</v>
      </c>
      <c r="F125" t="s">
        <v>515</v>
      </c>
      <c r="G125" s="329">
        <v>801909</v>
      </c>
      <c r="H125">
        <v>1</v>
      </c>
    </row>
    <row r="126" spans="1:8" x14ac:dyDescent="0.25">
      <c r="A126" s="2">
        <v>801.90899999999999</v>
      </c>
      <c r="B126" s="2">
        <v>14</v>
      </c>
      <c r="C126" s="2" t="s">
        <v>1172</v>
      </c>
      <c r="F126" t="s">
        <v>516</v>
      </c>
      <c r="G126" s="329">
        <v>801909</v>
      </c>
      <c r="H126">
        <v>1</v>
      </c>
    </row>
    <row r="127" spans="1:8" x14ac:dyDescent="0.25">
      <c r="A127" s="2">
        <v>797.70399999999995</v>
      </c>
      <c r="B127" s="2">
        <v>100</v>
      </c>
      <c r="C127" s="2" t="s">
        <v>443</v>
      </c>
      <c r="D127" t="s">
        <v>661</v>
      </c>
      <c r="E127">
        <v>49</v>
      </c>
      <c r="F127" t="s">
        <v>443</v>
      </c>
      <c r="G127" s="329">
        <v>797704</v>
      </c>
      <c r="H127">
        <v>4</v>
      </c>
    </row>
    <row r="128" spans="1:8" x14ac:dyDescent="0.25">
      <c r="A128" s="2">
        <v>797.17700000000002</v>
      </c>
      <c r="B128" s="2">
        <v>100</v>
      </c>
      <c r="C128" s="2" t="s">
        <v>447</v>
      </c>
      <c r="D128" t="s">
        <v>662</v>
      </c>
      <c r="E128">
        <v>50</v>
      </c>
      <c r="F128" t="s">
        <v>447</v>
      </c>
      <c r="G128" s="329">
        <v>797177</v>
      </c>
      <c r="H128">
        <v>3</v>
      </c>
    </row>
    <row r="129" spans="1:8" x14ac:dyDescent="0.25">
      <c r="A129" s="2">
        <v>796.37699999999995</v>
      </c>
      <c r="B129" s="2">
        <v>15</v>
      </c>
      <c r="C129" s="2" t="s">
        <v>1173</v>
      </c>
      <c r="F129" t="s">
        <v>344</v>
      </c>
      <c r="G129" s="329">
        <v>796377</v>
      </c>
      <c r="H129">
        <v>5</v>
      </c>
    </row>
    <row r="130" spans="1:8" x14ac:dyDescent="0.25">
      <c r="A130" s="2">
        <v>793.077</v>
      </c>
      <c r="B130" s="2">
        <v>100</v>
      </c>
      <c r="C130" s="2" t="s">
        <v>502</v>
      </c>
      <c r="F130" t="s">
        <v>502</v>
      </c>
      <c r="G130" s="329">
        <v>793077</v>
      </c>
      <c r="H130">
        <v>1</v>
      </c>
    </row>
    <row r="131" spans="1:8" x14ac:dyDescent="0.25">
      <c r="A131" s="2">
        <v>791.81899999999996</v>
      </c>
      <c r="B131" s="2">
        <v>100</v>
      </c>
      <c r="C131" s="2" t="s">
        <v>563</v>
      </c>
      <c r="F131" t="s">
        <v>563</v>
      </c>
      <c r="G131" s="329">
        <v>791819</v>
      </c>
      <c r="H131">
        <v>1</v>
      </c>
    </row>
    <row r="132" spans="1:8" x14ac:dyDescent="0.25">
      <c r="A132" s="2">
        <v>791.81899999999996</v>
      </c>
      <c r="B132" s="2">
        <v>100</v>
      </c>
      <c r="C132" s="2" t="s">
        <v>562</v>
      </c>
      <c r="F132" t="s">
        <v>562</v>
      </c>
      <c r="G132" s="329">
        <v>791819</v>
      </c>
      <c r="H132">
        <v>1</v>
      </c>
    </row>
    <row r="133" spans="1:8" x14ac:dyDescent="0.25">
      <c r="A133" s="2">
        <v>788.48699999999997</v>
      </c>
      <c r="B133" s="2">
        <v>100</v>
      </c>
      <c r="C133" s="2" t="s">
        <v>203</v>
      </c>
      <c r="F133" t="s">
        <v>203</v>
      </c>
      <c r="G133" s="329">
        <v>788487</v>
      </c>
      <c r="H133">
        <v>2</v>
      </c>
    </row>
    <row r="134" spans="1:8" x14ac:dyDescent="0.25">
      <c r="A134" s="2">
        <v>788.48400000000004</v>
      </c>
      <c r="B134" s="2">
        <v>100</v>
      </c>
      <c r="C134" s="2" t="s">
        <v>13</v>
      </c>
      <c r="D134" t="s">
        <v>663</v>
      </c>
      <c r="E134">
        <v>51</v>
      </c>
      <c r="F134" t="s">
        <v>13</v>
      </c>
      <c r="G134" s="329">
        <v>788484</v>
      </c>
      <c r="H134">
        <v>5</v>
      </c>
    </row>
    <row r="135" spans="1:8" x14ac:dyDescent="0.25">
      <c r="A135" s="2">
        <v>784.87099999999998</v>
      </c>
      <c r="B135" s="2">
        <v>15</v>
      </c>
      <c r="C135" s="2" t="s">
        <v>1174</v>
      </c>
      <c r="F135" t="s">
        <v>506</v>
      </c>
      <c r="G135" s="329">
        <v>784871</v>
      </c>
      <c r="H135">
        <v>2</v>
      </c>
    </row>
    <row r="136" spans="1:8" x14ac:dyDescent="0.25">
      <c r="A136" s="2">
        <v>784.24599999999998</v>
      </c>
      <c r="B136" s="2">
        <v>100</v>
      </c>
      <c r="C136" s="2" t="s">
        <v>503</v>
      </c>
      <c r="F136" t="s">
        <v>503</v>
      </c>
      <c r="G136" s="329">
        <v>784246</v>
      </c>
      <c r="H136">
        <v>1</v>
      </c>
    </row>
    <row r="137" spans="1:8" x14ac:dyDescent="0.25">
      <c r="A137" s="2">
        <v>784.24599999999998</v>
      </c>
      <c r="B137" s="2">
        <v>100</v>
      </c>
      <c r="C137" s="2" t="s">
        <v>504</v>
      </c>
      <c r="F137" t="s">
        <v>504</v>
      </c>
      <c r="G137" s="329">
        <v>784246</v>
      </c>
      <c r="H137">
        <v>1</v>
      </c>
    </row>
    <row r="138" spans="1:8" x14ac:dyDescent="0.25">
      <c r="A138" s="2">
        <v>783.06200000000001</v>
      </c>
      <c r="B138" s="2">
        <v>100</v>
      </c>
      <c r="C138" s="2" t="s">
        <v>565</v>
      </c>
      <c r="F138" t="s">
        <v>565</v>
      </c>
      <c r="G138" s="329">
        <v>783062</v>
      </c>
      <c r="H138">
        <v>1</v>
      </c>
    </row>
    <row r="139" spans="1:8" x14ac:dyDescent="0.25">
      <c r="A139" s="2">
        <v>782.67200000000003</v>
      </c>
      <c r="B139" s="2">
        <v>100</v>
      </c>
      <c r="C139" s="2" t="s">
        <v>484</v>
      </c>
      <c r="F139" t="s">
        <v>484</v>
      </c>
      <c r="G139" s="329">
        <v>782672</v>
      </c>
      <c r="H139">
        <v>2</v>
      </c>
    </row>
    <row r="140" spans="1:8" x14ac:dyDescent="0.25">
      <c r="A140" s="2">
        <v>781.45600000000002</v>
      </c>
      <c r="B140" s="2">
        <v>17</v>
      </c>
      <c r="C140" s="2" t="s">
        <v>1175</v>
      </c>
      <c r="F140" t="s">
        <v>523</v>
      </c>
      <c r="G140" s="329">
        <v>781456</v>
      </c>
      <c r="H140">
        <v>5</v>
      </c>
    </row>
    <row r="141" spans="1:8" x14ac:dyDescent="0.25">
      <c r="A141" s="2">
        <v>778.79499999999996</v>
      </c>
      <c r="B141" s="2">
        <v>100</v>
      </c>
      <c r="C141" s="2" t="s">
        <v>492</v>
      </c>
      <c r="D141" t="s">
        <v>524</v>
      </c>
      <c r="E141">
        <v>52</v>
      </c>
      <c r="F141" t="s">
        <v>492</v>
      </c>
      <c r="G141" s="329">
        <v>778795</v>
      </c>
      <c r="H141">
        <v>3</v>
      </c>
    </row>
    <row r="142" spans="1:8" x14ac:dyDescent="0.25">
      <c r="A142" s="2">
        <v>778.11800000000005</v>
      </c>
      <c r="B142" s="2">
        <v>11</v>
      </c>
      <c r="C142" s="2" t="s">
        <v>1176</v>
      </c>
      <c r="F142" t="s">
        <v>466</v>
      </c>
      <c r="G142" s="329">
        <v>778118</v>
      </c>
      <c r="H142">
        <v>1</v>
      </c>
    </row>
    <row r="143" spans="1:8" x14ac:dyDescent="0.25">
      <c r="A143" s="2">
        <v>776.76800000000003</v>
      </c>
      <c r="B143" s="2">
        <v>13</v>
      </c>
      <c r="C143" s="2" t="s">
        <v>1177</v>
      </c>
      <c r="F143" t="s">
        <v>664</v>
      </c>
      <c r="G143" s="329">
        <v>776768</v>
      </c>
      <c r="H143">
        <v>3</v>
      </c>
    </row>
    <row r="144" spans="1:8" x14ac:dyDescent="0.25">
      <c r="A144" s="2">
        <v>775.41399999999999</v>
      </c>
      <c r="B144" s="2">
        <v>14</v>
      </c>
      <c r="C144" s="2" t="s">
        <v>1178</v>
      </c>
      <c r="F144" t="s">
        <v>517</v>
      </c>
      <c r="G144" s="329">
        <v>775414</v>
      </c>
      <c r="H144">
        <v>1</v>
      </c>
    </row>
    <row r="145" spans="1:8" x14ac:dyDescent="0.25">
      <c r="A145" s="2">
        <v>774.97299999999996</v>
      </c>
      <c r="B145" s="2">
        <v>100</v>
      </c>
      <c r="C145" s="2" t="s">
        <v>354</v>
      </c>
      <c r="D145" t="s">
        <v>665</v>
      </c>
      <c r="E145">
        <v>3</v>
      </c>
      <c r="F145" t="s">
        <v>354</v>
      </c>
      <c r="G145" s="329">
        <v>774973</v>
      </c>
      <c r="H145">
        <v>5</v>
      </c>
    </row>
    <row r="146" spans="1:8" x14ac:dyDescent="0.25">
      <c r="A146" s="2">
        <v>773.59</v>
      </c>
      <c r="B146" s="2">
        <v>100</v>
      </c>
      <c r="C146" s="2" t="s">
        <v>365</v>
      </c>
      <c r="D146" t="s">
        <v>666</v>
      </c>
      <c r="E146">
        <v>53</v>
      </c>
      <c r="F146" t="s">
        <v>365</v>
      </c>
      <c r="G146" s="329">
        <v>773.59</v>
      </c>
      <c r="H146">
        <v>4</v>
      </c>
    </row>
    <row r="147" spans="1:8" x14ac:dyDescent="0.25">
      <c r="A147" s="2">
        <v>773.56500000000005</v>
      </c>
      <c r="B147" s="2">
        <v>100</v>
      </c>
      <c r="C147" s="2" t="s">
        <v>421</v>
      </c>
      <c r="D147" t="s">
        <v>606</v>
      </c>
      <c r="E147">
        <v>4</v>
      </c>
      <c r="F147" t="s">
        <v>421</v>
      </c>
      <c r="G147" s="329">
        <v>773565</v>
      </c>
      <c r="H147">
        <v>4</v>
      </c>
    </row>
    <row r="148" spans="1:8" x14ac:dyDescent="0.25">
      <c r="A148" s="2">
        <v>772.90599999999995</v>
      </c>
      <c r="B148" s="2">
        <v>100</v>
      </c>
      <c r="C148" s="2" t="s">
        <v>408</v>
      </c>
      <c r="D148" t="s">
        <v>667</v>
      </c>
      <c r="E148">
        <v>54</v>
      </c>
      <c r="F148" t="s">
        <v>408</v>
      </c>
      <c r="G148" s="329">
        <v>772906</v>
      </c>
      <c r="H148">
        <v>4</v>
      </c>
    </row>
    <row r="149" spans="1:8" x14ac:dyDescent="0.25">
      <c r="A149" s="2">
        <v>772.322</v>
      </c>
      <c r="B149" s="2">
        <v>100</v>
      </c>
      <c r="C149" s="2" t="s">
        <v>458</v>
      </c>
      <c r="D149" t="s">
        <v>566</v>
      </c>
      <c r="E149">
        <v>55</v>
      </c>
      <c r="F149" t="s">
        <v>458</v>
      </c>
      <c r="G149" s="329">
        <v>772322</v>
      </c>
      <c r="H149">
        <v>7</v>
      </c>
    </row>
    <row r="150" spans="1:8" x14ac:dyDescent="0.25">
      <c r="A150" s="2">
        <v>771.24800000000005</v>
      </c>
      <c r="B150" s="2">
        <v>100</v>
      </c>
      <c r="C150" s="2" t="s">
        <v>412</v>
      </c>
      <c r="D150" t="s">
        <v>668</v>
      </c>
      <c r="E150">
        <v>56</v>
      </c>
      <c r="F150" t="s">
        <v>412</v>
      </c>
      <c r="G150" s="329">
        <v>771248</v>
      </c>
      <c r="H150">
        <v>4</v>
      </c>
    </row>
    <row r="151" spans="1:8" x14ac:dyDescent="0.25">
      <c r="A151" s="2">
        <v>768.73299999999995</v>
      </c>
      <c r="B151" s="2">
        <v>100</v>
      </c>
      <c r="C151" s="2" t="s">
        <v>607</v>
      </c>
      <c r="F151" t="s">
        <v>607</v>
      </c>
      <c r="G151" s="329">
        <v>768733</v>
      </c>
      <c r="H151">
        <v>1</v>
      </c>
    </row>
    <row r="152" spans="1:8" x14ac:dyDescent="0.25">
      <c r="A152" s="2">
        <v>768.7</v>
      </c>
      <c r="B152" s="2">
        <v>23</v>
      </c>
      <c r="C152" s="2" t="s">
        <v>693</v>
      </c>
      <c r="F152" t="s">
        <v>334</v>
      </c>
      <c r="G152" s="329">
        <v>768.7</v>
      </c>
      <c r="H152">
        <v>3</v>
      </c>
    </row>
    <row r="153" spans="1:8" x14ac:dyDescent="0.25">
      <c r="A153" s="2">
        <v>766.99599999999998</v>
      </c>
      <c r="B153" s="2">
        <v>100</v>
      </c>
      <c r="C153" s="2" t="s">
        <v>561</v>
      </c>
      <c r="F153" t="s">
        <v>561</v>
      </c>
      <c r="G153" s="329">
        <v>766996</v>
      </c>
      <c r="H153">
        <v>2</v>
      </c>
    </row>
    <row r="154" spans="1:8" x14ac:dyDescent="0.25">
      <c r="A154" s="2">
        <v>761.71500000000003</v>
      </c>
      <c r="B154" s="2">
        <v>100</v>
      </c>
      <c r="C154" s="2" t="s">
        <v>418</v>
      </c>
      <c r="D154" t="s">
        <v>669</v>
      </c>
      <c r="E154">
        <v>57</v>
      </c>
      <c r="F154" t="s">
        <v>418</v>
      </c>
      <c r="G154" s="329">
        <v>761715</v>
      </c>
      <c r="H154">
        <v>5</v>
      </c>
    </row>
    <row r="155" spans="1:8" x14ac:dyDescent="0.25">
      <c r="A155" s="2">
        <v>759.41300000000001</v>
      </c>
      <c r="B155" s="2">
        <v>18</v>
      </c>
      <c r="C155" s="2" t="s">
        <v>1179</v>
      </c>
      <c r="F155" t="s">
        <v>529</v>
      </c>
      <c r="G155" s="329">
        <v>759413</v>
      </c>
      <c r="H155">
        <v>1</v>
      </c>
    </row>
    <row r="156" spans="1:8" x14ac:dyDescent="0.25">
      <c r="A156" s="2">
        <v>758.41800000000001</v>
      </c>
      <c r="B156" s="2">
        <v>100</v>
      </c>
      <c r="C156" s="2" t="s">
        <v>423</v>
      </c>
      <c r="D156" t="s">
        <v>567</v>
      </c>
      <c r="E156">
        <v>58</v>
      </c>
      <c r="F156" t="s">
        <v>423</v>
      </c>
      <c r="G156" s="329">
        <v>758418</v>
      </c>
      <c r="H156">
        <v>4</v>
      </c>
    </row>
    <row r="157" spans="1:8" x14ac:dyDescent="0.25">
      <c r="A157" s="2">
        <v>755.12699999999995</v>
      </c>
      <c r="B157" s="2">
        <v>100</v>
      </c>
      <c r="C157" s="2" t="s">
        <v>208</v>
      </c>
      <c r="D157" t="s">
        <v>608</v>
      </c>
      <c r="E157">
        <v>59</v>
      </c>
      <c r="F157" t="s">
        <v>208</v>
      </c>
      <c r="G157" s="329">
        <v>755127</v>
      </c>
      <c r="H157">
        <v>5</v>
      </c>
    </row>
    <row r="158" spans="1:8" x14ac:dyDescent="0.25">
      <c r="A158" s="2">
        <v>754.38599999999997</v>
      </c>
      <c r="B158" s="2">
        <v>100</v>
      </c>
      <c r="C158" s="2" t="s">
        <v>348</v>
      </c>
      <c r="D158" t="s">
        <v>670</v>
      </c>
      <c r="E158">
        <v>5</v>
      </c>
      <c r="F158" t="s">
        <v>348</v>
      </c>
      <c r="G158" s="329">
        <v>754386</v>
      </c>
      <c r="H158">
        <v>6</v>
      </c>
    </row>
    <row r="159" spans="1:8" x14ac:dyDescent="0.25">
      <c r="A159" s="2">
        <v>751.74</v>
      </c>
      <c r="B159" s="2">
        <v>100</v>
      </c>
      <c r="C159" s="2" t="s">
        <v>441</v>
      </c>
      <c r="F159" t="s">
        <v>441</v>
      </c>
      <c r="G159" s="329">
        <v>751.74</v>
      </c>
      <c r="H159">
        <v>1</v>
      </c>
    </row>
    <row r="160" spans="1:8" x14ac:dyDescent="0.25">
      <c r="A160" s="2">
        <v>750.90700000000004</v>
      </c>
      <c r="B160" s="2">
        <v>100</v>
      </c>
      <c r="C160" s="2" t="s">
        <v>551</v>
      </c>
      <c r="F160" t="s">
        <v>551</v>
      </c>
      <c r="G160" s="329">
        <v>750907</v>
      </c>
      <c r="H160">
        <v>2</v>
      </c>
    </row>
    <row r="161" spans="1:8" x14ac:dyDescent="0.25">
      <c r="A161" s="2">
        <v>749.14499999999998</v>
      </c>
      <c r="B161" s="2">
        <v>100</v>
      </c>
      <c r="C161" s="2" t="s">
        <v>578</v>
      </c>
      <c r="F161" t="s">
        <v>578</v>
      </c>
      <c r="G161" s="329">
        <v>749145</v>
      </c>
      <c r="H161">
        <v>2</v>
      </c>
    </row>
    <row r="162" spans="1:8" x14ac:dyDescent="0.25">
      <c r="A162" s="2">
        <v>748.12300000000005</v>
      </c>
      <c r="B162" s="2">
        <v>14</v>
      </c>
      <c r="C162" s="2" t="s">
        <v>1180</v>
      </c>
      <c r="F162" t="s">
        <v>530</v>
      </c>
      <c r="G162" s="329">
        <v>748123</v>
      </c>
      <c r="H162">
        <v>2</v>
      </c>
    </row>
    <row r="163" spans="1:8" x14ac:dyDescent="0.25">
      <c r="A163" s="2">
        <v>747.31799999999998</v>
      </c>
      <c r="B163" s="2">
        <v>11</v>
      </c>
      <c r="C163" s="2" t="s">
        <v>1181</v>
      </c>
      <c r="F163" t="s">
        <v>486</v>
      </c>
      <c r="G163" s="329">
        <v>747318</v>
      </c>
      <c r="H163">
        <v>1</v>
      </c>
    </row>
    <row r="164" spans="1:8" x14ac:dyDescent="0.25">
      <c r="A164" s="2">
        <v>747.31799999999998</v>
      </c>
      <c r="B164" s="2">
        <v>14</v>
      </c>
      <c r="C164" s="2" t="s">
        <v>1182</v>
      </c>
      <c r="F164" t="s">
        <v>341</v>
      </c>
      <c r="G164" s="329">
        <v>747318</v>
      </c>
      <c r="H164">
        <v>1</v>
      </c>
    </row>
    <row r="165" spans="1:8" x14ac:dyDescent="0.25">
      <c r="A165" s="2">
        <v>742.66700000000003</v>
      </c>
      <c r="B165" s="2">
        <v>100</v>
      </c>
      <c r="C165" s="2" t="s">
        <v>420</v>
      </c>
      <c r="F165" t="s">
        <v>420</v>
      </c>
      <c r="G165" s="329">
        <v>742667</v>
      </c>
      <c r="H165">
        <v>2</v>
      </c>
    </row>
    <row r="166" spans="1:8" x14ac:dyDescent="0.25">
      <c r="A166" s="2">
        <v>740.70799999999997</v>
      </c>
      <c r="B166" s="2">
        <v>14</v>
      </c>
      <c r="C166" s="2" t="s">
        <v>1183</v>
      </c>
      <c r="F166" t="s">
        <v>445</v>
      </c>
      <c r="G166" s="329">
        <v>740708</v>
      </c>
      <c r="H166">
        <v>1</v>
      </c>
    </row>
    <row r="167" spans="1:8" x14ac:dyDescent="0.25">
      <c r="A167" s="2">
        <v>740.15800000000002</v>
      </c>
      <c r="B167" s="2">
        <v>13</v>
      </c>
      <c r="C167" s="2" t="s">
        <v>1184</v>
      </c>
      <c r="F167" t="s">
        <v>404</v>
      </c>
      <c r="G167" s="329">
        <v>740158</v>
      </c>
      <c r="H167">
        <v>4</v>
      </c>
    </row>
    <row r="168" spans="1:8" x14ac:dyDescent="0.25">
      <c r="A168" s="2">
        <v>739.35299999999995</v>
      </c>
      <c r="B168" s="2">
        <v>100</v>
      </c>
      <c r="C168" s="2" t="s">
        <v>202</v>
      </c>
      <c r="F168" t="s">
        <v>202</v>
      </c>
      <c r="G168" s="329">
        <v>739353</v>
      </c>
      <c r="H168">
        <v>2</v>
      </c>
    </row>
    <row r="169" spans="1:8" x14ac:dyDescent="0.25">
      <c r="A169" s="2">
        <v>738.73900000000003</v>
      </c>
      <c r="B169" s="2">
        <v>100</v>
      </c>
      <c r="C169" s="2" t="s">
        <v>453</v>
      </c>
      <c r="D169" t="s">
        <v>609</v>
      </c>
      <c r="E169">
        <v>60</v>
      </c>
      <c r="F169" t="s">
        <v>453</v>
      </c>
      <c r="G169" s="329">
        <v>738739</v>
      </c>
      <c r="H169">
        <v>5</v>
      </c>
    </row>
    <row r="170" spans="1:8" x14ac:dyDescent="0.25">
      <c r="A170" s="2">
        <v>738.51499999999999</v>
      </c>
      <c r="B170" s="2">
        <v>100</v>
      </c>
      <c r="C170" s="2" t="s">
        <v>610</v>
      </c>
      <c r="F170" t="s">
        <v>610</v>
      </c>
      <c r="G170" s="329">
        <v>738515</v>
      </c>
      <c r="H170">
        <v>2</v>
      </c>
    </row>
    <row r="171" spans="1:8" x14ac:dyDescent="0.25">
      <c r="A171" s="2">
        <v>736.05700000000002</v>
      </c>
      <c r="B171" s="2">
        <v>100</v>
      </c>
      <c r="C171" s="2" t="s">
        <v>568</v>
      </c>
      <c r="F171" t="s">
        <v>568</v>
      </c>
      <c r="G171" s="329">
        <v>736057</v>
      </c>
      <c r="H171">
        <v>1</v>
      </c>
    </row>
    <row r="172" spans="1:8" x14ac:dyDescent="0.25">
      <c r="A172" s="2">
        <v>735.60699999999997</v>
      </c>
      <c r="B172" s="2">
        <v>13</v>
      </c>
      <c r="C172" s="2" t="s">
        <v>1185</v>
      </c>
      <c r="F172" t="s">
        <v>547</v>
      </c>
      <c r="G172" s="329">
        <v>735607</v>
      </c>
      <c r="H172">
        <v>1</v>
      </c>
    </row>
    <row r="173" spans="1:8" x14ac:dyDescent="0.25">
      <c r="A173" s="2">
        <v>731.25599999999997</v>
      </c>
      <c r="B173" s="2">
        <v>15</v>
      </c>
      <c r="C173" s="2" t="s">
        <v>1186</v>
      </c>
      <c r="F173" t="s">
        <v>505</v>
      </c>
      <c r="G173" s="329">
        <v>731256</v>
      </c>
      <c r="H173">
        <v>1</v>
      </c>
    </row>
    <row r="174" spans="1:8" x14ac:dyDescent="0.25">
      <c r="A174" s="2">
        <v>731.25599999999997</v>
      </c>
      <c r="B174" s="2">
        <v>14</v>
      </c>
      <c r="C174" s="2" t="s">
        <v>1187</v>
      </c>
      <c r="F174" t="s">
        <v>518</v>
      </c>
      <c r="G174" s="329">
        <v>731256</v>
      </c>
      <c r="H174">
        <v>1</v>
      </c>
    </row>
    <row r="175" spans="1:8" x14ac:dyDescent="0.25">
      <c r="A175" s="2">
        <v>731.25599999999997</v>
      </c>
      <c r="B175" s="2">
        <v>16</v>
      </c>
      <c r="C175" s="2" t="s">
        <v>1188</v>
      </c>
      <c r="F175" t="s">
        <v>519</v>
      </c>
      <c r="G175" s="329">
        <v>731256</v>
      </c>
      <c r="H175">
        <v>1</v>
      </c>
    </row>
    <row r="176" spans="1:8" x14ac:dyDescent="0.25">
      <c r="A176" s="2">
        <v>730.85799999999995</v>
      </c>
      <c r="B176" s="2">
        <v>100</v>
      </c>
      <c r="C176" s="2" t="s">
        <v>442</v>
      </c>
      <c r="F176" t="s">
        <v>442</v>
      </c>
      <c r="G176" s="329">
        <v>730858</v>
      </c>
      <c r="H176">
        <v>1</v>
      </c>
    </row>
    <row r="177" spans="1:8" x14ac:dyDescent="0.25">
      <c r="A177" s="2">
        <v>729.67200000000003</v>
      </c>
      <c r="B177" s="2">
        <v>13</v>
      </c>
      <c r="C177" s="2" t="s">
        <v>1189</v>
      </c>
      <c r="F177" t="s">
        <v>362</v>
      </c>
      <c r="G177" s="329">
        <v>729672</v>
      </c>
      <c r="H177">
        <v>4</v>
      </c>
    </row>
    <row r="178" spans="1:8" x14ac:dyDescent="0.25">
      <c r="A178" s="2">
        <v>727.38400000000001</v>
      </c>
      <c r="B178" s="2">
        <v>100</v>
      </c>
      <c r="C178" s="2" t="s">
        <v>487</v>
      </c>
      <c r="D178" t="s">
        <v>611</v>
      </c>
      <c r="E178">
        <v>61</v>
      </c>
      <c r="F178" t="s">
        <v>487</v>
      </c>
      <c r="G178" s="329">
        <v>727384</v>
      </c>
      <c r="H178">
        <v>4</v>
      </c>
    </row>
    <row r="179" spans="1:8" x14ac:dyDescent="0.25">
      <c r="A179" s="2">
        <v>724.90499999999997</v>
      </c>
      <c r="B179" s="2">
        <v>100</v>
      </c>
      <c r="C179" s="2" t="s">
        <v>569</v>
      </c>
      <c r="F179" t="s">
        <v>569</v>
      </c>
      <c r="G179" s="329">
        <v>724905</v>
      </c>
      <c r="H179">
        <v>1</v>
      </c>
    </row>
    <row r="180" spans="1:8" x14ac:dyDescent="0.25">
      <c r="A180" s="2">
        <v>724.24900000000002</v>
      </c>
      <c r="B180" s="2">
        <v>100</v>
      </c>
      <c r="C180" s="2" t="s">
        <v>576</v>
      </c>
      <c r="D180" t="s">
        <v>671</v>
      </c>
      <c r="E180">
        <v>62</v>
      </c>
      <c r="F180" t="s">
        <v>576</v>
      </c>
      <c r="G180" s="329">
        <v>724249</v>
      </c>
      <c r="H180">
        <v>5</v>
      </c>
    </row>
    <row r="181" spans="1:8" x14ac:dyDescent="0.25">
      <c r="A181" s="2">
        <v>722.00800000000004</v>
      </c>
      <c r="B181" s="2">
        <v>100</v>
      </c>
      <c r="C181" s="2" t="s">
        <v>581</v>
      </c>
      <c r="F181" t="s">
        <v>581</v>
      </c>
      <c r="G181" s="329">
        <v>722008</v>
      </c>
      <c r="H181">
        <v>2</v>
      </c>
    </row>
    <row r="182" spans="1:8" x14ac:dyDescent="0.25">
      <c r="A182" s="2">
        <v>720.58100000000002</v>
      </c>
      <c r="B182" s="2">
        <v>100</v>
      </c>
      <c r="C182" s="2" t="s">
        <v>417</v>
      </c>
      <c r="D182" t="s">
        <v>672</v>
      </c>
      <c r="E182">
        <v>63</v>
      </c>
      <c r="F182" t="s">
        <v>417</v>
      </c>
      <c r="G182" s="329">
        <v>720581</v>
      </c>
      <c r="H182">
        <v>6</v>
      </c>
    </row>
    <row r="183" spans="1:8" x14ac:dyDescent="0.25">
      <c r="A183" s="2">
        <v>720.41700000000003</v>
      </c>
      <c r="B183" s="2">
        <v>100</v>
      </c>
      <c r="C183" s="2" t="s">
        <v>571</v>
      </c>
      <c r="F183" t="s">
        <v>571</v>
      </c>
      <c r="G183" s="329">
        <v>720417</v>
      </c>
      <c r="H183">
        <v>1</v>
      </c>
    </row>
    <row r="184" spans="1:8" x14ac:dyDescent="0.25">
      <c r="A184" s="2">
        <v>720.21900000000005</v>
      </c>
      <c r="B184" s="2">
        <v>100</v>
      </c>
      <c r="C184" s="2" t="s">
        <v>531</v>
      </c>
      <c r="F184" t="s">
        <v>531</v>
      </c>
      <c r="G184" s="329">
        <v>720219</v>
      </c>
      <c r="H184">
        <v>1</v>
      </c>
    </row>
    <row r="185" spans="1:8" x14ac:dyDescent="0.25">
      <c r="A185" s="2">
        <v>717.63199999999995</v>
      </c>
      <c r="B185" s="2">
        <v>18</v>
      </c>
      <c r="C185" s="2" t="s">
        <v>1190</v>
      </c>
      <c r="F185" t="s">
        <v>532</v>
      </c>
      <c r="G185" s="329">
        <v>717632</v>
      </c>
      <c r="H185">
        <v>1</v>
      </c>
    </row>
    <row r="186" spans="1:8" x14ac:dyDescent="0.25">
      <c r="A186" s="2">
        <v>717.55499999999995</v>
      </c>
      <c r="B186" s="2">
        <v>100</v>
      </c>
      <c r="C186" s="2" t="s">
        <v>572</v>
      </c>
      <c r="F186" t="s">
        <v>572</v>
      </c>
      <c r="G186" s="329">
        <v>717555</v>
      </c>
      <c r="H186">
        <v>2</v>
      </c>
    </row>
    <row r="187" spans="1:8" x14ac:dyDescent="0.25">
      <c r="A187" s="2">
        <v>715.84799999999996</v>
      </c>
      <c r="B187" s="2">
        <v>100</v>
      </c>
      <c r="C187" s="2" t="s">
        <v>534</v>
      </c>
      <c r="F187" t="s">
        <v>534</v>
      </c>
      <c r="G187" s="329">
        <v>715848</v>
      </c>
      <c r="H187">
        <v>2</v>
      </c>
    </row>
    <row r="188" spans="1:8" x14ac:dyDescent="0.25">
      <c r="A188" s="2">
        <v>715.74800000000005</v>
      </c>
      <c r="B188" s="2">
        <v>100</v>
      </c>
      <c r="C188" s="2" t="s">
        <v>422</v>
      </c>
      <c r="F188" t="s">
        <v>422</v>
      </c>
      <c r="G188" s="329">
        <v>715748</v>
      </c>
      <c r="H188">
        <v>2</v>
      </c>
    </row>
    <row r="189" spans="1:8" x14ac:dyDescent="0.25">
      <c r="A189" s="2">
        <v>713.86699999999996</v>
      </c>
      <c r="B189" s="2">
        <v>100</v>
      </c>
      <c r="C189" s="2" t="s">
        <v>620</v>
      </c>
      <c r="F189" t="s">
        <v>620</v>
      </c>
      <c r="G189" s="329">
        <v>713867</v>
      </c>
      <c r="H189">
        <v>1</v>
      </c>
    </row>
    <row r="190" spans="1:8" x14ac:dyDescent="0.25">
      <c r="A190" s="2">
        <v>705.31</v>
      </c>
      <c r="B190" s="2">
        <v>100</v>
      </c>
      <c r="C190" s="2" t="s">
        <v>550</v>
      </c>
      <c r="D190" t="s">
        <v>673</v>
      </c>
      <c r="E190">
        <v>64</v>
      </c>
      <c r="F190" t="s">
        <v>550</v>
      </c>
      <c r="G190" s="329">
        <v>705.31</v>
      </c>
      <c r="H190">
        <v>3</v>
      </c>
    </row>
    <row r="191" spans="1:8" x14ac:dyDescent="0.25">
      <c r="A191" s="2">
        <v>704.76099999999997</v>
      </c>
      <c r="B191" s="2">
        <v>17</v>
      </c>
      <c r="C191" s="2" t="s">
        <v>1191</v>
      </c>
      <c r="F191" t="s">
        <v>520</v>
      </c>
      <c r="G191" s="329">
        <v>704761</v>
      </c>
      <c r="H191">
        <v>1</v>
      </c>
    </row>
    <row r="192" spans="1:8" x14ac:dyDescent="0.25">
      <c r="A192" s="2">
        <v>702.6</v>
      </c>
      <c r="B192" s="2">
        <v>100</v>
      </c>
      <c r="C192" s="2" t="s">
        <v>573</v>
      </c>
      <c r="F192" t="s">
        <v>573</v>
      </c>
      <c r="G192" s="329">
        <v>702.6</v>
      </c>
      <c r="H192">
        <v>1</v>
      </c>
    </row>
    <row r="193" spans="1:9" x14ac:dyDescent="0.25">
      <c r="A193" s="2">
        <v>697.38099999999997</v>
      </c>
      <c r="B193" s="2">
        <v>100</v>
      </c>
      <c r="C193" s="2" t="s">
        <v>574</v>
      </c>
      <c r="F193" t="s">
        <v>574</v>
      </c>
      <c r="G193" s="329">
        <v>697381</v>
      </c>
      <c r="H193">
        <v>1</v>
      </c>
    </row>
    <row r="194" spans="1:9" x14ac:dyDescent="0.25">
      <c r="A194" s="2">
        <v>696.85699999999997</v>
      </c>
      <c r="B194" s="2">
        <v>100</v>
      </c>
      <c r="C194" s="2" t="s">
        <v>553</v>
      </c>
      <c r="D194" t="s">
        <v>674</v>
      </c>
      <c r="E194">
        <v>65</v>
      </c>
      <c r="F194" t="s">
        <v>553</v>
      </c>
      <c r="G194" s="329">
        <v>696857</v>
      </c>
      <c r="H194">
        <v>4</v>
      </c>
    </row>
    <row r="195" spans="1:9" x14ac:dyDescent="0.25">
      <c r="A195" s="2">
        <v>696.72699999999998</v>
      </c>
      <c r="B195" s="2">
        <v>100</v>
      </c>
      <c r="C195" s="2" t="s">
        <v>210</v>
      </c>
      <c r="D195" t="s">
        <v>675</v>
      </c>
      <c r="E195">
        <v>66</v>
      </c>
      <c r="F195" t="s">
        <v>210</v>
      </c>
      <c r="G195" s="329">
        <v>696727</v>
      </c>
      <c r="H195">
        <v>4</v>
      </c>
    </row>
    <row r="196" spans="1:9" x14ac:dyDescent="0.25">
      <c r="A196" s="2">
        <v>696.09699999999998</v>
      </c>
      <c r="B196" s="2">
        <v>16</v>
      </c>
      <c r="C196" s="2" t="s">
        <v>1192</v>
      </c>
      <c r="F196" t="s">
        <v>612</v>
      </c>
      <c r="G196" s="329">
        <v>696097</v>
      </c>
      <c r="H196">
        <v>1</v>
      </c>
    </row>
    <row r="197" spans="1:9" x14ac:dyDescent="0.25">
      <c r="A197" s="2">
        <v>694.08399999999995</v>
      </c>
      <c r="B197" s="2">
        <v>100</v>
      </c>
      <c r="C197" s="2" t="s">
        <v>413</v>
      </c>
      <c r="F197" t="s">
        <v>413</v>
      </c>
      <c r="G197" s="329">
        <v>694084</v>
      </c>
      <c r="H197">
        <v>2</v>
      </c>
    </row>
    <row r="198" spans="1:9" x14ac:dyDescent="0.25">
      <c r="A198" s="2">
        <v>693.31700000000001</v>
      </c>
      <c r="B198" s="2">
        <v>15</v>
      </c>
      <c r="C198" s="2" t="s">
        <v>1193</v>
      </c>
      <c r="F198" t="s">
        <v>355</v>
      </c>
      <c r="G198" s="329">
        <v>693317</v>
      </c>
      <c r="H198">
        <v>2</v>
      </c>
    </row>
    <row r="199" spans="1:9" x14ac:dyDescent="0.25">
      <c r="A199" s="2">
        <v>690.61599999999999</v>
      </c>
      <c r="B199" s="2">
        <v>100</v>
      </c>
      <c r="C199" s="2" t="s">
        <v>419</v>
      </c>
      <c r="D199" t="s">
        <v>676</v>
      </c>
      <c r="E199">
        <v>67</v>
      </c>
      <c r="F199" t="s">
        <v>419</v>
      </c>
      <c r="G199" s="329">
        <v>690616</v>
      </c>
      <c r="H199">
        <v>5</v>
      </c>
    </row>
    <row r="200" spans="1:9" x14ac:dyDescent="0.25">
      <c r="A200" s="2">
        <v>687.10699999999997</v>
      </c>
      <c r="B200" s="2">
        <v>100</v>
      </c>
      <c r="C200" s="2" t="s">
        <v>415</v>
      </c>
      <c r="D200" t="s">
        <v>677</v>
      </c>
      <c r="E200">
        <v>68</v>
      </c>
      <c r="F200" t="s">
        <v>415</v>
      </c>
      <c r="G200" s="329">
        <v>687107</v>
      </c>
      <c r="H200">
        <v>3</v>
      </c>
    </row>
    <row r="201" spans="1:9" x14ac:dyDescent="0.25">
      <c r="A201" s="2">
        <v>686.83799999999997</v>
      </c>
      <c r="B201" s="2">
        <v>100</v>
      </c>
      <c r="C201" s="2" t="s">
        <v>564</v>
      </c>
      <c r="D201" t="s">
        <v>678</v>
      </c>
      <c r="E201">
        <v>69</v>
      </c>
      <c r="F201" t="s">
        <v>564</v>
      </c>
      <c r="G201" s="329">
        <v>686838</v>
      </c>
      <c r="H201">
        <v>3</v>
      </c>
    </row>
    <row r="202" spans="1:9" x14ac:dyDescent="0.25">
      <c r="A202" s="2">
        <v>684.19100000000003</v>
      </c>
      <c r="B202" s="2">
        <v>100</v>
      </c>
      <c r="C202" s="2" t="s">
        <v>613</v>
      </c>
      <c r="F202" t="s">
        <v>613</v>
      </c>
      <c r="G202" s="329">
        <v>684191</v>
      </c>
      <c r="H202">
        <v>1</v>
      </c>
    </row>
    <row r="203" spans="1:9" x14ac:dyDescent="0.25">
      <c r="A203" s="2">
        <v>682.04499999999996</v>
      </c>
      <c r="B203" s="2">
        <v>100</v>
      </c>
      <c r="C203" s="2" t="s">
        <v>494</v>
      </c>
      <c r="D203" t="s">
        <v>679</v>
      </c>
      <c r="E203">
        <v>70</v>
      </c>
      <c r="F203" t="s">
        <v>494</v>
      </c>
      <c r="G203" s="329">
        <v>682045</v>
      </c>
      <c r="H203">
        <v>3</v>
      </c>
    </row>
    <row r="204" spans="1:9" x14ac:dyDescent="0.25">
      <c r="A204" s="2">
        <v>680.29600000000005</v>
      </c>
      <c r="B204" s="2">
        <v>100</v>
      </c>
      <c r="C204" s="2" t="s">
        <v>575</v>
      </c>
      <c r="F204" t="s">
        <v>575</v>
      </c>
      <c r="G204" s="329">
        <v>680296</v>
      </c>
      <c r="H204">
        <v>1</v>
      </c>
    </row>
    <row r="205" spans="1:9" x14ac:dyDescent="0.25">
      <c r="A205" s="2">
        <v>679.64400000000001</v>
      </c>
      <c r="B205" s="2">
        <v>16</v>
      </c>
      <c r="C205" s="2" t="s">
        <v>1194</v>
      </c>
      <c r="F205" t="s">
        <v>451</v>
      </c>
      <c r="G205" s="329">
        <v>679644</v>
      </c>
      <c r="H205">
        <v>5</v>
      </c>
    </row>
    <row r="206" spans="1:9" x14ac:dyDescent="0.25">
      <c r="A206" s="2">
        <v>679.53499999999997</v>
      </c>
      <c r="B206" s="2">
        <v>100</v>
      </c>
      <c r="C206" s="2" t="s">
        <v>214</v>
      </c>
      <c r="D206" s="2" t="s">
        <v>548</v>
      </c>
      <c r="E206" s="2">
        <v>6</v>
      </c>
      <c r="F206" s="2" t="s">
        <v>214</v>
      </c>
      <c r="G206" s="329">
        <v>679535</v>
      </c>
      <c r="H206" s="2">
        <v>4</v>
      </c>
      <c r="I206" s="2"/>
    </row>
    <row r="207" spans="1:9" x14ac:dyDescent="0.25">
      <c r="A207" s="2">
        <v>676.202</v>
      </c>
      <c r="B207" s="2">
        <v>100</v>
      </c>
      <c r="C207" s="2" t="s">
        <v>416</v>
      </c>
      <c r="D207" s="2"/>
      <c r="E207" s="2"/>
      <c r="F207" s="2" t="s">
        <v>416</v>
      </c>
      <c r="G207" s="329">
        <v>676202</v>
      </c>
      <c r="H207" s="2">
        <v>2</v>
      </c>
      <c r="I207" s="2"/>
    </row>
    <row r="208" spans="1:9" x14ac:dyDescent="0.25">
      <c r="A208" s="2">
        <v>674.71799999999996</v>
      </c>
      <c r="B208" s="2">
        <v>100</v>
      </c>
      <c r="C208" s="2" t="s">
        <v>205</v>
      </c>
      <c r="D208" s="2" t="s">
        <v>680</v>
      </c>
      <c r="E208" s="2">
        <v>71</v>
      </c>
      <c r="F208" s="2" t="s">
        <v>205</v>
      </c>
      <c r="G208" s="329">
        <v>674718</v>
      </c>
      <c r="H208" s="2">
        <v>5</v>
      </c>
      <c r="I208" s="2"/>
    </row>
    <row r="209" spans="1:9" x14ac:dyDescent="0.25">
      <c r="A209" s="2">
        <v>674.52700000000004</v>
      </c>
      <c r="B209" s="2">
        <v>100</v>
      </c>
      <c r="C209" s="2" t="s">
        <v>614</v>
      </c>
      <c r="D209" s="2"/>
      <c r="E209" s="2"/>
      <c r="F209" s="2" t="s">
        <v>614</v>
      </c>
      <c r="G209" s="329">
        <v>674527</v>
      </c>
      <c r="H209" s="2">
        <v>1</v>
      </c>
      <c r="I209" s="2"/>
    </row>
    <row r="210" spans="1:9" x14ac:dyDescent="0.25">
      <c r="A210" s="2">
        <v>673.33299999999997</v>
      </c>
      <c r="B210" s="2">
        <v>15</v>
      </c>
      <c r="C210" s="2" t="s">
        <v>1195</v>
      </c>
      <c r="D210" s="2"/>
      <c r="E210" s="2"/>
      <c r="F210" s="2" t="s">
        <v>533</v>
      </c>
      <c r="G210" s="329">
        <v>673333</v>
      </c>
      <c r="H210" s="2">
        <v>1</v>
      </c>
      <c r="I210" s="2"/>
    </row>
    <row r="211" spans="1:9" x14ac:dyDescent="0.25">
      <c r="A211" s="2">
        <v>671.274</v>
      </c>
      <c r="B211" s="2">
        <v>100</v>
      </c>
      <c r="C211" s="2" t="s">
        <v>592</v>
      </c>
      <c r="D211" s="2"/>
      <c r="E211" s="2"/>
      <c r="F211" s="2" t="s">
        <v>592</v>
      </c>
      <c r="G211" s="329">
        <v>671274</v>
      </c>
      <c r="H211" s="2">
        <v>1</v>
      </c>
      <c r="I211" s="2"/>
    </row>
    <row r="212" spans="1:9" x14ac:dyDescent="0.25">
      <c r="A212" s="2">
        <v>669.43499999999995</v>
      </c>
      <c r="B212" s="2">
        <v>25</v>
      </c>
      <c r="C212" s="2" t="s">
        <v>1196</v>
      </c>
      <c r="D212" s="2"/>
      <c r="E212" s="2"/>
      <c r="F212" s="2" t="s">
        <v>507</v>
      </c>
      <c r="G212" s="329">
        <v>669435</v>
      </c>
      <c r="H212" s="2">
        <v>1</v>
      </c>
      <c r="I212" s="2"/>
    </row>
    <row r="213" spans="1:9" x14ac:dyDescent="0.25">
      <c r="A213" s="2">
        <v>669.14300000000003</v>
      </c>
      <c r="B213" s="2">
        <v>100</v>
      </c>
      <c r="C213" s="2" t="s">
        <v>577</v>
      </c>
      <c r="D213" s="2"/>
      <c r="E213" s="2"/>
      <c r="F213" s="2" t="s">
        <v>577</v>
      </c>
      <c r="G213" s="329">
        <v>669143</v>
      </c>
      <c r="H213" s="2">
        <v>1</v>
      </c>
      <c r="I213" s="2"/>
    </row>
    <row r="214" spans="1:9" x14ac:dyDescent="0.25">
      <c r="A214" s="2">
        <v>669.03200000000004</v>
      </c>
      <c r="B214" s="2">
        <v>100</v>
      </c>
      <c r="C214" s="2" t="s">
        <v>212</v>
      </c>
      <c r="D214" s="2" t="s">
        <v>681</v>
      </c>
      <c r="E214" s="2">
        <v>72</v>
      </c>
      <c r="F214" s="2" t="s">
        <v>212</v>
      </c>
      <c r="G214" s="329">
        <v>669032</v>
      </c>
      <c r="H214" s="2">
        <v>5</v>
      </c>
      <c r="I214" s="2"/>
    </row>
    <row r="215" spans="1:9" x14ac:dyDescent="0.25">
      <c r="A215" s="2">
        <v>662.30200000000002</v>
      </c>
      <c r="B215" s="2">
        <v>100</v>
      </c>
      <c r="C215" s="2" t="s">
        <v>358</v>
      </c>
      <c r="D215" s="2"/>
      <c r="E215" s="2"/>
      <c r="F215" s="2" t="s">
        <v>358</v>
      </c>
      <c r="G215" s="329">
        <v>662302</v>
      </c>
      <c r="H215" s="2">
        <v>2</v>
      </c>
      <c r="I215" s="2"/>
    </row>
    <row r="216" spans="1:9" x14ac:dyDescent="0.25">
      <c r="A216" s="2">
        <v>662.05899999999997</v>
      </c>
      <c r="B216" s="2">
        <v>100</v>
      </c>
      <c r="C216" s="2" t="s">
        <v>535</v>
      </c>
      <c r="D216" s="2"/>
      <c r="E216" s="2"/>
      <c r="F216" s="2" t="s">
        <v>535</v>
      </c>
      <c r="G216" s="329">
        <v>662059</v>
      </c>
      <c r="H216" s="2">
        <v>1</v>
      </c>
      <c r="I216" s="2"/>
    </row>
    <row r="217" spans="1:9" x14ac:dyDescent="0.25">
      <c r="A217" s="2">
        <v>657.99099999999999</v>
      </c>
      <c r="B217" s="2">
        <v>100</v>
      </c>
      <c r="C217" s="2" t="s">
        <v>579</v>
      </c>
      <c r="D217" s="2"/>
      <c r="E217" s="2"/>
      <c r="F217" s="2" t="s">
        <v>579</v>
      </c>
      <c r="G217" s="329">
        <v>657991</v>
      </c>
      <c r="H217" s="2">
        <v>1</v>
      </c>
      <c r="I217" s="2"/>
    </row>
    <row r="218" spans="1:9" x14ac:dyDescent="0.25">
      <c r="A218" s="2">
        <v>651.39800000000002</v>
      </c>
      <c r="B218" s="2">
        <v>100</v>
      </c>
      <c r="C218" s="2" t="s">
        <v>570</v>
      </c>
      <c r="D218" s="2"/>
      <c r="E218" s="2"/>
      <c r="F218" s="2" t="s">
        <v>570</v>
      </c>
      <c r="G218" s="329">
        <v>651398</v>
      </c>
      <c r="H218" s="2">
        <v>2</v>
      </c>
      <c r="I218" s="2"/>
    </row>
    <row r="219" spans="1:9" x14ac:dyDescent="0.25">
      <c r="A219" s="2">
        <v>648.52</v>
      </c>
      <c r="B219" s="2">
        <v>16</v>
      </c>
      <c r="C219" s="2" t="s">
        <v>1197</v>
      </c>
      <c r="D219" s="2"/>
      <c r="E219" s="2"/>
      <c r="F219" s="2" t="s">
        <v>425</v>
      </c>
      <c r="G219" s="329">
        <v>648.52</v>
      </c>
      <c r="H219" s="2">
        <v>4</v>
      </c>
      <c r="I219" s="2"/>
    </row>
    <row r="220" spans="1:9" x14ac:dyDescent="0.25">
      <c r="A220" s="2">
        <v>646.83900000000006</v>
      </c>
      <c r="B220" s="2">
        <v>100</v>
      </c>
      <c r="C220" s="2" t="s">
        <v>580</v>
      </c>
      <c r="D220" s="2"/>
      <c r="E220" s="2"/>
      <c r="F220" s="2" t="s">
        <v>580</v>
      </c>
      <c r="G220" s="329">
        <v>646839</v>
      </c>
      <c r="H220" s="2">
        <v>1</v>
      </c>
      <c r="I220" s="2"/>
    </row>
    <row r="221" spans="1:9" x14ac:dyDescent="0.25">
      <c r="A221" s="2">
        <v>635.87199999999996</v>
      </c>
      <c r="B221" s="2">
        <v>100</v>
      </c>
      <c r="C221" s="2" t="s">
        <v>615</v>
      </c>
      <c r="D221" s="2"/>
      <c r="E221" s="2"/>
      <c r="F221" s="2" t="s">
        <v>615</v>
      </c>
      <c r="G221" s="329">
        <v>635872</v>
      </c>
      <c r="H221" s="2">
        <v>1</v>
      </c>
      <c r="I221" s="2"/>
    </row>
    <row r="222" spans="1:9" x14ac:dyDescent="0.25">
      <c r="A222" s="2">
        <v>633.46299999999997</v>
      </c>
      <c r="B222" s="2">
        <v>100</v>
      </c>
      <c r="C222" s="2" t="s">
        <v>552</v>
      </c>
      <c r="D222" s="2" t="s">
        <v>554</v>
      </c>
      <c r="E222" s="2">
        <v>73</v>
      </c>
      <c r="F222" s="2" t="s">
        <v>552</v>
      </c>
      <c r="G222" s="329">
        <v>633463</v>
      </c>
      <c r="H222" s="2">
        <v>3</v>
      </c>
      <c r="I222" s="2"/>
    </row>
    <row r="223" spans="1:9" x14ac:dyDescent="0.25">
      <c r="A223" s="2">
        <v>626.20799999999997</v>
      </c>
      <c r="B223" s="2">
        <v>100</v>
      </c>
      <c r="C223" s="2" t="s">
        <v>616</v>
      </c>
      <c r="D223" s="2"/>
      <c r="E223" s="2"/>
      <c r="F223" s="2" t="s">
        <v>616</v>
      </c>
      <c r="G223" s="329">
        <v>626208</v>
      </c>
      <c r="H223" s="2">
        <v>1</v>
      </c>
      <c r="I223" s="2"/>
    </row>
    <row r="224" spans="1:9" x14ac:dyDescent="0.25">
      <c r="A224" s="2">
        <v>625.27700000000004</v>
      </c>
      <c r="B224" s="2">
        <v>16</v>
      </c>
      <c r="C224" s="2" t="s">
        <v>1198</v>
      </c>
      <c r="D224" s="2"/>
      <c r="E224" s="2"/>
      <c r="F224" s="2" t="s">
        <v>521</v>
      </c>
      <c r="G224" s="329">
        <v>625277</v>
      </c>
      <c r="H224" s="2">
        <v>1</v>
      </c>
      <c r="I224" s="2"/>
    </row>
    <row r="225" spans="1:9" x14ac:dyDescent="0.25">
      <c r="A225" s="2">
        <v>616.44500000000005</v>
      </c>
      <c r="B225" s="2">
        <v>17</v>
      </c>
      <c r="C225" s="2" t="s">
        <v>1199</v>
      </c>
      <c r="D225" s="2"/>
      <c r="E225" s="2"/>
      <c r="F225" s="2" t="s">
        <v>522</v>
      </c>
      <c r="G225" s="329">
        <v>616445</v>
      </c>
      <c r="H225" s="2">
        <v>1</v>
      </c>
      <c r="I225" s="2"/>
    </row>
    <row r="226" spans="1:9" x14ac:dyDescent="0.25">
      <c r="A226" s="2">
        <v>609.77499999999998</v>
      </c>
      <c r="B226" s="2">
        <v>14</v>
      </c>
      <c r="C226" s="2" t="s">
        <v>1200</v>
      </c>
      <c r="D226" s="2"/>
      <c r="E226" s="2"/>
      <c r="F226" s="2" t="s">
        <v>536</v>
      </c>
      <c r="G226" s="329">
        <v>609775</v>
      </c>
      <c r="H226" s="2">
        <v>1</v>
      </c>
      <c r="I226" s="2"/>
    </row>
    <row r="227" spans="1:9" x14ac:dyDescent="0.25">
      <c r="A227" s="2">
        <v>607.31200000000001</v>
      </c>
      <c r="B227" s="2">
        <v>15</v>
      </c>
      <c r="C227" s="2" t="s">
        <v>1201</v>
      </c>
      <c r="D227" s="2"/>
      <c r="E227" s="2"/>
      <c r="F227" s="2" t="s">
        <v>617</v>
      </c>
      <c r="G227" s="329">
        <v>607312</v>
      </c>
      <c r="H227" s="2">
        <v>2</v>
      </c>
      <c r="I227" s="2"/>
    </row>
    <row r="228" spans="1:9" x14ac:dyDescent="0.25">
      <c r="A228" s="2">
        <v>600.65700000000004</v>
      </c>
      <c r="B228" s="2">
        <v>100</v>
      </c>
      <c r="C228" s="2" t="s">
        <v>541</v>
      </c>
      <c r="D228" s="2" t="s">
        <v>555</v>
      </c>
      <c r="E228" s="2">
        <v>74</v>
      </c>
      <c r="F228" s="2" t="s">
        <v>541</v>
      </c>
      <c r="G228" s="329">
        <v>600657</v>
      </c>
      <c r="H228" s="2">
        <v>4</v>
      </c>
      <c r="I228" s="2"/>
    </row>
    <row r="229" spans="1:9" x14ac:dyDescent="0.25">
      <c r="A229" s="2">
        <v>599.66700000000003</v>
      </c>
      <c r="B229" s="2">
        <v>100</v>
      </c>
      <c r="C229" s="2" t="s">
        <v>215</v>
      </c>
      <c r="D229" s="2" t="s">
        <v>556</v>
      </c>
      <c r="E229" s="2">
        <v>7</v>
      </c>
      <c r="F229" s="2" t="s">
        <v>215</v>
      </c>
      <c r="G229" s="329">
        <v>599667</v>
      </c>
      <c r="H229" s="2">
        <v>5</v>
      </c>
      <c r="I229" s="2"/>
    </row>
    <row r="230" spans="1:9" x14ac:dyDescent="0.25">
      <c r="A230" s="2">
        <v>598.01499999999999</v>
      </c>
      <c r="B230" s="2">
        <v>100</v>
      </c>
      <c r="C230" s="2" t="s">
        <v>621</v>
      </c>
      <c r="D230" s="2"/>
      <c r="E230" s="2"/>
      <c r="F230" s="2" t="s">
        <v>621</v>
      </c>
      <c r="G230" s="329">
        <v>598015</v>
      </c>
      <c r="H230" s="2">
        <v>1</v>
      </c>
      <c r="I230" s="2"/>
    </row>
    <row r="231" spans="1:9" x14ac:dyDescent="0.25">
      <c r="A231" s="2">
        <v>595.12699999999995</v>
      </c>
      <c r="B231" s="2">
        <v>100</v>
      </c>
      <c r="C231" s="2" t="s">
        <v>582</v>
      </c>
      <c r="D231" s="2"/>
      <c r="E231" s="2"/>
      <c r="F231" s="2" t="s">
        <v>582</v>
      </c>
      <c r="G231" s="329">
        <v>595127</v>
      </c>
      <c r="H231" s="2">
        <v>1</v>
      </c>
      <c r="I231" s="2"/>
    </row>
    <row r="232" spans="1:9" x14ac:dyDescent="0.25">
      <c r="A232" s="2">
        <v>593.24099999999999</v>
      </c>
      <c r="B232" s="2">
        <v>16</v>
      </c>
      <c r="C232" s="2" t="s">
        <v>1202</v>
      </c>
      <c r="D232" s="2"/>
      <c r="E232" s="2"/>
      <c r="F232" s="2" t="s">
        <v>467</v>
      </c>
      <c r="G232" s="329">
        <v>593241</v>
      </c>
      <c r="H232" s="2">
        <v>2</v>
      </c>
      <c r="I232" s="2"/>
    </row>
    <row r="233" spans="1:9" x14ac:dyDescent="0.25">
      <c r="A233" s="2">
        <v>589.50599999999997</v>
      </c>
      <c r="B233" s="2">
        <v>100</v>
      </c>
      <c r="C233" s="2" t="s">
        <v>361</v>
      </c>
      <c r="D233" s="2"/>
      <c r="E233" s="2"/>
      <c r="F233" s="2" t="s">
        <v>361</v>
      </c>
      <c r="G233" s="329">
        <v>589506</v>
      </c>
      <c r="H233" s="2">
        <v>1</v>
      </c>
      <c r="I233" s="2"/>
    </row>
    <row r="234" spans="1:9" x14ac:dyDescent="0.25">
      <c r="A234" s="2">
        <v>581.06899999999996</v>
      </c>
      <c r="B234" s="2">
        <v>100</v>
      </c>
      <c r="C234" s="2" t="s">
        <v>213</v>
      </c>
      <c r="D234" s="2" t="s">
        <v>682</v>
      </c>
      <c r="E234" s="2">
        <v>8</v>
      </c>
      <c r="F234" s="2" t="s">
        <v>213</v>
      </c>
      <c r="G234" s="329">
        <v>581069</v>
      </c>
      <c r="H234" s="2">
        <v>5</v>
      </c>
      <c r="I234" s="2"/>
    </row>
    <row r="235" spans="1:9" x14ac:dyDescent="0.25">
      <c r="A235" s="2">
        <v>577.89</v>
      </c>
      <c r="B235" s="2">
        <v>100</v>
      </c>
      <c r="C235" s="2" t="s">
        <v>618</v>
      </c>
      <c r="D235" s="2"/>
      <c r="E235" s="2"/>
      <c r="F235" s="2" t="s">
        <v>618</v>
      </c>
      <c r="G235" s="329">
        <v>577.89</v>
      </c>
      <c r="H235" s="2">
        <v>1</v>
      </c>
      <c r="I235" s="2"/>
    </row>
    <row r="236" spans="1:9" x14ac:dyDescent="0.25">
      <c r="A236" s="2">
        <v>575.87699999999995</v>
      </c>
      <c r="B236" s="2">
        <v>100</v>
      </c>
      <c r="C236" s="2" t="s">
        <v>537</v>
      </c>
      <c r="D236" s="2"/>
      <c r="E236" s="2"/>
      <c r="F236" s="2" t="s">
        <v>537</v>
      </c>
      <c r="G236" s="329">
        <v>575877</v>
      </c>
      <c r="H236" s="2">
        <v>1</v>
      </c>
      <c r="I236" s="2"/>
    </row>
    <row r="237" spans="1:9" x14ac:dyDescent="0.25">
      <c r="A237" s="2">
        <v>569.17100000000005</v>
      </c>
      <c r="B237" s="2">
        <v>100</v>
      </c>
      <c r="C237" s="2" t="s">
        <v>449</v>
      </c>
      <c r="D237" s="2"/>
      <c r="E237" s="2"/>
      <c r="F237" s="2" t="s">
        <v>449</v>
      </c>
      <c r="G237" s="329">
        <v>569171</v>
      </c>
      <c r="H237" s="2">
        <v>1</v>
      </c>
      <c r="I237" s="2"/>
    </row>
    <row r="238" spans="1:9" x14ac:dyDescent="0.25">
      <c r="A238" s="2">
        <v>560.90200000000004</v>
      </c>
      <c r="B238" s="2">
        <v>15</v>
      </c>
      <c r="C238" s="2" t="s">
        <v>1203</v>
      </c>
      <c r="D238" s="2"/>
      <c r="E238" s="2"/>
      <c r="F238" s="2" t="s">
        <v>426</v>
      </c>
      <c r="G238" s="329">
        <v>560902</v>
      </c>
      <c r="H238" s="2">
        <v>3</v>
      </c>
      <c r="I238" s="2"/>
    </row>
    <row r="239" spans="1:9" x14ac:dyDescent="0.25">
      <c r="A239" s="2">
        <v>557.61900000000003</v>
      </c>
      <c r="B239" s="2">
        <v>100</v>
      </c>
      <c r="C239" s="2" t="s">
        <v>583</v>
      </c>
      <c r="D239" s="2"/>
      <c r="E239" s="2"/>
      <c r="F239" s="2" t="s">
        <v>583</v>
      </c>
      <c r="G239" s="329">
        <v>557619</v>
      </c>
      <c r="H239" s="2">
        <v>1</v>
      </c>
      <c r="I239" s="2"/>
    </row>
    <row r="240" spans="1:9" x14ac:dyDescent="0.25">
      <c r="A240" s="2">
        <v>556.16399999999999</v>
      </c>
      <c r="B240" s="2">
        <v>20</v>
      </c>
      <c r="C240" s="2" t="s">
        <v>1204</v>
      </c>
      <c r="D240" s="2"/>
      <c r="E240" s="2"/>
      <c r="F240" s="2" t="s">
        <v>360</v>
      </c>
      <c r="G240" s="329">
        <v>556164</v>
      </c>
      <c r="H240" s="2">
        <v>1</v>
      </c>
      <c r="I240" s="2"/>
    </row>
    <row r="241" spans="1:9" x14ac:dyDescent="0.25">
      <c r="A241" s="2">
        <v>533.50800000000004</v>
      </c>
      <c r="B241" s="2">
        <v>100</v>
      </c>
      <c r="C241" s="2" t="s">
        <v>468</v>
      </c>
      <c r="D241" s="2"/>
      <c r="E241" s="2"/>
      <c r="F241" s="2" t="s">
        <v>468</v>
      </c>
      <c r="G241" s="329">
        <v>533508</v>
      </c>
      <c r="H241" s="2">
        <v>1</v>
      </c>
      <c r="I241" s="2"/>
    </row>
    <row r="242" spans="1:9" x14ac:dyDescent="0.25">
      <c r="A242" s="2">
        <v>522.04200000000003</v>
      </c>
      <c r="B242" s="2">
        <v>100</v>
      </c>
      <c r="C242" s="2" t="s">
        <v>584</v>
      </c>
      <c r="D242" s="2"/>
      <c r="E242" s="2"/>
      <c r="F242" s="2" t="s">
        <v>584</v>
      </c>
      <c r="G242" s="329">
        <v>522042</v>
      </c>
      <c r="H242" s="2">
        <v>1</v>
      </c>
      <c r="I242" s="2"/>
    </row>
    <row r="243" spans="1:9" x14ac:dyDescent="0.25">
      <c r="A243" s="2">
        <v>513.01</v>
      </c>
      <c r="B243" s="2">
        <v>100</v>
      </c>
      <c r="C243" s="2" t="s">
        <v>585</v>
      </c>
      <c r="D243" s="2"/>
      <c r="E243" s="2"/>
      <c r="F243" s="2" t="s">
        <v>585</v>
      </c>
      <c r="G243" s="329">
        <v>513.01</v>
      </c>
      <c r="H243" s="2">
        <v>1</v>
      </c>
      <c r="I243" s="2"/>
    </row>
    <row r="244" spans="1:9" x14ac:dyDescent="0.25">
      <c r="A244" s="2">
        <v>510.46600000000001</v>
      </c>
      <c r="B244" s="2">
        <v>19</v>
      </c>
      <c r="C244" s="2" t="s">
        <v>1205</v>
      </c>
      <c r="D244" s="2"/>
      <c r="E244" s="2"/>
      <c r="F244" s="2" t="s">
        <v>364</v>
      </c>
      <c r="G244" s="329">
        <v>510466</v>
      </c>
      <c r="H244" s="2">
        <v>1</v>
      </c>
      <c r="I244" s="2"/>
    </row>
    <row r="245" spans="1:9" x14ac:dyDescent="0.25">
      <c r="A245" s="2">
        <v>509.74700000000001</v>
      </c>
      <c r="B245" s="2">
        <v>100</v>
      </c>
      <c r="C245" s="2" t="s">
        <v>622</v>
      </c>
      <c r="D245" s="2"/>
      <c r="E245" s="2"/>
      <c r="F245" s="2" t="s">
        <v>622</v>
      </c>
      <c r="G245" s="329">
        <v>509747</v>
      </c>
      <c r="H245" s="2">
        <v>1</v>
      </c>
      <c r="I245" s="2"/>
    </row>
    <row r="246" spans="1:9" x14ac:dyDescent="0.25">
      <c r="A246" s="2">
        <v>498.714</v>
      </c>
      <c r="B246" s="2">
        <v>13</v>
      </c>
      <c r="C246" s="2" t="s">
        <v>1206</v>
      </c>
      <c r="D246" s="2"/>
      <c r="E246" s="2"/>
      <c r="F246" s="2" t="s">
        <v>683</v>
      </c>
      <c r="G246" s="329">
        <v>498714</v>
      </c>
      <c r="H246" s="2">
        <v>1</v>
      </c>
      <c r="I246" s="2"/>
    </row>
    <row r="247" spans="1:9" x14ac:dyDescent="0.25">
      <c r="A247" s="2">
        <v>491.31200000000001</v>
      </c>
      <c r="B247" s="2">
        <v>12</v>
      </c>
      <c r="C247" s="2" t="s">
        <v>1207</v>
      </c>
      <c r="D247" s="2"/>
      <c r="E247" s="2"/>
      <c r="F247" s="2" t="s">
        <v>538</v>
      </c>
      <c r="G247" s="329">
        <v>491312</v>
      </c>
      <c r="H247" s="2">
        <v>1</v>
      </c>
      <c r="I247" s="2"/>
    </row>
    <row r="248" spans="1:9" x14ac:dyDescent="0.25">
      <c r="A248" s="2">
        <v>481.25299999999999</v>
      </c>
      <c r="B248" s="2">
        <v>100</v>
      </c>
      <c r="C248" s="2" t="s">
        <v>619</v>
      </c>
      <c r="D248" s="2"/>
      <c r="E248" s="2"/>
      <c r="F248" s="2" t="s">
        <v>619</v>
      </c>
      <c r="G248" s="329">
        <v>481253</v>
      </c>
      <c r="H248" s="2">
        <v>1</v>
      </c>
      <c r="I248" s="2"/>
    </row>
    <row r="249" spans="1:9" x14ac:dyDescent="0.25">
      <c r="A249" s="2">
        <v>479.62700000000001</v>
      </c>
      <c r="B249" s="2">
        <v>100</v>
      </c>
      <c r="C249" s="2" t="s">
        <v>20</v>
      </c>
      <c r="D249" s="2" t="s">
        <v>684</v>
      </c>
      <c r="E249" s="2">
        <v>9</v>
      </c>
      <c r="F249" s="2" t="s">
        <v>20</v>
      </c>
      <c r="G249" s="329">
        <v>479627</v>
      </c>
      <c r="H249" s="2">
        <v>5</v>
      </c>
      <c r="I249" s="2"/>
    </row>
    <row r="250" spans="1:9" x14ac:dyDescent="0.25">
      <c r="A250" s="2">
        <v>472.28800000000001</v>
      </c>
      <c r="B250" s="2">
        <v>100</v>
      </c>
      <c r="C250" s="2" t="s">
        <v>363</v>
      </c>
      <c r="D250" s="2"/>
      <c r="E250" s="2"/>
      <c r="F250" s="2" t="s">
        <v>363</v>
      </c>
      <c r="G250" s="329">
        <v>472288</v>
      </c>
      <c r="H250" s="2">
        <v>2</v>
      </c>
      <c r="I250" s="2"/>
    </row>
    <row r="251" spans="1:9" x14ac:dyDescent="0.25">
      <c r="A251" s="2">
        <v>467.85700000000003</v>
      </c>
      <c r="B251" s="2">
        <v>100</v>
      </c>
      <c r="C251" s="2" t="s">
        <v>549</v>
      </c>
      <c r="D251" s="2"/>
      <c r="E251" s="2"/>
      <c r="F251" s="2" t="s">
        <v>549</v>
      </c>
      <c r="G251" s="329">
        <v>467857</v>
      </c>
      <c r="H251" s="2">
        <v>2</v>
      </c>
      <c r="I251" s="2"/>
    </row>
    <row r="252" spans="1:9" x14ac:dyDescent="0.25">
      <c r="A252" s="2">
        <v>457.24799999999999</v>
      </c>
      <c r="B252" s="2">
        <v>100</v>
      </c>
      <c r="C252" s="2" t="s">
        <v>586</v>
      </c>
      <c r="D252" s="2"/>
      <c r="E252" s="2"/>
      <c r="F252" s="2" t="s">
        <v>586</v>
      </c>
      <c r="G252" s="329">
        <v>457248</v>
      </c>
      <c r="H252" s="2">
        <v>1</v>
      </c>
      <c r="I252" s="2"/>
    </row>
    <row r="253" spans="1:9" x14ac:dyDescent="0.25">
      <c r="A253" s="2">
        <v>448.95600000000002</v>
      </c>
      <c r="B253" s="2">
        <v>100</v>
      </c>
      <c r="C253" s="2" t="s">
        <v>587</v>
      </c>
      <c r="D253" s="2"/>
      <c r="E253" s="2"/>
      <c r="F253" s="2" t="s">
        <v>587</v>
      </c>
      <c r="G253" s="329">
        <v>448956</v>
      </c>
      <c r="H253" s="2">
        <v>1</v>
      </c>
      <c r="I253" s="2"/>
    </row>
    <row r="254" spans="1:9" x14ac:dyDescent="0.25">
      <c r="A254" s="2">
        <v>425.38499999999999</v>
      </c>
      <c r="B254" s="2">
        <v>100</v>
      </c>
      <c r="C254" s="2" t="s">
        <v>588</v>
      </c>
      <c r="D254" s="2"/>
      <c r="E254" s="2"/>
      <c r="F254" s="2" t="s">
        <v>588</v>
      </c>
      <c r="G254" s="329">
        <v>425385</v>
      </c>
      <c r="H254" s="2">
        <v>2</v>
      </c>
      <c r="I254" s="2"/>
    </row>
    <row r="255" spans="1:9" x14ac:dyDescent="0.25">
      <c r="A255" s="2">
        <v>395.65600000000001</v>
      </c>
      <c r="B255" s="2">
        <v>100</v>
      </c>
      <c r="C255" s="2" t="s">
        <v>508</v>
      </c>
      <c r="D255" s="2"/>
      <c r="E255" s="2"/>
      <c r="F255" s="2" t="s">
        <v>508</v>
      </c>
      <c r="G255" s="329">
        <v>395656</v>
      </c>
      <c r="H255" s="2">
        <v>1</v>
      </c>
      <c r="I255" s="2"/>
    </row>
    <row r="256" spans="1:9" x14ac:dyDescent="0.25">
      <c r="A256" s="2">
        <v>388.37900000000002</v>
      </c>
      <c r="B256" s="2">
        <v>17</v>
      </c>
      <c r="C256" s="2" t="s">
        <v>1208</v>
      </c>
      <c r="D256" s="2"/>
      <c r="E256" s="2"/>
      <c r="F256" s="2" t="s">
        <v>685</v>
      </c>
      <c r="G256" s="329">
        <v>388379</v>
      </c>
      <c r="H256" s="2">
        <v>1</v>
      </c>
      <c r="I256" s="2"/>
    </row>
    <row r="257" spans="1:9" x14ac:dyDescent="0.25">
      <c r="A257" s="2">
        <v>386.73</v>
      </c>
      <c r="B257" s="2">
        <v>100</v>
      </c>
      <c r="C257" s="2" t="s">
        <v>589</v>
      </c>
      <c r="D257" s="2"/>
      <c r="E257" s="2"/>
      <c r="F257" s="2" t="s">
        <v>589</v>
      </c>
      <c r="G257" s="329">
        <v>386.73</v>
      </c>
      <c r="H257" s="2">
        <v>2</v>
      </c>
      <c r="I257" s="2"/>
    </row>
    <row r="258" spans="1:9" x14ac:dyDescent="0.25">
      <c r="A258" s="2">
        <v>384.25200000000001</v>
      </c>
      <c r="B258" s="2">
        <v>100</v>
      </c>
      <c r="C258" s="2" t="s">
        <v>369</v>
      </c>
      <c r="D258" s="2" t="s">
        <v>686</v>
      </c>
      <c r="E258" s="2">
        <v>10</v>
      </c>
      <c r="F258" s="2" t="s">
        <v>369</v>
      </c>
      <c r="G258" s="329">
        <v>384252</v>
      </c>
      <c r="H258" s="2">
        <v>5</v>
      </c>
      <c r="I258" s="2"/>
    </row>
    <row r="259" spans="1:9" x14ac:dyDescent="0.25">
      <c r="A259" s="2">
        <v>383.73899999999998</v>
      </c>
      <c r="B259" s="2">
        <v>100</v>
      </c>
      <c r="C259" s="2" t="s">
        <v>367</v>
      </c>
      <c r="D259" s="2"/>
      <c r="E259" s="2"/>
      <c r="F259" s="2" t="s">
        <v>367</v>
      </c>
      <c r="G259" s="329">
        <v>383739</v>
      </c>
      <c r="H259" s="2">
        <v>2</v>
      </c>
      <c r="I259" s="2"/>
    </row>
    <row r="260" spans="1:9" x14ac:dyDescent="0.25">
      <c r="A260" s="2">
        <v>375.69600000000003</v>
      </c>
      <c r="B260" s="2">
        <v>100</v>
      </c>
      <c r="C260" s="2" t="s">
        <v>469</v>
      </c>
      <c r="D260" s="2"/>
      <c r="E260" s="2"/>
      <c r="F260" s="2" t="s">
        <v>469</v>
      </c>
      <c r="G260" s="329">
        <v>375696</v>
      </c>
      <c r="H260" s="2">
        <v>1</v>
      </c>
      <c r="I260" s="2"/>
    </row>
    <row r="261" spans="1:9" x14ac:dyDescent="0.25">
      <c r="A261" s="2" t="e">
        <v>#REF!</v>
      </c>
      <c r="B261" s="2">
        <v>100</v>
      </c>
      <c r="C261" s="2" t="e">
        <v>#REF!</v>
      </c>
      <c r="D261" s="2"/>
      <c r="E261" s="2"/>
      <c r="F261" s="2" t="s">
        <v>590</v>
      </c>
      <c r="G261" s="329">
        <v>361082</v>
      </c>
      <c r="H261" s="2">
        <v>2</v>
      </c>
      <c r="I261" s="2"/>
    </row>
    <row r="262" spans="1:9" x14ac:dyDescent="0.25">
      <c r="A262" s="2" t="e">
        <v>#REF!</v>
      </c>
      <c r="B262" s="2">
        <v>100</v>
      </c>
      <c r="C262" s="2" t="e">
        <v>#REF!</v>
      </c>
      <c r="D262" s="2"/>
      <c r="E262" s="2"/>
      <c r="F262" s="2" t="s">
        <v>368</v>
      </c>
      <c r="G262" s="329">
        <v>346085</v>
      </c>
      <c r="H262" s="2">
        <v>2</v>
      </c>
      <c r="I262" s="2"/>
    </row>
    <row r="263" spans="1:9" x14ac:dyDescent="0.25">
      <c r="A263" s="2" t="e">
        <v>#REF!</v>
      </c>
      <c r="B263" s="2">
        <v>100</v>
      </c>
      <c r="C263" s="2" t="e">
        <v>#REF!</v>
      </c>
      <c r="D263" s="2"/>
      <c r="E263" s="2"/>
      <c r="F263" s="2" t="s">
        <v>452</v>
      </c>
      <c r="G263" s="329">
        <v>334107</v>
      </c>
      <c r="H263" s="2">
        <v>1</v>
      </c>
      <c r="I263" s="2"/>
    </row>
    <row r="264" spans="1:9" x14ac:dyDescent="0.25">
      <c r="A264" s="2" t="e">
        <v>#REF!</v>
      </c>
      <c r="B264" s="2">
        <v>100</v>
      </c>
      <c r="C264" s="2" t="e">
        <v>#REF!</v>
      </c>
      <c r="D264" s="2"/>
      <c r="E264" s="2"/>
      <c r="F264" s="2" t="s">
        <v>539</v>
      </c>
      <c r="G264" s="329">
        <v>322969</v>
      </c>
      <c r="H264" s="2">
        <v>1</v>
      </c>
      <c r="I264" s="2"/>
    </row>
    <row r="265" spans="1:9" x14ac:dyDescent="0.25">
      <c r="A265" s="2" t="e">
        <v>#REF!</v>
      </c>
      <c r="B265" s="2">
        <v>100</v>
      </c>
      <c r="C265" s="2" t="e">
        <v>#REF!</v>
      </c>
      <c r="D265" s="2"/>
      <c r="E265" s="2"/>
      <c r="F265" s="2" t="s">
        <v>591</v>
      </c>
      <c r="G265" s="329">
        <v>312267</v>
      </c>
      <c r="H265" s="2">
        <v>1</v>
      </c>
      <c r="I265" s="2"/>
    </row>
    <row r="266" spans="1:9" x14ac:dyDescent="0.25">
      <c r="A266" s="2" t="e">
        <v>#REF!</v>
      </c>
      <c r="B266" s="2">
        <v>100</v>
      </c>
      <c r="C266" s="2" t="e">
        <v>#REF!</v>
      </c>
      <c r="D266" s="2"/>
      <c r="E266" s="2"/>
      <c r="F266" s="2" t="s">
        <v>370</v>
      </c>
      <c r="G266" s="329">
        <v>285189</v>
      </c>
      <c r="H266" s="2">
        <v>1</v>
      </c>
      <c r="I266" s="2"/>
    </row>
    <row r="267" spans="1:9" x14ac:dyDescent="0.25">
      <c r="A267" s="2" t="e">
        <v>#REF!</v>
      </c>
      <c r="B267" s="2">
        <v>100</v>
      </c>
      <c r="C267" s="2" t="e">
        <v>#REF!</v>
      </c>
      <c r="D267" s="2"/>
      <c r="E267" s="2"/>
      <c r="F267" s="2" t="s">
        <v>623</v>
      </c>
      <c r="G267" s="329">
        <v>739243</v>
      </c>
      <c r="H267" s="2">
        <v>1</v>
      </c>
      <c r="I267" s="2"/>
    </row>
    <row r="268" spans="1:9" x14ac:dyDescent="0.25">
      <c r="A268" s="2" t="e">
        <v>#REF!</v>
      </c>
      <c r="B268" s="2">
        <v>100</v>
      </c>
      <c r="C268" s="2" t="e">
        <v>#REF!</v>
      </c>
      <c r="D268" s="2"/>
      <c r="E268" s="2"/>
      <c r="F268" s="2" t="s">
        <v>624</v>
      </c>
      <c r="G268" s="329">
        <v>684076</v>
      </c>
      <c r="H268" s="2">
        <v>1</v>
      </c>
      <c r="I268" s="2"/>
    </row>
    <row r="269" spans="1:9" x14ac:dyDescent="0.25">
      <c r="A269" s="2" t="e">
        <v>#REF!</v>
      </c>
      <c r="B269" s="2">
        <v>100</v>
      </c>
      <c r="C269" s="2" t="e">
        <v>#REF!</v>
      </c>
      <c r="D269" s="2"/>
    </row>
    <row r="270" spans="1:9" x14ac:dyDescent="0.25">
      <c r="A270" s="2" t="e">
        <v>#REF!</v>
      </c>
      <c r="B270" s="2">
        <v>100</v>
      </c>
      <c r="C270" s="2" t="e">
        <v>#REF!</v>
      </c>
      <c r="D270" s="2"/>
    </row>
    <row r="271" spans="1:9" x14ac:dyDescent="0.25">
      <c r="A271" s="2">
        <v>684.07600000000002</v>
      </c>
      <c r="B271" s="2">
        <v>100</v>
      </c>
      <c r="C271" s="2" t="s">
        <v>624</v>
      </c>
      <c r="D271" s="2"/>
    </row>
    <row r="272" spans="1:9" x14ac:dyDescent="0.25">
      <c r="A272" s="2" t="e">
        <v>#VALUE!</v>
      </c>
      <c r="B272" s="2">
        <v>100</v>
      </c>
      <c r="C272" s="2"/>
      <c r="D272" s="2"/>
    </row>
    <row r="273" spans="1:4" x14ac:dyDescent="0.25">
      <c r="A273" s="2" t="e">
        <v>#VALUE!</v>
      </c>
      <c r="B273" s="2">
        <v>100</v>
      </c>
      <c r="C273" s="2"/>
      <c r="D273" s="2"/>
    </row>
    <row r="274" spans="1:4" x14ac:dyDescent="0.25">
      <c r="A274" s="2" t="e">
        <v>#VALUE!</v>
      </c>
      <c r="B274" s="2">
        <v>100</v>
      </c>
      <c r="C274" s="2"/>
      <c r="D274" s="2"/>
    </row>
    <row r="275" spans="1:4" x14ac:dyDescent="0.25">
      <c r="A275" s="2" t="e">
        <v>#VALUE!</v>
      </c>
      <c r="B275" s="2">
        <v>100</v>
      </c>
      <c r="C275" s="2"/>
      <c r="D275" s="2"/>
    </row>
    <row r="276" spans="1:4" x14ac:dyDescent="0.25">
      <c r="A276" s="2" t="e">
        <v>#VALUE!</v>
      </c>
      <c r="B276" s="2">
        <v>100</v>
      </c>
      <c r="C276" s="2"/>
      <c r="D276" s="2"/>
    </row>
    <row r="277" spans="1:4" x14ac:dyDescent="0.25">
      <c r="A277" s="2" t="e">
        <v>#VALUE!</v>
      </c>
      <c r="B277" s="2">
        <v>100</v>
      </c>
      <c r="C277" s="2"/>
      <c r="D277" s="2"/>
    </row>
    <row r="278" spans="1:4" x14ac:dyDescent="0.25">
      <c r="A278" s="2" t="e">
        <v>#VALUE!</v>
      </c>
      <c r="B278" s="2">
        <v>100</v>
      </c>
      <c r="C278" s="2"/>
      <c r="D278" s="2"/>
    </row>
    <row r="279" spans="1:4" x14ac:dyDescent="0.25">
      <c r="A279" s="2" t="e">
        <v>#VALUE!</v>
      </c>
      <c r="B279" s="2">
        <v>100</v>
      </c>
      <c r="C279" s="2"/>
      <c r="D279" s="2"/>
    </row>
    <row r="280" spans="1:4" x14ac:dyDescent="0.25">
      <c r="A280" s="2" t="e">
        <v>#VALUE!</v>
      </c>
      <c r="B280" s="2">
        <v>100</v>
      </c>
      <c r="C280" s="2"/>
      <c r="D280" s="2"/>
    </row>
    <row r="281" spans="1:4" x14ac:dyDescent="0.25">
      <c r="A281" s="2" t="e">
        <v>#VALUE!</v>
      </c>
      <c r="B281" s="2">
        <v>100</v>
      </c>
      <c r="C281" s="2"/>
      <c r="D281" s="2"/>
    </row>
    <row r="282" spans="1:4" x14ac:dyDescent="0.25">
      <c r="A282" s="2" t="e">
        <v>#VALUE!</v>
      </c>
      <c r="B282" s="2">
        <v>100</v>
      </c>
      <c r="C282" s="2"/>
      <c r="D282" s="2"/>
    </row>
    <row r="283" spans="1:4" x14ac:dyDescent="0.25">
      <c r="A283" s="2" t="e">
        <v>#VALUE!</v>
      </c>
      <c r="B283" s="2">
        <v>100</v>
      </c>
      <c r="C283" s="2"/>
      <c r="D283" s="2"/>
    </row>
    <row r="284" spans="1:4" x14ac:dyDescent="0.25">
      <c r="A284" s="2" t="e">
        <v>#VALUE!</v>
      </c>
      <c r="B284" s="2">
        <v>100</v>
      </c>
      <c r="C284" s="2"/>
      <c r="D284" s="2"/>
    </row>
    <row r="285" spans="1:4" x14ac:dyDescent="0.25">
      <c r="A285" s="2" t="e">
        <v>#VALUE!</v>
      </c>
      <c r="B285" s="2">
        <v>100</v>
      </c>
      <c r="C285" s="2"/>
      <c r="D285" s="2"/>
    </row>
    <row r="286" spans="1:4" x14ac:dyDescent="0.25">
      <c r="A286" s="2" t="e">
        <v>#VALUE!</v>
      </c>
      <c r="B286" s="2">
        <v>100</v>
      </c>
      <c r="C286" s="2"/>
      <c r="D286" s="2"/>
    </row>
    <row r="287" spans="1:4" x14ac:dyDescent="0.25">
      <c r="A287" s="2" t="e">
        <v>#VALUE!</v>
      </c>
      <c r="B287" s="2">
        <v>100</v>
      </c>
      <c r="C287" s="2"/>
      <c r="D287" s="2"/>
    </row>
    <row r="288" spans="1:4" x14ac:dyDescent="0.25">
      <c r="A288" s="2" t="e">
        <v>#VALUE!</v>
      </c>
      <c r="B288" s="2">
        <v>100</v>
      </c>
      <c r="C288" s="2"/>
      <c r="D288" s="2"/>
    </row>
    <row r="289" spans="1:4" x14ac:dyDescent="0.25">
      <c r="A289" s="2" t="e">
        <v>#VALUE!</v>
      </c>
      <c r="B289" s="2">
        <v>100</v>
      </c>
      <c r="C289" s="2"/>
      <c r="D289" s="2"/>
    </row>
    <row r="290" spans="1:4" x14ac:dyDescent="0.25">
      <c r="A290" s="2" t="e">
        <v>#VALUE!</v>
      </c>
      <c r="B290" s="2">
        <v>100</v>
      </c>
      <c r="C290" s="2"/>
      <c r="D290" s="2"/>
    </row>
    <row r="291" spans="1:4" x14ac:dyDescent="0.25">
      <c r="A291" s="2" t="e">
        <v>#VALUE!</v>
      </c>
      <c r="B291" s="2">
        <v>100</v>
      </c>
      <c r="C291" s="2"/>
      <c r="D291" s="2"/>
    </row>
    <row r="292" spans="1:4" x14ac:dyDescent="0.25">
      <c r="A292" s="2" t="e">
        <v>#VALUE!</v>
      </c>
      <c r="B292" s="2">
        <v>100</v>
      </c>
      <c r="C292" s="2"/>
      <c r="D292" s="2"/>
    </row>
    <row r="293" spans="1:4" x14ac:dyDescent="0.25">
      <c r="A293" s="2" t="e">
        <v>#VALUE!</v>
      </c>
      <c r="B293" s="2">
        <v>100</v>
      </c>
      <c r="C293" s="2"/>
      <c r="D293" s="2"/>
    </row>
    <row r="294" spans="1:4" x14ac:dyDescent="0.25">
      <c r="A294" s="2" t="e">
        <v>#VALUE!</v>
      </c>
      <c r="B294" s="2">
        <v>100</v>
      </c>
      <c r="C294" s="2"/>
      <c r="D294" s="2"/>
    </row>
    <row r="295" spans="1:4" x14ac:dyDescent="0.25">
      <c r="A295" s="2" t="e">
        <v>#VALUE!</v>
      </c>
      <c r="B295" s="2">
        <v>100</v>
      </c>
      <c r="C295" s="2"/>
      <c r="D295" s="2"/>
    </row>
    <row r="296" spans="1:4" x14ac:dyDescent="0.25">
      <c r="A296" s="2" t="e">
        <v>#VALUE!</v>
      </c>
      <c r="B296" s="2">
        <v>100</v>
      </c>
      <c r="C296" s="2"/>
      <c r="D296" s="2"/>
    </row>
    <row r="297" spans="1:4" x14ac:dyDescent="0.25">
      <c r="A297" s="2" t="e">
        <v>#VALUE!</v>
      </c>
      <c r="B297" s="2">
        <v>100</v>
      </c>
      <c r="C297" s="2"/>
      <c r="D297" s="2"/>
    </row>
    <row r="298" spans="1:4" x14ac:dyDescent="0.25">
      <c r="A298" s="2" t="e">
        <v>#VALUE!</v>
      </c>
      <c r="B298" s="2">
        <v>100</v>
      </c>
      <c r="C298" s="2"/>
      <c r="D298" s="2"/>
    </row>
    <row r="299" spans="1:4" x14ac:dyDescent="0.25">
      <c r="A299" s="2" t="e">
        <v>#VALUE!</v>
      </c>
      <c r="B299" s="2">
        <v>100</v>
      </c>
      <c r="C299" s="2"/>
      <c r="D299" s="2"/>
    </row>
    <row r="300" spans="1:4" x14ac:dyDescent="0.25">
      <c r="A300" s="2" t="e">
        <v>#VALUE!</v>
      </c>
      <c r="B300" s="2">
        <v>100</v>
      </c>
      <c r="C300" s="2"/>
      <c r="D300" s="2"/>
    </row>
    <row r="301" spans="1:4" x14ac:dyDescent="0.25">
      <c r="A301" s="2" t="e">
        <v>#VALUE!</v>
      </c>
      <c r="B301" s="2">
        <v>100</v>
      </c>
      <c r="C301" s="2"/>
      <c r="D301" s="2"/>
    </row>
    <row r="302" spans="1:4" x14ac:dyDescent="0.25">
      <c r="A302" s="2" t="e">
        <v>#VALUE!</v>
      </c>
      <c r="B302" s="2">
        <v>100</v>
      </c>
      <c r="C302" s="2"/>
      <c r="D302" s="2"/>
    </row>
    <row r="303" spans="1:4" x14ac:dyDescent="0.25">
      <c r="A303" s="2" t="e">
        <v>#VALUE!</v>
      </c>
      <c r="B303" s="2">
        <v>100</v>
      </c>
      <c r="C303" s="2"/>
      <c r="D303" s="2"/>
    </row>
    <row r="304" spans="1:4" x14ac:dyDescent="0.25">
      <c r="A304" s="2" t="e">
        <v>#VALUE!</v>
      </c>
      <c r="B304" s="2">
        <v>100</v>
      </c>
      <c r="C304" s="2"/>
      <c r="D304" s="2"/>
    </row>
    <row r="305" spans="1:4" x14ac:dyDescent="0.25">
      <c r="A305" s="2" t="e">
        <v>#VALUE!</v>
      </c>
      <c r="B305" s="2">
        <v>100</v>
      </c>
      <c r="C305" s="2"/>
      <c r="D305" s="2"/>
    </row>
    <row r="306" spans="1:4" x14ac:dyDescent="0.25">
      <c r="A306" s="2" t="e">
        <v>#VALUE!</v>
      </c>
      <c r="B306" s="2">
        <v>100</v>
      </c>
      <c r="C306" s="2"/>
      <c r="D306" s="2"/>
    </row>
    <row r="307" spans="1:4" x14ac:dyDescent="0.25">
      <c r="A307" s="2" t="e">
        <v>#VALUE!</v>
      </c>
      <c r="B307" s="2">
        <v>100</v>
      </c>
      <c r="C307" s="2"/>
      <c r="D307" s="2"/>
    </row>
    <row r="308" spans="1:4" x14ac:dyDescent="0.25">
      <c r="A308" s="2" t="e">
        <v>#VALUE!</v>
      </c>
      <c r="B308" s="2">
        <v>100</v>
      </c>
      <c r="C308" s="2"/>
      <c r="D308" s="2"/>
    </row>
    <row r="309" spans="1:4" x14ac:dyDescent="0.25">
      <c r="A309" s="2" t="e">
        <v>#VALUE!</v>
      </c>
      <c r="B309" s="2">
        <v>100</v>
      </c>
      <c r="C309" s="2"/>
      <c r="D309" s="2"/>
    </row>
    <row r="310" spans="1:4" x14ac:dyDescent="0.25">
      <c r="A310" s="2" t="e">
        <v>#VALUE!</v>
      </c>
      <c r="B310" s="2">
        <v>100</v>
      </c>
      <c r="C310" s="2"/>
      <c r="D310" s="2"/>
    </row>
    <row r="311" spans="1:4" x14ac:dyDescent="0.25">
      <c r="A311" s="2" t="e">
        <v>#VALUE!</v>
      </c>
      <c r="B311" s="2">
        <v>100</v>
      </c>
      <c r="C311" s="2"/>
      <c r="D311" s="2"/>
    </row>
    <row r="312" spans="1:4" x14ac:dyDescent="0.25">
      <c r="A312" s="2" t="e">
        <v>#VALUE!</v>
      </c>
      <c r="B312" s="2">
        <v>100</v>
      </c>
      <c r="C312" s="2"/>
      <c r="D312" s="2"/>
    </row>
    <row r="313" spans="1:4" x14ac:dyDescent="0.25">
      <c r="A313" s="2" t="e">
        <v>#VALUE!</v>
      </c>
      <c r="B313" s="2">
        <v>100</v>
      </c>
      <c r="C313" s="2"/>
      <c r="D313" s="2"/>
    </row>
    <row r="314" spans="1:4" x14ac:dyDescent="0.25">
      <c r="A314" s="2" t="e">
        <v>#VALUE!</v>
      </c>
      <c r="B314" s="2">
        <v>100</v>
      </c>
      <c r="C314" s="2"/>
      <c r="D314" s="2"/>
    </row>
    <row r="315" spans="1:4" x14ac:dyDescent="0.25">
      <c r="A315" s="2" t="e">
        <v>#VALUE!</v>
      </c>
      <c r="B315" s="2">
        <v>100</v>
      </c>
      <c r="C315" s="2"/>
      <c r="D315" s="2"/>
    </row>
    <row r="316" spans="1:4" x14ac:dyDescent="0.25">
      <c r="A316" s="2" t="e">
        <v>#VALUE!</v>
      </c>
      <c r="B316" s="2">
        <v>100</v>
      </c>
      <c r="C316" s="2"/>
      <c r="D316" s="2"/>
    </row>
    <row r="317" spans="1:4" x14ac:dyDescent="0.25">
      <c r="A317" s="2" t="e">
        <v>#VALUE!</v>
      </c>
      <c r="B317" s="2">
        <v>100</v>
      </c>
      <c r="C317" s="2"/>
      <c r="D317" s="2"/>
    </row>
    <row r="318" spans="1:4" x14ac:dyDescent="0.25">
      <c r="A318" s="2" t="e">
        <v>#VALUE!</v>
      </c>
      <c r="B318" s="2">
        <v>100</v>
      </c>
      <c r="C318" s="2"/>
      <c r="D318" s="2"/>
    </row>
    <row r="319" spans="1:4" x14ac:dyDescent="0.25">
      <c r="A319" s="2" t="e">
        <v>#VALUE!</v>
      </c>
      <c r="B319" s="2">
        <v>100</v>
      </c>
      <c r="C319" s="2"/>
      <c r="D319" s="2"/>
    </row>
    <row r="320" spans="1:4" x14ac:dyDescent="0.25">
      <c r="A320" s="2" t="e">
        <v>#VALUE!</v>
      </c>
      <c r="B320" s="2">
        <v>100</v>
      </c>
      <c r="C320" s="2"/>
      <c r="D320" s="2"/>
    </row>
    <row r="321" spans="1:4" x14ac:dyDescent="0.25">
      <c r="A321" s="2" t="e">
        <v>#VALUE!</v>
      </c>
      <c r="B321" s="2">
        <v>100</v>
      </c>
      <c r="C321" s="2"/>
      <c r="D321" s="2"/>
    </row>
    <row r="322" spans="1:4" x14ac:dyDescent="0.25">
      <c r="A322" s="2" t="e">
        <v>#VALUE!</v>
      </c>
      <c r="B322" s="2">
        <v>100</v>
      </c>
      <c r="C322" s="2"/>
      <c r="D322" s="2"/>
    </row>
    <row r="323" spans="1:4" x14ac:dyDescent="0.25">
      <c r="A323" s="2" t="e">
        <v>#VALUE!</v>
      </c>
      <c r="B323" s="2">
        <v>100</v>
      </c>
      <c r="C323" s="2"/>
      <c r="D323" s="2"/>
    </row>
    <row r="324" spans="1:4" x14ac:dyDescent="0.25">
      <c r="A324" s="2" t="e">
        <v>#VALUE!</v>
      </c>
      <c r="B324" s="2">
        <v>100</v>
      </c>
      <c r="C324" s="2"/>
      <c r="D324" s="2"/>
    </row>
    <row r="325" spans="1:4" x14ac:dyDescent="0.25">
      <c r="A325" s="2" t="e">
        <v>#VALUE!</v>
      </c>
      <c r="B325" s="2">
        <v>100</v>
      </c>
      <c r="C325" s="2"/>
      <c r="D325" s="2"/>
    </row>
    <row r="326" spans="1:4" x14ac:dyDescent="0.25">
      <c r="A326" s="2" t="e">
        <v>#VALUE!</v>
      </c>
      <c r="B326" s="2">
        <v>100</v>
      </c>
      <c r="C326" s="2"/>
      <c r="D326" s="2"/>
    </row>
    <row r="327" spans="1:4" x14ac:dyDescent="0.25">
      <c r="A327" s="2" t="e">
        <v>#VALUE!</v>
      </c>
      <c r="B327" s="2">
        <v>100</v>
      </c>
      <c r="C327" s="2"/>
      <c r="D327" s="2"/>
    </row>
    <row r="328" spans="1:4" x14ac:dyDescent="0.25">
      <c r="A328" s="2" t="e">
        <v>#VALUE!</v>
      </c>
      <c r="B328" s="2">
        <v>100</v>
      </c>
      <c r="C328" s="2"/>
      <c r="D328" s="2"/>
    </row>
    <row r="329" spans="1:4" x14ac:dyDescent="0.25">
      <c r="A329" s="2" t="e">
        <v>#VALUE!</v>
      </c>
      <c r="B329" s="2">
        <v>100</v>
      </c>
      <c r="C329" s="2"/>
      <c r="D329" s="2"/>
    </row>
    <row r="330" spans="1:4" x14ac:dyDescent="0.25">
      <c r="A330" s="2" t="e">
        <v>#VALUE!</v>
      </c>
      <c r="B330" s="2">
        <v>100</v>
      </c>
      <c r="C330" s="2"/>
      <c r="D330" s="2"/>
    </row>
    <row r="331" spans="1:4" x14ac:dyDescent="0.25">
      <c r="A331" s="2" t="e">
        <v>#VALUE!</v>
      </c>
      <c r="B331" s="2">
        <v>100</v>
      </c>
      <c r="C331" s="2"/>
      <c r="D331" s="2"/>
    </row>
    <row r="332" spans="1:4" x14ac:dyDescent="0.25">
      <c r="A332" s="2" t="e">
        <v>#VALUE!</v>
      </c>
      <c r="B332" s="2">
        <v>100</v>
      </c>
      <c r="C332" s="2"/>
      <c r="D332" s="2"/>
    </row>
    <row r="333" spans="1:4" x14ac:dyDescent="0.25">
      <c r="A333" s="2" t="e">
        <v>#VALUE!</v>
      </c>
      <c r="B333" s="2">
        <v>100</v>
      </c>
      <c r="C333" s="2"/>
      <c r="D333" s="2"/>
    </row>
    <row r="334" spans="1:4" x14ac:dyDescent="0.25">
      <c r="A334" s="2" t="e">
        <v>#VALUE!</v>
      </c>
      <c r="B334" s="2">
        <v>100</v>
      </c>
      <c r="C334" s="2"/>
      <c r="D334" s="2"/>
    </row>
    <row r="335" spans="1:4" x14ac:dyDescent="0.25">
      <c r="A335" s="2" t="e">
        <v>#VALUE!</v>
      </c>
      <c r="B335" s="2">
        <v>100</v>
      </c>
      <c r="C335" s="2"/>
      <c r="D335" s="2"/>
    </row>
    <row r="336" spans="1:4" x14ac:dyDescent="0.25">
      <c r="A336" s="2" t="e">
        <v>#VALUE!</v>
      </c>
      <c r="B336" s="2">
        <v>100</v>
      </c>
      <c r="C336" s="2"/>
      <c r="D336" s="2"/>
    </row>
    <row r="337" spans="1:4" x14ac:dyDescent="0.25">
      <c r="A337" s="2" t="e">
        <v>#VALUE!</v>
      </c>
      <c r="B337" s="2">
        <v>100</v>
      </c>
      <c r="C337" s="2"/>
      <c r="D337" s="2"/>
    </row>
    <row r="338" spans="1:4" x14ac:dyDescent="0.25">
      <c r="A338" s="2" t="e">
        <v>#VALUE!</v>
      </c>
      <c r="B338" s="2">
        <v>100</v>
      </c>
      <c r="C338" s="2"/>
      <c r="D338" s="2"/>
    </row>
    <row r="339" spans="1:4" x14ac:dyDescent="0.25">
      <c r="A339" s="2" t="e">
        <v>#VALUE!</v>
      </c>
      <c r="B339" s="2">
        <v>100</v>
      </c>
      <c r="C339" s="2"/>
      <c r="D339" s="2"/>
    </row>
    <row r="340" spans="1:4" x14ac:dyDescent="0.25">
      <c r="A340" s="2" t="e">
        <v>#VALUE!</v>
      </c>
      <c r="B340" s="2">
        <v>100</v>
      </c>
      <c r="C340" s="2"/>
      <c r="D340" s="2"/>
    </row>
    <row r="341" spans="1:4" x14ac:dyDescent="0.25">
      <c r="A341" s="2" t="e">
        <v>#VALUE!</v>
      </c>
      <c r="B341" s="2">
        <v>100</v>
      </c>
      <c r="C341" s="2"/>
      <c r="D341" s="2"/>
    </row>
    <row r="342" spans="1:4" x14ac:dyDescent="0.25">
      <c r="A342" s="2" t="e">
        <v>#VALUE!</v>
      </c>
      <c r="B342" s="2">
        <v>100</v>
      </c>
      <c r="C342" s="2"/>
      <c r="D342" s="2"/>
    </row>
    <row r="343" spans="1:4" x14ac:dyDescent="0.25">
      <c r="A343" s="2" t="e">
        <v>#VALUE!</v>
      </c>
      <c r="B343" s="2">
        <v>100</v>
      </c>
      <c r="C343" s="2"/>
      <c r="D343" s="2"/>
    </row>
    <row r="344" spans="1:4" x14ac:dyDescent="0.25">
      <c r="A344" s="2" t="e">
        <v>#VALUE!</v>
      </c>
      <c r="B344" s="2">
        <v>100</v>
      </c>
      <c r="C344" s="2"/>
      <c r="D344" s="2"/>
    </row>
    <row r="345" spans="1:4" x14ac:dyDescent="0.25">
      <c r="A345" s="2" t="e">
        <v>#VALUE!</v>
      </c>
      <c r="B345" s="2">
        <v>100</v>
      </c>
      <c r="C345" s="2"/>
      <c r="D345" s="2"/>
    </row>
    <row r="346" spans="1:4" x14ac:dyDescent="0.25">
      <c r="A346" s="2" t="e">
        <v>#VALUE!</v>
      </c>
      <c r="B346" s="2">
        <v>100</v>
      </c>
      <c r="C346" s="2"/>
      <c r="D346" s="2"/>
    </row>
    <row r="347" spans="1:4" x14ac:dyDescent="0.25">
      <c r="A347" s="2" t="e">
        <v>#VALUE!</v>
      </c>
      <c r="B347" s="2">
        <v>100</v>
      </c>
      <c r="C347" s="2"/>
      <c r="D347" s="2"/>
    </row>
    <row r="348" spans="1:4" x14ac:dyDescent="0.25">
      <c r="A348" s="2" t="e">
        <v>#VALUE!</v>
      </c>
      <c r="B348" s="2">
        <v>100</v>
      </c>
      <c r="C348" s="2"/>
      <c r="D348" s="2"/>
    </row>
    <row r="349" spans="1:4" x14ac:dyDescent="0.25">
      <c r="A349" s="2" t="e">
        <v>#VALUE!</v>
      </c>
      <c r="B349" s="2">
        <v>100</v>
      </c>
      <c r="C349" s="2"/>
      <c r="D349" s="2"/>
    </row>
    <row r="350" spans="1:4" x14ac:dyDescent="0.25">
      <c r="A350" s="2" t="e">
        <v>#VALUE!</v>
      </c>
      <c r="B350" s="2">
        <v>100</v>
      </c>
      <c r="C350" s="2"/>
      <c r="D350" s="2"/>
    </row>
    <row r="351" spans="1:4" x14ac:dyDescent="0.25">
      <c r="A351" s="2" t="e">
        <v>#VALUE!</v>
      </c>
      <c r="B351" s="2">
        <v>100</v>
      </c>
      <c r="C351" s="2"/>
      <c r="D351" s="2"/>
    </row>
    <row r="352" spans="1:4" x14ac:dyDescent="0.25">
      <c r="A352" s="2" t="e">
        <v>#VALUE!</v>
      </c>
      <c r="B352" s="2">
        <v>100</v>
      </c>
      <c r="C352" s="2"/>
      <c r="D352" s="2"/>
    </row>
    <row r="353" spans="1:4" x14ac:dyDescent="0.25">
      <c r="A353" s="2" t="e">
        <v>#VALUE!</v>
      </c>
      <c r="B353" s="2">
        <v>100</v>
      </c>
      <c r="C353" s="2"/>
      <c r="D353" s="2"/>
    </row>
    <row r="354" spans="1:4" x14ac:dyDescent="0.25">
      <c r="A354" s="2" t="e">
        <v>#VALUE!</v>
      </c>
      <c r="B354" s="2">
        <v>100</v>
      </c>
      <c r="C354" s="2"/>
      <c r="D354" s="2"/>
    </row>
    <row r="355" spans="1:4" x14ac:dyDescent="0.25">
      <c r="A355" s="2" t="e">
        <v>#VALUE!</v>
      </c>
      <c r="B355" s="2">
        <v>100</v>
      </c>
      <c r="C355" s="2"/>
      <c r="D355" s="2"/>
    </row>
    <row r="356" spans="1:4" x14ac:dyDescent="0.25">
      <c r="A356" s="2" t="e">
        <v>#VALUE!</v>
      </c>
      <c r="B356" s="2">
        <v>100</v>
      </c>
      <c r="C356" s="2"/>
      <c r="D356" s="2"/>
    </row>
    <row r="357" spans="1:4" x14ac:dyDescent="0.25">
      <c r="A357" s="2" t="e">
        <v>#VALUE!</v>
      </c>
      <c r="B357" s="2">
        <v>100</v>
      </c>
      <c r="C357" s="2"/>
      <c r="D357" s="2"/>
    </row>
    <row r="358" spans="1:4" x14ac:dyDescent="0.25">
      <c r="A358" s="2" t="e">
        <v>#VALUE!</v>
      </c>
      <c r="B358" s="2">
        <v>100</v>
      </c>
      <c r="C358" s="2"/>
      <c r="D358" s="2"/>
    </row>
    <row r="359" spans="1:4" x14ac:dyDescent="0.25">
      <c r="A359" s="2" t="e">
        <v>#VALUE!</v>
      </c>
      <c r="B359" s="2">
        <v>100</v>
      </c>
      <c r="C359" s="2"/>
      <c r="D359" s="2"/>
    </row>
    <row r="360" spans="1:4" x14ac:dyDescent="0.25">
      <c r="A360" s="2" t="e">
        <v>#VALUE!</v>
      </c>
      <c r="B360" s="2">
        <v>100</v>
      </c>
      <c r="C360" s="2"/>
      <c r="D360" s="2"/>
    </row>
    <row r="361" spans="1:4" x14ac:dyDescent="0.25">
      <c r="A361" s="2" t="e">
        <v>#VALUE!</v>
      </c>
      <c r="B361" s="2">
        <v>100</v>
      </c>
      <c r="C361" s="2"/>
      <c r="D361" s="2"/>
    </row>
    <row r="362" spans="1:4" x14ac:dyDescent="0.25">
      <c r="A362" s="2" t="e">
        <v>#VALUE!</v>
      </c>
      <c r="B362" s="2">
        <v>100</v>
      </c>
      <c r="C362" s="2"/>
      <c r="D362" s="2"/>
    </row>
    <row r="363" spans="1:4" x14ac:dyDescent="0.25">
      <c r="A363" s="2" t="e">
        <v>#VALUE!</v>
      </c>
      <c r="B363" s="2">
        <v>100</v>
      </c>
      <c r="C363" s="2"/>
      <c r="D363" s="2"/>
    </row>
    <row r="364" spans="1:4" x14ac:dyDescent="0.25">
      <c r="A364" s="2" t="e">
        <v>#VALUE!</v>
      </c>
      <c r="B364" s="2">
        <v>100</v>
      </c>
      <c r="C364" s="2"/>
      <c r="D364" s="2"/>
    </row>
    <row r="365" spans="1:4" x14ac:dyDescent="0.25">
      <c r="A365" s="2" t="e">
        <v>#VALUE!</v>
      </c>
      <c r="B365" s="2">
        <v>100</v>
      </c>
      <c r="C365" s="2"/>
      <c r="D365" s="2"/>
    </row>
    <row r="366" spans="1:4" x14ac:dyDescent="0.25">
      <c r="A366" s="2" t="e">
        <v>#VALUE!</v>
      </c>
      <c r="B366" s="2">
        <v>100</v>
      </c>
      <c r="C366" s="2"/>
      <c r="D366" s="2"/>
    </row>
    <row r="367" spans="1:4" x14ac:dyDescent="0.25">
      <c r="A367" s="2" t="e">
        <v>#VALUE!</v>
      </c>
      <c r="B367" s="2">
        <v>100</v>
      </c>
      <c r="C367" s="2"/>
      <c r="D367" s="2"/>
    </row>
    <row r="368" spans="1:4" x14ac:dyDescent="0.25">
      <c r="A368" s="2" t="e">
        <v>#VALUE!</v>
      </c>
      <c r="B368" s="2">
        <v>100</v>
      </c>
      <c r="C368" s="2"/>
      <c r="D368" s="2"/>
    </row>
    <row r="369" spans="1:4" x14ac:dyDescent="0.25">
      <c r="A369" s="2" t="e">
        <v>#VALUE!</v>
      </c>
      <c r="B369" s="2">
        <v>100</v>
      </c>
      <c r="C369" s="2"/>
      <c r="D369" s="2"/>
    </row>
    <row r="370" spans="1:4" x14ac:dyDescent="0.25">
      <c r="A370" s="2" t="e">
        <v>#VALUE!</v>
      </c>
      <c r="B370" s="2">
        <v>100</v>
      </c>
      <c r="C370" s="2"/>
      <c r="D370" s="2"/>
    </row>
    <row r="371" spans="1:4" x14ac:dyDescent="0.25">
      <c r="A371" s="2" t="e">
        <v>#VALUE!</v>
      </c>
      <c r="B371" s="2">
        <v>100</v>
      </c>
      <c r="C371" s="2"/>
      <c r="D371" s="2"/>
    </row>
    <row r="372" spans="1:4" x14ac:dyDescent="0.25">
      <c r="A372" s="2" t="e">
        <v>#VALUE!</v>
      </c>
      <c r="B372" s="2">
        <v>100</v>
      </c>
      <c r="C372" s="2"/>
      <c r="D372" s="2"/>
    </row>
    <row r="373" spans="1:4" x14ac:dyDescent="0.25">
      <c r="A373" s="2" t="e">
        <v>#VALUE!</v>
      </c>
      <c r="B373" s="2">
        <v>100</v>
      </c>
      <c r="C373" s="2"/>
      <c r="D373" s="2"/>
    </row>
    <row r="374" spans="1:4" x14ac:dyDescent="0.25">
      <c r="A374" s="2" t="e">
        <v>#VALUE!</v>
      </c>
      <c r="B374" s="2">
        <v>100</v>
      </c>
      <c r="C374" s="2"/>
      <c r="D374" s="2"/>
    </row>
    <row r="375" spans="1:4" x14ac:dyDescent="0.25">
      <c r="A375" s="2" t="e">
        <v>#VALUE!</v>
      </c>
      <c r="B375" s="2">
        <v>100</v>
      </c>
      <c r="C375" s="2"/>
      <c r="D375" s="2"/>
    </row>
    <row r="376" spans="1:4" x14ac:dyDescent="0.25">
      <c r="A376" s="2" t="e">
        <v>#VALUE!</v>
      </c>
      <c r="B376" s="2">
        <v>100</v>
      </c>
      <c r="C376" s="2"/>
      <c r="D376" s="2"/>
    </row>
    <row r="377" spans="1:4" x14ac:dyDescent="0.25">
      <c r="A377" s="2" t="e">
        <v>#VALUE!</v>
      </c>
      <c r="B377" s="2">
        <v>100</v>
      </c>
      <c r="C377" s="2"/>
      <c r="D377" s="2"/>
    </row>
    <row r="378" spans="1:4" x14ac:dyDescent="0.25">
      <c r="A378" s="2" t="e">
        <v>#VALUE!</v>
      </c>
      <c r="B378" s="2">
        <v>100</v>
      </c>
      <c r="C378" s="2"/>
      <c r="D378" s="2"/>
    </row>
    <row r="379" spans="1:4" x14ac:dyDescent="0.25">
      <c r="A379" s="2" t="e">
        <v>#VALUE!</v>
      </c>
      <c r="B379" s="2">
        <v>100</v>
      </c>
      <c r="C379" s="2"/>
      <c r="D379" s="2"/>
    </row>
    <row r="380" spans="1:4" x14ac:dyDescent="0.25">
      <c r="A380" s="2" t="e">
        <v>#VALUE!</v>
      </c>
      <c r="B380" s="2">
        <v>100</v>
      </c>
      <c r="C380" s="2"/>
      <c r="D380" s="2"/>
    </row>
    <row r="381" spans="1:4" x14ac:dyDescent="0.25">
      <c r="A381" s="2" t="e">
        <v>#VALUE!</v>
      </c>
      <c r="B381" s="2">
        <v>100</v>
      </c>
      <c r="C381" s="2"/>
      <c r="D381" s="2"/>
    </row>
    <row r="382" spans="1:4" x14ac:dyDescent="0.25">
      <c r="A382" s="2" t="e">
        <v>#VALUE!</v>
      </c>
      <c r="B382" s="2">
        <v>100</v>
      </c>
      <c r="C382" s="2"/>
      <c r="D382" s="2"/>
    </row>
    <row r="383" spans="1:4" x14ac:dyDescent="0.25">
      <c r="A383" s="2" t="e">
        <v>#VALUE!</v>
      </c>
      <c r="B383" s="2">
        <v>100</v>
      </c>
      <c r="C383" s="2"/>
      <c r="D383" s="2"/>
    </row>
    <row r="384" spans="1:4" x14ac:dyDescent="0.25">
      <c r="A384" s="2" t="e">
        <v>#VALUE!</v>
      </c>
      <c r="B384" s="2">
        <v>100</v>
      </c>
      <c r="C384" s="2"/>
      <c r="D384" s="2"/>
    </row>
    <row r="385" spans="1:4" x14ac:dyDescent="0.25">
      <c r="A385" s="2" t="e">
        <v>#VALUE!</v>
      </c>
      <c r="B385" s="2">
        <v>100</v>
      </c>
      <c r="C385" s="2"/>
      <c r="D385" s="2"/>
    </row>
    <row r="386" spans="1:4" x14ac:dyDescent="0.25">
      <c r="A386" s="2" t="e">
        <v>#VALUE!</v>
      </c>
      <c r="B386" s="2">
        <v>100</v>
      </c>
      <c r="C386" s="2"/>
      <c r="D386" s="2"/>
    </row>
    <row r="387" spans="1:4" x14ac:dyDescent="0.25">
      <c r="A387" s="2" t="e">
        <v>#VALUE!</v>
      </c>
      <c r="B387" s="2">
        <v>100</v>
      </c>
      <c r="C387" s="2"/>
      <c r="D387" s="2"/>
    </row>
    <row r="388" spans="1:4" x14ac:dyDescent="0.25">
      <c r="A388" s="2" t="e">
        <v>#VALUE!</v>
      </c>
      <c r="B388" s="2">
        <v>100</v>
      </c>
      <c r="C388" s="2"/>
      <c r="D388" s="2"/>
    </row>
    <row r="389" spans="1:4" x14ac:dyDescent="0.25">
      <c r="A389" s="2" t="e">
        <v>#VALUE!</v>
      </c>
      <c r="B389" s="2">
        <v>100</v>
      </c>
      <c r="C389" s="2"/>
      <c r="D389" s="2"/>
    </row>
    <row r="390" spans="1:4" x14ac:dyDescent="0.25">
      <c r="A390" s="2" t="e">
        <v>#VALUE!</v>
      </c>
      <c r="B390" s="2">
        <v>100</v>
      </c>
      <c r="C390" s="2"/>
      <c r="D390" s="2"/>
    </row>
    <row r="391" spans="1:4" x14ac:dyDescent="0.25">
      <c r="A391" s="2" t="e">
        <v>#VALUE!</v>
      </c>
      <c r="B391" s="2">
        <v>100</v>
      </c>
      <c r="C391" s="2"/>
      <c r="D391" s="2"/>
    </row>
    <row r="392" spans="1:4" x14ac:dyDescent="0.25">
      <c r="A392" s="2" t="e">
        <v>#VALUE!</v>
      </c>
      <c r="B392" s="2">
        <v>100</v>
      </c>
      <c r="C392" s="2"/>
      <c r="D392" s="2"/>
    </row>
    <row r="393" spans="1:4" x14ac:dyDescent="0.25">
      <c r="A393" s="2" t="e">
        <v>#VALUE!</v>
      </c>
      <c r="B393" s="2">
        <v>100</v>
      </c>
      <c r="C393" s="2"/>
      <c r="D393" s="2"/>
    </row>
    <row r="394" spans="1:4" x14ac:dyDescent="0.25">
      <c r="A394" s="2" t="e">
        <v>#VALUE!</v>
      </c>
      <c r="B394" s="2">
        <v>100</v>
      </c>
      <c r="C394" s="2"/>
      <c r="D394" s="2"/>
    </row>
    <row r="395" spans="1:4" x14ac:dyDescent="0.25">
      <c r="A395" s="2" t="e">
        <v>#VALUE!</v>
      </c>
      <c r="B395" s="2">
        <v>100</v>
      </c>
      <c r="C395" s="2"/>
      <c r="D395" s="2"/>
    </row>
    <row r="396" spans="1:4" x14ac:dyDescent="0.25">
      <c r="A396" s="2" t="e">
        <v>#VALUE!</v>
      </c>
      <c r="B396" s="2">
        <v>100</v>
      </c>
      <c r="C396" s="2"/>
      <c r="D396" s="2"/>
    </row>
    <row r="397" spans="1:4" x14ac:dyDescent="0.25">
      <c r="A397" s="2" t="e">
        <v>#VALUE!</v>
      </c>
      <c r="B397" s="2">
        <v>100</v>
      </c>
      <c r="C397" s="2"/>
      <c r="D397" s="2"/>
    </row>
    <row r="398" spans="1:4" x14ac:dyDescent="0.25">
      <c r="A398" s="2" t="e">
        <v>#VALUE!</v>
      </c>
      <c r="B398" s="2">
        <v>100</v>
      </c>
      <c r="C398" s="2"/>
      <c r="D398" s="2"/>
    </row>
    <row r="399" spans="1:4" x14ac:dyDescent="0.25">
      <c r="A399" s="2" t="e">
        <v>#VALUE!</v>
      </c>
      <c r="B399" s="2">
        <v>100</v>
      </c>
      <c r="C399" s="2"/>
      <c r="D399" s="2"/>
    </row>
    <row r="400" spans="1:4" x14ac:dyDescent="0.25">
      <c r="A400" s="2" t="e">
        <v>#VALUE!</v>
      </c>
      <c r="B400" s="2">
        <v>100</v>
      </c>
      <c r="C400" s="2"/>
      <c r="D400" s="2"/>
    </row>
    <row r="401" spans="1:4" x14ac:dyDescent="0.25">
      <c r="A401" s="2" t="e">
        <v>#VALUE!</v>
      </c>
      <c r="B401" s="2">
        <v>100</v>
      </c>
      <c r="C401" s="2"/>
      <c r="D401" s="2"/>
    </row>
    <row r="402" spans="1:4" x14ac:dyDescent="0.25">
      <c r="A402" s="2" t="e">
        <v>#VALUE!</v>
      </c>
      <c r="B402" s="2">
        <v>100</v>
      </c>
      <c r="C402" s="2"/>
      <c r="D402" s="2"/>
    </row>
    <row r="403" spans="1:4" x14ac:dyDescent="0.25">
      <c r="A403" s="2" t="e">
        <v>#VALUE!</v>
      </c>
      <c r="B403" s="2">
        <v>100</v>
      </c>
      <c r="C403" s="2"/>
      <c r="D403" s="2"/>
    </row>
    <row r="404" spans="1:4" x14ac:dyDescent="0.25">
      <c r="A404" s="2" t="e">
        <v>#VALUE!</v>
      </c>
      <c r="B404" s="2">
        <v>100</v>
      </c>
      <c r="C404" s="2"/>
      <c r="D404" s="2"/>
    </row>
    <row r="405" spans="1:4" x14ac:dyDescent="0.25">
      <c r="A405" s="2" t="e">
        <v>#VALUE!</v>
      </c>
      <c r="B405" s="2">
        <v>100</v>
      </c>
      <c r="C405" s="2"/>
      <c r="D405" s="2"/>
    </row>
    <row r="406" spans="1:4" x14ac:dyDescent="0.25">
      <c r="A406" s="2" t="e">
        <v>#VALUE!</v>
      </c>
      <c r="B406" s="2">
        <v>100</v>
      </c>
      <c r="C406" s="2"/>
      <c r="D406" s="2"/>
    </row>
    <row r="407" spans="1:4" x14ac:dyDescent="0.25">
      <c r="A407" s="2" t="e">
        <v>#VALUE!</v>
      </c>
      <c r="B407" s="2">
        <v>100</v>
      </c>
      <c r="C407" s="2"/>
      <c r="D407" s="2"/>
    </row>
    <row r="408" spans="1:4" x14ac:dyDescent="0.25">
      <c r="A408" s="2" t="e">
        <v>#VALUE!</v>
      </c>
      <c r="B408" s="2">
        <v>100</v>
      </c>
      <c r="C408" s="2"/>
      <c r="D408" s="2"/>
    </row>
    <row r="409" spans="1:4" x14ac:dyDescent="0.25">
      <c r="A409" s="2" t="e">
        <v>#VALUE!</v>
      </c>
      <c r="B409" s="2">
        <v>100</v>
      </c>
      <c r="C409" s="2"/>
      <c r="D409" s="2"/>
    </row>
    <row r="410" spans="1:4" x14ac:dyDescent="0.25">
      <c r="A410" s="2" t="e">
        <v>#VALUE!</v>
      </c>
      <c r="B410" s="2">
        <v>100</v>
      </c>
      <c r="C410" s="2"/>
      <c r="D410" s="2"/>
    </row>
    <row r="411" spans="1:4" x14ac:dyDescent="0.25">
      <c r="A411" s="2" t="e">
        <v>#VALUE!</v>
      </c>
      <c r="B411" s="2">
        <v>100</v>
      </c>
      <c r="C411" s="2"/>
      <c r="D411" s="2"/>
    </row>
    <row r="412" spans="1:4" x14ac:dyDescent="0.25">
      <c r="A412" s="2" t="e">
        <v>#VALUE!</v>
      </c>
      <c r="B412" s="2">
        <v>100</v>
      </c>
      <c r="C412" s="2"/>
      <c r="D412" s="2"/>
    </row>
    <row r="413" spans="1:4" x14ac:dyDescent="0.25">
      <c r="A413" s="2" t="e">
        <v>#VALUE!</v>
      </c>
      <c r="B413" s="2">
        <v>100</v>
      </c>
      <c r="C413" s="2"/>
      <c r="D413" s="2"/>
    </row>
    <row r="414" spans="1:4" x14ac:dyDescent="0.25">
      <c r="A414" s="2" t="e">
        <v>#VALUE!</v>
      </c>
      <c r="B414" s="2">
        <v>100</v>
      </c>
      <c r="C414" s="2"/>
      <c r="D414" s="2"/>
    </row>
    <row r="415" spans="1:4" x14ac:dyDescent="0.25">
      <c r="A415" s="2" t="e">
        <v>#VALUE!</v>
      </c>
      <c r="B415" s="2">
        <v>100</v>
      </c>
      <c r="C415" s="2"/>
      <c r="D415" s="2"/>
    </row>
    <row r="416" spans="1:4" x14ac:dyDescent="0.25">
      <c r="A416" s="2" t="e">
        <v>#VALUE!</v>
      </c>
      <c r="B416" s="2">
        <v>100</v>
      </c>
      <c r="C416" s="2"/>
      <c r="D416" s="2"/>
    </row>
    <row r="417" spans="1:4" x14ac:dyDescent="0.25">
      <c r="A417" s="2" t="e">
        <v>#VALUE!</v>
      </c>
      <c r="B417" s="2">
        <v>100</v>
      </c>
      <c r="C417" s="2"/>
      <c r="D417" s="2"/>
    </row>
    <row r="418" spans="1:4" x14ac:dyDescent="0.25">
      <c r="A418" s="2" t="e">
        <v>#VALUE!</v>
      </c>
      <c r="B418" s="2">
        <v>100</v>
      </c>
      <c r="C418" s="2"/>
      <c r="D418" s="2"/>
    </row>
    <row r="419" spans="1:4" x14ac:dyDescent="0.25">
      <c r="A419" s="2" t="e">
        <v>#VALUE!</v>
      </c>
      <c r="B419" s="2">
        <v>100</v>
      </c>
      <c r="C419" s="2"/>
      <c r="D419" s="2"/>
    </row>
    <row r="420" spans="1:4" x14ac:dyDescent="0.25">
      <c r="A420" s="2" t="e">
        <v>#VALUE!</v>
      </c>
      <c r="B420" s="2">
        <v>100</v>
      </c>
      <c r="C420" s="2"/>
      <c r="D420" s="2"/>
    </row>
    <row r="421" spans="1:4" x14ac:dyDescent="0.25">
      <c r="A421" s="2" t="e">
        <v>#VALUE!</v>
      </c>
      <c r="B421" s="2">
        <v>100</v>
      </c>
      <c r="C421" s="2"/>
      <c r="D421" s="2"/>
    </row>
    <row r="422" spans="1:4" x14ac:dyDescent="0.25">
      <c r="A422" s="2" t="e">
        <v>#VALUE!</v>
      </c>
      <c r="B422" s="2">
        <v>100</v>
      </c>
      <c r="C422" s="2"/>
      <c r="D422" s="2"/>
    </row>
    <row r="423" spans="1:4" x14ac:dyDescent="0.25">
      <c r="A423" s="2" t="e">
        <v>#VALUE!</v>
      </c>
      <c r="B423" s="2">
        <v>100</v>
      </c>
      <c r="C423" s="2"/>
      <c r="D423" s="2"/>
    </row>
    <row r="424" spans="1:4" x14ac:dyDescent="0.25">
      <c r="A424" s="2" t="e">
        <v>#VALUE!</v>
      </c>
      <c r="B424" s="2">
        <v>100</v>
      </c>
      <c r="C424" s="2"/>
      <c r="D424" s="2"/>
    </row>
    <row r="425" spans="1:4" x14ac:dyDescent="0.25">
      <c r="A425" s="2" t="e">
        <v>#VALUE!</v>
      </c>
      <c r="B425" s="2">
        <v>100</v>
      </c>
      <c r="C425" s="2"/>
      <c r="D425" s="2"/>
    </row>
    <row r="426" spans="1:4" x14ac:dyDescent="0.25">
      <c r="A426" s="2" t="e">
        <v>#VALUE!</v>
      </c>
      <c r="B426" s="2">
        <v>100</v>
      </c>
      <c r="C426" s="2"/>
      <c r="D426" s="2"/>
    </row>
    <row r="427" spans="1:4" x14ac:dyDescent="0.25">
      <c r="A427" s="2" t="e">
        <v>#VALUE!</v>
      </c>
      <c r="B427" s="2">
        <v>100</v>
      </c>
      <c r="C427" s="2"/>
      <c r="D427" s="2"/>
    </row>
    <row r="428" spans="1:4" x14ac:dyDescent="0.25">
      <c r="A428" s="2" t="e">
        <v>#VALUE!</v>
      </c>
      <c r="B428" s="2">
        <v>100</v>
      </c>
      <c r="C428" s="2"/>
      <c r="D428" s="2"/>
    </row>
    <row r="429" spans="1:4" x14ac:dyDescent="0.25">
      <c r="A429" s="2" t="e">
        <v>#VALUE!</v>
      </c>
      <c r="B429" s="2">
        <v>100</v>
      </c>
      <c r="C429" s="2"/>
      <c r="D429" s="2"/>
    </row>
    <row r="430" spans="1:4" x14ac:dyDescent="0.25">
      <c r="A430" s="2" t="e">
        <v>#VALUE!</v>
      </c>
      <c r="B430" s="2">
        <v>100</v>
      </c>
      <c r="C430" s="2"/>
      <c r="D430" s="2"/>
    </row>
    <row r="431" spans="1:4" x14ac:dyDescent="0.25">
      <c r="A431" s="2" t="e">
        <v>#VALUE!</v>
      </c>
      <c r="B431" s="2">
        <v>100</v>
      </c>
      <c r="C431" s="2"/>
      <c r="D431" s="2"/>
    </row>
    <row r="432" spans="1:4" x14ac:dyDescent="0.25">
      <c r="A432" s="2" t="e">
        <v>#VALUE!</v>
      </c>
      <c r="B432" s="2">
        <v>100</v>
      </c>
      <c r="C432" s="2"/>
      <c r="D432" s="2"/>
    </row>
    <row r="433" spans="1:4" x14ac:dyDescent="0.25">
      <c r="A433" s="2" t="e">
        <v>#VALUE!</v>
      </c>
      <c r="B433" s="2">
        <v>100</v>
      </c>
      <c r="C433" s="2"/>
      <c r="D433" s="2"/>
    </row>
    <row r="434" spans="1:4" x14ac:dyDescent="0.25">
      <c r="A434" s="2" t="e">
        <v>#VALUE!</v>
      </c>
      <c r="B434" s="2">
        <v>100</v>
      </c>
      <c r="C434" s="2"/>
      <c r="D434" s="2"/>
    </row>
    <row r="435" spans="1:4" x14ac:dyDescent="0.25">
      <c r="A435" s="2" t="e">
        <v>#VALUE!</v>
      </c>
      <c r="B435" s="2">
        <v>100</v>
      </c>
      <c r="C435" s="2"/>
      <c r="D435" s="2"/>
    </row>
    <row r="436" spans="1:4" x14ac:dyDescent="0.25">
      <c r="A436" s="2" t="e">
        <v>#VALUE!</v>
      </c>
      <c r="B436" s="2">
        <v>100</v>
      </c>
      <c r="C436" s="2"/>
      <c r="D436" s="2"/>
    </row>
    <row r="437" spans="1:4" x14ac:dyDescent="0.25">
      <c r="A437" s="2" t="e">
        <v>#VALUE!</v>
      </c>
      <c r="B437" s="2">
        <v>100</v>
      </c>
      <c r="C437" s="2"/>
      <c r="D437" s="2"/>
    </row>
    <row r="438" spans="1:4" x14ac:dyDescent="0.25">
      <c r="A438" s="2" t="e">
        <v>#VALUE!</v>
      </c>
      <c r="B438" s="2">
        <v>100</v>
      </c>
      <c r="C438" s="2"/>
      <c r="D438" s="2"/>
    </row>
    <row r="439" spans="1:4" x14ac:dyDescent="0.25">
      <c r="A439" s="2" t="e">
        <v>#VALUE!</v>
      </c>
      <c r="B439" s="2">
        <v>100</v>
      </c>
      <c r="C439" s="2"/>
      <c r="D439" s="2"/>
    </row>
    <row r="440" spans="1:4" x14ac:dyDescent="0.25">
      <c r="A440" s="2" t="e">
        <v>#VALUE!</v>
      </c>
      <c r="B440" s="2">
        <v>100</v>
      </c>
      <c r="C440" s="2"/>
      <c r="D440" s="2"/>
    </row>
    <row r="441" spans="1:4" x14ac:dyDescent="0.25">
      <c r="A441" s="2" t="e">
        <v>#VALUE!</v>
      </c>
      <c r="B441" s="2">
        <v>100</v>
      </c>
      <c r="C441" s="2"/>
      <c r="D441" s="2"/>
    </row>
    <row r="442" spans="1:4" x14ac:dyDescent="0.25">
      <c r="A442" s="2" t="e">
        <v>#VALUE!</v>
      </c>
      <c r="B442" s="2">
        <v>100</v>
      </c>
      <c r="C442" s="2"/>
      <c r="D442" s="2"/>
    </row>
    <row r="443" spans="1:4" x14ac:dyDescent="0.25">
      <c r="A443" s="2" t="e">
        <v>#VALUE!</v>
      </c>
      <c r="B443" s="2">
        <v>100</v>
      </c>
      <c r="C443" s="2"/>
      <c r="D443" s="2"/>
    </row>
    <row r="444" spans="1:4" x14ac:dyDescent="0.25">
      <c r="A444" s="2" t="e">
        <v>#VALUE!</v>
      </c>
      <c r="B444" s="2">
        <v>100</v>
      </c>
      <c r="C444" s="2"/>
      <c r="D444" s="2"/>
    </row>
    <row r="445" spans="1:4" x14ac:dyDescent="0.25">
      <c r="A445" s="2" t="e">
        <v>#VALUE!</v>
      </c>
      <c r="B445" s="2">
        <v>100</v>
      </c>
      <c r="C445" s="2"/>
      <c r="D445" s="2"/>
    </row>
    <row r="446" spans="1:4" x14ac:dyDescent="0.25">
      <c r="A446" s="2" t="e">
        <v>#VALUE!</v>
      </c>
      <c r="B446" s="2">
        <v>100</v>
      </c>
      <c r="C446" s="2"/>
      <c r="D446" s="2"/>
    </row>
    <row r="447" spans="1:4" x14ac:dyDescent="0.25">
      <c r="A447" s="2" t="e">
        <v>#VALUE!</v>
      </c>
      <c r="B447" s="2">
        <v>100</v>
      </c>
      <c r="C447" s="2"/>
      <c r="D447" s="2"/>
    </row>
    <row r="448" spans="1:4" x14ac:dyDescent="0.25">
      <c r="A448" s="2" t="e">
        <v>#VALUE!</v>
      </c>
      <c r="B448" s="2">
        <v>100</v>
      </c>
      <c r="C448" s="2"/>
      <c r="D448" s="2"/>
    </row>
    <row r="449" spans="1:4" x14ac:dyDescent="0.25">
      <c r="A449" s="2" t="e">
        <v>#VALUE!</v>
      </c>
      <c r="B449" s="2">
        <v>100</v>
      </c>
      <c r="C449" s="2"/>
      <c r="D449" s="2"/>
    </row>
    <row r="450" spans="1:4" x14ac:dyDescent="0.25">
      <c r="A450" s="2" t="e">
        <v>#VALUE!</v>
      </c>
      <c r="B450" s="2">
        <v>100</v>
      </c>
      <c r="C450" s="2"/>
      <c r="D450" s="2"/>
    </row>
    <row r="451" spans="1:4" x14ac:dyDescent="0.25">
      <c r="A451" s="2" t="e">
        <v>#VALUE!</v>
      </c>
      <c r="B451" s="2">
        <v>100</v>
      </c>
      <c r="C451" s="2"/>
      <c r="D451" s="2"/>
    </row>
    <row r="452" spans="1:4" x14ac:dyDescent="0.25">
      <c r="A452" s="2" t="e">
        <v>#VALUE!</v>
      </c>
      <c r="B452" s="2">
        <v>100</v>
      </c>
      <c r="C452" s="2"/>
      <c r="D452" s="2"/>
    </row>
    <row r="453" spans="1:4" x14ac:dyDescent="0.25">
      <c r="A453" s="2" t="e">
        <v>#VALUE!</v>
      </c>
      <c r="B453" s="2">
        <v>100</v>
      </c>
      <c r="C453" s="2"/>
      <c r="D453" s="2"/>
    </row>
    <row r="454" spans="1:4" x14ac:dyDescent="0.25">
      <c r="A454" s="2" t="e">
        <v>#VALUE!</v>
      </c>
      <c r="B454" s="2">
        <v>100</v>
      </c>
      <c r="C454" s="2"/>
      <c r="D454" s="2"/>
    </row>
    <row r="455" spans="1:4" x14ac:dyDescent="0.25">
      <c r="A455" s="2" t="e">
        <v>#VALUE!</v>
      </c>
      <c r="B455" s="2">
        <v>100</v>
      </c>
      <c r="C455" s="2"/>
      <c r="D455" s="2"/>
    </row>
    <row r="456" spans="1:4" x14ac:dyDescent="0.25">
      <c r="A456" s="2" t="e">
        <v>#VALUE!</v>
      </c>
      <c r="B456" s="2">
        <v>100</v>
      </c>
      <c r="C456" s="2"/>
      <c r="D456" s="2"/>
    </row>
    <row r="457" spans="1:4" x14ac:dyDescent="0.25">
      <c r="A457" s="2" t="e">
        <v>#VALUE!</v>
      </c>
      <c r="B457" s="2">
        <v>100</v>
      </c>
      <c r="C457" s="2"/>
      <c r="D457" s="2"/>
    </row>
    <row r="458" spans="1:4" x14ac:dyDescent="0.25">
      <c r="A458" s="2" t="e">
        <v>#VALUE!</v>
      </c>
      <c r="B458" s="2">
        <v>100</v>
      </c>
      <c r="C458" s="2"/>
      <c r="D458" s="2"/>
    </row>
    <row r="459" spans="1:4" x14ac:dyDescent="0.25">
      <c r="A459" s="2" t="e">
        <v>#VALUE!</v>
      </c>
      <c r="B459" s="2">
        <v>100</v>
      </c>
      <c r="C459" s="2"/>
      <c r="D459" s="2"/>
    </row>
    <row r="460" spans="1:4" x14ac:dyDescent="0.25">
      <c r="A460" s="2" t="e">
        <v>#VALUE!</v>
      </c>
      <c r="B460" s="2">
        <v>100</v>
      </c>
      <c r="C460" s="2"/>
      <c r="D460" s="2"/>
    </row>
    <row r="461" spans="1:4" x14ac:dyDescent="0.25">
      <c r="A461" s="2" t="e">
        <v>#VALUE!</v>
      </c>
      <c r="B461" s="2">
        <v>100</v>
      </c>
      <c r="C461" s="2"/>
      <c r="D461" s="2"/>
    </row>
    <row r="462" spans="1:4" x14ac:dyDescent="0.25">
      <c r="A462" s="2" t="e">
        <v>#VALUE!</v>
      </c>
      <c r="B462" s="2">
        <v>100</v>
      </c>
      <c r="C462" s="2"/>
      <c r="D462" s="2"/>
    </row>
    <row r="463" spans="1:4" x14ac:dyDescent="0.25">
      <c r="A463" s="2" t="e">
        <v>#VALUE!</v>
      </c>
      <c r="B463" s="2">
        <v>100</v>
      </c>
      <c r="C463" s="2"/>
      <c r="D463" s="2"/>
    </row>
    <row r="464" spans="1:4" x14ac:dyDescent="0.25">
      <c r="A464" s="2" t="e">
        <v>#VALUE!</v>
      </c>
      <c r="B464" s="2">
        <v>100</v>
      </c>
      <c r="C464" s="2"/>
      <c r="D464" s="2"/>
    </row>
    <row r="465" spans="1:4" x14ac:dyDescent="0.25">
      <c r="A465" s="2" t="e">
        <v>#VALUE!</v>
      </c>
      <c r="B465" s="2">
        <v>100</v>
      </c>
      <c r="C465" s="2"/>
      <c r="D465" s="2"/>
    </row>
    <row r="466" spans="1:4" x14ac:dyDescent="0.25">
      <c r="A466" s="2" t="e">
        <v>#VALUE!</v>
      </c>
      <c r="B466" s="2">
        <v>100</v>
      </c>
      <c r="C466" s="2"/>
      <c r="D466" s="2"/>
    </row>
    <row r="467" spans="1:4" x14ac:dyDescent="0.25">
      <c r="A467" s="2" t="e">
        <v>#VALUE!</v>
      </c>
      <c r="B467" s="2">
        <v>100</v>
      </c>
      <c r="C467" s="2"/>
      <c r="D467" s="2"/>
    </row>
    <row r="468" spans="1:4" x14ac:dyDescent="0.25">
      <c r="A468" s="2" t="e">
        <v>#VALUE!</v>
      </c>
      <c r="B468" s="2">
        <v>100</v>
      </c>
      <c r="C468" s="2"/>
      <c r="D468" s="2"/>
    </row>
    <row r="469" spans="1:4" x14ac:dyDescent="0.25">
      <c r="A469" s="2" t="e">
        <v>#VALUE!</v>
      </c>
      <c r="B469" s="2">
        <v>100</v>
      </c>
      <c r="C469" s="2"/>
      <c r="D469" s="2"/>
    </row>
    <row r="470" spans="1:4" x14ac:dyDescent="0.25">
      <c r="A470" s="2" t="e">
        <v>#VALUE!</v>
      </c>
      <c r="B470" s="2">
        <v>100</v>
      </c>
      <c r="C470" s="2"/>
      <c r="D470" s="2"/>
    </row>
    <row r="471" spans="1:4" x14ac:dyDescent="0.25">
      <c r="A471" s="2" t="e">
        <v>#VALUE!</v>
      </c>
      <c r="B471" s="2">
        <v>100</v>
      </c>
      <c r="C471" s="2"/>
      <c r="D471" s="2"/>
    </row>
    <row r="472" spans="1:4" x14ac:dyDescent="0.25">
      <c r="A472" s="2" t="e">
        <v>#VALUE!</v>
      </c>
      <c r="B472" s="2">
        <v>100</v>
      </c>
      <c r="C472" s="2"/>
      <c r="D472" s="2"/>
    </row>
    <row r="473" spans="1:4" x14ac:dyDescent="0.25">
      <c r="A473" s="2" t="e">
        <v>#VALUE!</v>
      </c>
      <c r="B473" s="2">
        <v>100</v>
      </c>
      <c r="C473" s="2"/>
      <c r="D473" s="2"/>
    </row>
    <row r="474" spans="1:4" x14ac:dyDescent="0.25">
      <c r="A474" s="2" t="e">
        <v>#VALUE!</v>
      </c>
      <c r="B474" s="2">
        <v>100</v>
      </c>
      <c r="C474" s="2"/>
      <c r="D474" s="2"/>
    </row>
    <row r="475" spans="1:4" x14ac:dyDescent="0.25">
      <c r="A475" s="2" t="e">
        <v>#VALUE!</v>
      </c>
      <c r="B475" s="2">
        <v>100</v>
      </c>
      <c r="C475" s="2"/>
      <c r="D475" s="2"/>
    </row>
    <row r="476" spans="1:4" x14ac:dyDescent="0.25">
      <c r="A476" s="2" t="e">
        <v>#VALUE!</v>
      </c>
      <c r="B476" s="2">
        <v>100</v>
      </c>
      <c r="C476" s="2"/>
      <c r="D476" s="2"/>
    </row>
    <row r="477" spans="1:4" x14ac:dyDescent="0.25">
      <c r="A477" s="2" t="e">
        <v>#VALUE!</v>
      </c>
      <c r="B477" s="2">
        <v>100</v>
      </c>
      <c r="C477" s="2"/>
      <c r="D477" s="2"/>
    </row>
    <row r="478" spans="1:4" x14ac:dyDescent="0.25">
      <c r="A478" s="2" t="e">
        <v>#VALUE!</v>
      </c>
      <c r="B478" s="2">
        <v>100</v>
      </c>
      <c r="C478" s="2"/>
      <c r="D478" s="2"/>
    </row>
    <row r="479" spans="1:4" x14ac:dyDescent="0.25">
      <c r="A479" s="2" t="e">
        <v>#VALUE!</v>
      </c>
      <c r="B479" s="2">
        <v>100</v>
      </c>
      <c r="C479" s="2"/>
      <c r="D479" s="2"/>
    </row>
    <row r="480" spans="1:4" x14ac:dyDescent="0.25">
      <c r="A480" s="2" t="e">
        <v>#VALUE!</v>
      </c>
      <c r="B480" s="2">
        <v>100</v>
      </c>
      <c r="C480" s="2"/>
      <c r="D480" s="2"/>
    </row>
    <row r="481" spans="1:4" x14ac:dyDescent="0.25">
      <c r="A481" s="2" t="e">
        <v>#VALUE!</v>
      </c>
      <c r="B481" s="2">
        <v>100</v>
      </c>
      <c r="C481" s="2"/>
      <c r="D481" s="2"/>
    </row>
    <row r="482" spans="1:4" x14ac:dyDescent="0.25">
      <c r="A482" s="2" t="e">
        <v>#VALUE!</v>
      </c>
      <c r="B482" s="2">
        <v>100</v>
      </c>
      <c r="C482" s="2"/>
      <c r="D482" s="2"/>
    </row>
    <row r="483" spans="1:4" x14ac:dyDescent="0.25">
      <c r="A483" s="2" t="e">
        <v>#VALUE!</v>
      </c>
      <c r="B483" s="2">
        <v>100</v>
      </c>
      <c r="C483" s="2"/>
      <c r="D483" s="2"/>
    </row>
    <row r="484" spans="1:4" x14ac:dyDescent="0.25">
      <c r="A484" s="2" t="e">
        <v>#VALUE!</v>
      </c>
      <c r="B484" s="2">
        <v>100</v>
      </c>
      <c r="C484" s="2"/>
      <c r="D484" s="2"/>
    </row>
    <row r="485" spans="1:4" x14ac:dyDescent="0.25">
      <c r="A485" s="2" t="e">
        <v>#VALUE!</v>
      </c>
      <c r="B485" s="2">
        <v>100</v>
      </c>
      <c r="C485" s="2"/>
      <c r="D485" s="2"/>
    </row>
    <row r="486" spans="1:4" x14ac:dyDescent="0.25">
      <c r="A486" s="2" t="e">
        <v>#VALUE!</v>
      </c>
      <c r="B486" s="2">
        <v>100</v>
      </c>
      <c r="C486" s="2"/>
      <c r="D486" s="2"/>
    </row>
    <row r="487" spans="1:4" x14ac:dyDescent="0.25">
      <c r="A487" s="2" t="e">
        <v>#VALUE!</v>
      </c>
      <c r="B487" s="2">
        <v>100</v>
      </c>
      <c r="C487" s="2"/>
      <c r="D487" s="2"/>
    </row>
    <row r="488" spans="1:4" x14ac:dyDescent="0.25">
      <c r="A488" s="2" t="e">
        <v>#VALUE!</v>
      </c>
      <c r="B488" s="2">
        <v>100</v>
      </c>
      <c r="C488" s="2"/>
      <c r="D488" s="2"/>
    </row>
    <row r="489" spans="1:4" x14ac:dyDescent="0.25">
      <c r="A489" s="2" t="e">
        <v>#VALUE!</v>
      </c>
      <c r="B489" s="2">
        <v>100</v>
      </c>
      <c r="C489" s="2"/>
      <c r="D489" s="2"/>
    </row>
    <row r="490" spans="1:4" x14ac:dyDescent="0.25">
      <c r="A490" s="2" t="e">
        <v>#VALUE!</v>
      </c>
      <c r="B490" s="2">
        <v>100</v>
      </c>
      <c r="C490" s="2"/>
      <c r="D490" s="2"/>
    </row>
    <row r="491" spans="1:4" x14ac:dyDescent="0.25">
      <c r="A491" s="2" t="e">
        <v>#VALUE!</v>
      </c>
      <c r="B491" s="2">
        <v>100</v>
      </c>
      <c r="C491" s="2"/>
      <c r="D491" s="2"/>
    </row>
    <row r="492" spans="1:4" x14ac:dyDescent="0.25">
      <c r="A492" s="2" t="e">
        <v>#VALUE!</v>
      </c>
      <c r="B492" s="2">
        <v>100</v>
      </c>
      <c r="C492" s="2"/>
      <c r="D492" s="2"/>
    </row>
    <row r="493" spans="1:4" x14ac:dyDescent="0.25">
      <c r="A493" s="2" t="e">
        <v>#VALUE!</v>
      </c>
      <c r="B493" s="2">
        <v>100</v>
      </c>
      <c r="C493" s="2"/>
      <c r="D493" s="2"/>
    </row>
    <row r="494" spans="1:4" x14ac:dyDescent="0.25">
      <c r="A494" s="2" t="e">
        <v>#VALUE!</v>
      </c>
      <c r="B494" s="2">
        <v>100</v>
      </c>
      <c r="C494" s="2"/>
      <c r="D494" s="2"/>
    </row>
    <row r="495" spans="1:4" x14ac:dyDescent="0.25">
      <c r="A495" s="2" t="e">
        <v>#VALUE!</v>
      </c>
      <c r="B495" s="2">
        <v>100</v>
      </c>
      <c r="C495" s="2"/>
      <c r="D495" s="2"/>
    </row>
    <row r="496" spans="1:4" x14ac:dyDescent="0.25">
      <c r="A496" s="2" t="e">
        <v>#VALUE!</v>
      </c>
      <c r="B496" s="2">
        <v>100</v>
      </c>
      <c r="C496" s="2"/>
      <c r="D496" s="2"/>
    </row>
    <row r="497" spans="1:4" x14ac:dyDescent="0.25">
      <c r="A497" s="2" t="e">
        <v>#VALUE!</v>
      </c>
      <c r="B497" s="2">
        <v>100</v>
      </c>
      <c r="C497" s="2"/>
      <c r="D497" s="2"/>
    </row>
    <row r="498" spans="1:4" x14ac:dyDescent="0.25">
      <c r="A498" s="2" t="e">
        <v>#VALUE!</v>
      </c>
      <c r="B498" s="2">
        <v>100</v>
      </c>
      <c r="C498" s="2"/>
      <c r="D498" s="2"/>
    </row>
    <row r="499" spans="1:4" x14ac:dyDescent="0.25">
      <c r="A499" s="2" t="e">
        <v>#VALUE!</v>
      </c>
      <c r="B499" s="2">
        <v>100</v>
      </c>
      <c r="C499" s="2"/>
      <c r="D499" s="2"/>
    </row>
    <row r="500" spans="1:4" x14ac:dyDescent="0.25">
      <c r="A500" s="2" t="e">
        <v>#VALUE!</v>
      </c>
      <c r="B500" s="2">
        <v>100</v>
      </c>
      <c r="C500" s="2"/>
      <c r="D500" s="2"/>
    </row>
    <row r="501" spans="1:4" x14ac:dyDescent="0.25">
      <c r="A501" s="2" t="e">
        <v>#VALUE!</v>
      </c>
      <c r="B501" s="2">
        <v>100</v>
      </c>
      <c r="C501" s="2"/>
      <c r="D501" s="2"/>
    </row>
    <row r="502" spans="1:4" x14ac:dyDescent="0.25">
      <c r="A502" s="2" t="e">
        <v>#VALUE!</v>
      </c>
      <c r="B502" s="2">
        <v>100</v>
      </c>
      <c r="C502" s="2"/>
      <c r="D502" s="2"/>
    </row>
    <row r="503" spans="1:4" x14ac:dyDescent="0.25">
      <c r="A503" s="2" t="e">
        <v>#VALUE!</v>
      </c>
      <c r="B503" s="2">
        <v>100</v>
      </c>
      <c r="C503" s="2"/>
      <c r="D503" s="2"/>
    </row>
    <row r="504" spans="1:4" x14ac:dyDescent="0.25">
      <c r="A504" s="2" t="e">
        <v>#VALUE!</v>
      </c>
      <c r="B504" s="2">
        <v>100</v>
      </c>
      <c r="C504" s="2"/>
      <c r="D504" s="2"/>
    </row>
    <row r="505" spans="1:4" x14ac:dyDescent="0.25">
      <c r="A505" s="2" t="e">
        <v>#VALUE!</v>
      </c>
      <c r="B505" s="2">
        <v>100</v>
      </c>
      <c r="C505" s="2"/>
      <c r="D505" s="2"/>
    </row>
    <row r="506" spans="1:4" x14ac:dyDescent="0.25">
      <c r="A506" s="2" t="e">
        <v>#VALUE!</v>
      </c>
      <c r="B506" s="2">
        <v>100</v>
      </c>
      <c r="C506" s="2"/>
      <c r="D506" s="2"/>
    </row>
    <row r="507" spans="1:4" x14ac:dyDescent="0.25">
      <c r="A507" s="2" t="e">
        <v>#VALUE!</v>
      </c>
      <c r="B507" s="2">
        <v>100</v>
      </c>
      <c r="C507" s="2"/>
      <c r="D507" s="2"/>
    </row>
    <row r="508" spans="1:4" x14ac:dyDescent="0.25">
      <c r="A508" s="2" t="e">
        <v>#VALUE!</v>
      </c>
      <c r="B508" s="2">
        <v>100</v>
      </c>
      <c r="C508" s="2"/>
      <c r="D508" s="2"/>
    </row>
    <row r="509" spans="1:4" x14ac:dyDescent="0.25">
      <c r="A509" s="2" t="e">
        <v>#VALUE!</v>
      </c>
      <c r="B509" s="2">
        <v>100</v>
      </c>
      <c r="C509" s="2"/>
      <c r="D509" s="2"/>
    </row>
    <row r="510" spans="1:4" x14ac:dyDescent="0.25">
      <c r="A510" s="2" t="e">
        <v>#VALUE!</v>
      </c>
      <c r="B510" s="2">
        <v>100</v>
      </c>
      <c r="C510" s="2"/>
      <c r="D510" s="2"/>
    </row>
    <row r="511" spans="1:4" x14ac:dyDescent="0.25">
      <c r="A511" s="2" t="e">
        <v>#VALUE!</v>
      </c>
      <c r="B511" s="2">
        <v>100</v>
      </c>
      <c r="C511" s="2"/>
      <c r="D511" s="2"/>
    </row>
    <row r="512" spans="1:4" x14ac:dyDescent="0.25">
      <c r="A512" s="2" t="e">
        <v>#VALUE!</v>
      </c>
      <c r="B512" s="2">
        <v>100</v>
      </c>
      <c r="C512" s="2"/>
      <c r="D512" s="2"/>
    </row>
    <row r="513" spans="1:4" x14ac:dyDescent="0.25">
      <c r="A513" s="2" t="e">
        <v>#VALUE!</v>
      </c>
      <c r="B513" s="2">
        <v>100</v>
      </c>
      <c r="C513" s="2"/>
      <c r="D513" s="2"/>
    </row>
    <row r="514" spans="1:4" x14ac:dyDescent="0.25">
      <c r="A514" s="2" t="e">
        <v>#VALUE!</v>
      </c>
      <c r="B514" s="2">
        <v>100</v>
      </c>
      <c r="C514" s="2"/>
      <c r="D514" s="2"/>
    </row>
    <row r="515" spans="1:4" x14ac:dyDescent="0.25">
      <c r="A515" s="2" t="e">
        <v>#VALUE!</v>
      </c>
      <c r="B515" s="2">
        <v>100</v>
      </c>
      <c r="C515" s="2"/>
      <c r="D515" s="2"/>
    </row>
    <row r="516" spans="1:4" x14ac:dyDescent="0.25">
      <c r="A516" s="2" t="e">
        <v>#VALUE!</v>
      </c>
      <c r="B516" s="2">
        <v>100</v>
      </c>
      <c r="C516" s="2"/>
      <c r="D516" s="2"/>
    </row>
    <row r="517" spans="1:4" x14ac:dyDescent="0.25">
      <c r="A517" s="2" t="e">
        <v>#VALUE!</v>
      </c>
      <c r="B517" s="2">
        <v>100</v>
      </c>
      <c r="C517" s="2"/>
      <c r="D517" s="2"/>
    </row>
    <row r="518" spans="1:4" x14ac:dyDescent="0.25">
      <c r="A518" s="2" t="e">
        <v>#VALUE!</v>
      </c>
      <c r="B518" s="2">
        <v>100</v>
      </c>
      <c r="C518" s="2"/>
      <c r="D518" s="2"/>
    </row>
    <row r="519" spans="1:4" x14ac:dyDescent="0.25">
      <c r="A519" s="2" t="e">
        <v>#VALUE!</v>
      </c>
      <c r="B519" s="2">
        <v>100</v>
      </c>
      <c r="C519" s="2"/>
      <c r="D519" s="2"/>
    </row>
    <row r="520" spans="1:4" x14ac:dyDescent="0.25">
      <c r="A520" s="2" t="e">
        <v>#VALUE!</v>
      </c>
      <c r="B520" s="2">
        <v>100</v>
      </c>
      <c r="C520" s="2"/>
      <c r="D520" s="2"/>
    </row>
    <row r="521" spans="1:4" x14ac:dyDescent="0.25">
      <c r="A521" s="2" t="e">
        <v>#VALUE!</v>
      </c>
      <c r="B521" s="2">
        <v>100</v>
      </c>
      <c r="C521" s="2"/>
      <c r="D521" s="2"/>
    </row>
    <row r="522" spans="1:4" x14ac:dyDescent="0.25">
      <c r="A522" s="2" t="e">
        <v>#VALUE!</v>
      </c>
      <c r="B522" s="2">
        <v>100</v>
      </c>
      <c r="C522" s="2"/>
      <c r="D522" s="2"/>
    </row>
    <row r="523" spans="1:4" x14ac:dyDescent="0.25">
      <c r="A523" s="2" t="e">
        <v>#VALUE!</v>
      </c>
      <c r="B523" s="2">
        <v>100</v>
      </c>
      <c r="C523" s="2"/>
      <c r="D523" s="2"/>
    </row>
    <row r="524" spans="1:4" x14ac:dyDescent="0.25">
      <c r="A524" s="2" t="e">
        <v>#VALUE!</v>
      </c>
      <c r="B524" s="2">
        <v>100</v>
      </c>
      <c r="C524" s="2"/>
      <c r="D524" s="2"/>
    </row>
    <row r="525" spans="1:4" x14ac:dyDescent="0.25">
      <c r="A525" s="2" t="e">
        <v>#VALUE!</v>
      </c>
      <c r="B525" s="2">
        <v>100</v>
      </c>
      <c r="C525" s="2"/>
      <c r="D525" s="2"/>
    </row>
    <row r="526" spans="1:4" x14ac:dyDescent="0.25">
      <c r="A526" s="2" t="e">
        <v>#VALUE!</v>
      </c>
      <c r="B526" s="2">
        <v>100</v>
      </c>
      <c r="C526" s="2"/>
      <c r="D526" s="2"/>
    </row>
    <row r="527" spans="1:4" x14ac:dyDescent="0.25">
      <c r="A527" s="2" t="e">
        <v>#VALUE!</v>
      </c>
      <c r="B527" s="2">
        <v>100</v>
      </c>
      <c r="C527" s="2"/>
      <c r="D527" s="2"/>
    </row>
    <row r="528" spans="1:4" x14ac:dyDescent="0.25">
      <c r="A528" s="2" t="e">
        <v>#VALUE!</v>
      </c>
      <c r="B528" s="2">
        <v>100</v>
      </c>
      <c r="C528" s="2"/>
      <c r="D528" s="2"/>
    </row>
    <row r="529" spans="1:4" x14ac:dyDescent="0.25">
      <c r="A529" s="2" t="e">
        <v>#VALUE!</v>
      </c>
      <c r="B529" s="2">
        <v>100</v>
      </c>
      <c r="C529" s="2"/>
      <c r="D529" s="2"/>
    </row>
    <row r="530" spans="1:4" x14ac:dyDescent="0.25">
      <c r="A530" s="2" t="e">
        <v>#VALUE!</v>
      </c>
      <c r="B530" s="2">
        <v>100</v>
      </c>
      <c r="C530" s="2"/>
      <c r="D530" s="2"/>
    </row>
    <row r="531" spans="1:4" x14ac:dyDescent="0.25">
      <c r="A531" s="2" t="e">
        <v>#VALUE!</v>
      </c>
      <c r="B531" s="2">
        <v>100</v>
      </c>
      <c r="C531" s="2"/>
      <c r="D531" s="2"/>
    </row>
    <row r="532" spans="1:4" x14ac:dyDescent="0.25">
      <c r="A532" s="2" t="e">
        <v>#VALUE!</v>
      </c>
      <c r="B532" s="2">
        <v>100</v>
      </c>
      <c r="C532" s="2"/>
      <c r="D532" s="2"/>
    </row>
    <row r="533" spans="1:4" x14ac:dyDescent="0.25">
      <c r="A533" s="2" t="e">
        <v>#VALUE!</v>
      </c>
      <c r="B533" s="2">
        <v>100</v>
      </c>
      <c r="C533" s="2"/>
      <c r="D533" s="2"/>
    </row>
    <row r="534" spans="1:4" x14ac:dyDescent="0.25">
      <c r="A534" s="2" t="e">
        <v>#VALUE!</v>
      </c>
      <c r="B534" s="2">
        <v>100</v>
      </c>
      <c r="C534" s="2"/>
      <c r="D534" s="2"/>
    </row>
    <row r="535" spans="1:4" x14ac:dyDescent="0.25">
      <c r="A535" s="2" t="e">
        <v>#VALUE!</v>
      </c>
      <c r="B535" s="2">
        <v>100</v>
      </c>
      <c r="C535" s="2"/>
      <c r="D535" s="2"/>
    </row>
    <row r="536" spans="1:4" x14ac:dyDescent="0.25">
      <c r="A536" s="2" t="e">
        <v>#VALUE!</v>
      </c>
      <c r="B536" s="2">
        <v>100</v>
      </c>
      <c r="C536" s="2"/>
      <c r="D536" s="2"/>
    </row>
    <row r="537" spans="1:4" x14ac:dyDescent="0.25">
      <c r="A537" s="2" t="e">
        <v>#VALUE!</v>
      </c>
      <c r="B537" s="2">
        <v>100</v>
      </c>
      <c r="C537" s="2"/>
      <c r="D537" s="2"/>
    </row>
    <row r="538" spans="1:4" x14ac:dyDescent="0.25">
      <c r="A538" s="2" t="e">
        <v>#VALUE!</v>
      </c>
      <c r="B538" s="2">
        <v>100</v>
      </c>
      <c r="C538" s="2"/>
      <c r="D538" s="2"/>
    </row>
    <row r="539" spans="1:4" x14ac:dyDescent="0.25">
      <c r="A539" s="2" t="e">
        <v>#VALUE!</v>
      </c>
      <c r="B539" s="2">
        <v>100</v>
      </c>
      <c r="C539" s="2"/>
      <c r="D539" s="2"/>
    </row>
    <row r="540" spans="1:4" x14ac:dyDescent="0.25">
      <c r="A540" s="2" t="e">
        <v>#VALUE!</v>
      </c>
      <c r="B540" s="2">
        <v>100</v>
      </c>
      <c r="C540" s="2"/>
      <c r="D540" s="2"/>
    </row>
    <row r="541" spans="1:4" x14ac:dyDescent="0.25">
      <c r="A541" s="2" t="e">
        <v>#VALUE!</v>
      </c>
      <c r="B541" s="2">
        <v>100</v>
      </c>
      <c r="C541" s="2"/>
      <c r="D541" s="2"/>
    </row>
    <row r="542" spans="1:4" x14ac:dyDescent="0.25">
      <c r="A542" s="2" t="e">
        <v>#VALUE!</v>
      </c>
      <c r="B542" s="2">
        <v>100</v>
      </c>
      <c r="C542" s="2"/>
      <c r="D542" s="2"/>
    </row>
    <row r="543" spans="1:4" x14ac:dyDescent="0.25">
      <c r="A543" s="2" t="e">
        <v>#VALUE!</v>
      </c>
      <c r="B543" s="2">
        <v>100</v>
      </c>
      <c r="C543" s="2"/>
      <c r="D543" s="2"/>
    </row>
    <row r="544" spans="1:4" x14ac:dyDescent="0.25">
      <c r="A544" s="2" t="e">
        <v>#VALUE!</v>
      </c>
      <c r="B544" s="2">
        <v>100</v>
      </c>
      <c r="C544" s="2"/>
      <c r="D544" s="2"/>
    </row>
    <row r="545" spans="1:4" x14ac:dyDescent="0.25">
      <c r="A545" s="2" t="e">
        <v>#VALUE!</v>
      </c>
      <c r="B545" s="2">
        <v>100</v>
      </c>
      <c r="C545" s="2"/>
      <c r="D545" s="2"/>
    </row>
    <row r="546" spans="1:4" x14ac:dyDescent="0.25">
      <c r="A546" s="2" t="e">
        <v>#VALUE!</v>
      </c>
      <c r="B546" s="2">
        <v>100</v>
      </c>
      <c r="C546" s="2"/>
      <c r="D546" s="2"/>
    </row>
    <row r="547" spans="1:4" x14ac:dyDescent="0.25">
      <c r="A547" s="2" t="e">
        <v>#VALUE!</v>
      </c>
      <c r="B547" s="2">
        <v>100</v>
      </c>
      <c r="C547" s="2"/>
      <c r="D547" s="2"/>
    </row>
    <row r="548" spans="1:4" x14ac:dyDescent="0.25">
      <c r="A548" s="2" t="e">
        <v>#VALUE!</v>
      </c>
      <c r="B548" s="2">
        <v>100</v>
      </c>
      <c r="C548" s="2"/>
      <c r="D548" s="2"/>
    </row>
    <row r="549" spans="1:4" x14ac:dyDescent="0.25">
      <c r="A549" s="2" t="e">
        <v>#VALUE!</v>
      </c>
      <c r="B549" s="2">
        <v>100</v>
      </c>
      <c r="C549" s="2"/>
      <c r="D549" s="2"/>
    </row>
    <row r="550" spans="1:4" x14ac:dyDescent="0.25">
      <c r="A550" s="2" t="e">
        <v>#VALUE!</v>
      </c>
      <c r="B550" s="2">
        <v>100</v>
      </c>
      <c r="C550" s="2"/>
      <c r="D550" s="2"/>
    </row>
    <row r="551" spans="1:4" x14ac:dyDescent="0.25">
      <c r="A551" s="2" t="e">
        <v>#VALUE!</v>
      </c>
      <c r="B551" s="2">
        <v>100</v>
      </c>
      <c r="C551" s="2"/>
      <c r="D551" s="2"/>
    </row>
    <row r="552" spans="1:4" x14ac:dyDescent="0.25">
      <c r="A552" s="2" t="e">
        <v>#VALUE!</v>
      </c>
      <c r="B552" s="2">
        <v>100</v>
      </c>
      <c r="C552" s="2"/>
      <c r="D552" s="2"/>
    </row>
    <row r="553" spans="1:4" x14ac:dyDescent="0.25">
      <c r="A553" s="2" t="e">
        <v>#VALUE!</v>
      </c>
      <c r="B553" s="2">
        <v>100</v>
      </c>
      <c r="C553" s="2"/>
      <c r="D553" s="2"/>
    </row>
    <row r="554" spans="1:4" x14ac:dyDescent="0.25">
      <c r="A554" s="2" t="e">
        <v>#VALUE!</v>
      </c>
      <c r="B554" s="2">
        <v>100</v>
      </c>
      <c r="C554" s="2"/>
      <c r="D554" s="2"/>
    </row>
    <row r="555" spans="1:4" x14ac:dyDescent="0.25">
      <c r="A555" s="2" t="e">
        <v>#VALUE!</v>
      </c>
      <c r="B555" s="2">
        <v>100</v>
      </c>
      <c r="C555" s="2"/>
      <c r="D555" s="2"/>
    </row>
    <row r="556" spans="1:4" x14ac:dyDescent="0.25">
      <c r="A556" s="2" t="e">
        <v>#VALUE!</v>
      </c>
      <c r="B556" s="2">
        <v>100</v>
      </c>
      <c r="C556" s="2"/>
      <c r="D556" s="2"/>
    </row>
    <row r="557" spans="1:4" x14ac:dyDescent="0.25">
      <c r="A557" s="2" t="e">
        <v>#VALUE!</v>
      </c>
      <c r="B557" s="2">
        <v>100</v>
      </c>
      <c r="C557" s="2"/>
      <c r="D557" s="2"/>
    </row>
    <row r="558" spans="1:4" x14ac:dyDescent="0.25">
      <c r="A558" s="2" t="e">
        <v>#VALUE!</v>
      </c>
      <c r="B558" s="2">
        <v>100</v>
      </c>
      <c r="C558" s="2"/>
      <c r="D558" s="2"/>
    </row>
    <row r="559" spans="1:4" x14ac:dyDescent="0.25">
      <c r="A559" s="2" t="e">
        <v>#VALUE!</v>
      </c>
      <c r="B559" s="2">
        <v>100</v>
      </c>
      <c r="C559" s="2"/>
      <c r="D559" s="2"/>
    </row>
    <row r="560" spans="1:4" x14ac:dyDescent="0.25">
      <c r="A560" s="2" t="e">
        <v>#VALUE!</v>
      </c>
      <c r="B560" s="2">
        <v>100</v>
      </c>
      <c r="C560" s="2"/>
      <c r="D560" s="2"/>
    </row>
    <row r="561" spans="1:4" x14ac:dyDescent="0.25">
      <c r="A561" s="2" t="e">
        <v>#VALUE!</v>
      </c>
      <c r="B561" s="2">
        <v>100</v>
      </c>
      <c r="C561" s="2"/>
      <c r="D561" s="2"/>
    </row>
    <row r="562" spans="1:4" x14ac:dyDescent="0.25">
      <c r="A562" s="2" t="e">
        <v>#VALUE!</v>
      </c>
      <c r="B562" s="2">
        <v>100</v>
      </c>
      <c r="C562" s="2"/>
      <c r="D562" s="2"/>
    </row>
    <row r="563" spans="1:4" x14ac:dyDescent="0.25">
      <c r="A563" s="2" t="e">
        <v>#VALUE!</v>
      </c>
      <c r="B563" s="2">
        <v>100</v>
      </c>
      <c r="C563" s="2"/>
      <c r="D563" s="2"/>
    </row>
    <row r="564" spans="1:4" x14ac:dyDescent="0.25">
      <c r="A564" s="2" t="e">
        <v>#VALUE!</v>
      </c>
      <c r="B564" s="2">
        <v>100</v>
      </c>
      <c r="C564" s="2"/>
      <c r="D564" s="2"/>
    </row>
    <row r="565" spans="1:4" x14ac:dyDescent="0.25">
      <c r="A565" s="2" t="e">
        <v>#VALUE!</v>
      </c>
      <c r="B565" s="2">
        <v>100</v>
      </c>
      <c r="C565" s="2"/>
      <c r="D565" s="2"/>
    </row>
    <row r="566" spans="1:4" x14ac:dyDescent="0.25">
      <c r="A566" s="2" t="e">
        <v>#VALUE!</v>
      </c>
      <c r="B566" s="2">
        <v>100</v>
      </c>
      <c r="C566" s="2"/>
      <c r="D566" s="2"/>
    </row>
    <row r="567" spans="1:4" x14ac:dyDescent="0.25">
      <c r="A567" s="2" t="e">
        <v>#VALUE!</v>
      </c>
      <c r="B567" s="2">
        <v>100</v>
      </c>
      <c r="C567" s="2"/>
      <c r="D567" s="2"/>
    </row>
    <row r="568" spans="1:4" x14ac:dyDescent="0.25">
      <c r="A568" s="2" t="e">
        <v>#VALUE!</v>
      </c>
      <c r="B568" s="2">
        <v>100</v>
      </c>
      <c r="C568" s="2"/>
      <c r="D568" s="2"/>
    </row>
    <row r="569" spans="1:4" x14ac:dyDescent="0.25">
      <c r="A569" s="2" t="e">
        <v>#VALUE!</v>
      </c>
      <c r="B569" s="2">
        <v>100</v>
      </c>
      <c r="C569" s="2"/>
      <c r="D569" s="2"/>
    </row>
    <row r="570" spans="1:4" x14ac:dyDescent="0.25">
      <c r="A570" s="2" t="e">
        <v>#VALUE!</v>
      </c>
      <c r="B570" s="2">
        <v>100</v>
      </c>
      <c r="C570" s="2"/>
      <c r="D570" s="2"/>
    </row>
    <row r="571" spans="1:4" x14ac:dyDescent="0.25">
      <c r="A571" s="2" t="e">
        <v>#VALUE!</v>
      </c>
      <c r="B571" s="2">
        <v>100</v>
      </c>
      <c r="C571" s="2"/>
      <c r="D571" s="2"/>
    </row>
    <row r="572" spans="1:4" x14ac:dyDescent="0.25">
      <c r="A572" s="2" t="e">
        <v>#VALUE!</v>
      </c>
      <c r="B572" s="2">
        <v>100</v>
      </c>
      <c r="C572" s="2"/>
      <c r="D572" s="2"/>
    </row>
    <row r="573" spans="1:4" x14ac:dyDescent="0.25">
      <c r="A573" s="2" t="e">
        <v>#VALUE!</v>
      </c>
      <c r="B573" s="2">
        <v>100</v>
      </c>
      <c r="C573" s="2"/>
      <c r="D573" s="2"/>
    </row>
    <row r="574" spans="1:4" x14ac:dyDescent="0.25">
      <c r="A574" s="2" t="e">
        <v>#VALUE!</v>
      </c>
      <c r="B574" s="2">
        <v>100</v>
      </c>
      <c r="C574" s="2"/>
      <c r="D574" s="2"/>
    </row>
    <row r="575" spans="1:4" x14ac:dyDescent="0.25">
      <c r="A575" s="2" t="e">
        <v>#VALUE!</v>
      </c>
      <c r="B575" s="2">
        <v>100</v>
      </c>
      <c r="C575" s="2"/>
      <c r="D575" s="2"/>
    </row>
    <row r="576" spans="1:4" x14ac:dyDescent="0.25">
      <c r="A576" s="2" t="e">
        <v>#VALUE!</v>
      </c>
      <c r="B576" s="2">
        <v>100</v>
      </c>
      <c r="C576" s="2"/>
      <c r="D576" s="2"/>
    </row>
    <row r="577" spans="1:4" x14ac:dyDescent="0.25">
      <c r="A577" s="2" t="e">
        <v>#VALUE!</v>
      </c>
      <c r="B577" s="2">
        <v>100</v>
      </c>
      <c r="C577" s="2"/>
      <c r="D577" s="2"/>
    </row>
    <row r="578" spans="1:4" x14ac:dyDescent="0.25">
      <c r="A578" s="2" t="e">
        <v>#VALUE!</v>
      </c>
      <c r="B578" s="2">
        <v>100</v>
      </c>
      <c r="C578" s="2"/>
      <c r="D578" s="2"/>
    </row>
    <row r="579" spans="1:4" x14ac:dyDescent="0.25">
      <c r="A579" s="2" t="e">
        <v>#VALUE!</v>
      </c>
      <c r="B579" s="2">
        <v>100</v>
      </c>
      <c r="C579" s="2"/>
      <c r="D579" s="2"/>
    </row>
    <row r="580" spans="1:4" x14ac:dyDescent="0.25">
      <c r="A580" s="2" t="e">
        <v>#VALUE!</v>
      </c>
      <c r="B580" s="2">
        <v>100</v>
      </c>
      <c r="C580" s="2"/>
      <c r="D580" s="2"/>
    </row>
    <row r="581" spans="1:4" x14ac:dyDescent="0.25">
      <c r="A581" s="2" t="e">
        <v>#VALUE!</v>
      </c>
      <c r="B581" s="2">
        <v>100</v>
      </c>
      <c r="C581" s="2"/>
      <c r="D581" s="2"/>
    </row>
    <row r="582" spans="1:4" x14ac:dyDescent="0.25">
      <c r="A582" s="2" t="e">
        <v>#VALUE!</v>
      </c>
      <c r="B582" s="2">
        <v>100</v>
      </c>
      <c r="C582" s="2"/>
      <c r="D582" s="2"/>
    </row>
    <row r="583" spans="1:4" x14ac:dyDescent="0.25">
      <c r="A583" s="2" t="e">
        <v>#VALUE!</v>
      </c>
      <c r="B583" s="2">
        <v>100</v>
      </c>
      <c r="C583" s="2"/>
      <c r="D583" s="2"/>
    </row>
    <row r="584" spans="1:4" x14ac:dyDescent="0.25">
      <c r="A584" s="2" t="e">
        <v>#VALUE!</v>
      </c>
      <c r="B584" s="2">
        <v>100</v>
      </c>
      <c r="C584" s="2"/>
      <c r="D584" s="2"/>
    </row>
    <row r="585" spans="1:4" x14ac:dyDescent="0.25">
      <c r="A585" s="2" t="e">
        <v>#VALUE!</v>
      </c>
      <c r="B585" s="2">
        <v>100</v>
      </c>
      <c r="C585" s="2"/>
      <c r="D585" s="2"/>
    </row>
    <row r="586" spans="1:4" x14ac:dyDescent="0.25">
      <c r="A586" s="2" t="e">
        <v>#VALUE!</v>
      </c>
      <c r="B586" s="2">
        <v>100</v>
      </c>
      <c r="C586" s="2"/>
      <c r="D586" s="2"/>
    </row>
    <row r="587" spans="1:4" x14ac:dyDescent="0.25">
      <c r="A587" s="2" t="e">
        <v>#VALUE!</v>
      </c>
      <c r="B587" s="2">
        <v>100</v>
      </c>
      <c r="C587" s="2"/>
      <c r="D587" s="2"/>
    </row>
    <row r="588" spans="1:4" x14ac:dyDescent="0.25">
      <c r="A588" s="2" t="e">
        <v>#VALUE!</v>
      </c>
      <c r="B588" s="2">
        <v>100</v>
      </c>
      <c r="C588" s="2"/>
      <c r="D588" s="2"/>
    </row>
    <row r="589" spans="1:4" x14ac:dyDescent="0.25">
      <c r="A589" s="2" t="e">
        <v>#VALUE!</v>
      </c>
      <c r="B589" s="2">
        <v>100</v>
      </c>
      <c r="C589" s="2"/>
      <c r="D589" s="2"/>
    </row>
    <row r="590" spans="1:4" x14ac:dyDescent="0.25">
      <c r="A590" s="2" t="e">
        <v>#VALUE!</v>
      </c>
      <c r="B590" s="2">
        <v>100</v>
      </c>
      <c r="C590" s="2"/>
      <c r="D590" s="2"/>
    </row>
    <row r="591" spans="1:4" x14ac:dyDescent="0.25">
      <c r="A591" s="2" t="e">
        <v>#VALUE!</v>
      </c>
      <c r="B591" s="2">
        <v>100</v>
      </c>
      <c r="C591" s="2"/>
      <c r="D591" s="2"/>
    </row>
    <row r="592" spans="1:4" x14ac:dyDescent="0.25">
      <c r="A592" s="2" t="e">
        <v>#VALUE!</v>
      </c>
      <c r="B592" s="2">
        <v>100</v>
      </c>
      <c r="C592" s="2"/>
      <c r="D592" s="2"/>
    </row>
    <row r="593" spans="1:4" x14ac:dyDescent="0.25">
      <c r="A593" s="2" t="e">
        <v>#VALUE!</v>
      </c>
      <c r="B593" s="2">
        <v>100</v>
      </c>
      <c r="C593" s="2"/>
      <c r="D593" s="2"/>
    </row>
    <row r="594" spans="1:4" x14ac:dyDescent="0.25">
      <c r="A594" s="2" t="e">
        <v>#VALUE!</v>
      </c>
      <c r="B594" s="2">
        <v>100</v>
      </c>
      <c r="C594" s="2"/>
      <c r="D594" s="2"/>
    </row>
    <row r="595" spans="1:4" x14ac:dyDescent="0.25">
      <c r="A595" s="2" t="e">
        <v>#VALUE!</v>
      </c>
      <c r="B595" s="2">
        <v>100</v>
      </c>
      <c r="C595" s="2"/>
      <c r="D595" s="2"/>
    </row>
    <row r="596" spans="1:4" x14ac:dyDescent="0.25">
      <c r="A596" s="2" t="e">
        <v>#VALUE!</v>
      </c>
      <c r="B596" s="2">
        <v>100</v>
      </c>
      <c r="C596" s="2"/>
      <c r="D596" s="2"/>
    </row>
    <row r="597" spans="1:4" x14ac:dyDescent="0.25">
      <c r="A597" s="2" t="e">
        <v>#VALUE!</v>
      </c>
      <c r="B597" s="2">
        <v>100</v>
      </c>
      <c r="C597" s="2"/>
      <c r="D597" s="2"/>
    </row>
    <row r="598" spans="1:4" x14ac:dyDescent="0.25">
      <c r="A598" s="2" t="e">
        <v>#VALUE!</v>
      </c>
      <c r="B598" s="2">
        <v>100</v>
      </c>
      <c r="C598" s="2"/>
      <c r="D598" s="2"/>
    </row>
    <row r="599" spans="1:4" x14ac:dyDescent="0.25">
      <c r="A599" s="2" t="e">
        <v>#VALUE!</v>
      </c>
      <c r="B599" s="2">
        <v>100</v>
      </c>
      <c r="C599" s="2"/>
      <c r="D599" s="2"/>
    </row>
    <row r="600" spans="1:4" x14ac:dyDescent="0.25">
      <c r="A600" s="2" t="e">
        <v>#VALUE!</v>
      </c>
      <c r="B600" s="2">
        <v>100</v>
      </c>
      <c r="C600" s="2"/>
      <c r="D600" s="2"/>
    </row>
    <row r="601" spans="1:4" x14ac:dyDescent="0.25">
      <c r="A601" s="2" t="e">
        <v>#VALUE!</v>
      </c>
      <c r="B601" s="2">
        <v>100</v>
      </c>
      <c r="C601" s="2"/>
      <c r="D601" s="2"/>
    </row>
    <row r="602" spans="1:4" x14ac:dyDescent="0.25">
      <c r="A602" s="2" t="e">
        <v>#VALUE!</v>
      </c>
      <c r="B602" s="2">
        <v>100</v>
      </c>
      <c r="C602" s="2"/>
      <c r="D602" s="2"/>
    </row>
    <row r="603" spans="1:4" x14ac:dyDescent="0.25">
      <c r="A603" s="2" t="e">
        <v>#VALUE!</v>
      </c>
      <c r="B603" s="2">
        <v>100</v>
      </c>
      <c r="C603" s="2"/>
      <c r="D603" s="2"/>
    </row>
    <row r="604" spans="1:4" x14ac:dyDescent="0.25">
      <c r="A604" s="2" t="e">
        <v>#VALUE!</v>
      </c>
      <c r="B604" s="2">
        <v>100</v>
      </c>
      <c r="C604" s="2"/>
      <c r="D604" s="2"/>
    </row>
    <row r="605" spans="1:4" x14ac:dyDescent="0.25">
      <c r="A605" s="2" t="e">
        <v>#VALUE!</v>
      </c>
      <c r="B605" s="2">
        <v>100</v>
      </c>
      <c r="C605" s="2"/>
      <c r="D605" s="2"/>
    </row>
    <row r="606" spans="1:4" x14ac:dyDescent="0.25">
      <c r="A606" s="2" t="e">
        <v>#VALUE!</v>
      </c>
      <c r="B606" s="2">
        <v>100</v>
      </c>
      <c r="C606" s="2"/>
      <c r="D606" s="2"/>
    </row>
    <row r="607" spans="1:4" x14ac:dyDescent="0.25">
      <c r="A607" s="2" t="e">
        <v>#VALUE!</v>
      </c>
      <c r="B607" s="2">
        <v>100</v>
      </c>
      <c r="C607" s="2"/>
      <c r="D607" s="2"/>
    </row>
    <row r="608" spans="1:4" x14ac:dyDescent="0.25">
      <c r="A608" s="2" t="e">
        <v>#VALUE!</v>
      </c>
      <c r="B608" s="2">
        <v>100</v>
      </c>
      <c r="C608" s="2"/>
      <c r="D608" s="2"/>
    </row>
    <row r="609" spans="1:4" x14ac:dyDescent="0.25">
      <c r="A609" s="2" t="e">
        <v>#VALUE!</v>
      </c>
      <c r="B609" s="2">
        <v>100</v>
      </c>
      <c r="C609" s="2"/>
      <c r="D609" s="2"/>
    </row>
    <row r="610" spans="1:4" x14ac:dyDescent="0.25">
      <c r="A610" s="2" t="e">
        <v>#VALUE!</v>
      </c>
      <c r="B610" s="2">
        <v>100</v>
      </c>
      <c r="C610" s="2"/>
      <c r="D610" s="2"/>
    </row>
    <row r="611" spans="1:4" x14ac:dyDescent="0.25">
      <c r="A611" s="2" t="e">
        <v>#VALUE!</v>
      </c>
      <c r="B611" s="2">
        <v>100</v>
      </c>
      <c r="C611" s="2"/>
      <c r="D611" s="2"/>
    </row>
    <row r="612" spans="1:4" x14ac:dyDescent="0.25">
      <c r="A612" s="2" t="e">
        <v>#VALUE!</v>
      </c>
      <c r="B612" s="2">
        <v>100</v>
      </c>
      <c r="C612" s="2"/>
      <c r="D612" s="2"/>
    </row>
    <row r="613" spans="1:4" x14ac:dyDescent="0.25">
      <c r="A613" s="2" t="e">
        <v>#VALUE!</v>
      </c>
      <c r="B613" s="2">
        <v>100</v>
      </c>
      <c r="C613" s="2"/>
      <c r="D613" s="2"/>
    </row>
    <row r="614" spans="1:4" x14ac:dyDescent="0.25">
      <c r="A614" s="2" t="e">
        <v>#VALUE!</v>
      </c>
      <c r="B614" s="2">
        <v>100</v>
      </c>
      <c r="C614" s="2"/>
      <c r="D614" s="2"/>
    </row>
    <row r="615" spans="1:4" x14ac:dyDescent="0.25">
      <c r="A615" s="2" t="e">
        <v>#VALUE!</v>
      </c>
      <c r="B615" s="2">
        <v>100</v>
      </c>
      <c r="C615" s="2"/>
      <c r="D615" s="2"/>
    </row>
    <row r="616" spans="1:4" x14ac:dyDescent="0.25">
      <c r="A616" s="2" t="e">
        <v>#VALUE!</v>
      </c>
      <c r="B616" s="2">
        <v>100</v>
      </c>
      <c r="C616" s="2"/>
      <c r="D616" s="2"/>
    </row>
    <row r="617" spans="1:4" x14ac:dyDescent="0.25">
      <c r="A617" s="2" t="e">
        <v>#VALUE!</v>
      </c>
      <c r="B617" s="2">
        <v>100</v>
      </c>
      <c r="C617" s="2"/>
      <c r="D617" s="2"/>
    </row>
    <row r="618" spans="1:4" x14ac:dyDescent="0.25">
      <c r="A618" s="2" t="e">
        <v>#VALUE!</v>
      </c>
      <c r="B618" s="2">
        <v>100</v>
      </c>
      <c r="C618" s="2"/>
      <c r="D618" s="2"/>
    </row>
    <row r="619" spans="1:4" x14ac:dyDescent="0.25">
      <c r="A619" s="2" t="e">
        <v>#VALUE!</v>
      </c>
      <c r="B619" s="2">
        <v>100</v>
      </c>
      <c r="C619" s="2"/>
      <c r="D619" s="2"/>
    </row>
    <row r="620" spans="1:4" x14ac:dyDescent="0.25">
      <c r="A620" s="2" t="e">
        <v>#VALUE!</v>
      </c>
      <c r="B620" s="2">
        <v>100</v>
      </c>
      <c r="C620" s="2"/>
      <c r="D620" s="2"/>
    </row>
    <row r="621" spans="1:4" x14ac:dyDescent="0.25">
      <c r="A621" s="2" t="e">
        <v>#VALUE!</v>
      </c>
      <c r="B621" s="2">
        <v>100</v>
      </c>
      <c r="C621" s="2"/>
      <c r="D621" s="2"/>
    </row>
    <row r="622" spans="1:4" x14ac:dyDescent="0.25">
      <c r="A622" s="2" t="e">
        <v>#VALUE!</v>
      </c>
      <c r="B622" s="2">
        <v>100</v>
      </c>
      <c r="C622" s="2"/>
      <c r="D622" s="2"/>
    </row>
    <row r="623" spans="1:4" x14ac:dyDescent="0.25">
      <c r="A623" s="2" t="e">
        <v>#VALUE!</v>
      </c>
      <c r="B623" s="2">
        <v>100</v>
      </c>
      <c r="C623" s="2"/>
      <c r="D623" s="2"/>
    </row>
    <row r="624" spans="1:4" x14ac:dyDescent="0.25">
      <c r="A624" s="2" t="e">
        <v>#VALUE!</v>
      </c>
      <c r="B624" s="2">
        <v>100</v>
      </c>
      <c r="C624" s="2"/>
      <c r="D624" s="2"/>
    </row>
    <row r="625" spans="1:4" x14ac:dyDescent="0.25">
      <c r="A625" s="2" t="e">
        <v>#VALUE!</v>
      </c>
      <c r="B625" s="2">
        <v>100</v>
      </c>
      <c r="C625" s="2"/>
      <c r="D625" s="2"/>
    </row>
    <row r="626" spans="1:4" x14ac:dyDescent="0.25">
      <c r="A626" s="2" t="e">
        <v>#VALUE!</v>
      </c>
      <c r="B626" s="2">
        <v>100</v>
      </c>
      <c r="C626" s="2"/>
      <c r="D626" s="2"/>
    </row>
    <row r="627" spans="1:4" x14ac:dyDescent="0.25">
      <c r="A627" s="2" t="e">
        <v>#VALUE!</v>
      </c>
      <c r="B627" s="2">
        <v>100</v>
      </c>
      <c r="C627" s="2"/>
      <c r="D627" s="2"/>
    </row>
    <row r="628" spans="1:4" x14ac:dyDescent="0.25">
      <c r="A628" s="2" t="e">
        <v>#VALUE!</v>
      </c>
      <c r="B628" s="2">
        <v>100</v>
      </c>
      <c r="C628" s="2"/>
      <c r="D628" s="2"/>
    </row>
    <row r="629" spans="1:4" x14ac:dyDescent="0.25">
      <c r="A629" s="2" t="e">
        <v>#VALUE!</v>
      </c>
      <c r="B629" s="2">
        <v>100</v>
      </c>
      <c r="C629" s="2"/>
      <c r="D629" s="2"/>
    </row>
    <row r="630" spans="1:4" x14ac:dyDescent="0.25">
      <c r="A630" s="2" t="e">
        <v>#VALUE!</v>
      </c>
      <c r="B630" s="2">
        <v>100</v>
      </c>
      <c r="C630" s="2"/>
      <c r="D630" s="2"/>
    </row>
    <row r="631" spans="1:4" x14ac:dyDescent="0.25">
      <c r="A631" s="2" t="e">
        <v>#VALUE!</v>
      </c>
      <c r="B631" s="2">
        <v>100</v>
      </c>
      <c r="C631" s="2"/>
      <c r="D631" s="2"/>
    </row>
    <row r="632" spans="1:4" x14ac:dyDescent="0.25">
      <c r="A632" s="2" t="e">
        <v>#VALUE!</v>
      </c>
      <c r="B632" s="2">
        <v>100</v>
      </c>
      <c r="C632" s="2"/>
      <c r="D632" s="2"/>
    </row>
    <row r="633" spans="1:4" x14ac:dyDescent="0.25">
      <c r="A633" s="2" t="e">
        <v>#VALUE!</v>
      </c>
      <c r="B633" s="2">
        <v>100</v>
      </c>
      <c r="C633" s="2"/>
      <c r="D633" s="2"/>
    </row>
    <row r="634" spans="1:4" x14ac:dyDescent="0.25">
      <c r="A634" s="2" t="e">
        <v>#VALUE!</v>
      </c>
      <c r="B634" s="2">
        <v>100</v>
      </c>
      <c r="C634" s="2"/>
      <c r="D634" s="2"/>
    </row>
    <row r="635" spans="1:4" x14ac:dyDescent="0.25">
      <c r="A635" s="2" t="e">
        <v>#VALUE!</v>
      </c>
      <c r="B635" s="2">
        <v>100</v>
      </c>
      <c r="C635" s="2"/>
      <c r="D635" s="2"/>
    </row>
    <row r="636" spans="1:4" x14ac:dyDescent="0.25">
      <c r="A636" s="2" t="e">
        <v>#VALUE!</v>
      </c>
      <c r="B636" s="2">
        <v>100</v>
      </c>
      <c r="C636" s="2"/>
      <c r="D636" s="2"/>
    </row>
    <row r="637" spans="1:4" x14ac:dyDescent="0.25">
      <c r="A637" s="2" t="e">
        <v>#VALUE!</v>
      </c>
      <c r="B637" s="2">
        <v>100</v>
      </c>
      <c r="C637" s="2"/>
      <c r="D637" s="2"/>
    </row>
    <row r="638" spans="1:4" x14ac:dyDescent="0.25">
      <c r="A638" s="2" t="e">
        <v>#VALUE!</v>
      </c>
      <c r="B638" s="2">
        <v>100</v>
      </c>
      <c r="C638" s="2"/>
      <c r="D638" s="2"/>
    </row>
    <row r="639" spans="1:4" x14ac:dyDescent="0.25">
      <c r="A639" s="2" t="e">
        <v>#VALUE!</v>
      </c>
      <c r="B639" s="2">
        <v>100</v>
      </c>
      <c r="C639" s="2"/>
      <c r="D639" s="2"/>
    </row>
    <row r="640" spans="1:4" x14ac:dyDescent="0.25">
      <c r="A640" s="2" t="e">
        <v>#VALUE!</v>
      </c>
      <c r="B640" s="2">
        <v>100</v>
      </c>
      <c r="C640" s="2"/>
      <c r="D640" s="2"/>
    </row>
    <row r="641" spans="1:4" x14ac:dyDescent="0.25">
      <c r="A641" s="2" t="e">
        <v>#VALUE!</v>
      </c>
      <c r="B641" s="2">
        <v>100</v>
      </c>
      <c r="C641" s="2"/>
      <c r="D641" s="2"/>
    </row>
    <row r="642" spans="1:4" x14ac:dyDescent="0.25">
      <c r="A642" s="2" t="e">
        <v>#VALUE!</v>
      </c>
      <c r="B642" s="2">
        <v>100</v>
      </c>
      <c r="C642" s="2"/>
      <c r="D642" s="2"/>
    </row>
    <row r="643" spans="1:4" x14ac:dyDescent="0.25">
      <c r="A643" s="2" t="e">
        <v>#VALUE!</v>
      </c>
      <c r="B643" s="2">
        <v>100</v>
      </c>
      <c r="C643" s="2"/>
      <c r="D643" s="2"/>
    </row>
    <row r="644" spans="1:4" x14ac:dyDescent="0.25">
      <c r="A644" s="2" t="e">
        <v>#VALUE!</v>
      </c>
      <c r="B644" s="2">
        <v>100</v>
      </c>
      <c r="C644" s="2"/>
      <c r="D644" s="2"/>
    </row>
    <row r="645" spans="1:4" x14ac:dyDescent="0.25">
      <c r="A645" s="2" t="e">
        <v>#VALUE!</v>
      </c>
      <c r="B645" s="2">
        <v>100</v>
      </c>
      <c r="C645" s="2"/>
      <c r="D645" s="2"/>
    </row>
    <row r="646" spans="1:4" x14ac:dyDescent="0.25">
      <c r="A646" s="2" t="e">
        <v>#VALUE!</v>
      </c>
      <c r="B646" s="2">
        <v>100</v>
      </c>
      <c r="C646" s="2"/>
      <c r="D646" s="2"/>
    </row>
    <row r="647" spans="1:4" x14ac:dyDescent="0.25">
      <c r="A647" s="2" t="e">
        <v>#VALUE!</v>
      </c>
      <c r="B647" s="2">
        <v>100</v>
      </c>
      <c r="C647" s="2"/>
      <c r="D647" s="2"/>
    </row>
    <row r="648" spans="1:4" x14ac:dyDescent="0.25">
      <c r="A648" s="2" t="e">
        <v>#VALUE!</v>
      </c>
      <c r="B648" s="2">
        <v>100</v>
      </c>
      <c r="C648" s="2"/>
      <c r="D648" s="2"/>
    </row>
    <row r="649" spans="1:4" x14ac:dyDescent="0.25">
      <c r="A649" s="2" t="e">
        <v>#VALUE!</v>
      </c>
      <c r="B649" s="2">
        <v>100</v>
      </c>
      <c r="C649" s="2"/>
      <c r="D649" s="2"/>
    </row>
    <row r="650" spans="1:4" x14ac:dyDescent="0.25">
      <c r="A650" s="2" t="e">
        <v>#VALUE!</v>
      </c>
      <c r="B650" s="2">
        <v>100</v>
      </c>
      <c r="C650" s="2"/>
      <c r="D650" s="2"/>
    </row>
    <row r="651" spans="1:4" x14ac:dyDescent="0.25">
      <c r="A651" s="2" t="e">
        <v>#VALUE!</v>
      </c>
      <c r="B651" s="2">
        <v>100</v>
      </c>
      <c r="C651" s="2"/>
      <c r="D651" s="2"/>
    </row>
    <row r="652" spans="1:4" x14ac:dyDescent="0.25">
      <c r="A652" s="2" t="e">
        <v>#VALUE!</v>
      </c>
      <c r="B652" s="2">
        <v>100</v>
      </c>
      <c r="C652" s="2"/>
      <c r="D652" s="2"/>
    </row>
    <row r="653" spans="1:4" x14ac:dyDescent="0.25">
      <c r="A653" s="2" t="e">
        <v>#VALUE!</v>
      </c>
      <c r="B653" s="2">
        <v>100</v>
      </c>
      <c r="C653" s="2"/>
      <c r="D653" s="2"/>
    </row>
    <row r="654" spans="1:4" x14ac:dyDescent="0.25">
      <c r="A654" s="2" t="e">
        <v>#VALUE!</v>
      </c>
      <c r="B654" s="2">
        <v>100</v>
      </c>
      <c r="C654" s="2"/>
      <c r="D654" s="2"/>
    </row>
    <row r="655" spans="1:4" x14ac:dyDescent="0.25">
      <c r="A655" s="2" t="e">
        <v>#VALUE!</v>
      </c>
      <c r="B655" s="2">
        <v>100</v>
      </c>
      <c r="C655" s="2"/>
      <c r="D655" s="2"/>
    </row>
    <row r="656" spans="1:4" x14ac:dyDescent="0.25">
      <c r="A656" s="2" t="e">
        <v>#VALUE!</v>
      </c>
      <c r="B656" s="2">
        <v>100</v>
      </c>
      <c r="C656" s="2"/>
      <c r="D656" s="2"/>
    </row>
    <row r="657" spans="1:4" x14ac:dyDescent="0.25">
      <c r="A657" s="2" t="e">
        <v>#VALUE!</v>
      </c>
      <c r="B657" s="2">
        <v>100</v>
      </c>
      <c r="C657" s="2"/>
      <c r="D657" s="2"/>
    </row>
    <row r="658" spans="1:4" x14ac:dyDescent="0.25">
      <c r="A658" s="2" t="e">
        <v>#VALUE!</v>
      </c>
      <c r="B658" s="2">
        <v>100</v>
      </c>
      <c r="C658" s="2"/>
      <c r="D658" s="2"/>
    </row>
    <row r="659" spans="1:4" x14ac:dyDescent="0.25">
      <c r="A659" s="2" t="e">
        <v>#VALUE!</v>
      </c>
      <c r="B659" s="2">
        <v>100</v>
      </c>
      <c r="C659" s="2"/>
      <c r="D659" s="2"/>
    </row>
    <row r="660" spans="1:4" x14ac:dyDescent="0.25">
      <c r="A660" s="2" t="e">
        <v>#VALUE!</v>
      </c>
      <c r="B660" s="2">
        <v>100</v>
      </c>
      <c r="C660" s="2"/>
      <c r="D660" s="2"/>
    </row>
    <row r="661" spans="1:4" x14ac:dyDescent="0.25">
      <c r="A661" s="2" t="e">
        <v>#VALUE!</v>
      </c>
      <c r="B661" s="2">
        <v>100</v>
      </c>
      <c r="C661" s="2"/>
      <c r="D661" s="2"/>
    </row>
    <row r="662" spans="1:4" x14ac:dyDescent="0.25">
      <c r="A662" s="2" t="e">
        <v>#VALUE!</v>
      </c>
      <c r="B662" s="2">
        <v>100</v>
      </c>
      <c r="C662" s="2"/>
      <c r="D662" s="2"/>
    </row>
    <row r="663" spans="1:4" x14ac:dyDescent="0.25">
      <c r="A663" s="2" t="e">
        <v>#VALUE!</v>
      </c>
      <c r="B663" s="2">
        <v>100</v>
      </c>
      <c r="C663" s="2"/>
      <c r="D663" s="2"/>
    </row>
    <row r="664" spans="1:4" x14ac:dyDescent="0.25">
      <c r="A664" s="2" t="e">
        <v>#VALUE!</v>
      </c>
      <c r="B664" s="2">
        <v>100</v>
      </c>
      <c r="C664" s="2"/>
      <c r="D664" s="2"/>
    </row>
    <row r="665" spans="1:4" x14ac:dyDescent="0.25">
      <c r="A665" s="2" t="e">
        <v>#VALUE!</v>
      </c>
      <c r="B665" s="2">
        <v>100</v>
      </c>
      <c r="C665" s="2"/>
      <c r="D665" s="2"/>
    </row>
    <row r="666" spans="1:4" x14ac:dyDescent="0.25">
      <c r="A666" s="2" t="e">
        <v>#VALUE!</v>
      </c>
      <c r="B666" s="2">
        <v>100</v>
      </c>
      <c r="C666" s="2"/>
      <c r="D666" s="2"/>
    </row>
    <row r="667" spans="1:4" x14ac:dyDescent="0.25">
      <c r="A667" s="2" t="e">
        <v>#VALUE!</v>
      </c>
      <c r="B667" s="2">
        <v>100</v>
      </c>
      <c r="C667" s="2"/>
      <c r="D667" s="2"/>
    </row>
    <row r="668" spans="1:4" x14ac:dyDescent="0.25">
      <c r="A668" s="2" t="e">
        <v>#VALUE!</v>
      </c>
      <c r="B668" s="2">
        <v>100</v>
      </c>
      <c r="C668" s="2"/>
      <c r="D668" s="2"/>
    </row>
    <row r="669" spans="1:4" x14ac:dyDescent="0.25">
      <c r="A669" s="2" t="e">
        <v>#VALUE!</v>
      </c>
      <c r="B669" s="2">
        <v>100</v>
      </c>
      <c r="C669" s="2"/>
      <c r="D669" s="2"/>
    </row>
    <row r="670" spans="1:4" x14ac:dyDescent="0.25">
      <c r="A670" s="2" t="e">
        <v>#VALUE!</v>
      </c>
      <c r="B670" s="2">
        <v>100</v>
      </c>
      <c r="C670" s="2"/>
      <c r="D670" s="2"/>
    </row>
    <row r="671" spans="1:4" x14ac:dyDescent="0.25">
      <c r="A671" s="2" t="e">
        <v>#VALUE!</v>
      </c>
      <c r="B671" s="2">
        <v>100</v>
      </c>
      <c r="C671" s="2"/>
      <c r="D671" s="2"/>
    </row>
    <row r="672" spans="1:4" x14ac:dyDescent="0.25">
      <c r="A672" s="2" t="e">
        <v>#VALUE!</v>
      </c>
      <c r="B672" s="2">
        <v>100</v>
      </c>
      <c r="C672" s="2"/>
      <c r="D672" s="2"/>
    </row>
    <row r="673" spans="1:4" x14ac:dyDescent="0.25">
      <c r="A673" s="2" t="e">
        <v>#VALUE!</v>
      </c>
      <c r="B673" s="2">
        <v>100</v>
      </c>
      <c r="C673" s="2"/>
      <c r="D673" s="2"/>
    </row>
    <row r="674" spans="1:4" x14ac:dyDescent="0.25">
      <c r="A674" s="2" t="e">
        <v>#VALUE!</v>
      </c>
      <c r="B674" s="2">
        <v>100</v>
      </c>
      <c r="C674" s="2"/>
      <c r="D674" s="2"/>
    </row>
    <row r="675" spans="1:4" x14ac:dyDescent="0.25">
      <c r="A675" s="2" t="e">
        <v>#VALUE!</v>
      </c>
      <c r="B675" s="2">
        <v>100</v>
      </c>
      <c r="C675" s="2"/>
      <c r="D675" s="2"/>
    </row>
    <row r="676" spans="1:4" x14ac:dyDescent="0.25">
      <c r="A676" s="2" t="e">
        <v>#VALUE!</v>
      </c>
      <c r="B676" s="2">
        <v>100</v>
      </c>
      <c r="C676" s="2"/>
      <c r="D676" s="2"/>
    </row>
    <row r="677" spans="1:4" x14ac:dyDescent="0.25">
      <c r="A677" s="2" t="e">
        <v>#VALUE!</v>
      </c>
      <c r="B677" s="2">
        <v>100</v>
      </c>
      <c r="C677" s="2"/>
      <c r="D677" s="2"/>
    </row>
    <row r="678" spans="1:4" x14ac:dyDescent="0.25">
      <c r="A678" s="2" t="e">
        <v>#VALUE!</v>
      </c>
      <c r="B678" s="2">
        <v>100</v>
      </c>
      <c r="C678" s="2"/>
      <c r="D678" s="2"/>
    </row>
    <row r="679" spans="1:4" x14ac:dyDescent="0.25">
      <c r="A679" s="2" t="e">
        <v>#VALUE!</v>
      </c>
      <c r="B679" s="2">
        <v>100</v>
      </c>
      <c r="C679" s="2"/>
      <c r="D679" s="2"/>
    </row>
    <row r="680" spans="1:4" x14ac:dyDescent="0.25">
      <c r="A680" s="2" t="e">
        <v>#VALUE!</v>
      </c>
      <c r="B680" s="2">
        <v>100</v>
      </c>
      <c r="C680" s="2"/>
      <c r="D680" s="2"/>
    </row>
    <row r="681" spans="1:4" x14ac:dyDescent="0.25">
      <c r="A681" s="2" t="e">
        <v>#VALUE!</v>
      </c>
      <c r="B681" s="2">
        <v>100</v>
      </c>
      <c r="C681" s="2"/>
      <c r="D681" s="2"/>
    </row>
    <row r="682" spans="1:4" x14ac:dyDescent="0.25">
      <c r="A682" s="2" t="e">
        <v>#VALUE!</v>
      </c>
      <c r="B682" s="2">
        <v>100</v>
      </c>
      <c r="C682" s="2"/>
      <c r="D682" s="2"/>
    </row>
    <row r="683" spans="1:4" x14ac:dyDescent="0.25">
      <c r="A683" s="2" t="e">
        <v>#VALUE!</v>
      </c>
      <c r="B683" s="2">
        <v>100</v>
      </c>
      <c r="C683" s="2"/>
      <c r="D683" s="2"/>
    </row>
    <row r="684" spans="1:4" x14ac:dyDescent="0.25">
      <c r="A684" s="2" t="e">
        <v>#VALUE!</v>
      </c>
      <c r="B684" s="2">
        <v>100</v>
      </c>
      <c r="C684" s="2"/>
      <c r="D684" s="2"/>
    </row>
    <row r="685" spans="1:4" x14ac:dyDescent="0.25">
      <c r="A685" s="2" t="e">
        <v>#VALUE!</v>
      </c>
      <c r="B685" s="2">
        <v>100</v>
      </c>
      <c r="C685" s="2"/>
      <c r="D685" s="2"/>
    </row>
    <row r="686" spans="1:4" x14ac:dyDescent="0.25">
      <c r="A686" s="2" t="e">
        <v>#VALUE!</v>
      </c>
      <c r="B686" s="2">
        <v>100</v>
      </c>
      <c r="C686" s="2"/>
      <c r="D686" s="2"/>
    </row>
    <row r="687" spans="1:4" x14ac:dyDescent="0.25">
      <c r="A687" s="2" t="e">
        <v>#VALUE!</v>
      </c>
      <c r="B687" s="2">
        <v>100</v>
      </c>
      <c r="C687" s="2"/>
      <c r="D687" s="2"/>
    </row>
    <row r="688" spans="1:4" x14ac:dyDescent="0.25">
      <c r="A688" s="2" t="e">
        <v>#VALUE!</v>
      </c>
      <c r="B688" s="2">
        <v>100</v>
      </c>
      <c r="C688" s="2"/>
      <c r="D688" s="2"/>
    </row>
    <row r="689" spans="1:4" x14ac:dyDescent="0.25">
      <c r="A689" s="2" t="e">
        <v>#VALUE!</v>
      </c>
      <c r="B689" s="2">
        <v>100</v>
      </c>
      <c r="C689" s="2"/>
      <c r="D689" s="2"/>
    </row>
    <row r="690" spans="1:4" x14ac:dyDescent="0.25">
      <c r="A690" s="2" t="e">
        <v>#VALUE!</v>
      </c>
      <c r="B690" s="2">
        <v>100</v>
      </c>
      <c r="C690" s="2"/>
      <c r="D690" s="2"/>
    </row>
    <row r="691" spans="1:4" x14ac:dyDescent="0.25">
      <c r="A691" s="2" t="e">
        <v>#VALUE!</v>
      </c>
      <c r="B691" s="2">
        <v>100</v>
      </c>
      <c r="C691" s="2"/>
      <c r="D691" s="2"/>
    </row>
    <row r="692" spans="1:4" x14ac:dyDescent="0.25">
      <c r="A692" s="2" t="e">
        <v>#VALUE!</v>
      </c>
      <c r="B692" s="2">
        <v>100</v>
      </c>
      <c r="C692" s="2"/>
      <c r="D692" s="2"/>
    </row>
    <row r="693" spans="1:4" x14ac:dyDescent="0.25">
      <c r="A693" s="2" t="e">
        <v>#VALUE!</v>
      </c>
      <c r="B693" s="2">
        <v>100</v>
      </c>
      <c r="C693" s="2"/>
      <c r="D693" s="2"/>
    </row>
    <row r="694" spans="1:4" x14ac:dyDescent="0.25">
      <c r="A694" s="2" t="e">
        <v>#VALUE!</v>
      </c>
      <c r="B694" s="2">
        <v>100</v>
      </c>
      <c r="C694" s="2"/>
      <c r="D694" s="2"/>
    </row>
    <row r="695" spans="1:4" x14ac:dyDescent="0.25">
      <c r="A695" s="2" t="e">
        <v>#VALUE!</v>
      </c>
      <c r="B695" s="2">
        <v>100</v>
      </c>
      <c r="C695" s="2"/>
      <c r="D695" s="2"/>
    </row>
    <row r="696" spans="1:4" x14ac:dyDescent="0.25">
      <c r="A696" s="2" t="e">
        <v>#VALUE!</v>
      </c>
      <c r="B696" s="2">
        <v>100</v>
      </c>
      <c r="C696" s="2"/>
      <c r="D696" s="2"/>
    </row>
    <row r="697" spans="1:4" x14ac:dyDescent="0.25">
      <c r="A697" s="2" t="e">
        <v>#VALUE!</v>
      </c>
      <c r="B697" s="2">
        <v>100</v>
      </c>
      <c r="C697" s="2"/>
      <c r="D697" s="2"/>
    </row>
    <row r="698" spans="1:4" x14ac:dyDescent="0.25">
      <c r="A698" s="2" t="e">
        <v>#VALUE!</v>
      </c>
      <c r="B698" s="2">
        <v>100</v>
      </c>
      <c r="C698" s="2"/>
      <c r="D698" s="2"/>
    </row>
    <row r="699" spans="1:4" x14ac:dyDescent="0.25">
      <c r="A699" s="2" t="e">
        <v>#VALUE!</v>
      </c>
      <c r="B699" s="2">
        <v>100</v>
      </c>
      <c r="C699" s="2"/>
      <c r="D699" s="2"/>
    </row>
    <row r="700" spans="1:4" x14ac:dyDescent="0.25">
      <c r="A700" s="2" t="e">
        <v>#VALUE!</v>
      </c>
      <c r="B700" s="2">
        <v>100</v>
      </c>
      <c r="C700" s="2"/>
      <c r="D700" s="2"/>
    </row>
    <row r="701" spans="1:4" x14ac:dyDescent="0.25">
      <c r="A701" s="2" t="e">
        <v>#VALUE!</v>
      </c>
      <c r="B701" s="2">
        <v>100</v>
      </c>
      <c r="C701" s="2"/>
      <c r="D701" s="2"/>
    </row>
    <row r="702" spans="1:4" x14ac:dyDescent="0.25">
      <c r="A702" s="2" t="e">
        <v>#VALUE!</v>
      </c>
      <c r="B702" s="2">
        <v>100</v>
      </c>
      <c r="C702" s="2"/>
      <c r="D702" s="2"/>
    </row>
    <row r="703" spans="1:4" x14ac:dyDescent="0.25">
      <c r="A703" s="2" t="e">
        <v>#VALUE!</v>
      </c>
      <c r="B703" s="2">
        <v>100</v>
      </c>
      <c r="C703" s="2"/>
      <c r="D703" s="2"/>
    </row>
    <row r="704" spans="1:4" x14ac:dyDescent="0.25">
      <c r="A704" s="2" t="e">
        <v>#VALUE!</v>
      </c>
      <c r="B704" s="2">
        <v>100</v>
      </c>
      <c r="C704" s="2"/>
      <c r="D704" s="2"/>
    </row>
    <row r="705" spans="1:4" x14ac:dyDescent="0.25">
      <c r="A705" s="2" t="e">
        <v>#VALUE!</v>
      </c>
      <c r="B705" s="2">
        <v>100</v>
      </c>
      <c r="C705" s="2"/>
      <c r="D705" s="2"/>
    </row>
    <row r="706" spans="1:4" x14ac:dyDescent="0.25">
      <c r="A706" s="2" t="e">
        <v>#VALUE!</v>
      </c>
      <c r="B706" s="2">
        <v>100</v>
      </c>
      <c r="C706" s="2"/>
      <c r="D706" s="2"/>
    </row>
    <row r="707" spans="1:4" x14ac:dyDescent="0.25">
      <c r="A707" s="2" t="e">
        <v>#VALUE!</v>
      </c>
      <c r="B707" s="2">
        <v>100</v>
      </c>
      <c r="C707" s="2"/>
      <c r="D707" s="2"/>
    </row>
    <row r="708" spans="1:4" x14ac:dyDescent="0.25">
      <c r="A708" s="2" t="e">
        <v>#VALUE!</v>
      </c>
      <c r="B708" s="2">
        <v>100</v>
      </c>
      <c r="C708" s="2"/>
      <c r="D708" s="2"/>
    </row>
    <row r="709" spans="1:4" x14ac:dyDescent="0.25">
      <c r="A709" s="2" t="e">
        <v>#VALUE!</v>
      </c>
      <c r="B709" s="2">
        <v>100</v>
      </c>
      <c r="C709" s="2"/>
      <c r="D709" s="2"/>
    </row>
    <row r="710" spans="1:4" x14ac:dyDescent="0.25">
      <c r="A710" s="2" t="e">
        <v>#VALUE!</v>
      </c>
      <c r="B710" s="2">
        <v>100</v>
      </c>
      <c r="C710" s="2"/>
      <c r="D710" s="2"/>
    </row>
    <row r="711" spans="1:4" x14ac:dyDescent="0.25">
      <c r="A711" s="2" t="e">
        <v>#VALUE!</v>
      </c>
      <c r="B711" s="2">
        <v>100</v>
      </c>
      <c r="C711" s="2"/>
      <c r="D711" s="2"/>
    </row>
    <row r="712" spans="1:4" x14ac:dyDescent="0.25">
      <c r="A712" s="2" t="e">
        <v>#VALUE!</v>
      </c>
      <c r="B712" s="2">
        <v>100</v>
      </c>
      <c r="C712" s="2"/>
      <c r="D712" s="2"/>
    </row>
    <row r="713" spans="1:4" x14ac:dyDescent="0.25">
      <c r="A713" s="2" t="e">
        <v>#VALUE!</v>
      </c>
      <c r="B713" s="2">
        <v>100</v>
      </c>
      <c r="C713" s="2"/>
      <c r="D713" s="2"/>
    </row>
    <row r="714" spans="1:4" x14ac:dyDescent="0.25">
      <c r="A714" s="2" t="e">
        <v>#VALUE!</v>
      </c>
      <c r="B714" s="2">
        <v>100</v>
      </c>
      <c r="C714" s="2"/>
      <c r="D714" s="2"/>
    </row>
    <row r="715" spans="1:4" x14ac:dyDescent="0.25">
      <c r="A715" s="2" t="e">
        <v>#VALUE!</v>
      </c>
      <c r="B715" s="2">
        <v>100</v>
      </c>
      <c r="C715" s="2"/>
      <c r="D715" s="2"/>
    </row>
    <row r="716" spans="1:4" x14ac:dyDescent="0.25">
      <c r="A716" s="2" t="e">
        <v>#VALUE!</v>
      </c>
      <c r="B716" s="2">
        <v>100</v>
      </c>
      <c r="C716" s="2"/>
      <c r="D716" s="2"/>
    </row>
    <row r="717" spans="1:4" x14ac:dyDescent="0.25">
      <c r="A717" s="2" t="e">
        <v>#VALUE!</v>
      </c>
      <c r="B717" s="2">
        <v>100</v>
      </c>
      <c r="C717" s="2"/>
      <c r="D717" s="2"/>
    </row>
    <row r="718" spans="1:4" x14ac:dyDescent="0.25">
      <c r="A718" s="2" t="e">
        <v>#VALUE!</v>
      </c>
      <c r="B718" s="2">
        <v>100</v>
      </c>
      <c r="C718" s="2"/>
      <c r="D718" s="2"/>
    </row>
    <row r="719" spans="1:4" x14ac:dyDescent="0.25">
      <c r="A719" s="2" t="e">
        <v>#VALUE!</v>
      </c>
      <c r="B719" s="2">
        <v>100</v>
      </c>
      <c r="C719" s="2"/>
      <c r="D719" s="2"/>
    </row>
    <row r="720" spans="1:4" x14ac:dyDescent="0.25">
      <c r="A720" s="2" t="e">
        <v>#VALUE!</v>
      </c>
      <c r="B720" s="2">
        <v>100</v>
      </c>
      <c r="C720" s="2"/>
      <c r="D720" s="2"/>
    </row>
    <row r="721" spans="1:4" x14ac:dyDescent="0.25">
      <c r="A721" s="2" t="e">
        <v>#VALUE!</v>
      </c>
      <c r="B721" s="2">
        <v>100</v>
      </c>
      <c r="C721" s="2"/>
      <c r="D721" s="2"/>
    </row>
    <row r="722" spans="1:4" x14ac:dyDescent="0.25">
      <c r="A722" s="2" t="e">
        <v>#VALUE!</v>
      </c>
      <c r="B722" s="2">
        <v>100</v>
      </c>
      <c r="C722" s="2"/>
      <c r="D722" s="2"/>
    </row>
    <row r="723" spans="1:4" x14ac:dyDescent="0.25">
      <c r="A723" s="2" t="e">
        <v>#VALUE!</v>
      </c>
      <c r="B723" s="2">
        <v>100</v>
      </c>
      <c r="C723" s="2"/>
      <c r="D723" s="2"/>
    </row>
    <row r="724" spans="1:4" x14ac:dyDescent="0.25">
      <c r="A724" s="2" t="e">
        <v>#VALUE!</v>
      </c>
      <c r="B724" s="2">
        <v>100</v>
      </c>
      <c r="C724" s="2"/>
      <c r="D724" s="2"/>
    </row>
    <row r="725" spans="1:4" x14ac:dyDescent="0.25">
      <c r="A725" s="2" t="e">
        <v>#VALUE!</v>
      </c>
      <c r="B725" s="2">
        <v>100</v>
      </c>
      <c r="C725" s="2"/>
      <c r="D725" s="2"/>
    </row>
    <row r="726" spans="1:4" x14ac:dyDescent="0.25">
      <c r="A726" s="2" t="e">
        <v>#VALUE!</v>
      </c>
      <c r="B726" s="2">
        <v>100</v>
      </c>
      <c r="C726" s="2"/>
      <c r="D726" s="2"/>
    </row>
    <row r="727" spans="1:4" x14ac:dyDescent="0.25">
      <c r="A727" s="2" t="e">
        <v>#VALUE!</v>
      </c>
      <c r="B727" s="2">
        <v>100</v>
      </c>
      <c r="C727" s="2"/>
      <c r="D727" s="2"/>
    </row>
    <row r="728" spans="1:4" x14ac:dyDescent="0.25">
      <c r="A728" s="2" t="e">
        <v>#VALUE!</v>
      </c>
      <c r="B728" s="2">
        <v>100</v>
      </c>
      <c r="C728" s="2"/>
      <c r="D728" s="2"/>
    </row>
    <row r="729" spans="1:4" x14ac:dyDescent="0.25">
      <c r="A729" s="2" t="e">
        <v>#VALUE!</v>
      </c>
      <c r="B729" s="2">
        <v>100</v>
      </c>
      <c r="C729" s="2"/>
      <c r="D729" s="2"/>
    </row>
    <row r="730" spans="1:4" x14ac:dyDescent="0.25">
      <c r="A730" s="2" t="e">
        <v>#VALUE!</v>
      </c>
      <c r="B730" s="2">
        <v>100</v>
      </c>
      <c r="C730" s="2"/>
      <c r="D730" s="2"/>
    </row>
    <row r="731" spans="1:4" x14ac:dyDescent="0.25">
      <c r="A731" s="2" t="e">
        <v>#VALUE!</v>
      </c>
      <c r="B731" s="2">
        <v>100</v>
      </c>
      <c r="C731" s="2"/>
      <c r="D731" s="2"/>
    </row>
    <row r="732" spans="1:4" x14ac:dyDescent="0.25">
      <c r="A732" s="2" t="e">
        <v>#VALUE!</v>
      </c>
      <c r="B732" s="2">
        <v>100</v>
      </c>
      <c r="C732" s="2"/>
      <c r="D732" s="2"/>
    </row>
    <row r="733" spans="1:4" x14ac:dyDescent="0.25">
      <c r="A733" s="2" t="e">
        <v>#VALUE!</v>
      </c>
      <c r="B733" s="2">
        <v>100</v>
      </c>
      <c r="C733" s="2"/>
      <c r="D733" s="2"/>
    </row>
    <row r="734" spans="1:4" x14ac:dyDescent="0.25">
      <c r="A734" s="2" t="e">
        <v>#VALUE!</v>
      </c>
      <c r="B734" s="2">
        <v>100</v>
      </c>
      <c r="C734" s="2"/>
      <c r="D734" s="2"/>
    </row>
    <row r="735" spans="1:4" x14ac:dyDescent="0.25">
      <c r="A735" s="2" t="e">
        <v>#VALUE!</v>
      </c>
      <c r="B735" s="2">
        <v>100</v>
      </c>
      <c r="C735" s="2"/>
      <c r="D735" s="2"/>
    </row>
    <row r="736" spans="1:4" x14ac:dyDescent="0.25">
      <c r="A736" s="2" t="e">
        <v>#VALUE!</v>
      </c>
      <c r="B736" s="2">
        <v>100</v>
      </c>
      <c r="C736" s="2"/>
      <c r="D736" s="2"/>
    </row>
    <row r="737" spans="1:4" x14ac:dyDescent="0.25">
      <c r="A737" s="2" t="e">
        <v>#VALUE!</v>
      </c>
      <c r="B737" s="2">
        <v>100</v>
      </c>
      <c r="C737" s="2"/>
      <c r="D737" s="2"/>
    </row>
    <row r="738" spans="1:4" x14ac:dyDescent="0.25">
      <c r="A738" s="2" t="e">
        <v>#VALUE!</v>
      </c>
      <c r="B738" s="2">
        <v>100</v>
      </c>
      <c r="C738" s="2"/>
      <c r="D738" s="2"/>
    </row>
    <row r="739" spans="1:4" x14ac:dyDescent="0.25">
      <c r="A739" s="2" t="e">
        <v>#VALUE!</v>
      </c>
      <c r="B739" s="2">
        <v>100</v>
      </c>
      <c r="C739" s="2"/>
      <c r="D739" s="2"/>
    </row>
    <row r="740" spans="1:4" x14ac:dyDescent="0.25">
      <c r="A740" s="2" t="e">
        <v>#VALUE!</v>
      </c>
      <c r="B740" s="2">
        <v>100</v>
      </c>
      <c r="C740" s="2"/>
      <c r="D740" s="2"/>
    </row>
    <row r="741" spans="1:4" x14ac:dyDescent="0.25">
      <c r="A741" s="2" t="e">
        <v>#VALUE!</v>
      </c>
      <c r="B741" s="2">
        <v>100</v>
      </c>
      <c r="C741" s="2"/>
      <c r="D741" s="2"/>
    </row>
    <row r="742" spans="1:4" x14ac:dyDescent="0.25">
      <c r="A742" s="2" t="e">
        <v>#VALUE!</v>
      </c>
      <c r="B742" s="2">
        <v>100</v>
      </c>
      <c r="C742" s="2"/>
      <c r="D742" s="2"/>
    </row>
    <row r="743" spans="1:4" x14ac:dyDescent="0.25">
      <c r="A743" s="2" t="e">
        <v>#VALUE!</v>
      </c>
      <c r="B743" s="2">
        <v>100</v>
      </c>
      <c r="C743" s="2"/>
      <c r="D743" s="2"/>
    </row>
    <row r="744" spans="1:4" x14ac:dyDescent="0.25">
      <c r="A744" s="2" t="e">
        <v>#VALUE!</v>
      </c>
      <c r="B744" s="2">
        <v>100</v>
      </c>
      <c r="C744" s="2"/>
      <c r="D744" s="2"/>
    </row>
    <row r="745" spans="1:4" x14ac:dyDescent="0.25">
      <c r="A745" s="2" t="e">
        <v>#VALUE!</v>
      </c>
      <c r="B745" s="2">
        <v>100</v>
      </c>
      <c r="C745" s="2"/>
      <c r="D745" s="2"/>
    </row>
    <row r="746" spans="1:4" x14ac:dyDescent="0.25">
      <c r="A746" s="2" t="e">
        <v>#VALUE!</v>
      </c>
      <c r="B746" s="2">
        <v>100</v>
      </c>
      <c r="C746" s="2"/>
      <c r="D746" s="2"/>
    </row>
    <row r="747" spans="1:4" x14ac:dyDescent="0.25">
      <c r="A747" s="2" t="e">
        <v>#VALUE!</v>
      </c>
      <c r="B747" s="2">
        <v>100</v>
      </c>
      <c r="C747" s="2"/>
      <c r="D747" s="2"/>
    </row>
    <row r="748" spans="1:4" x14ac:dyDescent="0.25">
      <c r="A748" s="2" t="e">
        <v>#VALUE!</v>
      </c>
      <c r="B748" s="2">
        <v>100</v>
      </c>
      <c r="C748" s="2"/>
      <c r="D748" s="2"/>
    </row>
    <row r="749" spans="1:4" x14ac:dyDescent="0.25">
      <c r="A749" s="2" t="e">
        <v>#VALUE!</v>
      </c>
      <c r="B749" s="2">
        <v>100</v>
      </c>
      <c r="C749" s="2"/>
      <c r="D749" s="2"/>
    </row>
    <row r="750" spans="1:4" x14ac:dyDescent="0.25">
      <c r="A750" s="2" t="e">
        <v>#VALUE!</v>
      </c>
      <c r="B750" s="2">
        <v>100</v>
      </c>
      <c r="C750" s="2"/>
      <c r="D750" s="2"/>
    </row>
    <row r="751" spans="1:4" x14ac:dyDescent="0.25">
      <c r="A751" s="2" t="e">
        <v>#VALUE!</v>
      </c>
      <c r="B751" s="2">
        <v>100</v>
      </c>
      <c r="C751" s="2"/>
      <c r="D751" s="2"/>
    </row>
    <row r="752" spans="1:4" x14ac:dyDescent="0.25">
      <c r="A752" s="2" t="e">
        <v>#VALUE!</v>
      </c>
      <c r="B752" s="2">
        <v>100</v>
      </c>
      <c r="C752" s="2"/>
      <c r="D752" s="2"/>
    </row>
    <row r="753" spans="1:4" x14ac:dyDescent="0.25">
      <c r="A753" s="2" t="e">
        <v>#VALUE!</v>
      </c>
      <c r="B753" s="2">
        <v>100</v>
      </c>
      <c r="C753" s="2"/>
      <c r="D753" s="2"/>
    </row>
    <row r="754" spans="1:4" x14ac:dyDescent="0.25">
      <c r="A754" s="2" t="e">
        <v>#VALUE!</v>
      </c>
      <c r="B754" s="2">
        <v>100</v>
      </c>
      <c r="C754" s="2"/>
      <c r="D754" s="2"/>
    </row>
    <row r="755" spans="1:4" x14ac:dyDescent="0.25">
      <c r="A755" s="2" t="e">
        <v>#VALUE!</v>
      </c>
      <c r="B755" s="2">
        <v>100</v>
      </c>
      <c r="C755" s="2"/>
      <c r="D755" s="2"/>
    </row>
    <row r="756" spans="1:4" x14ac:dyDescent="0.25">
      <c r="A756" s="2" t="e">
        <v>#VALUE!</v>
      </c>
      <c r="B756" s="2">
        <v>100</v>
      </c>
      <c r="C756" s="2"/>
      <c r="D756" s="2"/>
    </row>
    <row r="757" spans="1:4" x14ac:dyDescent="0.25">
      <c r="A757" s="2" t="e">
        <v>#VALUE!</v>
      </c>
      <c r="B757" s="2">
        <v>100</v>
      </c>
      <c r="C757" s="2"/>
      <c r="D757" s="2"/>
    </row>
    <row r="758" spans="1:4" x14ac:dyDescent="0.25">
      <c r="A758" s="2" t="e">
        <v>#VALUE!</v>
      </c>
      <c r="B758" s="2">
        <v>100</v>
      </c>
      <c r="C758" s="2"/>
      <c r="D758" s="2"/>
    </row>
    <row r="759" spans="1:4" x14ac:dyDescent="0.25">
      <c r="A759" s="2" t="e">
        <v>#VALUE!</v>
      </c>
      <c r="B759" s="2">
        <v>100</v>
      </c>
      <c r="C759" s="2"/>
      <c r="D759" s="2"/>
    </row>
    <row r="760" spans="1:4" x14ac:dyDescent="0.25">
      <c r="A760" s="2" t="e">
        <v>#VALUE!</v>
      </c>
      <c r="B760" s="2">
        <v>100</v>
      </c>
      <c r="C760" s="2"/>
      <c r="D760" s="2"/>
    </row>
    <row r="761" spans="1:4" x14ac:dyDescent="0.25">
      <c r="A761" s="2" t="e">
        <v>#VALUE!</v>
      </c>
      <c r="B761" s="2">
        <v>100</v>
      </c>
      <c r="C761" s="2"/>
      <c r="D761" s="2"/>
    </row>
    <row r="762" spans="1:4" x14ac:dyDescent="0.25">
      <c r="A762" s="2" t="e">
        <v>#VALUE!</v>
      </c>
      <c r="B762" s="2">
        <v>100</v>
      </c>
      <c r="C762" s="2"/>
      <c r="D762" s="2"/>
    </row>
    <row r="763" spans="1:4" x14ac:dyDescent="0.25">
      <c r="A763" s="2" t="e">
        <v>#VALUE!</v>
      </c>
      <c r="B763" s="2">
        <v>100</v>
      </c>
      <c r="C763" s="2"/>
      <c r="D763" s="2"/>
    </row>
    <row r="764" spans="1:4" x14ac:dyDescent="0.25">
      <c r="A764" s="2" t="e">
        <v>#VALUE!</v>
      </c>
      <c r="B764" s="2">
        <v>100</v>
      </c>
      <c r="C764" s="2"/>
      <c r="D764" s="2"/>
    </row>
    <row r="765" spans="1:4" x14ac:dyDescent="0.25">
      <c r="A765" s="2" t="e">
        <v>#VALUE!</v>
      </c>
      <c r="B765" s="2">
        <v>100</v>
      </c>
      <c r="C765" s="2"/>
      <c r="D765" s="2"/>
    </row>
    <row r="766" spans="1:4" x14ac:dyDescent="0.25">
      <c r="A766" s="2" t="e">
        <v>#VALUE!</v>
      </c>
      <c r="B766" s="2">
        <v>100</v>
      </c>
      <c r="C766" s="2"/>
      <c r="D766" s="2"/>
    </row>
    <row r="767" spans="1:4" x14ac:dyDescent="0.25">
      <c r="A767" s="2" t="e">
        <v>#VALUE!</v>
      </c>
      <c r="B767" s="2">
        <v>100</v>
      </c>
      <c r="C767" s="2"/>
      <c r="D767" s="2"/>
    </row>
    <row r="768" spans="1:4" x14ac:dyDescent="0.25">
      <c r="A768" s="2" t="e">
        <v>#VALUE!</v>
      </c>
      <c r="B768" s="2">
        <v>100</v>
      </c>
      <c r="C768" s="2"/>
      <c r="D768" s="2"/>
    </row>
    <row r="769" spans="1:4" x14ac:dyDescent="0.25">
      <c r="A769" s="2" t="e">
        <v>#VALUE!</v>
      </c>
      <c r="B769" s="2">
        <v>100</v>
      </c>
      <c r="C769" s="2"/>
      <c r="D769" s="2"/>
    </row>
    <row r="770" spans="1:4" x14ac:dyDescent="0.25">
      <c r="A770" s="2" t="e">
        <v>#VALUE!</v>
      </c>
      <c r="B770" s="2">
        <v>100</v>
      </c>
      <c r="C770" s="2"/>
      <c r="D770" s="2"/>
    </row>
    <row r="771" spans="1:4" x14ac:dyDescent="0.25">
      <c r="A771" s="2" t="e">
        <v>#VALUE!</v>
      </c>
      <c r="B771" s="2">
        <v>100</v>
      </c>
      <c r="C771" s="2"/>
      <c r="D771" s="2"/>
    </row>
    <row r="772" spans="1:4" x14ac:dyDescent="0.25">
      <c r="A772" s="2" t="e">
        <v>#VALUE!</v>
      </c>
      <c r="B772" s="2">
        <v>100</v>
      </c>
      <c r="C772" s="2"/>
      <c r="D772" s="2"/>
    </row>
    <row r="773" spans="1:4" x14ac:dyDescent="0.25">
      <c r="A773" s="2" t="e">
        <v>#VALUE!</v>
      </c>
      <c r="B773" s="2">
        <v>100</v>
      </c>
      <c r="C773" s="2"/>
      <c r="D773" s="2"/>
    </row>
    <row r="774" spans="1:4" x14ac:dyDescent="0.25">
      <c r="A774" s="2" t="e">
        <v>#VALUE!</v>
      </c>
      <c r="B774" s="2">
        <v>100</v>
      </c>
      <c r="C774" s="2"/>
      <c r="D774" s="2"/>
    </row>
    <row r="775" spans="1:4" x14ac:dyDescent="0.25">
      <c r="A775" s="2" t="e">
        <v>#VALUE!</v>
      </c>
      <c r="B775" s="2">
        <v>100</v>
      </c>
      <c r="C775" s="2"/>
      <c r="D775" s="2"/>
    </row>
    <row r="776" spans="1:4" x14ac:dyDescent="0.25">
      <c r="A776" s="2" t="e">
        <v>#VALUE!</v>
      </c>
      <c r="B776" s="2">
        <v>100</v>
      </c>
      <c r="C776" s="2"/>
      <c r="D776" s="2"/>
    </row>
    <row r="777" spans="1:4" x14ac:dyDescent="0.25">
      <c r="A777" s="2" t="e">
        <v>#VALUE!</v>
      </c>
      <c r="B777" s="2">
        <v>100</v>
      </c>
      <c r="C777" s="2"/>
      <c r="D777" s="2"/>
    </row>
    <row r="778" spans="1:4" x14ac:dyDescent="0.25">
      <c r="A778" s="2" t="e">
        <v>#VALUE!</v>
      </c>
      <c r="B778" s="2">
        <v>100</v>
      </c>
      <c r="C778" s="2"/>
      <c r="D778" s="2"/>
    </row>
    <row r="779" spans="1:4" x14ac:dyDescent="0.25">
      <c r="A779" s="2" t="e">
        <v>#VALUE!</v>
      </c>
      <c r="B779" s="2">
        <v>100</v>
      </c>
      <c r="C779" s="2"/>
      <c r="D779" s="2"/>
    </row>
    <row r="780" spans="1:4" x14ac:dyDescent="0.25">
      <c r="A780" s="2" t="e">
        <v>#VALUE!</v>
      </c>
      <c r="B780" s="2">
        <v>100</v>
      </c>
      <c r="C780" s="2"/>
      <c r="D780" s="2"/>
    </row>
    <row r="781" spans="1:4" x14ac:dyDescent="0.25">
      <c r="A781" s="2" t="e">
        <v>#VALUE!</v>
      </c>
      <c r="B781" s="2">
        <v>100</v>
      </c>
      <c r="C781" s="2"/>
      <c r="D781" s="2"/>
    </row>
    <row r="782" spans="1:4" x14ac:dyDescent="0.25">
      <c r="A782" s="2" t="e">
        <v>#VALUE!</v>
      </c>
      <c r="B782" s="2">
        <v>100</v>
      </c>
      <c r="C782" s="2"/>
      <c r="D782" s="2"/>
    </row>
    <row r="783" spans="1:4" x14ac:dyDescent="0.25">
      <c r="A783" s="2" t="e">
        <v>#VALUE!</v>
      </c>
      <c r="B783" s="2">
        <v>100</v>
      </c>
      <c r="C783" s="2"/>
      <c r="D783" s="2"/>
    </row>
    <row r="784" spans="1:4" x14ac:dyDescent="0.25">
      <c r="A784" s="2" t="e">
        <v>#VALUE!</v>
      </c>
      <c r="B784" s="2">
        <v>100</v>
      </c>
      <c r="C784" s="2"/>
      <c r="D784" s="2"/>
    </row>
    <row r="785" spans="1:4" x14ac:dyDescent="0.25">
      <c r="A785" s="2" t="e">
        <v>#VALUE!</v>
      </c>
      <c r="B785" s="2">
        <v>100</v>
      </c>
      <c r="C785" s="2"/>
      <c r="D785" s="2"/>
    </row>
    <row r="786" spans="1:4" x14ac:dyDescent="0.25">
      <c r="A786" s="2" t="e">
        <v>#VALUE!</v>
      </c>
      <c r="B786" s="2">
        <v>100</v>
      </c>
      <c r="C786" s="2"/>
      <c r="D786" s="2"/>
    </row>
    <row r="787" spans="1:4" x14ac:dyDescent="0.25">
      <c r="A787" s="2" t="e">
        <v>#VALUE!</v>
      </c>
      <c r="B787" s="2">
        <v>100</v>
      </c>
      <c r="C787" s="2"/>
      <c r="D787" s="2"/>
    </row>
    <row r="788" spans="1:4" x14ac:dyDescent="0.25">
      <c r="A788" s="2" t="e">
        <v>#VALUE!</v>
      </c>
      <c r="B788" s="2">
        <v>100</v>
      </c>
      <c r="C788" s="2"/>
      <c r="D788" s="2"/>
    </row>
    <row r="789" spans="1:4" x14ac:dyDescent="0.25">
      <c r="A789" s="2" t="e">
        <v>#VALUE!</v>
      </c>
      <c r="B789" s="2">
        <v>100</v>
      </c>
      <c r="C789" s="2"/>
      <c r="D789" s="2"/>
    </row>
    <row r="790" spans="1:4" x14ac:dyDescent="0.25">
      <c r="A790" s="2" t="e">
        <v>#VALUE!</v>
      </c>
      <c r="B790" s="2">
        <v>100</v>
      </c>
      <c r="C790" s="2"/>
      <c r="D790" s="2"/>
    </row>
    <row r="791" spans="1:4" x14ac:dyDescent="0.25">
      <c r="A791" s="2" t="e">
        <v>#VALUE!</v>
      </c>
      <c r="B791" s="2">
        <v>100</v>
      </c>
      <c r="C791" s="2"/>
      <c r="D791" s="2"/>
    </row>
    <row r="792" spans="1:4" x14ac:dyDescent="0.25">
      <c r="A792" s="2" t="e">
        <v>#VALUE!</v>
      </c>
      <c r="B792" s="2">
        <v>100</v>
      </c>
      <c r="C792" s="2"/>
      <c r="D792" s="2"/>
    </row>
    <row r="793" spans="1:4" x14ac:dyDescent="0.25">
      <c r="A793" s="2" t="e">
        <v>#VALUE!</v>
      </c>
      <c r="B793" s="2">
        <v>100</v>
      </c>
      <c r="C793" s="2"/>
      <c r="D793" s="2"/>
    </row>
    <row r="794" spans="1:4" x14ac:dyDescent="0.25">
      <c r="A794" s="2" t="e">
        <v>#VALUE!</v>
      </c>
      <c r="B794" s="2">
        <v>100</v>
      </c>
      <c r="C794" s="2"/>
      <c r="D794" s="2"/>
    </row>
    <row r="795" spans="1:4" x14ac:dyDescent="0.25">
      <c r="A795" s="2" t="e">
        <v>#VALUE!</v>
      </c>
      <c r="B795" s="2">
        <v>100</v>
      </c>
      <c r="C795" s="2"/>
      <c r="D795" s="2"/>
    </row>
    <row r="796" spans="1:4" x14ac:dyDescent="0.25">
      <c r="A796" s="2" t="e">
        <v>#VALUE!</v>
      </c>
      <c r="B796" s="2">
        <v>100</v>
      </c>
      <c r="C796" s="2"/>
      <c r="D796" s="2"/>
    </row>
    <row r="797" spans="1:4" x14ac:dyDescent="0.25">
      <c r="A797" s="2" t="e">
        <v>#VALUE!</v>
      </c>
      <c r="B797" s="2">
        <v>100</v>
      </c>
      <c r="C797" s="2"/>
      <c r="D797" s="2"/>
    </row>
    <row r="798" spans="1:4" x14ac:dyDescent="0.25">
      <c r="A798" s="2" t="e">
        <v>#VALUE!</v>
      </c>
      <c r="B798" s="2">
        <v>100</v>
      </c>
      <c r="C798" s="2"/>
      <c r="D798" s="2"/>
    </row>
    <row r="799" spans="1:4" x14ac:dyDescent="0.25">
      <c r="A799" s="2" t="e">
        <v>#VALUE!</v>
      </c>
      <c r="B799" s="2">
        <v>100</v>
      </c>
      <c r="C799" s="2"/>
      <c r="D799" s="2"/>
    </row>
    <row r="800" spans="1:4" x14ac:dyDescent="0.25">
      <c r="A800" s="2" t="e">
        <v>#VALUE!</v>
      </c>
      <c r="B800" s="2">
        <v>100</v>
      </c>
      <c r="C800" s="2"/>
      <c r="D800" s="2"/>
    </row>
    <row r="801" spans="1:4" x14ac:dyDescent="0.25">
      <c r="A801" s="2" t="e">
        <v>#VALUE!</v>
      </c>
      <c r="B801" s="2">
        <v>100</v>
      </c>
      <c r="C801" s="2"/>
      <c r="D801" s="2"/>
    </row>
    <row r="802" spans="1:4" x14ac:dyDescent="0.25">
      <c r="A802" s="2" t="e">
        <v>#VALUE!</v>
      </c>
      <c r="B802" s="2">
        <v>100</v>
      </c>
      <c r="C802" s="2"/>
      <c r="D802" s="2"/>
    </row>
    <row r="803" spans="1:4" x14ac:dyDescent="0.25">
      <c r="A803" s="2" t="e">
        <v>#VALUE!</v>
      </c>
      <c r="B803" s="2">
        <v>100</v>
      </c>
      <c r="C803" s="2"/>
      <c r="D803" s="2"/>
    </row>
    <row r="804" spans="1:4" x14ac:dyDescent="0.25">
      <c r="A804" s="2" t="e">
        <v>#VALUE!</v>
      </c>
      <c r="B804" s="2">
        <v>100</v>
      </c>
      <c r="C804" s="2"/>
      <c r="D804" s="2"/>
    </row>
    <row r="805" spans="1:4" x14ac:dyDescent="0.25">
      <c r="A805" s="2" t="e">
        <v>#VALUE!</v>
      </c>
      <c r="B805" s="2">
        <v>100</v>
      </c>
      <c r="C805" s="2"/>
      <c r="D805" s="2"/>
    </row>
    <row r="806" spans="1:4" x14ac:dyDescent="0.25">
      <c r="A806" s="2" t="e">
        <v>#VALUE!</v>
      </c>
      <c r="B806" s="2">
        <v>100</v>
      </c>
      <c r="C806" s="2"/>
      <c r="D806" s="2"/>
    </row>
    <row r="807" spans="1:4" x14ac:dyDescent="0.25">
      <c r="A807" s="2" t="e">
        <v>#VALUE!</v>
      </c>
      <c r="B807" s="2">
        <v>100</v>
      </c>
      <c r="C807" s="2"/>
      <c r="D807" s="2"/>
    </row>
    <row r="808" spans="1:4" x14ac:dyDescent="0.25">
      <c r="A808" s="2" t="e">
        <v>#VALUE!</v>
      </c>
      <c r="B808" s="2">
        <v>100</v>
      </c>
      <c r="C808" s="2"/>
      <c r="D808" s="2"/>
    </row>
    <row r="809" spans="1:4" x14ac:dyDescent="0.25">
      <c r="A809" s="2" t="e">
        <v>#VALUE!</v>
      </c>
      <c r="B809" s="2">
        <v>100</v>
      </c>
      <c r="C809" s="2"/>
      <c r="D809" s="2"/>
    </row>
    <row r="810" spans="1:4" x14ac:dyDescent="0.25">
      <c r="A810" s="2" t="e">
        <v>#VALUE!</v>
      </c>
      <c r="B810" s="2">
        <v>100</v>
      </c>
      <c r="C810" s="2"/>
      <c r="D810" s="2"/>
    </row>
    <row r="811" spans="1:4" x14ac:dyDescent="0.25">
      <c r="A811" s="2" t="e">
        <v>#VALUE!</v>
      </c>
      <c r="B811" s="2">
        <v>100</v>
      </c>
      <c r="C811" s="2"/>
      <c r="D811" s="2"/>
    </row>
    <row r="812" spans="1:4" x14ac:dyDescent="0.25">
      <c r="A812" s="2" t="e">
        <v>#VALUE!</v>
      </c>
      <c r="B812" s="2">
        <v>100</v>
      </c>
      <c r="C812" s="2"/>
      <c r="D812" s="2"/>
    </row>
    <row r="813" spans="1:4" x14ac:dyDescent="0.25">
      <c r="A813" s="2" t="e">
        <v>#VALUE!</v>
      </c>
      <c r="B813" s="2">
        <v>100</v>
      </c>
      <c r="C813" s="2"/>
      <c r="D813" s="2"/>
    </row>
    <row r="814" spans="1:4" x14ac:dyDescent="0.25">
      <c r="A814" s="2" t="e">
        <v>#VALUE!</v>
      </c>
      <c r="B814" s="2">
        <v>100</v>
      </c>
      <c r="C814" s="2"/>
      <c r="D814" s="2"/>
    </row>
    <row r="815" spans="1:4" x14ac:dyDescent="0.25">
      <c r="A815" s="2" t="e">
        <v>#VALUE!</v>
      </c>
      <c r="B815" s="2">
        <v>100</v>
      </c>
      <c r="C815" s="2"/>
      <c r="D815" s="2"/>
    </row>
    <row r="816" spans="1:4" x14ac:dyDescent="0.25">
      <c r="A816" s="2" t="e">
        <v>#VALUE!</v>
      </c>
      <c r="B816" s="2">
        <v>100</v>
      </c>
      <c r="C816" s="2"/>
      <c r="D816" s="2"/>
    </row>
    <row r="817" spans="1:4" x14ac:dyDescent="0.25">
      <c r="A817" s="2" t="e">
        <v>#VALUE!</v>
      </c>
      <c r="B817" s="2">
        <v>100</v>
      </c>
      <c r="C817" s="2"/>
      <c r="D817" s="2"/>
    </row>
    <row r="818" spans="1:4" x14ac:dyDescent="0.25">
      <c r="A818" s="2" t="e">
        <v>#VALUE!</v>
      </c>
      <c r="B818" s="2">
        <v>100</v>
      </c>
      <c r="C818" s="2"/>
      <c r="D818" s="2"/>
    </row>
    <row r="819" spans="1:4" x14ac:dyDescent="0.25">
      <c r="A819" s="2" t="e">
        <v>#VALUE!</v>
      </c>
      <c r="B819" s="2">
        <v>100</v>
      </c>
      <c r="C819" s="2"/>
      <c r="D819" s="2"/>
    </row>
    <row r="820" spans="1:4" x14ac:dyDescent="0.25">
      <c r="A820" s="2" t="e">
        <v>#VALUE!</v>
      </c>
      <c r="B820" s="2">
        <v>100</v>
      </c>
      <c r="C820" s="2"/>
      <c r="D820" s="2"/>
    </row>
    <row r="821" spans="1:4" x14ac:dyDescent="0.25">
      <c r="A821" s="2" t="e">
        <v>#VALUE!</v>
      </c>
      <c r="B821" s="2">
        <v>100</v>
      </c>
      <c r="C821" s="2"/>
      <c r="D821" s="2"/>
    </row>
    <row r="822" spans="1:4" x14ac:dyDescent="0.25">
      <c r="A822" s="2" t="e">
        <v>#VALUE!</v>
      </c>
      <c r="B822" s="2">
        <v>100</v>
      </c>
      <c r="C822" s="2"/>
      <c r="D822" s="2"/>
    </row>
    <row r="823" spans="1:4" x14ac:dyDescent="0.25">
      <c r="A823" s="2" t="e">
        <v>#VALUE!</v>
      </c>
      <c r="B823" s="2">
        <v>100</v>
      </c>
      <c r="C823" s="2"/>
      <c r="D823" s="2"/>
    </row>
    <row r="824" spans="1:4" x14ac:dyDescent="0.25">
      <c r="A824" s="2" t="e">
        <v>#VALUE!</v>
      </c>
      <c r="B824" s="2">
        <v>100</v>
      </c>
      <c r="C824" s="2"/>
      <c r="D824" s="2"/>
    </row>
    <row r="825" spans="1:4" x14ac:dyDescent="0.25">
      <c r="A825" s="2" t="e">
        <v>#VALUE!</v>
      </c>
      <c r="B825" s="2">
        <v>100</v>
      </c>
      <c r="C825" s="2"/>
      <c r="D825" s="2"/>
    </row>
    <row r="826" spans="1:4" x14ac:dyDescent="0.25">
      <c r="A826" s="2" t="e">
        <v>#VALUE!</v>
      </c>
      <c r="B826" s="2">
        <v>100</v>
      </c>
      <c r="C826" s="2"/>
      <c r="D826" s="2"/>
    </row>
    <row r="827" spans="1:4" x14ac:dyDescent="0.25">
      <c r="A827" s="2" t="e">
        <v>#VALUE!</v>
      </c>
      <c r="B827" s="2">
        <v>100</v>
      </c>
      <c r="C827" s="2"/>
      <c r="D827" s="2"/>
    </row>
    <row r="828" spans="1:4" x14ac:dyDescent="0.25">
      <c r="A828" s="2" t="e">
        <v>#VALUE!</v>
      </c>
      <c r="B828" s="2">
        <v>100</v>
      </c>
      <c r="C828" s="2"/>
      <c r="D828" s="2"/>
    </row>
    <row r="829" spans="1:4" x14ac:dyDescent="0.25">
      <c r="A829" s="2" t="e">
        <v>#VALUE!</v>
      </c>
      <c r="B829" s="2">
        <v>100</v>
      </c>
      <c r="C829" s="2"/>
      <c r="D829" s="2"/>
    </row>
    <row r="830" spans="1:4" x14ac:dyDescent="0.25">
      <c r="A830" s="2" t="e">
        <v>#VALUE!</v>
      </c>
      <c r="B830" s="2">
        <v>100</v>
      </c>
      <c r="C830" s="2"/>
      <c r="D830" s="2"/>
    </row>
    <row r="831" spans="1:4" x14ac:dyDescent="0.25">
      <c r="A831" s="2" t="e">
        <v>#VALUE!</v>
      </c>
      <c r="B831" s="2">
        <v>100</v>
      </c>
      <c r="C831" s="2"/>
      <c r="D831" s="2"/>
    </row>
    <row r="832" spans="1:4" x14ac:dyDescent="0.25">
      <c r="A832" s="2" t="e">
        <v>#VALUE!</v>
      </c>
      <c r="B832" s="2">
        <v>100</v>
      </c>
      <c r="C832" s="2"/>
      <c r="D832" s="2"/>
    </row>
    <row r="833" spans="1:4" x14ac:dyDescent="0.25">
      <c r="A833" s="2" t="e">
        <v>#VALUE!</v>
      </c>
      <c r="B833" s="2">
        <v>100</v>
      </c>
      <c r="C833" s="2"/>
      <c r="D833" s="2"/>
    </row>
    <row r="834" spans="1:4" x14ac:dyDescent="0.25">
      <c r="A834" s="2" t="e">
        <v>#VALUE!</v>
      </c>
      <c r="B834" s="2">
        <v>100</v>
      </c>
      <c r="C834" s="2"/>
      <c r="D834" s="2"/>
    </row>
    <row r="835" spans="1:4" x14ac:dyDescent="0.25">
      <c r="A835" s="2" t="e">
        <v>#VALUE!</v>
      </c>
      <c r="B835" s="2">
        <v>100</v>
      </c>
      <c r="C835" s="2"/>
      <c r="D835" s="2"/>
    </row>
    <row r="836" spans="1:4" x14ac:dyDescent="0.25">
      <c r="A836" s="2" t="e">
        <v>#VALUE!</v>
      </c>
      <c r="B836" s="2">
        <v>100</v>
      </c>
      <c r="C836" s="2"/>
      <c r="D836" s="2"/>
    </row>
    <row r="837" spans="1:4" x14ac:dyDescent="0.25">
      <c r="A837" s="2" t="e">
        <v>#VALUE!</v>
      </c>
      <c r="B837" s="2">
        <v>100</v>
      </c>
      <c r="C837" s="2"/>
      <c r="D837" s="2"/>
    </row>
    <row r="838" spans="1:4" x14ac:dyDescent="0.25">
      <c r="A838" s="2" t="e">
        <v>#VALUE!</v>
      </c>
      <c r="B838" s="2">
        <v>100</v>
      </c>
      <c r="C838" s="2"/>
      <c r="D838" s="2"/>
    </row>
    <row r="839" spans="1:4" x14ac:dyDescent="0.25">
      <c r="A839" s="2" t="e">
        <v>#VALUE!</v>
      </c>
      <c r="B839" s="2">
        <v>100</v>
      </c>
      <c r="C839" s="2"/>
      <c r="D839" s="2"/>
    </row>
    <row r="840" spans="1:4" x14ac:dyDescent="0.25">
      <c r="A840" s="2" t="e">
        <v>#VALUE!</v>
      </c>
      <c r="B840" s="2">
        <v>100</v>
      </c>
      <c r="C840" s="2"/>
      <c r="D840" s="2"/>
    </row>
    <row r="841" spans="1:4" x14ac:dyDescent="0.25">
      <c r="A841" s="2" t="e">
        <v>#VALUE!</v>
      </c>
      <c r="B841" s="2">
        <v>100</v>
      </c>
      <c r="C841" s="2"/>
      <c r="D841" s="2"/>
    </row>
    <row r="842" spans="1:4" x14ac:dyDescent="0.25">
      <c r="A842" s="2" t="e">
        <v>#VALUE!</v>
      </c>
      <c r="B842" s="2">
        <v>100</v>
      </c>
      <c r="C842" s="2"/>
      <c r="D842" s="2"/>
    </row>
    <row r="843" spans="1:4" x14ac:dyDescent="0.25">
      <c r="A843" s="2" t="e">
        <v>#VALUE!</v>
      </c>
      <c r="B843" s="2">
        <v>100</v>
      </c>
      <c r="C843" s="2"/>
      <c r="D843" s="2"/>
    </row>
    <row r="844" spans="1:4" x14ac:dyDescent="0.25">
      <c r="A844" s="2" t="e">
        <v>#VALUE!</v>
      </c>
      <c r="B844" s="2">
        <v>100</v>
      </c>
      <c r="C844" s="2"/>
      <c r="D844" s="2"/>
    </row>
    <row r="845" spans="1:4" x14ac:dyDescent="0.25">
      <c r="A845" s="2" t="e">
        <v>#VALUE!</v>
      </c>
      <c r="B845" s="2">
        <v>100</v>
      </c>
      <c r="C845" s="2"/>
      <c r="D845" s="2"/>
    </row>
    <row r="846" spans="1:4" x14ac:dyDescent="0.25">
      <c r="A846" s="2" t="e">
        <v>#VALUE!</v>
      </c>
      <c r="B846" s="2">
        <v>100</v>
      </c>
      <c r="C846" s="2"/>
      <c r="D846" s="2"/>
    </row>
    <row r="847" spans="1:4" x14ac:dyDescent="0.25">
      <c r="A847" s="2" t="e">
        <v>#VALUE!</v>
      </c>
      <c r="B847" s="2">
        <v>100</v>
      </c>
      <c r="C847" s="2"/>
      <c r="D847" s="2"/>
    </row>
    <row r="848" spans="1:4" x14ac:dyDescent="0.25">
      <c r="A848" s="2" t="e">
        <v>#VALUE!</v>
      </c>
      <c r="B848" s="2">
        <v>100</v>
      </c>
      <c r="C848" s="2"/>
      <c r="D848" s="2"/>
    </row>
    <row r="849" spans="1:4" x14ac:dyDescent="0.25">
      <c r="A849" s="2" t="e">
        <v>#VALUE!</v>
      </c>
      <c r="B849" s="2">
        <v>100</v>
      </c>
      <c r="C849" s="2"/>
      <c r="D849" s="2"/>
    </row>
    <row r="850" spans="1:4" x14ac:dyDescent="0.25">
      <c r="A850" s="2" t="e">
        <v>#VALUE!</v>
      </c>
      <c r="B850" s="2">
        <v>100</v>
      </c>
      <c r="C850" s="2"/>
      <c r="D850" s="2"/>
    </row>
    <row r="851" spans="1:4" x14ac:dyDescent="0.25">
      <c r="A851" s="2" t="e">
        <v>#VALUE!</v>
      </c>
      <c r="B851" s="2">
        <v>100</v>
      </c>
      <c r="C851" s="2"/>
      <c r="D851" s="2"/>
    </row>
    <row r="852" spans="1:4" x14ac:dyDescent="0.25">
      <c r="A852" s="2" t="e">
        <v>#VALUE!</v>
      </c>
      <c r="B852" s="2">
        <v>100</v>
      </c>
      <c r="C852" s="2"/>
      <c r="D852" s="2"/>
    </row>
    <row r="853" spans="1:4" x14ac:dyDescent="0.25">
      <c r="A853" s="2" t="e">
        <v>#VALUE!</v>
      </c>
      <c r="B853" s="2">
        <v>100</v>
      </c>
      <c r="C853" s="2"/>
      <c r="D853" s="2"/>
    </row>
    <row r="854" spans="1:4" x14ac:dyDescent="0.25">
      <c r="A854" s="2" t="e">
        <v>#VALUE!</v>
      </c>
      <c r="B854" s="2">
        <v>100</v>
      </c>
      <c r="C854" s="2"/>
      <c r="D854" s="2"/>
    </row>
    <row r="855" spans="1:4" x14ac:dyDescent="0.25">
      <c r="A855" s="2" t="e">
        <v>#VALUE!</v>
      </c>
      <c r="B855" s="2">
        <v>100</v>
      </c>
      <c r="C855" s="2"/>
      <c r="D855" s="2"/>
    </row>
    <row r="856" spans="1:4" x14ac:dyDescent="0.25">
      <c r="A856" s="2" t="e">
        <v>#VALUE!</v>
      </c>
      <c r="B856" s="2">
        <v>100</v>
      </c>
      <c r="C856" s="2"/>
      <c r="D856" s="2"/>
    </row>
    <row r="857" spans="1:4" x14ac:dyDescent="0.25">
      <c r="A857" s="2" t="e">
        <v>#VALUE!</v>
      </c>
      <c r="B857" s="2">
        <v>100</v>
      </c>
      <c r="C857" s="2"/>
      <c r="D857" s="2"/>
    </row>
    <row r="858" spans="1:4" x14ac:dyDescent="0.25">
      <c r="A858" s="2" t="e">
        <v>#VALUE!</v>
      </c>
      <c r="B858" s="2">
        <v>100</v>
      </c>
      <c r="C858" s="2"/>
      <c r="D858" s="2"/>
    </row>
    <row r="859" spans="1:4" x14ac:dyDescent="0.25">
      <c r="A859" s="2" t="e">
        <v>#VALUE!</v>
      </c>
      <c r="B859" s="2">
        <v>100</v>
      </c>
      <c r="C859" s="2"/>
      <c r="D859" s="2"/>
    </row>
    <row r="860" spans="1:4" x14ac:dyDescent="0.25">
      <c r="A860" s="2" t="e">
        <v>#VALUE!</v>
      </c>
      <c r="B860" s="2">
        <v>100</v>
      </c>
      <c r="C860" s="2"/>
      <c r="D860" s="2"/>
    </row>
    <row r="861" spans="1:4" x14ac:dyDescent="0.25">
      <c r="A861" s="2" t="e">
        <v>#VALUE!</v>
      </c>
      <c r="B861" s="2">
        <v>100</v>
      </c>
      <c r="C861" s="2"/>
      <c r="D861" s="2"/>
    </row>
    <row r="862" spans="1:4" x14ac:dyDescent="0.25">
      <c r="A862" s="2" t="e">
        <v>#VALUE!</v>
      </c>
      <c r="B862" s="2">
        <v>100</v>
      </c>
      <c r="C862" s="2"/>
      <c r="D862" s="2"/>
    </row>
    <row r="863" spans="1:4" x14ac:dyDescent="0.25">
      <c r="A863" s="2" t="e">
        <v>#VALUE!</v>
      </c>
      <c r="B863" s="2">
        <v>100</v>
      </c>
      <c r="C863" s="2"/>
      <c r="D863" s="2"/>
    </row>
    <row r="864" spans="1:4" x14ac:dyDescent="0.25">
      <c r="A864" s="2" t="e">
        <v>#VALUE!</v>
      </c>
      <c r="B864" s="2">
        <v>100</v>
      </c>
      <c r="C864" s="2"/>
      <c r="D864" s="2"/>
    </row>
    <row r="865" spans="1:4" x14ac:dyDescent="0.25">
      <c r="A865" s="2" t="e">
        <v>#VALUE!</v>
      </c>
      <c r="B865" s="2">
        <v>100</v>
      </c>
      <c r="C865" s="2"/>
      <c r="D865" s="2"/>
    </row>
    <row r="866" spans="1:4" x14ac:dyDescent="0.25">
      <c r="A866" s="2" t="e">
        <v>#VALUE!</v>
      </c>
      <c r="B866" s="2">
        <v>100</v>
      </c>
      <c r="C866" s="2"/>
      <c r="D866" s="2"/>
    </row>
    <row r="867" spans="1:4" x14ac:dyDescent="0.25">
      <c r="A867" s="2" t="e">
        <v>#VALUE!</v>
      </c>
      <c r="B867" s="2">
        <v>100</v>
      </c>
      <c r="C867" s="2"/>
      <c r="D867" s="2"/>
    </row>
    <row r="868" spans="1:4" x14ac:dyDescent="0.25">
      <c r="A868" s="2" t="e">
        <v>#VALUE!</v>
      </c>
      <c r="B868" s="2">
        <v>100</v>
      </c>
      <c r="C868" s="2"/>
      <c r="D868" s="2"/>
    </row>
    <row r="869" spans="1:4" x14ac:dyDescent="0.25">
      <c r="A869" s="2" t="e">
        <v>#VALUE!</v>
      </c>
      <c r="B869" s="2">
        <v>100</v>
      </c>
      <c r="C869" s="2"/>
      <c r="D869" s="2"/>
    </row>
    <row r="870" spans="1:4" x14ac:dyDescent="0.25">
      <c r="A870" s="2" t="e">
        <v>#VALUE!</v>
      </c>
      <c r="B870" s="2">
        <v>100</v>
      </c>
      <c r="C870" s="2"/>
      <c r="D870" s="2"/>
    </row>
    <row r="871" spans="1:4" x14ac:dyDescent="0.25">
      <c r="A871" s="2" t="e">
        <v>#VALUE!</v>
      </c>
      <c r="B871" s="2">
        <v>100</v>
      </c>
      <c r="C871" s="2"/>
      <c r="D871" s="2"/>
    </row>
    <row r="872" spans="1:4" x14ac:dyDescent="0.25">
      <c r="A872" s="2" t="e">
        <v>#VALUE!</v>
      </c>
      <c r="B872" s="2">
        <v>100</v>
      </c>
      <c r="C872" s="2"/>
      <c r="D872" s="2"/>
    </row>
    <row r="873" spans="1:4" x14ac:dyDescent="0.25">
      <c r="A873" s="2" t="e">
        <v>#VALUE!</v>
      </c>
      <c r="B873" s="2">
        <v>100</v>
      </c>
      <c r="C873" s="2"/>
      <c r="D873" s="2"/>
    </row>
    <row r="874" spans="1:4" x14ac:dyDescent="0.25">
      <c r="A874" s="2" t="e">
        <v>#VALUE!</v>
      </c>
      <c r="B874" s="2">
        <v>100</v>
      </c>
      <c r="C874" s="2"/>
      <c r="D874" s="2"/>
    </row>
    <row r="875" spans="1:4" x14ac:dyDescent="0.25">
      <c r="A875" s="2" t="e">
        <v>#VALUE!</v>
      </c>
      <c r="B875" s="2">
        <v>100</v>
      </c>
      <c r="C875" s="2"/>
      <c r="D875" s="2"/>
    </row>
    <row r="876" spans="1:4" x14ac:dyDescent="0.25">
      <c r="A876" s="2" t="e">
        <v>#VALUE!</v>
      </c>
      <c r="B876" s="2">
        <v>100</v>
      </c>
      <c r="C876" s="2"/>
      <c r="D876" s="2"/>
    </row>
    <row r="877" spans="1:4" x14ac:dyDescent="0.25">
      <c r="A877" s="2" t="e">
        <v>#VALUE!</v>
      </c>
      <c r="B877" s="2">
        <v>100</v>
      </c>
      <c r="C877" s="2"/>
      <c r="D877" s="2"/>
    </row>
    <row r="878" spans="1:4" x14ac:dyDescent="0.25">
      <c r="A878" s="2" t="e">
        <v>#VALUE!</v>
      </c>
      <c r="B878" s="2">
        <v>100</v>
      </c>
      <c r="C878" s="2"/>
      <c r="D878" s="2"/>
    </row>
    <row r="879" spans="1:4" x14ac:dyDescent="0.25">
      <c r="A879" s="2" t="e">
        <v>#VALUE!</v>
      </c>
      <c r="B879" s="2">
        <v>100</v>
      </c>
      <c r="C879" s="2"/>
      <c r="D879" s="2"/>
    </row>
    <row r="880" spans="1:4" x14ac:dyDescent="0.25">
      <c r="A880" s="2" t="e">
        <v>#VALUE!</v>
      </c>
      <c r="B880" s="2">
        <v>100</v>
      </c>
      <c r="C880" s="2"/>
      <c r="D880" s="2"/>
    </row>
    <row r="881" spans="1:4" x14ac:dyDescent="0.25">
      <c r="A881" s="2" t="e">
        <v>#VALUE!</v>
      </c>
      <c r="B881" s="2">
        <v>100</v>
      </c>
      <c r="C881" s="2"/>
      <c r="D881" s="2"/>
    </row>
    <row r="882" spans="1:4" x14ac:dyDescent="0.25">
      <c r="A882" s="2" t="e">
        <v>#VALUE!</v>
      </c>
      <c r="B882" s="2">
        <v>100</v>
      </c>
      <c r="C882" s="2"/>
      <c r="D882" s="2"/>
    </row>
    <row r="883" spans="1:4" x14ac:dyDescent="0.25">
      <c r="A883" s="2" t="e">
        <v>#VALUE!</v>
      </c>
      <c r="B883" s="2">
        <v>100</v>
      </c>
      <c r="C883" s="2"/>
      <c r="D883" s="2"/>
    </row>
    <row r="884" spans="1:4" x14ac:dyDescent="0.25">
      <c r="A884" s="2" t="e">
        <v>#VALUE!</v>
      </c>
      <c r="B884" s="2">
        <v>100</v>
      </c>
      <c r="C884" s="2"/>
      <c r="D884" s="2"/>
    </row>
    <row r="885" spans="1:4" x14ac:dyDescent="0.25">
      <c r="A885" s="2" t="e">
        <v>#VALUE!</v>
      </c>
      <c r="B885" s="2">
        <v>100</v>
      </c>
      <c r="C885" s="2"/>
      <c r="D885" s="2"/>
    </row>
    <row r="886" spans="1:4" x14ac:dyDescent="0.25">
      <c r="A886" s="2" t="e">
        <v>#VALUE!</v>
      </c>
      <c r="B886" s="2">
        <v>100</v>
      </c>
      <c r="C886" s="2"/>
      <c r="D886" s="2"/>
    </row>
    <row r="887" spans="1:4" x14ac:dyDescent="0.25">
      <c r="A887" s="2" t="e">
        <v>#VALUE!</v>
      </c>
      <c r="B887" s="2">
        <v>100</v>
      </c>
      <c r="C887" s="2"/>
      <c r="D887" s="2"/>
    </row>
    <row r="888" spans="1:4" x14ac:dyDescent="0.25">
      <c r="A888" s="2" t="e">
        <v>#VALUE!</v>
      </c>
      <c r="B888" s="2">
        <v>100</v>
      </c>
      <c r="C888" s="2"/>
      <c r="D888" s="2"/>
    </row>
    <row r="889" spans="1:4" x14ac:dyDescent="0.25">
      <c r="A889" s="2" t="e">
        <v>#VALUE!</v>
      </c>
      <c r="B889" s="2">
        <v>100</v>
      </c>
      <c r="C889" s="2"/>
      <c r="D889" s="2"/>
    </row>
    <row r="890" spans="1:4" x14ac:dyDescent="0.25">
      <c r="A890" s="2" t="e">
        <v>#VALUE!</v>
      </c>
      <c r="B890" s="2">
        <v>100</v>
      </c>
      <c r="C890" s="2"/>
      <c r="D890" s="2"/>
    </row>
    <row r="891" spans="1:4" x14ac:dyDescent="0.25">
      <c r="A891" s="2" t="e">
        <v>#VALUE!</v>
      </c>
      <c r="B891" s="2">
        <v>100</v>
      </c>
      <c r="C891" s="2"/>
      <c r="D891" s="2"/>
    </row>
    <row r="892" spans="1:4" x14ac:dyDescent="0.25">
      <c r="A892" s="2" t="e">
        <v>#VALUE!</v>
      </c>
      <c r="B892" s="2">
        <v>100</v>
      </c>
      <c r="C892" s="2"/>
      <c r="D892" s="2"/>
    </row>
    <row r="893" spans="1:4" x14ac:dyDescent="0.25">
      <c r="A893" s="2" t="e">
        <v>#VALUE!</v>
      </c>
      <c r="B893" s="2">
        <v>100</v>
      </c>
      <c r="C893" s="2"/>
      <c r="D893" s="2"/>
    </row>
    <row r="894" spans="1:4" x14ac:dyDescent="0.25">
      <c r="A894" s="2" t="e">
        <v>#VALUE!</v>
      </c>
      <c r="B894" s="2">
        <v>100</v>
      </c>
      <c r="C894" s="2"/>
      <c r="D894" s="2"/>
    </row>
    <row r="895" spans="1:4" x14ac:dyDescent="0.25">
      <c r="A895" s="2" t="e">
        <v>#VALUE!</v>
      </c>
      <c r="B895" s="2">
        <v>100</v>
      </c>
      <c r="C895" s="2"/>
      <c r="D895" s="2"/>
    </row>
    <row r="896" spans="1:4" x14ac:dyDescent="0.25">
      <c r="A896" s="2" t="e">
        <v>#VALUE!</v>
      </c>
      <c r="B896" s="2">
        <v>100</v>
      </c>
      <c r="C896" s="2"/>
      <c r="D896" s="2"/>
    </row>
    <row r="897" spans="1:4" x14ac:dyDescent="0.25">
      <c r="A897" s="2" t="e">
        <v>#VALUE!</v>
      </c>
      <c r="B897" s="2">
        <v>100</v>
      </c>
      <c r="C897" s="2"/>
      <c r="D897" s="2"/>
    </row>
    <row r="898" spans="1:4" x14ac:dyDescent="0.25">
      <c r="A898" s="2" t="e">
        <v>#VALUE!</v>
      </c>
      <c r="B898" s="2">
        <v>100</v>
      </c>
      <c r="C898" s="2"/>
      <c r="D898" s="2"/>
    </row>
    <row r="899" spans="1:4" x14ac:dyDescent="0.25">
      <c r="A899" s="2" t="e">
        <v>#VALUE!</v>
      </c>
      <c r="B899" s="2">
        <v>100</v>
      </c>
      <c r="C899" s="2"/>
      <c r="D899" s="2"/>
    </row>
    <row r="900" spans="1:4" x14ac:dyDescent="0.25">
      <c r="A900" s="2" t="e">
        <v>#VALUE!</v>
      </c>
      <c r="B900" s="2">
        <v>100</v>
      </c>
      <c r="C900" s="2"/>
      <c r="D900" s="2"/>
    </row>
    <row r="901" spans="1:4" x14ac:dyDescent="0.25">
      <c r="A901" s="2" t="e">
        <v>#VALUE!</v>
      </c>
      <c r="B901" s="2">
        <v>100</v>
      </c>
      <c r="C901" s="2"/>
      <c r="D901" s="2"/>
    </row>
    <row r="902" spans="1:4" x14ac:dyDescent="0.25">
      <c r="A902" s="2" t="e">
        <v>#VALUE!</v>
      </c>
      <c r="B902" s="2">
        <v>100</v>
      </c>
      <c r="C902" s="2"/>
      <c r="D902" s="2"/>
    </row>
    <row r="903" spans="1:4" x14ac:dyDescent="0.25">
      <c r="A903" s="2" t="e">
        <v>#VALUE!</v>
      </c>
      <c r="B903" s="2">
        <v>100</v>
      </c>
      <c r="C903" s="2"/>
      <c r="D903" s="2"/>
    </row>
    <row r="904" spans="1:4" x14ac:dyDescent="0.25">
      <c r="A904" s="2" t="e">
        <v>#VALUE!</v>
      </c>
      <c r="B904" s="2">
        <v>100</v>
      </c>
      <c r="C904" s="2"/>
      <c r="D904" s="2"/>
    </row>
    <row r="905" spans="1:4" x14ac:dyDescent="0.25">
      <c r="A905" s="2" t="e">
        <v>#VALUE!</v>
      </c>
      <c r="B905" s="2">
        <v>100</v>
      </c>
      <c r="C905" s="2"/>
      <c r="D905" s="2"/>
    </row>
    <row r="906" spans="1:4" x14ac:dyDescent="0.25">
      <c r="A906" s="2" t="e">
        <v>#VALUE!</v>
      </c>
      <c r="B906" s="2">
        <v>100</v>
      </c>
      <c r="C906" s="2"/>
      <c r="D906" s="2"/>
    </row>
    <row r="907" spans="1:4" x14ac:dyDescent="0.25">
      <c r="A907" s="2" t="e">
        <v>#VALUE!</v>
      </c>
      <c r="B907" s="2">
        <v>100</v>
      </c>
      <c r="C907" s="2"/>
      <c r="D907" s="2"/>
    </row>
    <row r="908" spans="1:4" x14ac:dyDescent="0.25">
      <c r="A908" s="2" t="e">
        <v>#VALUE!</v>
      </c>
      <c r="B908" s="2">
        <v>100</v>
      </c>
      <c r="C908" s="2"/>
      <c r="D908" s="2"/>
    </row>
    <row r="909" spans="1:4" x14ac:dyDescent="0.25">
      <c r="A909" s="2" t="e">
        <v>#VALUE!</v>
      </c>
      <c r="B909" s="2">
        <v>100</v>
      </c>
      <c r="C909" s="2"/>
      <c r="D909" s="2"/>
    </row>
    <row r="910" spans="1:4" x14ac:dyDescent="0.25">
      <c r="A910" s="2" t="e">
        <v>#VALUE!</v>
      </c>
      <c r="B910" s="2">
        <v>100</v>
      </c>
      <c r="C910" s="2"/>
      <c r="D910" s="2"/>
    </row>
    <row r="911" spans="1:4" x14ac:dyDescent="0.25">
      <c r="A911" s="2" t="e">
        <v>#VALUE!</v>
      </c>
      <c r="B911" s="2">
        <v>100</v>
      </c>
      <c r="C911" s="2"/>
      <c r="D911" s="2"/>
    </row>
    <row r="912" spans="1:4" x14ac:dyDescent="0.25">
      <c r="A912" s="2" t="e">
        <v>#VALUE!</v>
      </c>
      <c r="B912" s="2">
        <v>100</v>
      </c>
      <c r="C912" s="2"/>
      <c r="D912" s="2"/>
    </row>
    <row r="913" spans="1:4" x14ac:dyDescent="0.25">
      <c r="A913" s="2" t="e">
        <v>#VALUE!</v>
      </c>
      <c r="B913" s="2">
        <v>100</v>
      </c>
      <c r="C913" s="2"/>
      <c r="D913" s="2"/>
    </row>
    <row r="914" spans="1:4" x14ac:dyDescent="0.25">
      <c r="A914" s="2" t="e">
        <v>#VALUE!</v>
      </c>
      <c r="B914" s="2">
        <v>100</v>
      </c>
      <c r="C914" s="2"/>
      <c r="D914" s="2"/>
    </row>
    <row r="915" spans="1:4" x14ac:dyDescent="0.25">
      <c r="A915" s="2" t="e">
        <v>#VALUE!</v>
      </c>
      <c r="B915" s="2">
        <v>100</v>
      </c>
      <c r="C915" s="2"/>
      <c r="D915" s="2"/>
    </row>
    <row r="916" spans="1:4" x14ac:dyDescent="0.25">
      <c r="A916" s="2" t="e">
        <v>#VALUE!</v>
      </c>
      <c r="B916" s="2">
        <v>100</v>
      </c>
      <c r="C916" s="2"/>
      <c r="D916" s="2"/>
    </row>
    <row r="917" spans="1:4" x14ac:dyDescent="0.25">
      <c r="A917" s="2" t="e">
        <v>#VALUE!</v>
      </c>
      <c r="B917" s="2">
        <v>100</v>
      </c>
      <c r="C917" s="2"/>
      <c r="D917" s="2"/>
    </row>
    <row r="918" spans="1:4" x14ac:dyDescent="0.25">
      <c r="A918" s="2" t="e">
        <v>#VALUE!</v>
      </c>
      <c r="B918" s="2">
        <v>100</v>
      </c>
      <c r="C918" s="2"/>
      <c r="D918" s="2"/>
    </row>
    <row r="919" spans="1:4" x14ac:dyDescent="0.25">
      <c r="A919" s="2" t="e">
        <v>#VALUE!</v>
      </c>
      <c r="B919" s="2">
        <v>100</v>
      </c>
      <c r="C919" s="2"/>
      <c r="D919" s="2"/>
    </row>
    <row r="920" spans="1:4" x14ac:dyDescent="0.25">
      <c r="A920" s="2" t="e">
        <v>#VALUE!</v>
      </c>
      <c r="B920" s="2">
        <v>100</v>
      </c>
      <c r="C920" s="2"/>
      <c r="D920" s="2"/>
    </row>
    <row r="921" spans="1:4" x14ac:dyDescent="0.25">
      <c r="A921" s="2" t="e">
        <v>#VALUE!</v>
      </c>
      <c r="B921" s="2">
        <v>100</v>
      </c>
      <c r="C921" s="2"/>
      <c r="D921" s="2"/>
    </row>
    <row r="922" spans="1:4" x14ac:dyDescent="0.25">
      <c r="A922" s="2" t="e">
        <v>#VALUE!</v>
      </c>
      <c r="B922" s="2">
        <v>100</v>
      </c>
      <c r="C922" s="2"/>
      <c r="D922" s="2"/>
    </row>
    <row r="923" spans="1:4" x14ac:dyDescent="0.25">
      <c r="A923" s="2" t="e">
        <v>#VALUE!</v>
      </c>
      <c r="B923" s="2">
        <v>100</v>
      </c>
      <c r="C923" s="2"/>
      <c r="D923" s="2"/>
    </row>
    <row r="924" spans="1:4" x14ac:dyDescent="0.25">
      <c r="A924" s="2" t="e">
        <v>#VALUE!</v>
      </c>
      <c r="B924" s="2">
        <v>100</v>
      </c>
      <c r="C924" s="2"/>
      <c r="D924" s="2"/>
    </row>
    <row r="925" spans="1:4" x14ac:dyDescent="0.25">
      <c r="A925" s="2" t="e">
        <v>#VALUE!</v>
      </c>
      <c r="B925" s="2">
        <v>100</v>
      </c>
      <c r="C925" s="2"/>
      <c r="D925" s="2"/>
    </row>
    <row r="926" spans="1:4" x14ac:dyDescent="0.25">
      <c r="A926" s="2" t="e">
        <v>#VALUE!</v>
      </c>
      <c r="B926" s="2">
        <v>100</v>
      </c>
      <c r="C926" s="2"/>
      <c r="D926" s="2"/>
    </row>
    <row r="927" spans="1:4" x14ac:dyDescent="0.25">
      <c r="A927" s="2" t="e">
        <v>#VALUE!</v>
      </c>
      <c r="B927" s="2">
        <v>100</v>
      </c>
      <c r="C927" s="2"/>
      <c r="D927" s="2"/>
    </row>
    <row r="928" spans="1:4" x14ac:dyDescent="0.25">
      <c r="A928" s="2" t="e">
        <v>#VALUE!</v>
      </c>
      <c r="B928" s="2">
        <v>100</v>
      </c>
      <c r="C928" s="2"/>
      <c r="D928" s="2"/>
    </row>
    <row r="929" spans="1:4" x14ac:dyDescent="0.25">
      <c r="A929" s="2" t="e">
        <v>#VALUE!</v>
      </c>
      <c r="B929" s="2">
        <v>100</v>
      </c>
      <c r="C929" s="2"/>
      <c r="D929" s="2"/>
    </row>
    <row r="930" spans="1:4" x14ac:dyDescent="0.25">
      <c r="A930" s="2" t="e">
        <v>#VALUE!</v>
      </c>
      <c r="B930" s="2">
        <v>100</v>
      </c>
      <c r="C930" s="2"/>
      <c r="D930" s="2"/>
    </row>
    <row r="931" spans="1:4" x14ac:dyDescent="0.25">
      <c r="A931" s="2" t="e">
        <v>#VALUE!</v>
      </c>
      <c r="B931" s="2">
        <v>100</v>
      </c>
      <c r="C931" s="2"/>
      <c r="D931" s="2"/>
    </row>
    <row r="932" spans="1:4" x14ac:dyDescent="0.25">
      <c r="A932" s="2" t="e">
        <v>#VALUE!</v>
      </c>
      <c r="B932" s="2">
        <v>100</v>
      </c>
      <c r="C932" s="2"/>
      <c r="D932" s="2"/>
    </row>
    <row r="933" spans="1:4" x14ac:dyDescent="0.25">
      <c r="A933" s="2" t="e">
        <v>#VALUE!</v>
      </c>
      <c r="B933" s="2">
        <v>100</v>
      </c>
      <c r="C933" s="2"/>
      <c r="D933" s="2"/>
    </row>
    <row r="934" spans="1:4" x14ac:dyDescent="0.25">
      <c r="A934" s="2" t="e">
        <v>#VALUE!</v>
      </c>
      <c r="B934" s="2">
        <v>100</v>
      </c>
      <c r="C934" s="2"/>
      <c r="D934" s="2"/>
    </row>
    <row r="935" spans="1:4" x14ac:dyDescent="0.25">
      <c r="A935" s="2" t="e">
        <v>#VALUE!</v>
      </c>
      <c r="B935" s="2">
        <v>100</v>
      </c>
      <c r="C935" s="2"/>
      <c r="D935" s="2"/>
    </row>
    <row r="936" spans="1:4" x14ac:dyDescent="0.25">
      <c r="A936" s="2" t="e">
        <v>#VALUE!</v>
      </c>
      <c r="B936" s="2">
        <v>100</v>
      </c>
      <c r="C936" s="2"/>
      <c r="D936" s="2"/>
    </row>
    <row r="937" spans="1:4" x14ac:dyDescent="0.25">
      <c r="A937" s="2" t="e">
        <v>#VALUE!</v>
      </c>
      <c r="B937" s="2">
        <v>100</v>
      </c>
      <c r="C937" s="2"/>
      <c r="D937" s="2"/>
    </row>
    <row r="938" spans="1:4" x14ac:dyDescent="0.25">
      <c r="A938" s="2" t="e">
        <v>#VALUE!</v>
      </c>
      <c r="B938" s="2">
        <v>100</v>
      </c>
      <c r="C938" s="2"/>
      <c r="D938" s="2"/>
    </row>
    <row r="939" spans="1:4" x14ac:dyDescent="0.25">
      <c r="A939" s="2" t="e">
        <v>#VALUE!</v>
      </c>
      <c r="B939" s="2">
        <v>100</v>
      </c>
      <c r="C939" s="2"/>
      <c r="D939" s="2"/>
    </row>
    <row r="940" spans="1:4" x14ac:dyDescent="0.25">
      <c r="A940" s="2" t="e">
        <v>#VALUE!</v>
      </c>
      <c r="B940" s="2">
        <v>100</v>
      </c>
      <c r="C940" s="2"/>
      <c r="D940" s="2"/>
    </row>
    <row r="941" spans="1:4" x14ac:dyDescent="0.25">
      <c r="A941" s="2" t="e">
        <v>#VALUE!</v>
      </c>
      <c r="B941" s="2">
        <v>100</v>
      </c>
      <c r="C941" s="2"/>
      <c r="D941" s="2"/>
    </row>
    <row r="942" spans="1:4" x14ac:dyDescent="0.25">
      <c r="A942" s="2" t="e">
        <v>#VALUE!</v>
      </c>
      <c r="B942" s="2">
        <v>100</v>
      </c>
      <c r="C942" s="2"/>
      <c r="D942" s="2"/>
    </row>
    <row r="943" spans="1:4" x14ac:dyDescent="0.25">
      <c r="A943" s="2" t="e">
        <v>#VALUE!</v>
      </c>
      <c r="B943" s="2">
        <v>100</v>
      </c>
      <c r="C943" s="2"/>
      <c r="D943" s="2"/>
    </row>
    <row r="944" spans="1:4" x14ac:dyDescent="0.25">
      <c r="A944" s="2" t="e">
        <v>#VALUE!</v>
      </c>
      <c r="B944" s="2">
        <v>100</v>
      </c>
      <c r="C944" s="2"/>
      <c r="D944" s="2"/>
    </row>
    <row r="945" spans="1:4" x14ac:dyDescent="0.25">
      <c r="A945" s="2" t="e">
        <v>#VALUE!</v>
      </c>
      <c r="B945" s="2">
        <v>100</v>
      </c>
      <c r="C945" s="2"/>
      <c r="D945" s="2"/>
    </row>
    <row r="946" spans="1:4" x14ac:dyDescent="0.25">
      <c r="A946" s="2" t="e">
        <v>#VALUE!</v>
      </c>
      <c r="B946" s="2">
        <v>100</v>
      </c>
      <c r="C946" s="2"/>
      <c r="D946" s="2"/>
    </row>
    <row r="947" spans="1:4" x14ac:dyDescent="0.25">
      <c r="A947" s="2" t="e">
        <v>#VALUE!</v>
      </c>
      <c r="B947" s="2">
        <v>100</v>
      </c>
      <c r="C947" s="2"/>
      <c r="D947" s="2"/>
    </row>
    <row r="948" spans="1:4" x14ac:dyDescent="0.25">
      <c r="A948" s="2" t="e">
        <v>#VALUE!</v>
      </c>
      <c r="B948" s="2">
        <v>100</v>
      </c>
      <c r="C948" s="2"/>
      <c r="D948" s="2"/>
    </row>
    <row r="949" spans="1:4" x14ac:dyDescent="0.25">
      <c r="A949" s="2" t="e">
        <v>#VALUE!</v>
      </c>
      <c r="B949" s="2">
        <v>100</v>
      </c>
      <c r="C949" s="2"/>
      <c r="D949" s="2"/>
    </row>
    <row r="950" spans="1:4" x14ac:dyDescent="0.25">
      <c r="A950" s="2" t="e">
        <v>#VALUE!</v>
      </c>
      <c r="B950" s="2">
        <v>100</v>
      </c>
      <c r="C950" s="2"/>
      <c r="D950" s="2"/>
    </row>
    <row r="951" spans="1:4" x14ac:dyDescent="0.25">
      <c r="A951" s="2" t="e">
        <v>#VALUE!</v>
      </c>
      <c r="B951" s="2">
        <v>100</v>
      </c>
      <c r="C951" s="2"/>
      <c r="D951" s="2"/>
    </row>
    <row r="952" spans="1:4" x14ac:dyDescent="0.25">
      <c r="A952" s="2" t="e">
        <v>#VALUE!</v>
      </c>
      <c r="B952" s="2">
        <v>100</v>
      </c>
      <c r="C952" s="2"/>
      <c r="D952" s="2"/>
    </row>
    <row r="953" spans="1:4" x14ac:dyDescent="0.25">
      <c r="A953" s="2" t="e">
        <v>#VALUE!</v>
      </c>
      <c r="B953" s="2">
        <v>100</v>
      </c>
      <c r="C953" s="2"/>
      <c r="D953" s="2"/>
    </row>
    <row r="954" spans="1:4" x14ac:dyDescent="0.25">
      <c r="A954" s="2" t="e">
        <v>#VALUE!</v>
      </c>
      <c r="B954" s="2">
        <v>100</v>
      </c>
      <c r="C954" s="2"/>
      <c r="D954" s="2"/>
    </row>
    <row r="955" spans="1:4" x14ac:dyDescent="0.25">
      <c r="A955" s="2" t="e">
        <v>#VALUE!</v>
      </c>
      <c r="B955" s="2">
        <v>100</v>
      </c>
      <c r="C955" s="2"/>
      <c r="D955" s="2"/>
    </row>
    <row r="956" spans="1:4" x14ac:dyDescent="0.25">
      <c r="A956" s="2" t="e">
        <v>#VALUE!</v>
      </c>
      <c r="B956" s="2">
        <v>100</v>
      </c>
      <c r="C956" s="2"/>
      <c r="D956" s="2"/>
    </row>
    <row r="957" spans="1:4" x14ac:dyDescent="0.25">
      <c r="A957" s="2" t="e">
        <v>#VALUE!</v>
      </c>
      <c r="B957" s="2">
        <v>100</v>
      </c>
      <c r="C957" s="2"/>
      <c r="D957" s="2"/>
    </row>
    <row r="958" spans="1:4" x14ac:dyDescent="0.25">
      <c r="A958" s="2" t="e">
        <v>#VALUE!</v>
      </c>
      <c r="B958" s="2">
        <v>100</v>
      </c>
      <c r="C958" s="2"/>
      <c r="D958" s="2"/>
    </row>
    <row r="959" spans="1:4" x14ac:dyDescent="0.25">
      <c r="A959" s="2" t="e">
        <v>#VALUE!</v>
      </c>
      <c r="B959" s="2">
        <v>100</v>
      </c>
      <c r="C959" s="2"/>
      <c r="D959" s="2"/>
    </row>
    <row r="960" spans="1:4" x14ac:dyDescent="0.25">
      <c r="A960" s="2" t="e">
        <v>#VALUE!</v>
      </c>
      <c r="B960" s="2">
        <v>100</v>
      </c>
      <c r="C960" s="2"/>
      <c r="D960" s="2"/>
    </row>
    <row r="961" spans="1:4" x14ac:dyDescent="0.25">
      <c r="A961" s="2" t="e">
        <v>#VALUE!</v>
      </c>
      <c r="B961" s="2">
        <v>100</v>
      </c>
      <c r="C961" s="2"/>
      <c r="D961" s="2"/>
    </row>
    <row r="962" spans="1:4" x14ac:dyDescent="0.25">
      <c r="A962" s="2" t="e">
        <v>#VALUE!</v>
      </c>
      <c r="B962" s="2">
        <v>100</v>
      </c>
      <c r="C962" s="2"/>
      <c r="D962" s="2"/>
    </row>
    <row r="963" spans="1:4" x14ac:dyDescent="0.25">
      <c r="A963" s="2" t="e">
        <v>#VALUE!</v>
      </c>
      <c r="B963" s="2">
        <v>100</v>
      </c>
      <c r="C963" s="2"/>
      <c r="D963" s="2"/>
    </row>
    <row r="964" spans="1:4" x14ac:dyDescent="0.25">
      <c r="A964" s="2" t="e">
        <v>#VALUE!</v>
      </c>
      <c r="B964" s="2">
        <v>100</v>
      </c>
      <c r="C964" s="2"/>
      <c r="D964" s="2"/>
    </row>
    <row r="965" spans="1:4" x14ac:dyDescent="0.25">
      <c r="A965" s="2" t="e">
        <v>#VALUE!</v>
      </c>
      <c r="B965" s="2">
        <v>100</v>
      </c>
      <c r="C965" s="2"/>
      <c r="D965" s="2"/>
    </row>
    <row r="966" spans="1:4" x14ac:dyDescent="0.25">
      <c r="A966" s="2" t="e">
        <v>#VALUE!</v>
      </c>
      <c r="B966" s="2">
        <v>100</v>
      </c>
      <c r="C966" s="2"/>
      <c r="D966" s="2"/>
    </row>
    <row r="967" spans="1:4" x14ac:dyDescent="0.25">
      <c r="A967" s="2" t="e">
        <v>#VALUE!</v>
      </c>
      <c r="B967" s="2">
        <v>100</v>
      </c>
      <c r="C967" s="2"/>
      <c r="D967" s="2"/>
    </row>
    <row r="968" spans="1:4" x14ac:dyDescent="0.25">
      <c r="A968" s="2" t="e">
        <v>#VALUE!</v>
      </c>
      <c r="B968" s="2">
        <v>100</v>
      </c>
      <c r="C968" s="2"/>
      <c r="D968" s="2"/>
    </row>
    <row r="969" spans="1:4" x14ac:dyDescent="0.25">
      <c r="A969" s="2" t="e">
        <v>#VALUE!</v>
      </c>
      <c r="B969" s="2">
        <v>100</v>
      </c>
      <c r="C969" s="2"/>
      <c r="D969" s="2"/>
    </row>
    <row r="970" spans="1:4" x14ac:dyDescent="0.25">
      <c r="A970" s="2" t="e">
        <v>#VALUE!</v>
      </c>
      <c r="B970" s="2">
        <v>100</v>
      </c>
      <c r="C970" s="2"/>
      <c r="D970" s="2"/>
    </row>
    <row r="971" spans="1:4" x14ac:dyDescent="0.25">
      <c r="A971" s="2" t="e">
        <v>#VALUE!</v>
      </c>
      <c r="B971" s="2">
        <v>100</v>
      </c>
      <c r="C971" s="2"/>
      <c r="D971" s="2"/>
    </row>
    <row r="972" spans="1:4" x14ac:dyDescent="0.25">
      <c r="A972" s="2" t="e">
        <v>#VALUE!</v>
      </c>
      <c r="B972" s="2">
        <v>100</v>
      </c>
      <c r="C972" s="2"/>
      <c r="D972" s="2"/>
    </row>
    <row r="973" spans="1:4" x14ac:dyDescent="0.25">
      <c r="A973" s="2" t="e">
        <v>#VALUE!</v>
      </c>
      <c r="B973" s="2">
        <v>100</v>
      </c>
      <c r="C973" s="2"/>
      <c r="D973" s="2"/>
    </row>
    <row r="974" spans="1:4" x14ac:dyDescent="0.25">
      <c r="A974" s="2" t="e">
        <v>#VALUE!</v>
      </c>
      <c r="B974" s="2">
        <v>100</v>
      </c>
      <c r="C974" s="2"/>
      <c r="D974" s="2"/>
    </row>
    <row r="975" spans="1:4" x14ac:dyDescent="0.25">
      <c r="A975" s="2" t="e">
        <v>#VALUE!</v>
      </c>
      <c r="B975" s="2">
        <v>100</v>
      </c>
      <c r="C975" s="2"/>
      <c r="D975" s="2"/>
    </row>
    <row r="976" spans="1:4" x14ac:dyDescent="0.25">
      <c r="A976" s="2" t="e">
        <v>#VALUE!</v>
      </c>
      <c r="B976" s="2">
        <v>100</v>
      </c>
      <c r="C976" s="2"/>
      <c r="D976" s="2"/>
    </row>
    <row r="977" spans="1:4" x14ac:dyDescent="0.25">
      <c r="A977" s="2" t="e">
        <v>#VALUE!</v>
      </c>
      <c r="B977" s="2">
        <v>100</v>
      </c>
      <c r="C977" s="2"/>
      <c r="D977" s="2"/>
    </row>
    <row r="978" spans="1:4" x14ac:dyDescent="0.25">
      <c r="A978" s="2" t="e">
        <v>#VALUE!</v>
      </c>
      <c r="B978" s="2">
        <v>100</v>
      </c>
      <c r="C978" s="2"/>
      <c r="D978" s="2"/>
    </row>
    <row r="979" spans="1:4" x14ac:dyDescent="0.25">
      <c r="A979" s="2" t="e">
        <v>#VALUE!</v>
      </c>
      <c r="B979" s="2">
        <v>100</v>
      </c>
      <c r="C979" s="2"/>
      <c r="D979" s="2"/>
    </row>
    <row r="980" spans="1:4" x14ac:dyDescent="0.25">
      <c r="A980" s="2" t="e">
        <v>#VALUE!</v>
      </c>
      <c r="B980" s="2">
        <v>100</v>
      </c>
      <c r="C980" s="2"/>
      <c r="D980" s="2"/>
    </row>
    <row r="981" spans="1:4" x14ac:dyDescent="0.25">
      <c r="A981" s="2" t="e">
        <v>#VALUE!</v>
      </c>
      <c r="B981" s="2">
        <v>100</v>
      </c>
      <c r="C981" s="2"/>
      <c r="D981" s="2"/>
    </row>
    <row r="982" spans="1:4" x14ac:dyDescent="0.25">
      <c r="A982" s="2" t="e">
        <v>#VALUE!</v>
      </c>
      <c r="B982" s="2">
        <v>100</v>
      </c>
      <c r="C982" s="2"/>
      <c r="D982" s="2"/>
    </row>
    <row r="983" spans="1:4" x14ac:dyDescent="0.25">
      <c r="A983" s="2" t="e">
        <v>#VALUE!</v>
      </c>
      <c r="B983" s="2">
        <v>100</v>
      </c>
      <c r="C983" s="2"/>
      <c r="D983" s="2"/>
    </row>
    <row r="984" spans="1:4" x14ac:dyDescent="0.25">
      <c r="A984" s="2" t="e">
        <v>#VALUE!</v>
      </c>
      <c r="B984" s="2">
        <v>100</v>
      </c>
      <c r="C984" s="2"/>
      <c r="D984" s="2"/>
    </row>
    <row r="985" spans="1:4" x14ac:dyDescent="0.25">
      <c r="A985" s="2" t="e">
        <v>#VALUE!</v>
      </c>
      <c r="B985" s="2">
        <v>100</v>
      </c>
      <c r="C985" s="2"/>
      <c r="D985" s="2"/>
    </row>
    <row r="986" spans="1:4" x14ac:dyDescent="0.25">
      <c r="A986" s="2" t="e">
        <v>#VALUE!</v>
      </c>
      <c r="B986" s="2">
        <v>100</v>
      </c>
      <c r="C986" s="2"/>
      <c r="D986" s="2"/>
    </row>
    <row r="987" spans="1:4" x14ac:dyDescent="0.25">
      <c r="A987" s="2" t="e">
        <v>#VALUE!</v>
      </c>
      <c r="B987" s="2">
        <v>100</v>
      </c>
      <c r="C987" s="2"/>
      <c r="D987" s="2"/>
    </row>
    <row r="988" spans="1:4" x14ac:dyDescent="0.25">
      <c r="A988" s="2" t="e">
        <v>#VALUE!</v>
      </c>
      <c r="B988" s="2">
        <v>100</v>
      </c>
      <c r="C988" s="2"/>
      <c r="D988" s="2"/>
    </row>
    <row r="989" spans="1:4" x14ac:dyDescent="0.25">
      <c r="A989" s="2" t="e">
        <v>#VALUE!</v>
      </c>
      <c r="B989" s="2">
        <v>100</v>
      </c>
      <c r="C989" s="2"/>
      <c r="D989" s="2"/>
    </row>
    <row r="990" spans="1:4" x14ac:dyDescent="0.25">
      <c r="A990" s="2" t="e">
        <v>#VALUE!</v>
      </c>
      <c r="B990" s="2">
        <v>100</v>
      </c>
      <c r="C990" s="2"/>
      <c r="D990" s="2"/>
    </row>
    <row r="991" spans="1:4" x14ac:dyDescent="0.25">
      <c r="A991" s="2" t="e">
        <v>#VALUE!</v>
      </c>
      <c r="B991" s="2">
        <v>100</v>
      </c>
      <c r="C991" s="2"/>
      <c r="D991" s="2"/>
    </row>
    <row r="992" spans="1:4" x14ac:dyDescent="0.25">
      <c r="A992" s="2" t="e">
        <v>#VALUE!</v>
      </c>
      <c r="B992" s="2">
        <v>100</v>
      </c>
      <c r="C992" s="2"/>
      <c r="D992" s="2"/>
    </row>
    <row r="993" spans="1:4" x14ac:dyDescent="0.25">
      <c r="A993" s="2" t="e">
        <v>#VALUE!</v>
      </c>
      <c r="B993" s="2">
        <v>100</v>
      </c>
      <c r="C993" s="2"/>
      <c r="D993" s="2"/>
    </row>
    <row r="994" spans="1:4" x14ac:dyDescent="0.25">
      <c r="A994" s="2" t="e">
        <v>#VALUE!</v>
      </c>
      <c r="B994" s="2">
        <v>100</v>
      </c>
      <c r="C994" s="2"/>
      <c r="D994" s="2"/>
    </row>
    <row r="995" spans="1:4" x14ac:dyDescent="0.25">
      <c r="A995" s="2" t="e">
        <v>#VALUE!</v>
      </c>
      <c r="B995" s="2">
        <v>100</v>
      </c>
      <c r="C995" s="2"/>
      <c r="D995" s="2"/>
    </row>
    <row r="996" spans="1:4" x14ac:dyDescent="0.25">
      <c r="A996" s="2" t="e">
        <v>#VALUE!</v>
      </c>
      <c r="B996" s="2">
        <v>100</v>
      </c>
      <c r="C996" s="2"/>
      <c r="D996" s="2"/>
    </row>
    <row r="997" spans="1:4" x14ac:dyDescent="0.25">
      <c r="A997" s="2" t="e">
        <v>#VALUE!</v>
      </c>
      <c r="B997" s="2">
        <v>100</v>
      </c>
      <c r="C997" s="2"/>
      <c r="D997" s="2"/>
    </row>
    <row r="998" spans="1:4" x14ac:dyDescent="0.25">
      <c r="A998" s="2" t="e">
        <v>#VALUE!</v>
      </c>
      <c r="B998" s="2">
        <v>100</v>
      </c>
      <c r="C998" s="2"/>
      <c r="D998" s="2"/>
    </row>
    <row r="999" spans="1:4" x14ac:dyDescent="0.25">
      <c r="A999" s="2" t="e">
        <v>#VALUE!</v>
      </c>
      <c r="B999" s="2">
        <v>100</v>
      </c>
      <c r="C999" s="2"/>
      <c r="D999" s="2"/>
    </row>
    <row r="1000" spans="1:4" x14ac:dyDescent="0.25">
      <c r="A1000" s="2" t="e">
        <v>#VALUE!</v>
      </c>
      <c r="B1000" s="2">
        <v>100</v>
      </c>
      <c r="C1000" s="2"/>
      <c r="D1000" s="2"/>
    </row>
    <row r="1001" spans="1:4" x14ac:dyDescent="0.25">
      <c r="D1001" s="2"/>
    </row>
    <row r="1002" spans="1:4" x14ac:dyDescent="0.25">
      <c r="D1002" s="2"/>
    </row>
    <row r="1003" spans="1:4" x14ac:dyDescent="0.25">
      <c r="D1003" s="2"/>
    </row>
    <row r="1004" spans="1:4" x14ac:dyDescent="0.25">
      <c r="D1004" s="2"/>
    </row>
    <row r="1005" spans="1:4" x14ac:dyDescent="0.25">
      <c r="D1005" s="2"/>
    </row>
    <row r="1006" spans="1:4" x14ac:dyDescent="0.25">
      <c r="D1006" s="2"/>
    </row>
    <row r="1007" spans="1:4" x14ac:dyDescent="0.25">
      <c r="D1007" s="2"/>
    </row>
    <row r="1008" spans="1:4" x14ac:dyDescent="0.25">
      <c r="D1008" s="2"/>
    </row>
    <row r="1009" spans="4:4" x14ac:dyDescent="0.25">
      <c r="D1009" s="2"/>
    </row>
    <row r="1010" spans="4:4" x14ac:dyDescent="0.25">
      <c r="D1010" s="2"/>
    </row>
    <row r="1011" spans="4:4" x14ac:dyDescent="0.25">
      <c r="D1011" s="2"/>
    </row>
    <row r="1012" spans="4:4" x14ac:dyDescent="0.25">
      <c r="D1012" s="2"/>
    </row>
    <row r="1013" spans="4:4" x14ac:dyDescent="0.25">
      <c r="D1013" s="2"/>
    </row>
    <row r="1014" spans="4:4" x14ac:dyDescent="0.25">
      <c r="D1014" s="2"/>
    </row>
    <row r="1015" spans="4:4" x14ac:dyDescent="0.25">
      <c r="D1015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92D050"/>
  </sheetPr>
  <dimension ref="A1:F100"/>
  <sheetViews>
    <sheetView topLeftCell="B2" workbookViewId="0">
      <pane ySplit="1" topLeftCell="A3" activePane="bottomLeft" state="frozen"/>
      <selection activeCell="B2" sqref="B2"/>
      <selection pane="bottomLeft"/>
    </sheetView>
  </sheetViews>
  <sheetFormatPr baseColWidth="10" defaultColWidth="11.42578125" defaultRowHeight="15" x14ac:dyDescent="0.25"/>
  <cols>
    <col min="1" max="1" width="11.42578125" style="2" hidden="1" customWidth="1"/>
    <col min="2" max="2" width="9.28515625" style="330" customWidth="1"/>
    <col min="3" max="3" width="51.42578125" style="301" customWidth="1"/>
    <col min="4" max="4" width="82.85546875" style="301" customWidth="1"/>
    <col min="5" max="5" width="32.5703125" style="301" customWidth="1"/>
    <col min="6" max="6" width="151.28515625" style="65" customWidth="1"/>
    <col min="7" max="8" width="151.28515625" style="2" customWidth="1"/>
    <col min="9" max="16384" width="11.42578125" style="2"/>
  </cols>
  <sheetData>
    <row r="1" spans="1:6" ht="16.5" hidden="1" thickTop="1" thickBot="1" x14ac:dyDescent="0.3">
      <c r="C1" s="299"/>
      <c r="D1" s="299"/>
      <c r="E1" s="299"/>
    </row>
    <row r="2" spans="1:6" s="32" customFormat="1" ht="16.5" thickTop="1" thickBot="1" x14ac:dyDescent="0.3">
      <c r="A2" s="32" t="s">
        <v>303</v>
      </c>
      <c r="B2" s="300" t="s">
        <v>382</v>
      </c>
      <c r="C2" s="300" t="s">
        <v>304</v>
      </c>
      <c r="D2" s="300" t="s">
        <v>251</v>
      </c>
      <c r="E2" s="300" t="s">
        <v>247</v>
      </c>
      <c r="F2" s="202"/>
    </row>
    <row r="3" spans="1:6" ht="15.75" thickTop="1" x14ac:dyDescent="0.25">
      <c r="A3" s="2" t="s">
        <v>253</v>
      </c>
      <c r="B3" s="330" t="s">
        <v>383</v>
      </c>
      <c r="C3" s="301" t="s">
        <v>252</v>
      </c>
      <c r="D3" s="301" t="s">
        <v>702</v>
      </c>
      <c r="E3" s="301" t="s">
        <v>703</v>
      </c>
    </row>
    <row r="4" spans="1:6" x14ac:dyDescent="0.25">
      <c r="A4" s="2" t="s">
        <v>253</v>
      </c>
      <c r="C4" s="301" t="s">
        <v>307</v>
      </c>
      <c r="D4" s="301" t="s">
        <v>704</v>
      </c>
      <c r="E4" s="301" t="s">
        <v>705</v>
      </c>
    </row>
    <row r="5" spans="1:6" x14ac:dyDescent="0.25">
      <c r="A5" s="2" t="s">
        <v>253</v>
      </c>
      <c r="C5" s="301" t="s">
        <v>293</v>
      </c>
      <c r="D5" s="301" t="s">
        <v>706</v>
      </c>
      <c r="E5" s="301" t="s">
        <v>707</v>
      </c>
    </row>
    <row r="6" spans="1:6" x14ac:dyDescent="0.25">
      <c r="A6" s="2" t="s">
        <v>253</v>
      </c>
      <c r="C6" s="301" t="s">
        <v>294</v>
      </c>
      <c r="D6" s="301" t="s">
        <v>708</v>
      </c>
      <c r="E6" s="301" t="s">
        <v>709</v>
      </c>
    </row>
    <row r="7" spans="1:6" x14ac:dyDescent="0.25">
      <c r="A7" s="2" t="s">
        <v>253</v>
      </c>
      <c r="C7" s="301" t="s">
        <v>223</v>
      </c>
      <c r="D7" s="301" t="s">
        <v>710</v>
      </c>
      <c r="E7" s="301" t="s">
        <v>711</v>
      </c>
    </row>
    <row r="8" spans="1:6" x14ac:dyDescent="0.25">
      <c r="A8" s="2" t="s">
        <v>253</v>
      </c>
      <c r="C8" s="301" t="s">
        <v>225</v>
      </c>
      <c r="D8" s="301" t="s">
        <v>712</v>
      </c>
      <c r="E8" s="301" t="s">
        <v>713</v>
      </c>
    </row>
    <row r="9" spans="1:6" x14ac:dyDescent="0.25">
      <c r="A9" s="2" t="s">
        <v>253</v>
      </c>
      <c r="C9" s="301" t="s">
        <v>225</v>
      </c>
      <c r="D9" s="301" t="s">
        <v>714</v>
      </c>
      <c r="E9" s="301" t="s">
        <v>715</v>
      </c>
    </row>
    <row r="10" spans="1:6" x14ac:dyDescent="0.25">
      <c r="A10" s="2" t="s">
        <v>253</v>
      </c>
      <c r="C10" s="301" t="s">
        <v>57</v>
      </c>
      <c r="D10" s="301" t="s">
        <v>716</v>
      </c>
      <c r="E10" s="301" t="s">
        <v>705</v>
      </c>
    </row>
    <row r="11" spans="1:6" x14ac:dyDescent="0.25">
      <c r="A11" s="2" t="s">
        <v>253</v>
      </c>
      <c r="C11" s="301" t="s">
        <v>101</v>
      </c>
      <c r="D11" s="301" t="s">
        <v>717</v>
      </c>
      <c r="E11" s="301" t="s">
        <v>718</v>
      </c>
    </row>
    <row r="12" spans="1:6" x14ac:dyDescent="0.25">
      <c r="A12" s="2" t="s">
        <v>253</v>
      </c>
      <c r="C12" s="301" t="s">
        <v>379</v>
      </c>
      <c r="D12" s="301" t="s">
        <v>719</v>
      </c>
    </row>
    <row r="13" spans="1:6" x14ac:dyDescent="0.25">
      <c r="A13" s="2" t="s">
        <v>253</v>
      </c>
      <c r="C13" s="301" t="s">
        <v>379</v>
      </c>
      <c r="D13" s="301" t="s">
        <v>720</v>
      </c>
    </row>
    <row r="14" spans="1:6" x14ac:dyDescent="0.25">
      <c r="A14" s="2" t="s">
        <v>253</v>
      </c>
      <c r="C14" s="301" t="s">
        <v>379</v>
      </c>
      <c r="D14" s="301" t="s">
        <v>721</v>
      </c>
    </row>
    <row r="15" spans="1:6" x14ac:dyDescent="0.25">
      <c r="A15" s="2" t="s">
        <v>253</v>
      </c>
      <c r="C15" s="301" t="s">
        <v>379</v>
      </c>
      <c r="D15" s="301" t="s">
        <v>722</v>
      </c>
    </row>
    <row r="16" spans="1:6" x14ac:dyDescent="0.25">
      <c r="A16" s="2" t="s">
        <v>1</v>
      </c>
      <c r="B16" s="330" t="s">
        <v>98</v>
      </c>
      <c r="C16" s="301" t="s">
        <v>309</v>
      </c>
      <c r="D16" s="301" t="s">
        <v>704</v>
      </c>
      <c r="E16" s="301" t="s">
        <v>705</v>
      </c>
    </row>
    <row r="17" spans="1:5" x14ac:dyDescent="0.25">
      <c r="A17" s="2" t="s">
        <v>1</v>
      </c>
      <c r="C17" s="301" t="s">
        <v>723</v>
      </c>
      <c r="D17" s="301" t="s">
        <v>724</v>
      </c>
      <c r="E17" s="301" t="s">
        <v>725</v>
      </c>
    </row>
    <row r="18" spans="1:5" x14ac:dyDescent="0.25">
      <c r="A18" s="2" t="s">
        <v>1</v>
      </c>
      <c r="C18" s="301" t="s">
        <v>726</v>
      </c>
      <c r="D18" s="301" t="s">
        <v>727</v>
      </c>
      <c r="E18" s="301" t="s">
        <v>728</v>
      </c>
    </row>
    <row r="19" spans="1:5" x14ac:dyDescent="0.25">
      <c r="A19" s="2" t="s">
        <v>1</v>
      </c>
      <c r="C19" s="301" t="s">
        <v>729</v>
      </c>
      <c r="D19" s="301" t="s">
        <v>730</v>
      </c>
      <c r="E19" s="301" t="s">
        <v>731</v>
      </c>
    </row>
    <row r="20" spans="1:5" x14ac:dyDescent="0.25">
      <c r="A20" s="2" t="s">
        <v>1</v>
      </c>
      <c r="C20" s="301" t="s">
        <v>729</v>
      </c>
      <c r="D20" s="301" t="s">
        <v>732</v>
      </c>
      <c r="E20" s="301" t="s">
        <v>733</v>
      </c>
    </row>
    <row r="21" spans="1:5" x14ac:dyDescent="0.25">
      <c r="A21" s="2" t="s">
        <v>1</v>
      </c>
      <c r="C21" s="301" t="s">
        <v>729</v>
      </c>
      <c r="D21" s="301" t="s">
        <v>734</v>
      </c>
      <c r="E21" s="301" t="s">
        <v>735</v>
      </c>
    </row>
    <row r="22" spans="1:5" x14ac:dyDescent="0.25">
      <c r="A22" s="2" t="s">
        <v>1</v>
      </c>
      <c r="C22" s="301" t="s">
        <v>729</v>
      </c>
      <c r="D22" s="301" t="s">
        <v>736</v>
      </c>
      <c r="E22" s="301" t="s">
        <v>715</v>
      </c>
    </row>
    <row r="23" spans="1:5" x14ac:dyDescent="0.25">
      <c r="A23" s="2" t="s">
        <v>1</v>
      </c>
      <c r="C23" s="301" t="s">
        <v>737</v>
      </c>
      <c r="D23" s="301" t="s">
        <v>738</v>
      </c>
      <c r="E23" s="301" t="s">
        <v>739</v>
      </c>
    </row>
    <row r="24" spans="1:5" x14ac:dyDescent="0.25">
      <c r="A24" s="2" t="s">
        <v>1</v>
      </c>
      <c r="C24" s="301" t="s">
        <v>737</v>
      </c>
      <c r="D24" s="301" t="s">
        <v>740</v>
      </c>
      <c r="E24" s="301" t="s">
        <v>741</v>
      </c>
    </row>
    <row r="25" spans="1:5" x14ac:dyDescent="0.25">
      <c r="A25" s="2" t="s">
        <v>16</v>
      </c>
      <c r="B25" s="330" t="s">
        <v>99</v>
      </c>
      <c r="C25" s="301" t="s">
        <v>311</v>
      </c>
      <c r="D25" s="301" t="s">
        <v>742</v>
      </c>
      <c r="E25" s="301" t="s">
        <v>743</v>
      </c>
    </row>
    <row r="26" spans="1:5" x14ac:dyDescent="0.25">
      <c r="A26" s="2" t="s">
        <v>16</v>
      </c>
      <c r="C26" s="301" t="s">
        <v>744</v>
      </c>
      <c r="D26" s="301" t="s">
        <v>745</v>
      </c>
      <c r="E26" s="301" t="s">
        <v>746</v>
      </c>
    </row>
    <row r="27" spans="1:5" x14ac:dyDescent="0.25">
      <c r="A27" s="2" t="e">
        <v>#N/A</v>
      </c>
      <c r="B27" s="330" t="e">
        <v>#N/A</v>
      </c>
      <c r="C27" s="301" t="e">
        <v>#N/A</v>
      </c>
      <c r="D27" s="301" t="e">
        <v>#N/A</v>
      </c>
      <c r="E27" s="301" t="e">
        <v>#N/A</v>
      </c>
    </row>
    <row r="28" spans="1:5" x14ac:dyDescent="0.25">
      <c r="A28" s="2" t="e">
        <v>#N/A</v>
      </c>
      <c r="B28" s="330" t="e">
        <v>#N/A</v>
      </c>
      <c r="C28" s="301" t="e">
        <v>#N/A</v>
      </c>
      <c r="D28" s="301" t="e">
        <v>#N/A</v>
      </c>
      <c r="E28" s="301" t="e">
        <v>#N/A</v>
      </c>
    </row>
    <row r="29" spans="1:5" x14ac:dyDescent="0.25">
      <c r="A29" s="2" t="e">
        <v>#N/A</v>
      </c>
      <c r="B29" s="330" t="e">
        <v>#N/A</v>
      </c>
      <c r="C29" s="301" t="e">
        <v>#N/A</v>
      </c>
      <c r="D29" s="301" t="e">
        <v>#N/A</v>
      </c>
      <c r="E29" s="301" t="e">
        <v>#N/A</v>
      </c>
    </row>
    <row r="30" spans="1:5" x14ac:dyDescent="0.25">
      <c r="A30" s="2" t="e">
        <v>#N/A</v>
      </c>
      <c r="B30" s="330" t="e">
        <v>#N/A</v>
      </c>
      <c r="C30" s="301" t="e">
        <v>#N/A</v>
      </c>
      <c r="D30" s="301" t="e">
        <v>#N/A</v>
      </c>
      <c r="E30" s="301" t="e">
        <v>#N/A</v>
      </c>
    </row>
    <row r="31" spans="1:5" x14ac:dyDescent="0.25">
      <c r="A31" s="2" t="e">
        <v>#N/A</v>
      </c>
      <c r="B31" s="330" t="e">
        <v>#N/A</v>
      </c>
      <c r="C31" s="301" t="e">
        <v>#N/A</v>
      </c>
      <c r="D31" s="301" t="e">
        <v>#N/A</v>
      </c>
      <c r="E31" s="301" t="e">
        <v>#N/A</v>
      </c>
    </row>
    <row r="32" spans="1:5" x14ac:dyDescent="0.25">
      <c r="A32" s="2" t="e">
        <v>#N/A</v>
      </c>
      <c r="B32" s="330" t="e">
        <v>#N/A</v>
      </c>
      <c r="C32" s="301" t="e">
        <v>#N/A</v>
      </c>
      <c r="D32" s="301" t="e">
        <v>#N/A</v>
      </c>
      <c r="E32" s="301" t="e">
        <v>#N/A</v>
      </c>
    </row>
    <row r="33" spans="1:5" x14ac:dyDescent="0.25">
      <c r="A33" s="2" t="e">
        <v>#N/A</v>
      </c>
      <c r="B33" s="330" t="e">
        <v>#N/A</v>
      </c>
      <c r="C33" s="301" t="e">
        <v>#N/A</v>
      </c>
      <c r="D33" s="301" t="e">
        <v>#N/A</v>
      </c>
      <c r="E33" s="301" t="e">
        <v>#N/A</v>
      </c>
    </row>
    <row r="34" spans="1:5" x14ac:dyDescent="0.25">
      <c r="A34" s="2" t="e">
        <v>#N/A</v>
      </c>
      <c r="B34" s="330" t="e">
        <v>#N/A</v>
      </c>
      <c r="C34" s="301" t="e">
        <v>#N/A</v>
      </c>
      <c r="D34" s="301" t="e">
        <v>#N/A</v>
      </c>
      <c r="E34" s="301" t="e">
        <v>#N/A</v>
      </c>
    </row>
    <row r="35" spans="1:5" x14ac:dyDescent="0.25">
      <c r="A35" s="2" t="e">
        <v>#N/A</v>
      </c>
      <c r="B35" s="330" t="e">
        <v>#N/A</v>
      </c>
      <c r="C35" s="301" t="e">
        <v>#N/A</v>
      </c>
      <c r="D35" s="301" t="e">
        <v>#N/A</v>
      </c>
      <c r="E35" s="301" t="e">
        <v>#N/A</v>
      </c>
    </row>
    <row r="36" spans="1:5" x14ac:dyDescent="0.25">
      <c r="A36" s="2" t="e">
        <v>#N/A</v>
      </c>
      <c r="B36" s="330" t="e">
        <v>#N/A</v>
      </c>
      <c r="C36" s="301" t="e">
        <v>#N/A</v>
      </c>
      <c r="D36" s="301" t="e">
        <v>#N/A</v>
      </c>
      <c r="E36" s="301" t="e">
        <v>#N/A</v>
      </c>
    </row>
    <row r="37" spans="1:5" x14ac:dyDescent="0.25">
      <c r="A37" s="2" t="e">
        <v>#N/A</v>
      </c>
      <c r="B37" s="330" t="e">
        <v>#N/A</v>
      </c>
      <c r="C37" s="301" t="e">
        <v>#N/A</v>
      </c>
      <c r="D37" s="301" t="e">
        <v>#N/A</v>
      </c>
      <c r="E37" s="301" t="e">
        <v>#N/A</v>
      </c>
    </row>
    <row r="38" spans="1:5" x14ac:dyDescent="0.25">
      <c r="A38" s="2" t="e">
        <v>#N/A</v>
      </c>
      <c r="B38" s="330" t="e">
        <v>#N/A</v>
      </c>
      <c r="C38" s="301" t="e">
        <v>#N/A</v>
      </c>
      <c r="D38" s="301" t="e">
        <v>#N/A</v>
      </c>
      <c r="E38" s="301" t="e">
        <v>#N/A</v>
      </c>
    </row>
    <row r="39" spans="1:5" x14ac:dyDescent="0.25">
      <c r="A39" s="2" t="e">
        <v>#N/A</v>
      </c>
      <c r="B39" s="330" t="e">
        <v>#N/A</v>
      </c>
      <c r="C39" s="301" t="e">
        <v>#N/A</v>
      </c>
      <c r="D39" s="301" t="e">
        <v>#N/A</v>
      </c>
      <c r="E39" s="301" t="e">
        <v>#N/A</v>
      </c>
    </row>
    <row r="40" spans="1:5" x14ac:dyDescent="0.25">
      <c r="A40" s="2" t="e">
        <v>#N/A</v>
      </c>
      <c r="B40" s="330" t="e">
        <v>#N/A</v>
      </c>
      <c r="C40" s="301" t="e">
        <v>#N/A</v>
      </c>
      <c r="D40" s="301" t="e">
        <v>#N/A</v>
      </c>
      <c r="E40" s="301" t="e">
        <v>#N/A</v>
      </c>
    </row>
    <row r="41" spans="1:5" x14ac:dyDescent="0.25">
      <c r="A41" s="2" t="e">
        <v>#N/A</v>
      </c>
      <c r="B41" s="330" t="e">
        <v>#N/A</v>
      </c>
      <c r="C41" s="301" t="e">
        <v>#N/A</v>
      </c>
      <c r="D41" s="301" t="e">
        <v>#N/A</v>
      </c>
      <c r="E41" s="301" t="e">
        <v>#N/A</v>
      </c>
    </row>
    <row r="42" spans="1:5" x14ac:dyDescent="0.25">
      <c r="A42" s="2" t="e">
        <v>#N/A</v>
      </c>
      <c r="B42" s="330" t="e">
        <v>#N/A</v>
      </c>
      <c r="C42" s="301" t="e">
        <v>#N/A</v>
      </c>
      <c r="D42" s="301" t="e">
        <v>#N/A</v>
      </c>
      <c r="E42" s="301" t="e">
        <v>#N/A</v>
      </c>
    </row>
    <row r="43" spans="1:5" x14ac:dyDescent="0.25">
      <c r="A43" s="2" t="e">
        <v>#N/A</v>
      </c>
      <c r="B43" s="330" t="e">
        <v>#N/A</v>
      </c>
      <c r="C43" s="301" t="e">
        <v>#N/A</v>
      </c>
      <c r="D43" s="301" t="e">
        <v>#N/A</v>
      </c>
      <c r="E43" s="301" t="e">
        <v>#N/A</v>
      </c>
    </row>
    <row r="44" spans="1:5" x14ac:dyDescent="0.25">
      <c r="A44" s="2" t="e">
        <v>#N/A</v>
      </c>
      <c r="B44" s="330" t="e">
        <v>#N/A</v>
      </c>
      <c r="C44" s="301" t="e">
        <v>#N/A</v>
      </c>
      <c r="D44" s="301" t="e">
        <v>#N/A</v>
      </c>
      <c r="E44" s="301" t="e">
        <v>#N/A</v>
      </c>
    </row>
    <row r="45" spans="1:5" x14ac:dyDescent="0.25">
      <c r="A45" s="2" t="e">
        <v>#N/A</v>
      </c>
      <c r="B45" s="330" t="e">
        <v>#N/A</v>
      </c>
      <c r="C45" s="301" t="e">
        <v>#N/A</v>
      </c>
      <c r="D45" s="301" t="e">
        <v>#N/A</v>
      </c>
      <c r="E45" s="301" t="e">
        <v>#N/A</v>
      </c>
    </row>
    <row r="46" spans="1:5" x14ac:dyDescent="0.25">
      <c r="A46" s="2" t="e">
        <v>#N/A</v>
      </c>
      <c r="B46" s="330" t="e">
        <v>#N/A</v>
      </c>
      <c r="C46" s="301" t="e">
        <v>#N/A</v>
      </c>
      <c r="D46" s="301" t="e">
        <v>#N/A</v>
      </c>
      <c r="E46" s="301" t="e">
        <v>#N/A</v>
      </c>
    </row>
    <row r="47" spans="1:5" x14ac:dyDescent="0.25">
      <c r="A47" s="2" t="e">
        <v>#N/A</v>
      </c>
      <c r="B47" s="330" t="e">
        <v>#N/A</v>
      </c>
      <c r="C47" s="301" t="e">
        <v>#N/A</v>
      </c>
      <c r="D47" s="301" t="e">
        <v>#N/A</v>
      </c>
      <c r="E47" s="301" t="e">
        <v>#N/A</v>
      </c>
    </row>
    <row r="48" spans="1:5" x14ac:dyDescent="0.25">
      <c r="A48" s="2" t="e">
        <v>#N/A</v>
      </c>
      <c r="B48" s="330" t="e">
        <v>#N/A</v>
      </c>
      <c r="C48" s="301" t="e">
        <v>#N/A</v>
      </c>
      <c r="D48" s="301" t="e">
        <v>#N/A</v>
      </c>
      <c r="E48" s="301" t="e">
        <v>#N/A</v>
      </c>
    </row>
    <row r="49" spans="1:5" x14ac:dyDescent="0.25">
      <c r="A49" s="2" t="e">
        <v>#N/A</v>
      </c>
      <c r="B49" s="330" t="e">
        <v>#N/A</v>
      </c>
      <c r="C49" s="301" t="e">
        <v>#N/A</v>
      </c>
      <c r="D49" s="301" t="e">
        <v>#N/A</v>
      </c>
      <c r="E49" s="301" t="e">
        <v>#N/A</v>
      </c>
    </row>
    <row r="50" spans="1:5" x14ac:dyDescent="0.25">
      <c r="A50" s="2" t="e">
        <v>#N/A</v>
      </c>
      <c r="B50" s="330" t="e">
        <v>#N/A</v>
      </c>
      <c r="C50" s="301" t="e">
        <v>#N/A</v>
      </c>
      <c r="D50" s="301" t="e">
        <v>#N/A</v>
      </c>
      <c r="E50" s="301" t="e">
        <v>#N/A</v>
      </c>
    </row>
    <row r="51" spans="1:5" x14ac:dyDescent="0.25">
      <c r="A51" s="2" t="e">
        <v>#N/A</v>
      </c>
      <c r="B51" s="330" t="e">
        <v>#N/A</v>
      </c>
      <c r="C51" s="301" t="e">
        <v>#N/A</v>
      </c>
      <c r="D51" s="301" t="e">
        <v>#N/A</v>
      </c>
      <c r="E51" s="301" t="e">
        <v>#N/A</v>
      </c>
    </row>
    <row r="52" spans="1:5" x14ac:dyDescent="0.25">
      <c r="A52" s="2" t="e">
        <v>#N/A</v>
      </c>
      <c r="B52" s="330" t="e">
        <v>#N/A</v>
      </c>
      <c r="C52" s="301" t="e">
        <v>#N/A</v>
      </c>
      <c r="D52" s="301" t="e">
        <v>#N/A</v>
      </c>
      <c r="E52" s="301" t="e">
        <v>#N/A</v>
      </c>
    </row>
    <row r="53" spans="1:5" x14ac:dyDescent="0.25">
      <c r="A53" s="2" t="e">
        <v>#N/A</v>
      </c>
      <c r="B53" s="330" t="e">
        <v>#N/A</v>
      </c>
      <c r="C53" s="301" t="e">
        <v>#N/A</v>
      </c>
      <c r="D53" s="301" t="e">
        <v>#N/A</v>
      </c>
      <c r="E53" s="301" t="e">
        <v>#N/A</v>
      </c>
    </row>
    <row r="54" spans="1:5" x14ac:dyDescent="0.25">
      <c r="A54" s="2" t="e">
        <v>#N/A</v>
      </c>
      <c r="B54" s="330" t="e">
        <v>#N/A</v>
      </c>
      <c r="C54" s="301" t="e">
        <v>#N/A</v>
      </c>
      <c r="D54" s="301" t="e">
        <v>#N/A</v>
      </c>
      <c r="E54" s="301" t="e">
        <v>#N/A</v>
      </c>
    </row>
    <row r="55" spans="1:5" x14ac:dyDescent="0.25">
      <c r="A55" s="2" t="e">
        <v>#N/A</v>
      </c>
      <c r="B55" s="330" t="e">
        <v>#N/A</v>
      </c>
      <c r="C55" s="301" t="e">
        <v>#N/A</v>
      </c>
      <c r="D55" s="301" t="e">
        <v>#N/A</v>
      </c>
      <c r="E55" s="301" t="e">
        <v>#N/A</v>
      </c>
    </row>
    <row r="56" spans="1:5" x14ac:dyDescent="0.25">
      <c r="A56" s="2" t="e">
        <v>#N/A</v>
      </c>
      <c r="B56" s="330" t="e">
        <v>#N/A</v>
      </c>
      <c r="C56" s="301" t="e">
        <v>#N/A</v>
      </c>
      <c r="D56" s="301" t="e">
        <v>#N/A</v>
      </c>
      <c r="E56" s="301" t="e">
        <v>#N/A</v>
      </c>
    </row>
    <row r="57" spans="1:5" x14ac:dyDescent="0.25">
      <c r="A57" s="2" t="e">
        <v>#N/A</v>
      </c>
      <c r="B57" s="330" t="e">
        <v>#N/A</v>
      </c>
      <c r="C57" s="301" t="e">
        <v>#N/A</v>
      </c>
      <c r="D57" s="301" t="e">
        <v>#N/A</v>
      </c>
      <c r="E57" s="301" t="e">
        <v>#N/A</v>
      </c>
    </row>
    <row r="58" spans="1:5" x14ac:dyDescent="0.25">
      <c r="A58" s="2" t="e">
        <v>#N/A</v>
      </c>
      <c r="B58" s="330" t="e">
        <v>#N/A</v>
      </c>
      <c r="C58" s="301" t="e">
        <v>#N/A</v>
      </c>
      <c r="D58" s="301" t="e">
        <v>#N/A</v>
      </c>
      <c r="E58" s="301" t="e">
        <v>#N/A</v>
      </c>
    </row>
    <row r="59" spans="1:5" x14ac:dyDescent="0.25">
      <c r="A59" s="2" t="e">
        <v>#N/A</v>
      </c>
      <c r="B59" s="330" t="e">
        <v>#N/A</v>
      </c>
      <c r="C59" s="301" t="e">
        <v>#N/A</v>
      </c>
      <c r="D59" s="301" t="e">
        <v>#N/A</v>
      </c>
      <c r="E59" s="301" t="e">
        <v>#N/A</v>
      </c>
    </row>
    <row r="60" spans="1:5" x14ac:dyDescent="0.25">
      <c r="A60" s="2" t="e">
        <v>#N/A</v>
      </c>
      <c r="B60" s="330" t="e">
        <v>#N/A</v>
      </c>
      <c r="C60" s="301" t="e">
        <v>#N/A</v>
      </c>
      <c r="D60" s="301" t="e">
        <v>#N/A</v>
      </c>
      <c r="E60" s="301" t="e">
        <v>#N/A</v>
      </c>
    </row>
    <row r="61" spans="1:5" x14ac:dyDescent="0.25">
      <c r="A61" s="2" t="e">
        <v>#N/A</v>
      </c>
      <c r="B61" s="330" t="e">
        <v>#N/A</v>
      </c>
      <c r="C61" s="301" t="e">
        <v>#N/A</v>
      </c>
      <c r="D61" s="301" t="e">
        <v>#N/A</v>
      </c>
      <c r="E61" s="301" t="e">
        <v>#N/A</v>
      </c>
    </row>
    <row r="62" spans="1:5" x14ac:dyDescent="0.25">
      <c r="A62" s="2" t="e">
        <v>#N/A</v>
      </c>
      <c r="B62" s="330" t="e">
        <v>#N/A</v>
      </c>
      <c r="C62" s="301" t="e">
        <v>#N/A</v>
      </c>
      <c r="D62" s="301" t="e">
        <v>#N/A</v>
      </c>
      <c r="E62" s="301" t="e">
        <v>#N/A</v>
      </c>
    </row>
    <row r="63" spans="1:5" x14ac:dyDescent="0.25">
      <c r="A63" s="2" t="e">
        <v>#N/A</v>
      </c>
      <c r="B63" s="330" t="e">
        <v>#N/A</v>
      </c>
      <c r="C63" s="301" t="e">
        <v>#N/A</v>
      </c>
      <c r="D63" s="301" t="e">
        <v>#N/A</v>
      </c>
      <c r="E63" s="301" t="e">
        <v>#N/A</v>
      </c>
    </row>
    <row r="64" spans="1:5" x14ac:dyDescent="0.25">
      <c r="A64" s="2" t="e">
        <v>#N/A</v>
      </c>
      <c r="B64" s="330" t="e">
        <v>#N/A</v>
      </c>
      <c r="C64" s="301" t="e">
        <v>#N/A</v>
      </c>
      <c r="D64" s="301" t="e">
        <v>#N/A</v>
      </c>
      <c r="E64" s="301" t="e">
        <v>#N/A</v>
      </c>
    </row>
    <row r="65" spans="1:5" x14ac:dyDescent="0.25">
      <c r="A65" s="2" t="e">
        <v>#N/A</v>
      </c>
      <c r="B65" s="330" t="e">
        <v>#N/A</v>
      </c>
      <c r="C65" s="301" t="e">
        <v>#N/A</v>
      </c>
      <c r="D65" s="301" t="e">
        <v>#N/A</v>
      </c>
      <c r="E65" s="301" t="e">
        <v>#N/A</v>
      </c>
    </row>
    <row r="66" spans="1:5" x14ac:dyDescent="0.25">
      <c r="A66" s="2" t="e">
        <v>#N/A</v>
      </c>
      <c r="B66" s="330" t="e">
        <v>#N/A</v>
      </c>
      <c r="C66" s="301" t="e">
        <v>#N/A</v>
      </c>
      <c r="D66" s="301" t="e">
        <v>#N/A</v>
      </c>
      <c r="E66" s="301" t="e">
        <v>#N/A</v>
      </c>
    </row>
    <row r="67" spans="1:5" x14ac:dyDescent="0.25">
      <c r="A67" s="2" t="e">
        <v>#N/A</v>
      </c>
      <c r="B67" s="330" t="e">
        <v>#N/A</v>
      </c>
      <c r="C67" s="301" t="e">
        <v>#N/A</v>
      </c>
      <c r="D67" s="301" t="e">
        <v>#N/A</v>
      </c>
      <c r="E67" s="301" t="e">
        <v>#N/A</v>
      </c>
    </row>
    <row r="68" spans="1:5" x14ac:dyDescent="0.25">
      <c r="A68" s="2" t="e">
        <v>#N/A</v>
      </c>
      <c r="B68" s="330" t="e">
        <v>#N/A</v>
      </c>
      <c r="C68" s="301" t="e">
        <v>#N/A</v>
      </c>
      <c r="D68" s="301" t="e">
        <v>#N/A</v>
      </c>
      <c r="E68" s="301" t="e">
        <v>#N/A</v>
      </c>
    </row>
    <row r="69" spans="1:5" x14ac:dyDescent="0.25">
      <c r="A69" s="2" t="e">
        <v>#N/A</v>
      </c>
      <c r="B69" s="330" t="e">
        <v>#N/A</v>
      </c>
      <c r="C69" s="301" t="e">
        <v>#N/A</v>
      </c>
      <c r="D69" s="301" t="e">
        <v>#N/A</v>
      </c>
      <c r="E69" s="301" t="e">
        <v>#N/A</v>
      </c>
    </row>
    <row r="70" spans="1:5" x14ac:dyDescent="0.25">
      <c r="A70" s="2" t="e">
        <v>#N/A</v>
      </c>
      <c r="B70" s="330" t="e">
        <v>#N/A</v>
      </c>
      <c r="C70" s="301" t="e">
        <v>#N/A</v>
      </c>
      <c r="D70" s="301" t="e">
        <v>#N/A</v>
      </c>
      <c r="E70" s="301" t="e">
        <v>#N/A</v>
      </c>
    </row>
    <row r="71" spans="1:5" x14ac:dyDescent="0.25">
      <c r="A71" s="2" t="e">
        <v>#N/A</v>
      </c>
      <c r="B71" s="330" t="e">
        <v>#N/A</v>
      </c>
      <c r="C71" s="301" t="e">
        <v>#N/A</v>
      </c>
      <c r="D71" s="301" t="e">
        <v>#N/A</v>
      </c>
      <c r="E71" s="301" t="e">
        <v>#N/A</v>
      </c>
    </row>
    <row r="72" spans="1:5" x14ac:dyDescent="0.25">
      <c r="A72" s="2" t="e">
        <v>#N/A</v>
      </c>
      <c r="B72" s="330" t="e">
        <v>#N/A</v>
      </c>
      <c r="C72" s="301" t="e">
        <v>#N/A</v>
      </c>
      <c r="D72" s="301" t="e">
        <v>#N/A</v>
      </c>
      <c r="E72" s="301" t="e">
        <v>#N/A</v>
      </c>
    </row>
    <row r="73" spans="1:5" x14ac:dyDescent="0.25">
      <c r="A73" s="2" t="e">
        <v>#N/A</v>
      </c>
      <c r="B73" s="330" t="e">
        <v>#N/A</v>
      </c>
      <c r="C73" s="301" t="e">
        <v>#N/A</v>
      </c>
      <c r="D73" s="301" t="e">
        <v>#N/A</v>
      </c>
      <c r="E73" s="301" t="e">
        <v>#N/A</v>
      </c>
    </row>
    <row r="74" spans="1:5" x14ac:dyDescent="0.25">
      <c r="A74" s="2" t="e">
        <v>#N/A</v>
      </c>
      <c r="B74" s="330" t="e">
        <v>#N/A</v>
      </c>
      <c r="C74" s="301" t="e">
        <v>#N/A</v>
      </c>
      <c r="D74" s="301" t="e">
        <v>#N/A</v>
      </c>
      <c r="E74" s="301" t="e">
        <v>#N/A</v>
      </c>
    </row>
    <row r="75" spans="1:5" x14ac:dyDescent="0.25">
      <c r="A75" s="2" t="e">
        <v>#N/A</v>
      </c>
      <c r="B75" s="330" t="e">
        <v>#N/A</v>
      </c>
      <c r="C75" s="301" t="e">
        <v>#N/A</v>
      </c>
      <c r="D75" s="301" t="e">
        <v>#N/A</v>
      </c>
      <c r="E75" s="301" t="e">
        <v>#N/A</v>
      </c>
    </row>
    <row r="76" spans="1:5" x14ac:dyDescent="0.25">
      <c r="A76" s="2" t="e">
        <v>#N/A</v>
      </c>
      <c r="B76" s="330" t="e">
        <v>#N/A</v>
      </c>
      <c r="C76" s="301" t="e">
        <v>#N/A</v>
      </c>
      <c r="D76" s="301" t="e">
        <v>#N/A</v>
      </c>
      <c r="E76" s="301" t="e">
        <v>#N/A</v>
      </c>
    </row>
    <row r="77" spans="1:5" x14ac:dyDescent="0.25">
      <c r="A77" s="2" t="e">
        <v>#N/A</v>
      </c>
      <c r="B77" s="330" t="e">
        <v>#N/A</v>
      </c>
      <c r="C77" s="301" t="e">
        <v>#N/A</v>
      </c>
      <c r="D77" s="301" t="e">
        <v>#N/A</v>
      </c>
      <c r="E77" s="301" t="e">
        <v>#N/A</v>
      </c>
    </row>
    <row r="78" spans="1:5" x14ac:dyDescent="0.25">
      <c r="A78" s="2" t="e">
        <v>#N/A</v>
      </c>
      <c r="B78" s="330" t="e">
        <v>#N/A</v>
      </c>
      <c r="C78" s="301" t="e">
        <v>#N/A</v>
      </c>
      <c r="D78" s="301" t="e">
        <v>#N/A</v>
      </c>
      <c r="E78" s="301" t="e">
        <v>#N/A</v>
      </c>
    </row>
    <row r="79" spans="1:5" x14ac:dyDescent="0.25">
      <c r="A79" s="2" t="e">
        <v>#N/A</v>
      </c>
      <c r="B79" s="330" t="e">
        <v>#N/A</v>
      </c>
      <c r="C79" s="301" t="e">
        <v>#N/A</v>
      </c>
      <c r="D79" s="301" t="e">
        <v>#N/A</v>
      </c>
      <c r="E79" s="301" t="e">
        <v>#N/A</v>
      </c>
    </row>
    <row r="80" spans="1:5" x14ac:dyDescent="0.25">
      <c r="A80" s="2" t="e">
        <v>#N/A</v>
      </c>
      <c r="B80" s="330" t="e">
        <v>#N/A</v>
      </c>
      <c r="C80" s="301" t="e">
        <v>#N/A</v>
      </c>
      <c r="D80" s="301" t="e">
        <v>#N/A</v>
      </c>
      <c r="E80" s="301" t="e">
        <v>#N/A</v>
      </c>
    </row>
    <row r="81" spans="1:5" x14ac:dyDescent="0.25">
      <c r="A81" s="2" t="e">
        <v>#N/A</v>
      </c>
      <c r="B81" s="330" t="e">
        <v>#N/A</v>
      </c>
      <c r="C81" s="301" t="e">
        <v>#N/A</v>
      </c>
      <c r="D81" s="301" t="e">
        <v>#N/A</v>
      </c>
      <c r="E81" s="301" t="e">
        <v>#N/A</v>
      </c>
    </row>
    <row r="82" spans="1:5" x14ac:dyDescent="0.25">
      <c r="A82" s="2" t="e">
        <v>#N/A</v>
      </c>
      <c r="B82" s="330" t="e">
        <v>#N/A</v>
      </c>
      <c r="C82" s="301" t="e">
        <v>#N/A</v>
      </c>
      <c r="D82" s="301" t="e">
        <v>#N/A</v>
      </c>
      <c r="E82" s="301" t="e">
        <v>#N/A</v>
      </c>
    </row>
    <row r="83" spans="1:5" x14ac:dyDescent="0.25">
      <c r="A83" s="2" t="e">
        <v>#N/A</v>
      </c>
      <c r="B83" s="330" t="e">
        <v>#N/A</v>
      </c>
      <c r="C83" s="301" t="e">
        <v>#N/A</v>
      </c>
      <c r="D83" s="301" t="e">
        <v>#N/A</v>
      </c>
      <c r="E83" s="301" t="e">
        <v>#N/A</v>
      </c>
    </row>
    <row r="84" spans="1:5" x14ac:dyDescent="0.25">
      <c r="A84" s="2" t="e">
        <v>#N/A</v>
      </c>
      <c r="B84" s="330" t="e">
        <v>#N/A</v>
      </c>
      <c r="C84" s="301" t="e">
        <v>#N/A</v>
      </c>
      <c r="D84" s="301" t="e">
        <v>#N/A</v>
      </c>
      <c r="E84" s="301" t="e">
        <v>#N/A</v>
      </c>
    </row>
    <row r="85" spans="1:5" x14ac:dyDescent="0.25">
      <c r="A85" s="2" t="e">
        <v>#N/A</v>
      </c>
      <c r="B85" s="330" t="e">
        <v>#N/A</v>
      </c>
      <c r="C85" s="301" t="e">
        <v>#N/A</v>
      </c>
      <c r="D85" s="301" t="e">
        <v>#N/A</v>
      </c>
      <c r="E85" s="301" t="e">
        <v>#N/A</v>
      </c>
    </row>
    <row r="86" spans="1:5" x14ac:dyDescent="0.25">
      <c r="A86" s="2" t="e">
        <v>#N/A</v>
      </c>
      <c r="B86" s="330" t="e">
        <v>#N/A</v>
      </c>
      <c r="C86" s="301" t="e">
        <v>#N/A</v>
      </c>
      <c r="D86" s="301" t="e">
        <v>#N/A</v>
      </c>
      <c r="E86" s="301" t="e">
        <v>#N/A</v>
      </c>
    </row>
    <row r="87" spans="1:5" x14ac:dyDescent="0.25">
      <c r="A87" s="2" t="e">
        <v>#N/A</v>
      </c>
      <c r="B87" s="330" t="e">
        <v>#N/A</v>
      </c>
      <c r="C87" s="301" t="e">
        <v>#N/A</v>
      </c>
      <c r="D87" s="301" t="e">
        <v>#N/A</v>
      </c>
      <c r="E87" s="301" t="e">
        <v>#N/A</v>
      </c>
    </row>
    <row r="88" spans="1:5" x14ac:dyDescent="0.25">
      <c r="A88" s="2" t="e">
        <v>#N/A</v>
      </c>
      <c r="B88" s="330" t="e">
        <v>#N/A</v>
      </c>
      <c r="C88" s="301" t="e">
        <v>#N/A</v>
      </c>
      <c r="D88" s="301" t="e">
        <v>#N/A</v>
      </c>
      <c r="E88" s="301" t="e">
        <v>#N/A</v>
      </c>
    </row>
    <row r="89" spans="1:5" x14ac:dyDescent="0.25">
      <c r="A89" s="2" t="e">
        <v>#N/A</v>
      </c>
      <c r="B89" s="330" t="e">
        <v>#N/A</v>
      </c>
      <c r="C89" s="301" t="e">
        <v>#N/A</v>
      </c>
      <c r="D89" s="301" t="e">
        <v>#N/A</v>
      </c>
      <c r="E89" s="301" t="e">
        <v>#N/A</v>
      </c>
    </row>
    <row r="90" spans="1:5" x14ac:dyDescent="0.25">
      <c r="A90" s="2" t="e">
        <v>#N/A</v>
      </c>
      <c r="B90" s="330" t="e">
        <v>#N/A</v>
      </c>
      <c r="C90" s="301" t="e">
        <v>#N/A</v>
      </c>
      <c r="D90" s="301" t="e">
        <v>#N/A</v>
      </c>
      <c r="E90" s="301" t="e">
        <v>#N/A</v>
      </c>
    </row>
    <row r="91" spans="1:5" x14ac:dyDescent="0.25">
      <c r="A91" s="2" t="e">
        <v>#N/A</v>
      </c>
      <c r="B91" s="330" t="e">
        <v>#N/A</v>
      </c>
      <c r="C91" s="301" t="e">
        <v>#N/A</v>
      </c>
      <c r="D91" s="301" t="e">
        <v>#N/A</v>
      </c>
      <c r="E91" s="301" t="e">
        <v>#N/A</v>
      </c>
    </row>
    <row r="92" spans="1:5" x14ac:dyDescent="0.25">
      <c r="A92" s="2" t="e">
        <v>#N/A</v>
      </c>
      <c r="B92" s="330" t="e">
        <v>#N/A</v>
      </c>
      <c r="C92" s="301" t="e">
        <v>#N/A</v>
      </c>
      <c r="D92" s="301" t="e">
        <v>#N/A</v>
      </c>
      <c r="E92" s="301" t="e">
        <v>#N/A</v>
      </c>
    </row>
    <row r="93" spans="1:5" x14ac:dyDescent="0.25">
      <c r="A93" s="2" t="e">
        <v>#N/A</v>
      </c>
      <c r="B93" s="330" t="e">
        <v>#N/A</v>
      </c>
      <c r="C93" s="301" t="e">
        <v>#N/A</v>
      </c>
      <c r="D93" s="301" t="e">
        <v>#N/A</v>
      </c>
      <c r="E93" s="301" t="e">
        <v>#N/A</v>
      </c>
    </row>
    <row r="94" spans="1:5" x14ac:dyDescent="0.25">
      <c r="A94" s="2" t="e">
        <v>#N/A</v>
      </c>
      <c r="B94" s="330" t="e">
        <v>#N/A</v>
      </c>
      <c r="C94" s="301" t="e">
        <v>#N/A</v>
      </c>
      <c r="D94" s="301" t="e">
        <v>#N/A</v>
      </c>
      <c r="E94" s="301" t="e">
        <v>#N/A</v>
      </c>
    </row>
    <row r="95" spans="1:5" x14ac:dyDescent="0.25">
      <c r="A95" s="2" t="e">
        <v>#N/A</v>
      </c>
      <c r="B95" s="330" t="e">
        <v>#N/A</v>
      </c>
      <c r="C95" s="301" t="e">
        <v>#N/A</v>
      </c>
      <c r="D95" s="301" t="e">
        <v>#N/A</v>
      </c>
      <c r="E95" s="301" t="e">
        <v>#N/A</v>
      </c>
    </row>
    <row r="96" spans="1:5" x14ac:dyDescent="0.25">
      <c r="A96" s="2" t="e">
        <v>#N/A</v>
      </c>
      <c r="B96" s="330" t="e">
        <v>#N/A</v>
      </c>
      <c r="C96" s="301" t="e">
        <v>#N/A</v>
      </c>
      <c r="D96" s="301" t="e">
        <v>#N/A</v>
      </c>
      <c r="E96" s="301" t="e">
        <v>#N/A</v>
      </c>
    </row>
    <row r="97" spans="1:5" x14ac:dyDescent="0.25">
      <c r="A97" s="2" t="e">
        <v>#N/A</v>
      </c>
      <c r="B97" s="330" t="e">
        <v>#N/A</v>
      </c>
      <c r="C97" s="301" t="e">
        <v>#N/A</v>
      </c>
      <c r="D97" s="301" t="e">
        <v>#N/A</v>
      </c>
      <c r="E97" s="301" t="e">
        <v>#N/A</v>
      </c>
    </row>
    <row r="98" spans="1:5" x14ac:dyDescent="0.25">
      <c r="A98" s="2" t="e">
        <v>#N/A</v>
      </c>
      <c r="B98" s="330" t="e">
        <v>#N/A</v>
      </c>
      <c r="C98" s="301" t="e">
        <v>#N/A</v>
      </c>
      <c r="D98" s="301" t="e">
        <v>#N/A</v>
      </c>
      <c r="E98" s="301" t="e">
        <v>#N/A</v>
      </c>
    </row>
    <row r="99" spans="1:5" x14ac:dyDescent="0.25">
      <c r="A99" s="2" t="e">
        <v>#N/A</v>
      </c>
      <c r="B99" s="330" t="e">
        <v>#N/A</v>
      </c>
      <c r="C99" s="301" t="e">
        <v>#N/A</v>
      </c>
      <c r="D99" s="301" t="e">
        <v>#N/A</v>
      </c>
      <c r="E99" s="301" t="e">
        <v>#N/A</v>
      </c>
    </row>
    <row r="100" spans="1:5" x14ac:dyDescent="0.25">
      <c r="A100" s="2" t="e">
        <v>#N/A</v>
      </c>
      <c r="B100" s="330" t="e">
        <v>#N/A</v>
      </c>
      <c r="C100" s="301" t="e">
        <v>#N/A</v>
      </c>
      <c r="D100" s="301" t="e">
        <v>#N/A</v>
      </c>
      <c r="E100" s="301" t="e">
        <v>#N/A</v>
      </c>
    </row>
  </sheetData>
  <sheetProtection password="DF65" sheet="1" objects="1" scenarios="1"/>
  <conditionalFormatting sqref="A3:E100">
    <cfRule type="expression" dxfId="73" priority="1">
      <formula>ISERROR($C3)=TRUE</formula>
    </cfRule>
    <cfRule type="expression" dxfId="72" priority="2">
      <formula>$A3="W"</formula>
    </cfRule>
    <cfRule type="expression" dxfId="71" priority="3">
      <formula>$A3="M"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508"/>
  <sheetViews>
    <sheetView workbookViewId="0"/>
  </sheetViews>
  <sheetFormatPr baseColWidth="10" defaultColWidth="11.42578125" defaultRowHeight="15" x14ac:dyDescent="0.25"/>
  <cols>
    <col min="1" max="1" width="21.42578125" customWidth="1"/>
    <col min="2" max="19" width="5.7109375" customWidth="1"/>
    <col min="20" max="28" width="5.7109375" hidden="1" customWidth="1"/>
    <col min="29" max="29" width="2.85546875" style="203" customWidth="1"/>
    <col min="30" max="31" width="11.42578125" style="203"/>
    <col min="32" max="32" width="34" style="203" customWidth="1"/>
    <col min="33" max="33" width="34.7109375" style="203" customWidth="1"/>
    <col min="34" max="39" width="4.7109375" style="203" customWidth="1"/>
    <col min="40" max="40" width="39.7109375" style="203" customWidth="1"/>
    <col min="41" max="78" width="11.42578125" style="203"/>
  </cols>
  <sheetData>
    <row r="1" spans="1:156" ht="15.75" thickBot="1" x14ac:dyDescent="0.3">
      <c r="A1" s="179" t="s">
        <v>35</v>
      </c>
      <c r="B1" s="15">
        <v>1</v>
      </c>
      <c r="C1" s="16">
        <v>2</v>
      </c>
      <c r="D1" s="16">
        <v>3</v>
      </c>
      <c r="E1" s="16">
        <v>4</v>
      </c>
      <c r="F1" s="16">
        <v>5</v>
      </c>
      <c r="G1" s="16">
        <v>6</v>
      </c>
      <c r="H1" s="16">
        <v>7</v>
      </c>
      <c r="I1" s="16">
        <v>8</v>
      </c>
      <c r="J1" s="16">
        <v>9</v>
      </c>
      <c r="K1" s="16">
        <v>10</v>
      </c>
      <c r="L1" s="16">
        <v>11</v>
      </c>
      <c r="M1" s="16">
        <v>12</v>
      </c>
      <c r="N1" s="16">
        <v>13</v>
      </c>
      <c r="O1" s="16">
        <v>14</v>
      </c>
      <c r="P1" s="16">
        <v>15</v>
      </c>
      <c r="Q1" s="16">
        <v>16</v>
      </c>
      <c r="R1" s="16">
        <v>17</v>
      </c>
      <c r="S1" s="16">
        <v>18</v>
      </c>
      <c r="T1" s="52">
        <v>19</v>
      </c>
      <c r="U1" s="52">
        <v>20</v>
      </c>
      <c r="V1" s="52">
        <v>21</v>
      </c>
      <c r="W1" s="52">
        <v>22</v>
      </c>
      <c r="X1" s="52">
        <v>23</v>
      </c>
      <c r="Y1" s="52">
        <v>24</v>
      </c>
      <c r="Z1" s="52">
        <v>25</v>
      </c>
      <c r="AA1" s="52">
        <v>26</v>
      </c>
      <c r="AB1" s="53">
        <v>27</v>
      </c>
      <c r="AC1" s="217"/>
      <c r="CA1" s="138"/>
      <c r="CB1" s="138"/>
      <c r="CC1" s="138"/>
      <c r="CD1" s="138"/>
      <c r="CE1" s="138"/>
      <c r="CF1" s="138"/>
      <c r="CG1" s="138"/>
      <c r="CH1" s="138"/>
      <c r="CI1" s="138"/>
      <c r="CJ1" s="138"/>
      <c r="CK1" s="138"/>
      <c r="CL1" s="138"/>
      <c r="CM1" s="138"/>
      <c r="CN1" s="138"/>
      <c r="CO1" s="138"/>
      <c r="CP1" s="138"/>
      <c r="CQ1" s="138"/>
      <c r="CR1" s="138"/>
      <c r="CS1" s="138"/>
      <c r="CT1" s="138"/>
      <c r="CU1" s="138"/>
      <c r="CV1" s="138"/>
      <c r="CW1" s="138"/>
      <c r="CX1" s="138"/>
      <c r="CY1" s="138"/>
      <c r="CZ1" s="138"/>
      <c r="DA1" s="138"/>
      <c r="DB1" s="138"/>
      <c r="DC1" s="138"/>
      <c r="DD1" s="138"/>
      <c r="DE1" s="138"/>
      <c r="DF1" s="138"/>
      <c r="DG1" s="138"/>
      <c r="DH1" s="138"/>
      <c r="DI1" s="138"/>
      <c r="DJ1" s="138"/>
      <c r="DK1" s="138"/>
      <c r="DL1" s="138"/>
      <c r="DM1" s="138"/>
      <c r="DN1" s="138"/>
      <c r="DO1" s="138"/>
      <c r="DP1" s="138"/>
      <c r="DQ1" s="138"/>
      <c r="DR1" s="138"/>
      <c r="DS1" s="138"/>
      <c r="DT1" s="138"/>
      <c r="DU1" s="138"/>
      <c r="DV1" s="138"/>
      <c r="DW1" s="138"/>
      <c r="DX1" s="138"/>
      <c r="DY1" s="138"/>
      <c r="DZ1" s="138"/>
      <c r="EA1" s="138"/>
      <c r="EB1" s="138"/>
      <c r="EC1" s="138"/>
      <c r="ED1" s="138"/>
      <c r="EE1" s="138"/>
      <c r="EF1" s="138"/>
      <c r="EG1" s="138"/>
      <c r="EH1" s="138"/>
      <c r="EI1" s="138"/>
      <c r="EJ1" s="138"/>
      <c r="EK1" s="138"/>
      <c r="EL1" s="138"/>
      <c r="EM1" s="138"/>
      <c r="EN1" s="138"/>
      <c r="EO1" s="138"/>
      <c r="EP1" s="138"/>
      <c r="EQ1" s="138"/>
      <c r="ER1" s="138"/>
      <c r="ES1" s="138"/>
      <c r="ET1" s="138"/>
      <c r="EU1" s="138"/>
      <c r="EV1" s="138"/>
      <c r="EW1" s="138"/>
      <c r="EX1" s="138"/>
      <c r="EY1" s="138"/>
      <c r="EZ1" s="138"/>
    </row>
    <row r="2" spans="1:156" s="2" customFormat="1" x14ac:dyDescent="0.25">
      <c r="A2" s="120" t="s">
        <v>23</v>
      </c>
      <c r="B2" s="117">
        <v>4</v>
      </c>
      <c r="C2" s="118">
        <v>4</v>
      </c>
      <c r="D2" s="118">
        <v>3</v>
      </c>
      <c r="E2" s="118">
        <v>3</v>
      </c>
      <c r="F2" s="118">
        <v>3</v>
      </c>
      <c r="G2" s="118">
        <v>3</v>
      </c>
      <c r="H2" s="118">
        <v>4</v>
      </c>
      <c r="I2" s="118">
        <v>3</v>
      </c>
      <c r="J2" s="118">
        <v>3</v>
      </c>
      <c r="K2" s="118">
        <v>3</v>
      </c>
      <c r="L2" s="118">
        <v>3</v>
      </c>
      <c r="M2" s="118">
        <v>3</v>
      </c>
      <c r="N2" s="118">
        <v>4</v>
      </c>
      <c r="O2" s="118">
        <v>4</v>
      </c>
      <c r="P2" s="118">
        <v>4</v>
      </c>
      <c r="Q2" s="118">
        <v>3</v>
      </c>
      <c r="R2" s="118">
        <v>3</v>
      </c>
      <c r="S2" s="118">
        <v>3</v>
      </c>
      <c r="T2" s="119" t="s">
        <v>52</v>
      </c>
      <c r="U2" s="119" t="s">
        <v>52</v>
      </c>
      <c r="V2" s="119" t="s">
        <v>52</v>
      </c>
      <c r="W2" s="119" t="s">
        <v>52</v>
      </c>
      <c r="X2" s="119" t="s">
        <v>52</v>
      </c>
      <c r="Y2" s="119" t="s">
        <v>52</v>
      </c>
      <c r="Z2" s="119" t="s">
        <v>52</v>
      </c>
      <c r="AA2" s="119" t="s">
        <v>52</v>
      </c>
      <c r="AB2" s="341" t="s">
        <v>52</v>
      </c>
      <c r="AC2" s="217"/>
      <c r="AD2" s="203"/>
      <c r="AE2" s="203"/>
      <c r="AF2" s="203"/>
      <c r="AG2" s="203"/>
      <c r="AH2" s="203"/>
      <c r="AI2" s="203"/>
      <c r="AJ2" s="203"/>
      <c r="AK2" s="203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03"/>
      <c r="AX2" s="203"/>
      <c r="AY2" s="203"/>
      <c r="AZ2" s="203"/>
      <c r="BA2" s="203"/>
      <c r="BB2" s="203"/>
      <c r="BC2" s="203"/>
      <c r="BD2" s="203"/>
      <c r="BE2" s="203"/>
      <c r="BF2" s="203"/>
      <c r="BG2" s="203"/>
      <c r="BH2" s="203"/>
      <c r="BI2" s="203"/>
      <c r="BJ2" s="203"/>
      <c r="BK2" s="203"/>
      <c r="BL2" s="203"/>
      <c r="BM2" s="203"/>
      <c r="BN2" s="203"/>
      <c r="BO2" s="203"/>
      <c r="BP2" s="203"/>
      <c r="BQ2" s="203"/>
      <c r="BR2" s="203"/>
      <c r="BS2" s="203"/>
      <c r="BT2" s="203"/>
      <c r="BU2" s="203"/>
      <c r="BV2" s="203"/>
      <c r="BW2" s="203"/>
      <c r="BX2" s="203"/>
      <c r="BY2" s="203"/>
      <c r="BZ2" s="203"/>
      <c r="CA2" s="138"/>
      <c r="CB2" s="138"/>
      <c r="CC2" s="138"/>
      <c r="CD2" s="138"/>
      <c r="CE2" s="138"/>
      <c r="CF2" s="138"/>
      <c r="CG2" s="138"/>
      <c r="CH2" s="138"/>
      <c r="CI2" s="138"/>
      <c r="CJ2" s="138"/>
      <c r="CK2" s="138"/>
      <c r="CL2" s="138"/>
      <c r="CM2" s="138"/>
      <c r="CN2" s="138"/>
      <c r="CO2" s="138"/>
      <c r="CP2" s="138"/>
      <c r="CQ2" s="138"/>
      <c r="CR2" s="138"/>
      <c r="CS2" s="138"/>
      <c r="CT2" s="138"/>
      <c r="CU2" s="138"/>
      <c r="CV2" s="138"/>
      <c r="CW2" s="138"/>
      <c r="CX2" s="138"/>
      <c r="CY2" s="138"/>
      <c r="CZ2" s="138"/>
      <c r="DA2" s="138"/>
      <c r="DB2" s="138"/>
      <c r="DC2" s="138"/>
      <c r="DD2" s="138"/>
      <c r="DE2" s="138"/>
      <c r="DF2" s="138"/>
      <c r="DG2" s="138"/>
      <c r="DH2" s="138"/>
      <c r="DI2" s="138"/>
      <c r="DJ2" s="138"/>
      <c r="DK2" s="138"/>
      <c r="DL2" s="138"/>
      <c r="DM2" s="138"/>
      <c r="DN2" s="138"/>
      <c r="DO2" s="138"/>
      <c r="DP2" s="138"/>
      <c r="DQ2" s="138"/>
      <c r="DR2" s="138"/>
      <c r="DS2" s="138"/>
      <c r="DT2" s="138"/>
      <c r="DU2" s="138"/>
      <c r="DV2" s="138"/>
      <c r="DW2" s="138"/>
      <c r="DX2" s="138"/>
      <c r="DY2" s="138"/>
      <c r="DZ2" s="138"/>
      <c r="EA2" s="138"/>
      <c r="EB2" s="138"/>
      <c r="EC2" s="138"/>
      <c r="ED2" s="138"/>
      <c r="EE2" s="138"/>
      <c r="EF2" s="138"/>
      <c r="EG2" s="138"/>
      <c r="EH2" s="138"/>
      <c r="EI2" s="138"/>
      <c r="EJ2" s="138"/>
      <c r="EK2" s="138"/>
      <c r="EL2" s="138"/>
      <c r="EM2" s="138"/>
      <c r="EN2" s="138"/>
      <c r="EO2" s="138"/>
      <c r="EP2" s="138"/>
      <c r="EQ2" s="138"/>
      <c r="ER2" s="138"/>
      <c r="ES2" s="138"/>
      <c r="ET2" s="138"/>
      <c r="EU2" s="138"/>
      <c r="EV2" s="138"/>
      <c r="EW2" s="138"/>
      <c r="EX2" s="138"/>
      <c r="EY2" s="138"/>
      <c r="EZ2" s="138"/>
    </row>
    <row r="3" spans="1:156" s="2" customFormat="1" x14ac:dyDescent="0.25">
      <c r="A3" s="126" t="s">
        <v>71</v>
      </c>
      <c r="B3" s="127">
        <v>3.9</v>
      </c>
      <c r="C3" s="128">
        <v>3.6</v>
      </c>
      <c r="D3" s="128">
        <v>3</v>
      </c>
      <c r="E3" s="128">
        <v>4</v>
      </c>
      <c r="F3" s="128">
        <v>2.7</v>
      </c>
      <c r="G3" s="128">
        <v>3.2</v>
      </c>
      <c r="H3" s="128">
        <v>3.5</v>
      </c>
      <c r="I3" s="128">
        <v>2.8</v>
      </c>
      <c r="J3" s="128">
        <v>2.6</v>
      </c>
      <c r="K3" s="128">
        <v>2.8</v>
      </c>
      <c r="L3" s="128">
        <v>3.2</v>
      </c>
      <c r="M3" s="128">
        <v>2.9</v>
      </c>
      <c r="N3" s="128">
        <v>3.6</v>
      </c>
      <c r="O3" s="128">
        <v>3.7</v>
      </c>
      <c r="P3" s="128">
        <v>4.0999999999999996</v>
      </c>
      <c r="Q3" s="128">
        <v>3</v>
      </c>
      <c r="R3" s="128">
        <v>2.6</v>
      </c>
      <c r="S3" s="128">
        <v>2.2000000000000002</v>
      </c>
      <c r="T3" s="128" t="s">
        <v>52</v>
      </c>
      <c r="U3" s="128" t="s">
        <v>52</v>
      </c>
      <c r="V3" s="128" t="s">
        <v>52</v>
      </c>
      <c r="W3" s="128" t="s">
        <v>52</v>
      </c>
      <c r="X3" s="128" t="s">
        <v>52</v>
      </c>
      <c r="Y3" s="128" t="s">
        <v>52</v>
      </c>
      <c r="Z3" s="128" t="s">
        <v>52</v>
      </c>
      <c r="AA3" s="128" t="s">
        <v>52</v>
      </c>
      <c r="AB3" s="342" t="s">
        <v>52</v>
      </c>
      <c r="AC3" s="217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  <c r="BG3" s="203"/>
      <c r="BH3" s="203"/>
      <c r="BI3" s="203"/>
      <c r="BJ3" s="203"/>
      <c r="BK3" s="203"/>
      <c r="BL3" s="203"/>
      <c r="BM3" s="203"/>
      <c r="BN3" s="203"/>
      <c r="BO3" s="203"/>
      <c r="BP3" s="203"/>
      <c r="BQ3" s="203"/>
      <c r="BR3" s="203"/>
      <c r="BS3" s="203"/>
      <c r="BT3" s="203"/>
      <c r="BU3" s="203"/>
      <c r="BV3" s="203"/>
      <c r="BW3" s="203"/>
      <c r="BX3" s="203"/>
      <c r="BY3" s="203"/>
      <c r="BZ3" s="203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138"/>
      <c r="DJ3" s="138"/>
      <c r="DK3" s="138"/>
      <c r="DL3" s="138"/>
      <c r="DM3" s="138"/>
      <c r="DN3" s="138"/>
      <c r="DO3" s="138"/>
      <c r="DP3" s="138"/>
      <c r="DQ3" s="138"/>
      <c r="DR3" s="138"/>
      <c r="DS3" s="138"/>
      <c r="DT3" s="138"/>
      <c r="DU3" s="138"/>
      <c r="DV3" s="138"/>
      <c r="DW3" s="138"/>
      <c r="DX3" s="138"/>
      <c r="DY3" s="138"/>
      <c r="DZ3" s="138"/>
      <c r="EA3" s="138"/>
      <c r="EB3" s="138"/>
      <c r="EC3" s="138"/>
      <c r="ED3" s="138"/>
      <c r="EE3" s="138"/>
      <c r="EF3" s="138"/>
      <c r="EG3" s="138"/>
      <c r="EH3" s="138"/>
      <c r="EI3" s="138"/>
      <c r="EJ3" s="138"/>
      <c r="EK3" s="138"/>
      <c r="EL3" s="138"/>
      <c r="EM3" s="138"/>
      <c r="EN3" s="138"/>
      <c r="EO3" s="138"/>
      <c r="EP3" s="138"/>
      <c r="EQ3" s="138"/>
      <c r="ER3" s="138"/>
      <c r="ES3" s="138"/>
      <c r="ET3" s="138"/>
      <c r="EU3" s="138"/>
      <c r="EV3" s="138"/>
      <c r="EW3" s="138"/>
      <c r="EX3" s="138"/>
      <c r="EY3" s="138"/>
      <c r="EZ3" s="138"/>
    </row>
    <row r="4" spans="1:156" s="67" customFormat="1" ht="15.75" thickBot="1" x14ac:dyDescent="0.3">
      <c r="A4" s="129" t="s">
        <v>74</v>
      </c>
      <c r="B4" s="130">
        <v>4.5</v>
      </c>
      <c r="C4" s="131">
        <v>4.2</v>
      </c>
      <c r="D4" s="131">
        <v>3.5</v>
      </c>
      <c r="E4" s="131">
        <v>4.9000000000000004</v>
      </c>
      <c r="F4" s="131">
        <v>3</v>
      </c>
      <c r="G4" s="131">
        <v>3.6</v>
      </c>
      <c r="H4" s="131">
        <v>4.9000000000000004</v>
      </c>
      <c r="I4" s="131">
        <v>3.4</v>
      </c>
      <c r="J4" s="131">
        <v>2.6</v>
      </c>
      <c r="K4" s="131">
        <v>3.8</v>
      </c>
      <c r="L4" s="131">
        <v>3.2</v>
      </c>
      <c r="M4" s="131">
        <v>3.1</v>
      </c>
      <c r="N4" s="131">
        <v>4</v>
      </c>
      <c r="O4" s="131">
        <v>4.3</v>
      </c>
      <c r="P4" s="131">
        <v>5.2</v>
      </c>
      <c r="Q4" s="131">
        <v>3.5</v>
      </c>
      <c r="R4" s="131">
        <v>3.5</v>
      </c>
      <c r="S4" s="131">
        <v>2.5</v>
      </c>
      <c r="T4" s="131" t="s">
        <v>52</v>
      </c>
      <c r="U4" s="131" t="s">
        <v>52</v>
      </c>
      <c r="V4" s="131" t="s">
        <v>52</v>
      </c>
      <c r="W4" s="131" t="s">
        <v>52</v>
      </c>
      <c r="X4" s="131" t="s">
        <v>52</v>
      </c>
      <c r="Y4" s="131" t="s">
        <v>52</v>
      </c>
      <c r="Z4" s="131" t="s">
        <v>52</v>
      </c>
      <c r="AA4" s="131" t="s">
        <v>52</v>
      </c>
      <c r="AB4" s="343" t="s">
        <v>52</v>
      </c>
      <c r="AC4" s="21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BJ4" s="207"/>
      <c r="BK4" s="207"/>
      <c r="BL4" s="207"/>
      <c r="BM4" s="207"/>
      <c r="BN4" s="207"/>
      <c r="BO4" s="207"/>
      <c r="BP4" s="207"/>
      <c r="BQ4" s="207"/>
      <c r="BR4" s="207"/>
      <c r="BS4" s="207"/>
      <c r="BT4" s="207"/>
      <c r="BU4" s="207"/>
      <c r="BV4" s="207"/>
      <c r="BW4" s="207"/>
      <c r="BX4" s="207"/>
      <c r="BY4" s="207"/>
      <c r="BZ4" s="207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  <c r="DO4" s="148"/>
      <c r="DP4" s="148"/>
      <c r="DQ4" s="148"/>
      <c r="DR4" s="148"/>
      <c r="DS4" s="148"/>
      <c r="DT4" s="148"/>
      <c r="DU4" s="148"/>
      <c r="DV4" s="148"/>
      <c r="DW4" s="148"/>
      <c r="DX4" s="148"/>
      <c r="DY4" s="148"/>
      <c r="DZ4" s="148"/>
      <c r="EA4" s="148"/>
      <c r="EB4" s="148"/>
      <c r="EC4" s="148"/>
      <c r="ED4" s="148"/>
      <c r="EE4" s="148"/>
      <c r="EF4" s="148"/>
      <c r="EG4" s="148"/>
      <c r="EH4" s="148"/>
      <c r="EI4" s="148"/>
      <c r="EJ4" s="148"/>
      <c r="EK4" s="148"/>
      <c r="EL4" s="148"/>
      <c r="EM4" s="148"/>
      <c r="EN4" s="148"/>
      <c r="EO4" s="148"/>
      <c r="EP4" s="148"/>
      <c r="EQ4" s="148"/>
      <c r="ER4" s="148"/>
      <c r="ES4" s="148"/>
      <c r="ET4" s="148"/>
      <c r="EU4" s="148"/>
      <c r="EV4" s="148"/>
      <c r="EW4" s="148"/>
      <c r="EX4" s="148"/>
      <c r="EY4" s="148"/>
      <c r="EZ4" s="148"/>
    </row>
    <row r="5" spans="1:156" s="207" customFormat="1" x14ac:dyDescent="0.25">
      <c r="A5" s="218" t="s">
        <v>154</v>
      </c>
      <c r="B5" s="219">
        <v>-0.10000000000000009</v>
      </c>
      <c r="C5" s="220">
        <v>-0.39999999999999991</v>
      </c>
      <c r="D5" s="219">
        <v>0</v>
      </c>
      <c r="E5" s="219">
        <v>1</v>
      </c>
      <c r="F5" s="219">
        <v>-0.29999999999999982</v>
      </c>
      <c r="G5" s="219">
        <v>0.20000000000000018</v>
      </c>
      <c r="H5" s="219">
        <v>-0.5</v>
      </c>
      <c r="I5" s="219">
        <v>-0.20000000000000018</v>
      </c>
      <c r="J5" s="219">
        <v>-0.39999999999999991</v>
      </c>
      <c r="K5" s="219">
        <v>-0.20000000000000018</v>
      </c>
      <c r="L5" s="219">
        <v>0.20000000000000018</v>
      </c>
      <c r="M5" s="219">
        <v>-0.10000000000000009</v>
      </c>
      <c r="N5" s="219">
        <v>-0.39999999999999991</v>
      </c>
      <c r="O5" s="219">
        <v>-0.29999999999999982</v>
      </c>
      <c r="P5" s="219">
        <v>9.9999999999999645E-2</v>
      </c>
      <c r="Q5" s="219">
        <v>0</v>
      </c>
      <c r="R5" s="219">
        <v>-0.39999999999999991</v>
      </c>
      <c r="S5" s="219">
        <v>-0.79999999999999982</v>
      </c>
      <c r="T5" s="219" t="s">
        <v>52</v>
      </c>
      <c r="U5" s="219" t="s">
        <v>52</v>
      </c>
      <c r="V5" s="221" t="s">
        <v>52</v>
      </c>
      <c r="W5" s="221" t="s">
        <v>52</v>
      </c>
      <c r="X5" s="221" t="s">
        <v>52</v>
      </c>
      <c r="Y5" s="221" t="s">
        <v>52</v>
      </c>
      <c r="Z5" s="221" t="s">
        <v>52</v>
      </c>
      <c r="AA5" s="221" t="s">
        <v>52</v>
      </c>
      <c r="AB5" s="221" t="s">
        <v>52</v>
      </c>
    </row>
    <row r="6" spans="1:156" s="207" customFormat="1" x14ac:dyDescent="0.25">
      <c r="A6" s="218" t="s">
        <v>125</v>
      </c>
      <c r="B6" s="219">
        <v>0.5</v>
      </c>
      <c r="C6" s="220">
        <v>0.20000000000000018</v>
      </c>
      <c r="D6" s="219">
        <v>0.5</v>
      </c>
      <c r="E6" s="219">
        <v>1.9000000000000004</v>
      </c>
      <c r="F6" s="219">
        <v>0</v>
      </c>
      <c r="G6" s="219">
        <v>0.60000000000000009</v>
      </c>
      <c r="H6" s="219">
        <v>0.90000000000000036</v>
      </c>
      <c r="I6" s="219">
        <v>0.39999999999999991</v>
      </c>
      <c r="J6" s="219">
        <v>-0.39999999999999991</v>
      </c>
      <c r="K6" s="219">
        <v>0.79999999999999982</v>
      </c>
      <c r="L6" s="219">
        <v>0.20000000000000018</v>
      </c>
      <c r="M6" s="219">
        <v>0.10000000000000009</v>
      </c>
      <c r="N6" s="219">
        <v>0</v>
      </c>
      <c r="O6" s="219">
        <v>0.29999999999999982</v>
      </c>
      <c r="P6" s="219">
        <v>1.2000000000000002</v>
      </c>
      <c r="Q6" s="219">
        <v>0.5</v>
      </c>
      <c r="R6" s="219">
        <v>0.5</v>
      </c>
      <c r="S6" s="219">
        <v>-0.5</v>
      </c>
      <c r="T6" s="219" t="s">
        <v>52</v>
      </c>
      <c r="U6" s="219" t="s">
        <v>52</v>
      </c>
      <c r="V6" s="221" t="s">
        <v>52</v>
      </c>
      <c r="W6" s="221" t="s">
        <v>52</v>
      </c>
      <c r="X6" s="221" t="s">
        <v>52</v>
      </c>
      <c r="Y6" s="221" t="s">
        <v>52</v>
      </c>
      <c r="Z6" s="221" t="s">
        <v>52</v>
      </c>
      <c r="AA6" s="221" t="s">
        <v>52</v>
      </c>
      <c r="AB6" s="221" t="s">
        <v>52</v>
      </c>
    </row>
    <row r="7" spans="1:156" s="203" customFormat="1" ht="15" customHeight="1" x14ac:dyDescent="0.25">
      <c r="A7" s="203" t="s">
        <v>46</v>
      </c>
      <c r="B7" s="203">
        <v>0</v>
      </c>
      <c r="C7" s="203">
        <v>-1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-1</v>
      </c>
      <c r="M7" s="203">
        <v>0</v>
      </c>
      <c r="N7" s="203">
        <v>-1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 t="s">
        <v>98</v>
      </c>
    </row>
    <row r="8" spans="1:156" s="203" customFormat="1" x14ac:dyDescent="0.25">
      <c r="A8" s="203" t="s">
        <v>44</v>
      </c>
      <c r="B8" s="203">
        <v>-34</v>
      </c>
      <c r="C8" s="203">
        <v>-46</v>
      </c>
      <c r="D8" s="203">
        <v>-7</v>
      </c>
      <c r="E8" s="203">
        <v>-1</v>
      </c>
      <c r="F8" s="203">
        <v>-22</v>
      </c>
      <c r="G8" s="203">
        <v>-54</v>
      </c>
      <c r="H8" s="203">
        <v>-48</v>
      </c>
      <c r="I8" s="203">
        <v>-18</v>
      </c>
      <c r="J8" s="203">
        <v>-56</v>
      </c>
      <c r="K8" s="203">
        <v>-11</v>
      </c>
      <c r="L8" s="203">
        <v>-19</v>
      </c>
      <c r="M8" s="203">
        <v>-39</v>
      </c>
      <c r="N8" s="203">
        <v>-32</v>
      </c>
      <c r="O8" s="203">
        <v>-43</v>
      </c>
      <c r="P8" s="203">
        <v>-7</v>
      </c>
      <c r="Q8" s="203">
        <v>-14</v>
      </c>
      <c r="R8" s="203">
        <v>-26</v>
      </c>
      <c r="S8" s="203">
        <v>-72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 t="s">
        <v>98</v>
      </c>
      <c r="AJ8" s="203" t="s">
        <v>46</v>
      </c>
      <c r="AK8" s="203" t="s">
        <v>44</v>
      </c>
      <c r="AL8" s="203" t="s">
        <v>27</v>
      </c>
      <c r="AM8" s="203" t="s">
        <v>45</v>
      </c>
    </row>
    <row r="9" spans="1:156" s="203" customFormat="1" x14ac:dyDescent="0.25">
      <c r="A9" s="203" t="s">
        <v>27</v>
      </c>
      <c r="B9" s="203">
        <v>46</v>
      </c>
      <c r="C9" s="203">
        <v>23</v>
      </c>
      <c r="D9" s="203">
        <v>51</v>
      </c>
      <c r="E9" s="203">
        <v>71</v>
      </c>
      <c r="F9" s="203">
        <v>44</v>
      </c>
      <c r="G9" s="203">
        <v>41</v>
      </c>
      <c r="H9" s="203">
        <v>46</v>
      </c>
      <c r="I9" s="203">
        <v>48</v>
      </c>
      <c r="J9" s="203">
        <v>17</v>
      </c>
      <c r="K9" s="203">
        <v>46</v>
      </c>
      <c r="L9" s="203">
        <v>52</v>
      </c>
      <c r="M9" s="203">
        <v>39</v>
      </c>
      <c r="N9" s="203">
        <v>39</v>
      </c>
      <c r="O9" s="203">
        <v>38</v>
      </c>
      <c r="P9" s="203">
        <v>55</v>
      </c>
      <c r="Q9" s="203">
        <v>60</v>
      </c>
      <c r="R9" s="203">
        <v>42</v>
      </c>
      <c r="S9" s="203">
        <v>12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 t="s">
        <v>98</v>
      </c>
      <c r="AH9" s="203">
        <v>194.00113999999999</v>
      </c>
      <c r="AI9" s="203" t="s">
        <v>352</v>
      </c>
      <c r="AJ9" s="203">
        <v>0</v>
      </c>
      <c r="AK9" s="203">
        <v>-31</v>
      </c>
      <c r="AL9" s="203">
        <v>8</v>
      </c>
      <c r="AM9" s="203">
        <v>3</v>
      </c>
    </row>
    <row r="10" spans="1:156" s="203" customFormat="1" x14ac:dyDescent="0.25">
      <c r="A10" s="203" t="s">
        <v>45</v>
      </c>
      <c r="B10" s="203">
        <v>11</v>
      </c>
      <c r="C10" s="203">
        <v>8</v>
      </c>
      <c r="D10" s="203">
        <v>13</v>
      </c>
      <c r="E10" s="203">
        <v>105</v>
      </c>
      <c r="F10" s="203">
        <v>10</v>
      </c>
      <c r="G10" s="203">
        <v>61</v>
      </c>
      <c r="H10" s="203">
        <v>22</v>
      </c>
      <c r="I10" s="203">
        <v>23</v>
      </c>
      <c r="J10" s="203">
        <v>3</v>
      </c>
      <c r="K10" s="203">
        <v>13</v>
      </c>
      <c r="L10" s="203">
        <v>17</v>
      </c>
      <c r="M10" s="203">
        <v>12</v>
      </c>
      <c r="N10" s="203">
        <v>6</v>
      </c>
      <c r="O10" s="203">
        <v>10</v>
      </c>
      <c r="P10" s="203">
        <v>36</v>
      </c>
      <c r="Q10" s="203">
        <v>9</v>
      </c>
      <c r="R10" s="203">
        <v>11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 t="s">
        <v>98</v>
      </c>
      <c r="AH10" s="203">
        <v>201.00110000000001</v>
      </c>
      <c r="AI10" s="203" t="s">
        <v>2</v>
      </c>
      <c r="AJ10" s="203">
        <v>0</v>
      </c>
      <c r="AK10" s="203">
        <v>-19</v>
      </c>
      <c r="AL10" s="203">
        <v>4</v>
      </c>
      <c r="AM10" s="203">
        <v>3</v>
      </c>
    </row>
    <row r="11" spans="1:156" s="203" customFormat="1" x14ac:dyDescent="0.25">
      <c r="A11" s="203" t="s">
        <v>46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 t="s">
        <v>99</v>
      </c>
      <c r="AH11" s="203">
        <v>203.00138000000001</v>
      </c>
      <c r="AI11" s="203" t="s">
        <v>328</v>
      </c>
      <c r="AJ11" s="203">
        <v>0</v>
      </c>
      <c r="AK11" s="203">
        <v>-19</v>
      </c>
      <c r="AL11" s="203">
        <v>9</v>
      </c>
      <c r="AM11" s="203">
        <v>1</v>
      </c>
    </row>
    <row r="12" spans="1:156" s="203" customFormat="1" x14ac:dyDescent="0.25">
      <c r="A12" s="203" t="s">
        <v>44</v>
      </c>
      <c r="B12" s="203">
        <v>0</v>
      </c>
      <c r="C12" s="203">
        <v>-1</v>
      </c>
      <c r="D12" s="203">
        <v>0</v>
      </c>
      <c r="E12" s="203">
        <v>0</v>
      </c>
      <c r="F12" s="203">
        <v>-1</v>
      </c>
      <c r="G12" s="203">
        <v>-5</v>
      </c>
      <c r="H12" s="203">
        <v>0</v>
      </c>
      <c r="I12" s="203">
        <v>-1</v>
      </c>
      <c r="J12" s="203">
        <v>-6</v>
      </c>
      <c r="K12" s="203">
        <v>0</v>
      </c>
      <c r="L12" s="203">
        <v>-2</v>
      </c>
      <c r="M12" s="203">
        <v>-2</v>
      </c>
      <c r="N12" s="203">
        <v>-3</v>
      </c>
      <c r="O12" s="203">
        <v>-1</v>
      </c>
      <c r="P12" s="203">
        <v>0</v>
      </c>
      <c r="Q12" s="203">
        <v>-2</v>
      </c>
      <c r="R12" s="203">
        <v>0</v>
      </c>
      <c r="S12" s="203">
        <v>-7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 t="s">
        <v>99</v>
      </c>
      <c r="AH12" s="203">
        <v>204.00094000000001</v>
      </c>
      <c r="AI12" s="203" t="s">
        <v>5</v>
      </c>
      <c r="AJ12" s="203">
        <v>0</v>
      </c>
      <c r="AK12" s="203">
        <v>-17</v>
      </c>
      <c r="AL12" s="203">
        <v>6</v>
      </c>
      <c r="AM12" s="203">
        <v>2</v>
      </c>
    </row>
    <row r="13" spans="1:156" s="203" customFormat="1" x14ac:dyDescent="0.25">
      <c r="A13" s="203" t="s">
        <v>27</v>
      </c>
      <c r="B13" s="203">
        <v>9</v>
      </c>
      <c r="C13" s="203">
        <v>5</v>
      </c>
      <c r="D13" s="203">
        <v>5</v>
      </c>
      <c r="E13" s="203">
        <v>6</v>
      </c>
      <c r="F13" s="203">
        <v>2</v>
      </c>
      <c r="G13" s="203">
        <v>4</v>
      </c>
      <c r="H13" s="203">
        <v>8</v>
      </c>
      <c r="I13" s="203">
        <v>6</v>
      </c>
      <c r="J13" s="203">
        <v>1</v>
      </c>
      <c r="K13" s="203">
        <v>7</v>
      </c>
      <c r="L13" s="203">
        <v>6</v>
      </c>
      <c r="M13" s="203">
        <v>2</v>
      </c>
      <c r="N13" s="203">
        <v>3</v>
      </c>
      <c r="O13" s="203">
        <v>6</v>
      </c>
      <c r="P13" s="203">
        <v>5</v>
      </c>
      <c r="Q13" s="203">
        <v>7</v>
      </c>
      <c r="R13" s="203">
        <v>2</v>
      </c>
      <c r="S13" s="203">
        <v>1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 t="s">
        <v>99</v>
      </c>
      <c r="AH13" s="203">
        <v>204.001</v>
      </c>
      <c r="AI13" s="203" t="s">
        <v>10</v>
      </c>
      <c r="AJ13" s="203">
        <v>0</v>
      </c>
      <c r="AK13" s="203">
        <v>-22</v>
      </c>
      <c r="AL13" s="203">
        <v>11</v>
      </c>
      <c r="AM13" s="203">
        <v>2</v>
      </c>
    </row>
    <row r="14" spans="1:156" s="203" customFormat="1" x14ac:dyDescent="0.25">
      <c r="A14" s="203" t="s">
        <v>45</v>
      </c>
      <c r="B14" s="203">
        <v>1</v>
      </c>
      <c r="C14" s="203">
        <v>0</v>
      </c>
      <c r="D14" s="203">
        <v>2</v>
      </c>
      <c r="E14" s="203">
        <v>11</v>
      </c>
      <c r="F14" s="203">
        <v>0</v>
      </c>
      <c r="G14" s="203">
        <v>5</v>
      </c>
      <c r="H14" s="203">
        <v>5</v>
      </c>
      <c r="I14" s="203">
        <v>2</v>
      </c>
      <c r="J14" s="203">
        <v>0</v>
      </c>
      <c r="K14" s="203">
        <v>2</v>
      </c>
      <c r="L14" s="203">
        <v>0</v>
      </c>
      <c r="M14" s="203">
        <v>1</v>
      </c>
      <c r="N14" s="203">
        <v>0</v>
      </c>
      <c r="O14" s="203">
        <v>0</v>
      </c>
      <c r="P14" s="203">
        <v>6</v>
      </c>
      <c r="Q14" s="203">
        <v>1</v>
      </c>
      <c r="R14" s="203">
        <v>3</v>
      </c>
      <c r="S14" s="203">
        <v>1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 t="s">
        <v>99</v>
      </c>
      <c r="AH14" s="203">
        <v>205.00133</v>
      </c>
      <c r="AI14" s="203" t="s">
        <v>4</v>
      </c>
      <c r="AJ14" s="203">
        <v>0</v>
      </c>
      <c r="AK14" s="203">
        <v>-20</v>
      </c>
      <c r="AL14" s="203">
        <v>9</v>
      </c>
      <c r="AM14" s="203">
        <v>2</v>
      </c>
    </row>
    <row r="15" spans="1:156" s="203" customFormat="1" x14ac:dyDescent="0.25">
      <c r="AH15" s="203">
        <v>205.00135</v>
      </c>
      <c r="AI15" s="203" t="s">
        <v>0</v>
      </c>
      <c r="AJ15" s="203">
        <v>0</v>
      </c>
      <c r="AK15" s="203">
        <v>-20</v>
      </c>
      <c r="AL15" s="203">
        <v>7</v>
      </c>
      <c r="AM15" s="203">
        <v>4</v>
      </c>
    </row>
    <row r="16" spans="1:156" s="203" customFormat="1" x14ac:dyDescent="0.25">
      <c r="AH16" s="203">
        <v>206.00115</v>
      </c>
      <c r="AI16" s="203" t="s">
        <v>199</v>
      </c>
      <c r="AJ16" s="203">
        <v>0</v>
      </c>
      <c r="AK16" s="203">
        <v>-22</v>
      </c>
      <c r="AL16" s="203">
        <v>7</v>
      </c>
      <c r="AM16" s="203">
        <v>3</v>
      </c>
    </row>
    <row r="17" spans="34:39" s="203" customFormat="1" x14ac:dyDescent="0.25">
      <c r="AH17" s="203">
        <v>206.00138999999999</v>
      </c>
      <c r="AI17" s="203" t="s">
        <v>11</v>
      </c>
      <c r="AJ17" s="203">
        <v>-1</v>
      </c>
      <c r="AK17" s="203">
        <v>-17</v>
      </c>
      <c r="AL17" s="203">
        <v>11</v>
      </c>
      <c r="AM17" s="203">
        <v>2</v>
      </c>
    </row>
    <row r="18" spans="34:39" s="203" customFormat="1" x14ac:dyDescent="0.25">
      <c r="AH18" s="203">
        <v>211.00126</v>
      </c>
      <c r="AI18" s="203" t="s">
        <v>456</v>
      </c>
      <c r="AJ18" s="203">
        <v>0</v>
      </c>
      <c r="AK18" s="203">
        <v>-13</v>
      </c>
      <c r="AL18" s="203">
        <v>10</v>
      </c>
      <c r="AM18" s="203">
        <v>2</v>
      </c>
    </row>
    <row r="19" spans="34:39" s="203" customFormat="1" x14ac:dyDescent="0.25">
      <c r="AH19" s="203">
        <v>216.00121999999999</v>
      </c>
      <c r="AI19" s="203" t="s">
        <v>423</v>
      </c>
      <c r="AJ19" s="203">
        <v>0</v>
      </c>
      <c r="AK19" s="203">
        <v>-15</v>
      </c>
      <c r="AL19" s="203">
        <v>13</v>
      </c>
      <c r="AM19" s="203">
        <v>4</v>
      </c>
    </row>
    <row r="20" spans="34:39" s="203" customFormat="1" x14ac:dyDescent="0.25">
      <c r="AH20" s="203">
        <v>217.00093000000001</v>
      </c>
      <c r="AI20" s="203" t="s">
        <v>343</v>
      </c>
      <c r="AJ20" s="203">
        <v>0</v>
      </c>
      <c r="AK20" s="203">
        <v>-16</v>
      </c>
      <c r="AL20" s="203">
        <v>9</v>
      </c>
      <c r="AM20" s="203">
        <v>6</v>
      </c>
    </row>
    <row r="21" spans="34:39" s="203" customFormat="1" x14ac:dyDescent="0.25">
      <c r="AH21" s="203">
        <v>217.00101000000001</v>
      </c>
      <c r="AI21" s="203" t="s">
        <v>339</v>
      </c>
      <c r="AJ21" s="203">
        <v>0</v>
      </c>
      <c r="AK21" s="203">
        <v>-13</v>
      </c>
      <c r="AL21" s="203">
        <v>16</v>
      </c>
      <c r="AM21" s="203">
        <v>2</v>
      </c>
    </row>
    <row r="22" spans="34:39" s="203" customFormat="1" x14ac:dyDescent="0.25">
      <c r="AH22" s="203">
        <v>217.00152</v>
      </c>
      <c r="AI22" s="203" t="s">
        <v>326</v>
      </c>
      <c r="AJ22" s="203">
        <v>0</v>
      </c>
      <c r="AK22" s="203">
        <v>-13</v>
      </c>
      <c r="AL22" s="203">
        <v>12</v>
      </c>
      <c r="AM22" s="203">
        <v>4</v>
      </c>
    </row>
    <row r="23" spans="34:39" s="203" customFormat="1" x14ac:dyDescent="0.25">
      <c r="AH23" s="203">
        <v>221.00119000000001</v>
      </c>
      <c r="AI23" s="203" t="s">
        <v>206</v>
      </c>
      <c r="AJ23" s="203">
        <v>0</v>
      </c>
      <c r="AK23" s="203">
        <v>-14</v>
      </c>
      <c r="AL23" s="203">
        <v>17</v>
      </c>
      <c r="AM23" s="203">
        <v>3</v>
      </c>
    </row>
    <row r="24" spans="34:39" s="203" customFormat="1" x14ac:dyDescent="0.25">
      <c r="AH24" s="203">
        <v>222.00108</v>
      </c>
      <c r="AI24" s="203" t="s">
        <v>347</v>
      </c>
      <c r="AJ24" s="203">
        <v>0</v>
      </c>
      <c r="AK24" s="203">
        <v>-8</v>
      </c>
      <c r="AL24" s="203">
        <v>11</v>
      </c>
      <c r="AM24" s="203">
        <v>3</v>
      </c>
    </row>
    <row r="25" spans="34:39" s="203" customFormat="1" x14ac:dyDescent="0.25">
      <c r="AH25" s="203">
        <v>223.00116</v>
      </c>
      <c r="AI25" s="203" t="s">
        <v>203</v>
      </c>
      <c r="AJ25" s="203">
        <v>0</v>
      </c>
      <c r="AK25" s="203">
        <v>-11</v>
      </c>
      <c r="AL25" s="203">
        <v>11</v>
      </c>
      <c r="AM25" s="203">
        <v>5</v>
      </c>
    </row>
    <row r="26" spans="34:39" s="203" customFormat="1" x14ac:dyDescent="0.25">
      <c r="AH26" s="203">
        <v>223.00125</v>
      </c>
      <c r="AI26" s="203" t="s">
        <v>366</v>
      </c>
      <c r="AJ26" s="203">
        <v>0</v>
      </c>
      <c r="AK26" s="203">
        <v>-17</v>
      </c>
      <c r="AL26" s="203">
        <v>13</v>
      </c>
      <c r="AM26" s="203">
        <v>7</v>
      </c>
    </row>
    <row r="27" spans="34:39" s="203" customFormat="1" x14ac:dyDescent="0.25">
      <c r="AH27" s="203">
        <v>223.00151</v>
      </c>
      <c r="AI27" s="203" t="s">
        <v>593</v>
      </c>
      <c r="AJ27" s="203">
        <v>0</v>
      </c>
      <c r="AK27" s="203">
        <v>-12</v>
      </c>
      <c r="AL27" s="203">
        <v>12</v>
      </c>
      <c r="AM27" s="203">
        <v>5</v>
      </c>
    </row>
    <row r="28" spans="34:39" s="203" customFormat="1" x14ac:dyDescent="0.25">
      <c r="AH28" s="203">
        <v>224.00148999999999</v>
      </c>
      <c r="AI28" s="203" t="s">
        <v>459</v>
      </c>
      <c r="AJ28" s="203">
        <v>-1</v>
      </c>
      <c r="AK28" s="203">
        <v>-9</v>
      </c>
      <c r="AL28" s="203">
        <v>17</v>
      </c>
      <c r="AM28" s="203">
        <v>3</v>
      </c>
    </row>
    <row r="29" spans="34:39" s="203" customFormat="1" x14ac:dyDescent="0.25">
      <c r="AH29" s="203">
        <v>225.00097</v>
      </c>
      <c r="AI29" s="203" t="s">
        <v>15</v>
      </c>
      <c r="AJ29" s="203">
        <v>0</v>
      </c>
      <c r="AK29" s="203">
        <v>-10</v>
      </c>
      <c r="AL29" s="203">
        <v>7</v>
      </c>
      <c r="AM29" s="203">
        <v>8</v>
      </c>
    </row>
    <row r="30" spans="34:39" s="203" customFormat="1" x14ac:dyDescent="0.25">
      <c r="AH30" s="203">
        <v>225.00129999999999</v>
      </c>
      <c r="AI30" s="203" t="s">
        <v>412</v>
      </c>
      <c r="AJ30" s="203">
        <v>0</v>
      </c>
      <c r="AK30" s="203">
        <v>-9</v>
      </c>
      <c r="AL30" s="203">
        <v>12</v>
      </c>
      <c r="AM30" s="203">
        <v>5</v>
      </c>
    </row>
    <row r="31" spans="34:39" s="203" customFormat="1" x14ac:dyDescent="0.25">
      <c r="AH31" s="203">
        <v>226.00118000000001</v>
      </c>
      <c r="AI31" s="203" t="s">
        <v>3</v>
      </c>
      <c r="AJ31" s="203">
        <v>0</v>
      </c>
      <c r="AK31" s="203">
        <v>-13</v>
      </c>
      <c r="AL31" s="203">
        <v>10</v>
      </c>
      <c r="AM31" s="203">
        <v>8</v>
      </c>
    </row>
    <row r="32" spans="34:39" s="203" customFormat="1" x14ac:dyDescent="0.25">
      <c r="AH32" s="203">
        <v>228.00136000000001</v>
      </c>
      <c r="AI32" s="203" t="s">
        <v>329</v>
      </c>
      <c r="AJ32" s="203">
        <v>-1</v>
      </c>
      <c r="AK32" s="203">
        <v>-10</v>
      </c>
      <c r="AL32" s="203">
        <v>15</v>
      </c>
      <c r="AM32" s="203">
        <v>6</v>
      </c>
    </row>
    <row r="33" spans="34:39" s="203" customFormat="1" x14ac:dyDescent="0.25">
      <c r="AH33" s="203">
        <v>230.00149999999999</v>
      </c>
      <c r="AI33" s="203" t="s">
        <v>208</v>
      </c>
      <c r="AJ33" s="203">
        <v>0</v>
      </c>
      <c r="AK33" s="203">
        <v>-6</v>
      </c>
      <c r="AL33" s="203">
        <v>14</v>
      </c>
      <c r="AM33" s="203">
        <v>6</v>
      </c>
    </row>
    <row r="34" spans="34:39" s="203" customFormat="1" x14ac:dyDescent="0.25">
      <c r="AH34" s="203">
        <v>231.00122999999999</v>
      </c>
      <c r="AI34" s="203" t="s">
        <v>492</v>
      </c>
      <c r="AJ34" s="203">
        <v>0</v>
      </c>
      <c r="AK34" s="203">
        <v>-12</v>
      </c>
      <c r="AL34" s="203">
        <v>16</v>
      </c>
      <c r="AM34" s="203">
        <v>7</v>
      </c>
    </row>
    <row r="35" spans="34:39" s="203" customFormat="1" x14ac:dyDescent="0.25">
      <c r="AH35" s="203">
        <v>231.00142</v>
      </c>
      <c r="AI35" s="203" t="s">
        <v>493</v>
      </c>
      <c r="AJ35" s="203">
        <v>0</v>
      </c>
      <c r="AK35" s="203">
        <v>-12</v>
      </c>
      <c r="AL35" s="203">
        <v>12</v>
      </c>
      <c r="AM35" s="203">
        <v>9</v>
      </c>
    </row>
    <row r="36" spans="34:39" s="203" customFormat="1" x14ac:dyDescent="0.25">
      <c r="AH36" s="203">
        <v>232.00130999999999</v>
      </c>
      <c r="AI36" s="203" t="s">
        <v>17</v>
      </c>
      <c r="AJ36" s="203">
        <v>0</v>
      </c>
      <c r="AK36" s="203">
        <v>-11</v>
      </c>
      <c r="AL36" s="203">
        <v>18</v>
      </c>
      <c r="AM36" s="203">
        <v>5</v>
      </c>
    </row>
    <row r="37" spans="34:39" s="203" customFormat="1" x14ac:dyDescent="0.25">
      <c r="AH37" s="203">
        <v>235.00111999999999</v>
      </c>
      <c r="AI37" s="203" t="s">
        <v>209</v>
      </c>
      <c r="AJ37" s="203">
        <v>0</v>
      </c>
      <c r="AK37" s="203">
        <v>-12</v>
      </c>
      <c r="AL37" s="203">
        <v>13</v>
      </c>
      <c r="AM37" s="203">
        <v>8</v>
      </c>
    </row>
    <row r="38" spans="34:39" s="203" customFormat="1" x14ac:dyDescent="0.25">
      <c r="AH38" s="203">
        <v>238.00095999999999</v>
      </c>
      <c r="AI38" s="203" t="s">
        <v>354</v>
      </c>
      <c r="AJ38" s="203">
        <v>0</v>
      </c>
      <c r="AK38" s="203">
        <v>-5</v>
      </c>
      <c r="AL38" s="203">
        <v>20</v>
      </c>
      <c r="AM38" s="203">
        <v>6</v>
      </c>
    </row>
    <row r="39" spans="34:39" s="203" customFormat="1" x14ac:dyDescent="0.25">
      <c r="AH39" s="203">
        <v>244.00112999999999</v>
      </c>
      <c r="AI39" s="203" t="s">
        <v>211</v>
      </c>
      <c r="AJ39" s="203">
        <v>0</v>
      </c>
      <c r="AK39" s="203">
        <v>-5</v>
      </c>
      <c r="AL39" s="203">
        <v>15</v>
      </c>
      <c r="AM39" s="203">
        <v>11</v>
      </c>
    </row>
    <row r="40" spans="34:39" s="203" customFormat="1" x14ac:dyDescent="0.25">
      <c r="AH40" s="203">
        <v>249.00147000000001</v>
      </c>
      <c r="AI40" s="203" t="s">
        <v>348</v>
      </c>
      <c r="AJ40" s="203">
        <v>0</v>
      </c>
      <c r="AK40" s="203">
        <v>-5</v>
      </c>
      <c r="AL40" s="203">
        <v>22</v>
      </c>
      <c r="AM40" s="203">
        <v>9</v>
      </c>
    </row>
    <row r="41" spans="34:39" s="203" customFormat="1" x14ac:dyDescent="0.25">
      <c r="AH41" s="203">
        <v>1193.0010199999999</v>
      </c>
      <c r="AI41" s="203" t="s">
        <v>204</v>
      </c>
      <c r="AJ41" s="203">
        <v>0</v>
      </c>
      <c r="AK41" s="203">
        <v>-7</v>
      </c>
      <c r="AL41" s="203">
        <v>8</v>
      </c>
      <c r="AM41" s="203">
        <v>5</v>
      </c>
    </row>
    <row r="42" spans="34:39" s="203" customFormat="1" x14ac:dyDescent="0.25">
      <c r="AH42" s="203">
        <v>1196.00091</v>
      </c>
      <c r="AI42" s="203" t="s">
        <v>693</v>
      </c>
      <c r="AJ42" s="203">
        <v>0</v>
      </c>
      <c r="AK42" s="203">
        <v>-10</v>
      </c>
      <c r="AL42" s="203">
        <v>17</v>
      </c>
      <c r="AM42" s="203">
        <v>5</v>
      </c>
    </row>
    <row r="43" spans="34:39" s="203" customFormat="1" x14ac:dyDescent="0.25">
      <c r="AH43" s="203">
        <v>1196.00127</v>
      </c>
      <c r="AI43" s="203" t="s">
        <v>333</v>
      </c>
      <c r="AJ43" s="203">
        <v>0</v>
      </c>
      <c r="AK43" s="203">
        <v>-10</v>
      </c>
      <c r="AL43" s="203">
        <v>12</v>
      </c>
      <c r="AM43" s="203">
        <v>7</v>
      </c>
    </row>
    <row r="44" spans="34:39" s="203" customFormat="1" x14ac:dyDescent="0.25">
      <c r="AH44" s="203">
        <v>1199.0011099999999</v>
      </c>
      <c r="AI44" s="203" t="s">
        <v>202</v>
      </c>
      <c r="AJ44" s="203">
        <v>0</v>
      </c>
      <c r="AK44" s="203">
        <v>-6</v>
      </c>
      <c r="AL44" s="203">
        <v>19</v>
      </c>
      <c r="AM44" s="203">
        <v>3</v>
      </c>
    </row>
    <row r="45" spans="34:39" s="203" customFormat="1" x14ac:dyDescent="0.25">
      <c r="AH45" s="203">
        <v>1199.0011999999999</v>
      </c>
      <c r="AI45" s="203" t="s">
        <v>346</v>
      </c>
      <c r="AJ45" s="203">
        <v>0</v>
      </c>
      <c r="AK45" s="203">
        <v>-4</v>
      </c>
      <c r="AL45" s="203">
        <v>10</v>
      </c>
      <c r="AM45" s="203">
        <v>6</v>
      </c>
    </row>
    <row r="46" spans="34:39" s="203" customFormat="1" x14ac:dyDescent="0.25">
      <c r="AH46" s="203">
        <v>1200.0012899999999</v>
      </c>
      <c r="AI46" s="203" t="s">
        <v>483</v>
      </c>
      <c r="AJ46" s="203">
        <v>0</v>
      </c>
      <c r="AK46" s="203">
        <v>-9</v>
      </c>
      <c r="AL46" s="203">
        <v>19</v>
      </c>
      <c r="AM46" s="203">
        <v>4</v>
      </c>
    </row>
    <row r="47" spans="34:39" s="203" customFormat="1" x14ac:dyDescent="0.25">
      <c r="AH47" s="203">
        <v>1201.00137</v>
      </c>
      <c r="AI47" s="203" t="s">
        <v>550</v>
      </c>
      <c r="AJ47" s="203">
        <v>0</v>
      </c>
      <c r="AK47" s="203">
        <v>-3</v>
      </c>
      <c r="AL47" s="203">
        <v>11</v>
      </c>
      <c r="AM47" s="203">
        <v>6</v>
      </c>
    </row>
    <row r="48" spans="34:39" s="203" customFormat="1" x14ac:dyDescent="0.25">
      <c r="AH48" s="203">
        <v>1201.00143</v>
      </c>
      <c r="AI48" s="203" t="s">
        <v>698</v>
      </c>
      <c r="AJ48" s="203">
        <v>0</v>
      </c>
      <c r="AK48" s="203">
        <v>-7</v>
      </c>
      <c r="AL48" s="203">
        <v>17</v>
      </c>
      <c r="AM48" s="203">
        <v>5</v>
      </c>
    </row>
    <row r="49" spans="34:39" s="203" customFormat="1" x14ac:dyDescent="0.25">
      <c r="AH49" s="203">
        <v>1202.0014100000001</v>
      </c>
      <c r="AI49" s="203" t="s">
        <v>21</v>
      </c>
      <c r="AJ49" s="203">
        <v>0</v>
      </c>
      <c r="AK49" s="203">
        <v>-7</v>
      </c>
      <c r="AL49" s="203">
        <v>13</v>
      </c>
      <c r="AM49" s="203">
        <v>7</v>
      </c>
    </row>
    <row r="50" spans="34:39" s="203" customFormat="1" x14ac:dyDescent="0.25">
      <c r="AH50" s="203">
        <v>1204.0010400000001</v>
      </c>
      <c r="AI50" s="203" t="s">
        <v>695</v>
      </c>
      <c r="AJ50" s="203">
        <v>0</v>
      </c>
      <c r="AK50" s="203">
        <v>-1</v>
      </c>
      <c r="AL50" s="203">
        <v>11</v>
      </c>
      <c r="AM50" s="203">
        <v>5</v>
      </c>
    </row>
    <row r="51" spans="34:39" s="203" customFormat="1" x14ac:dyDescent="0.25">
      <c r="AH51" s="203">
        <v>1204.0013200000001</v>
      </c>
      <c r="AI51" s="203" t="s">
        <v>689</v>
      </c>
      <c r="AJ51" s="203">
        <v>0</v>
      </c>
      <c r="AK51" s="203">
        <v>-7</v>
      </c>
      <c r="AL51" s="203">
        <v>16</v>
      </c>
      <c r="AM51" s="203">
        <v>7</v>
      </c>
    </row>
    <row r="52" spans="34:39" s="203" customFormat="1" x14ac:dyDescent="0.25">
      <c r="AH52" s="203">
        <v>1204.00145</v>
      </c>
      <c r="AI52" s="203" t="s">
        <v>443</v>
      </c>
      <c r="AJ52" s="203">
        <v>0</v>
      </c>
      <c r="AK52" s="203">
        <v>-7</v>
      </c>
      <c r="AL52" s="203">
        <v>16</v>
      </c>
      <c r="AM52" s="203">
        <v>6</v>
      </c>
    </row>
    <row r="53" spans="34:39" s="203" customFormat="1" x14ac:dyDescent="0.25">
      <c r="AH53" s="203">
        <v>1205.00092</v>
      </c>
      <c r="AI53" s="203" t="s">
        <v>353</v>
      </c>
      <c r="AJ53" s="203">
        <v>0</v>
      </c>
      <c r="AK53" s="203">
        <v>-5</v>
      </c>
      <c r="AL53" s="203">
        <v>21</v>
      </c>
      <c r="AM53" s="203">
        <v>5</v>
      </c>
    </row>
    <row r="54" spans="34:39" s="203" customFormat="1" x14ac:dyDescent="0.25">
      <c r="AH54" s="203">
        <v>1205.00128</v>
      </c>
      <c r="AI54" s="203" t="s">
        <v>437</v>
      </c>
      <c r="AJ54" s="203">
        <v>0</v>
      </c>
      <c r="AK54" s="203">
        <v>-5</v>
      </c>
      <c r="AL54" s="203">
        <v>15</v>
      </c>
      <c r="AM54" s="203">
        <v>6</v>
      </c>
    </row>
    <row r="55" spans="34:39" s="203" customFormat="1" x14ac:dyDescent="0.25">
      <c r="AH55" s="203">
        <v>1210.00153</v>
      </c>
      <c r="AI55" s="203" t="s">
        <v>409</v>
      </c>
      <c r="AJ55" s="203">
        <v>0</v>
      </c>
      <c r="AK55" s="203">
        <v>-5</v>
      </c>
      <c r="AL55" s="203">
        <v>9</v>
      </c>
      <c r="AM55" s="203">
        <v>12</v>
      </c>
    </row>
    <row r="56" spans="34:39" s="203" customFormat="1" x14ac:dyDescent="0.25">
      <c r="AH56" s="203">
        <v>1211.00109</v>
      </c>
      <c r="AI56" s="203" t="s">
        <v>592</v>
      </c>
      <c r="AJ56" s="203">
        <v>0</v>
      </c>
      <c r="AK56" s="203">
        <v>-2</v>
      </c>
      <c r="AL56" s="203">
        <v>23</v>
      </c>
      <c r="AM56" s="203">
        <v>5</v>
      </c>
    </row>
    <row r="57" spans="34:39" s="203" customFormat="1" x14ac:dyDescent="0.25">
      <c r="AH57" s="203">
        <v>1213.0010299999999</v>
      </c>
      <c r="AI57" s="203" t="s">
        <v>365</v>
      </c>
      <c r="AJ57" s="203">
        <v>0</v>
      </c>
      <c r="AK57" s="203">
        <v>-3</v>
      </c>
      <c r="AL57" s="203">
        <v>21</v>
      </c>
      <c r="AM57" s="203">
        <v>6</v>
      </c>
    </row>
    <row r="58" spans="34:39" s="203" customFormat="1" x14ac:dyDescent="0.25">
      <c r="AH58" s="203">
        <v>1214.00099</v>
      </c>
      <c r="AI58" s="203" t="s">
        <v>576</v>
      </c>
      <c r="AJ58" s="203">
        <v>0</v>
      </c>
      <c r="AK58" s="203">
        <v>-6</v>
      </c>
      <c r="AL58" s="203">
        <v>13</v>
      </c>
      <c r="AM58" s="203">
        <v>12</v>
      </c>
    </row>
    <row r="59" spans="34:39" s="203" customFormat="1" x14ac:dyDescent="0.25">
      <c r="AH59" s="203">
        <v>1216.0010600000001</v>
      </c>
      <c r="AI59" s="203" t="s">
        <v>207</v>
      </c>
      <c r="AJ59" s="203">
        <v>0</v>
      </c>
      <c r="AL59" s="203">
        <v>15</v>
      </c>
      <c r="AM59" s="203">
        <v>9</v>
      </c>
    </row>
    <row r="60" spans="34:39" s="203" customFormat="1" x14ac:dyDescent="0.25">
      <c r="AH60" s="203">
        <v>1217.00146</v>
      </c>
      <c r="AI60" s="203" t="s">
        <v>690</v>
      </c>
      <c r="AJ60" s="203">
        <v>0</v>
      </c>
      <c r="AK60" s="203">
        <v>-3</v>
      </c>
      <c r="AL60" s="203">
        <v>14</v>
      </c>
      <c r="AM60" s="203">
        <v>11</v>
      </c>
    </row>
    <row r="61" spans="34:39" s="203" customFormat="1" x14ac:dyDescent="0.25">
      <c r="AH61" s="203">
        <v>1219.0009500000001</v>
      </c>
      <c r="AI61" s="203" t="s">
        <v>694</v>
      </c>
      <c r="AJ61" s="203">
        <v>0</v>
      </c>
      <c r="AK61" s="203">
        <v>-2</v>
      </c>
      <c r="AL61" s="203">
        <v>21</v>
      </c>
      <c r="AM61" s="203">
        <v>9</v>
      </c>
    </row>
    <row r="62" spans="34:39" s="203" customFormat="1" x14ac:dyDescent="0.25">
      <c r="AH62" s="203">
        <v>1223.00117</v>
      </c>
      <c r="AI62" s="203" t="s">
        <v>584</v>
      </c>
      <c r="AJ62" s="203">
        <v>0</v>
      </c>
      <c r="AK62" s="203">
        <v>-3</v>
      </c>
      <c r="AL62" s="203">
        <v>19</v>
      </c>
      <c r="AM62" s="203">
        <v>10</v>
      </c>
    </row>
    <row r="63" spans="34:39" s="203" customFormat="1" x14ac:dyDescent="0.25">
      <c r="AH63" s="203">
        <v>1223.0014799999999</v>
      </c>
      <c r="AI63" s="203" t="s">
        <v>700</v>
      </c>
      <c r="AJ63" s="203">
        <v>0</v>
      </c>
      <c r="AK63" s="203">
        <v>-3</v>
      </c>
      <c r="AL63" s="203">
        <v>20</v>
      </c>
      <c r="AM63" s="203">
        <v>12</v>
      </c>
    </row>
    <row r="64" spans="34:39" s="203" customFormat="1" x14ac:dyDescent="0.25">
      <c r="AH64" s="203">
        <v>1232.0014000000001</v>
      </c>
      <c r="AI64" s="203" t="s">
        <v>535</v>
      </c>
      <c r="AJ64" s="203">
        <v>0</v>
      </c>
      <c r="AK64" s="203">
        <v>-5</v>
      </c>
      <c r="AL64" s="203">
        <v>11</v>
      </c>
      <c r="AM64" s="203">
        <v>18</v>
      </c>
    </row>
    <row r="65" spans="34:39" s="203" customFormat="1" x14ac:dyDescent="0.25">
      <c r="AH65" s="203">
        <v>1240.0012099999999</v>
      </c>
      <c r="AI65" s="203" t="s">
        <v>696</v>
      </c>
      <c r="AJ65" s="203">
        <v>0</v>
      </c>
      <c r="AK65" s="203">
        <v>-3</v>
      </c>
      <c r="AL65" s="203">
        <v>15</v>
      </c>
      <c r="AM65" s="203">
        <v>20</v>
      </c>
    </row>
    <row r="66" spans="34:39" s="203" customFormat="1" x14ac:dyDescent="0.25">
      <c r="AH66" s="203">
        <v>1245.0012400000001</v>
      </c>
      <c r="AI66" s="203" t="s">
        <v>697</v>
      </c>
      <c r="AJ66" s="203">
        <v>0</v>
      </c>
      <c r="AK66" s="203">
        <v>-1</v>
      </c>
      <c r="AL66" s="203">
        <v>20</v>
      </c>
      <c r="AM66" s="203">
        <v>20</v>
      </c>
    </row>
    <row r="67" spans="34:39" s="203" customFormat="1" x14ac:dyDescent="0.25">
      <c r="AH67" s="203">
        <v>1245.00144</v>
      </c>
      <c r="AI67" s="203" t="s">
        <v>699</v>
      </c>
      <c r="AJ67" s="203">
        <v>0</v>
      </c>
      <c r="AK67" s="203">
        <v>-1</v>
      </c>
      <c r="AL67" s="203">
        <v>28</v>
      </c>
      <c r="AM67" s="203">
        <v>16</v>
      </c>
    </row>
    <row r="68" spans="34:39" s="203" customFormat="1" x14ac:dyDescent="0.25">
      <c r="AH68" s="203">
        <v>2118.0013399999998</v>
      </c>
      <c r="AI68" s="203" t="s">
        <v>338</v>
      </c>
      <c r="AJ68" s="203">
        <v>0</v>
      </c>
      <c r="AK68" s="203">
        <v>-7</v>
      </c>
      <c r="AL68" s="203">
        <v>7</v>
      </c>
      <c r="AM68" s="203">
        <v>0</v>
      </c>
    </row>
    <row r="69" spans="34:39" s="203" customFormat="1" x14ac:dyDescent="0.25">
      <c r="AH69" s="203">
        <v>2126.0010699999998</v>
      </c>
      <c r="AI69" s="203" t="s">
        <v>18</v>
      </c>
      <c r="AJ69" s="203">
        <v>0</v>
      </c>
      <c r="AK69" s="203">
        <v>-7</v>
      </c>
      <c r="AL69" s="203">
        <v>11</v>
      </c>
      <c r="AM69" s="203">
        <v>2</v>
      </c>
    </row>
    <row r="70" spans="34:39" s="203" customFormat="1" x14ac:dyDescent="0.25">
      <c r="AH70" s="203">
        <v>2153.0010499999999</v>
      </c>
      <c r="AI70" s="203" t="s">
        <v>215</v>
      </c>
      <c r="AJ70" s="203">
        <v>0</v>
      </c>
      <c r="AK70" s="203">
        <v>-2</v>
      </c>
      <c r="AL70" s="203">
        <v>11</v>
      </c>
      <c r="AM70" s="203">
        <v>11</v>
      </c>
    </row>
    <row r="71" spans="34:39" s="203" customFormat="1" x14ac:dyDescent="0.25">
      <c r="AH71" s="203">
        <v>3078.0009799999998</v>
      </c>
      <c r="AI71" s="203" t="s">
        <v>417</v>
      </c>
      <c r="AJ71" s="203">
        <v>0</v>
      </c>
      <c r="AK71" s="203">
        <v>-1</v>
      </c>
      <c r="AL71" s="203">
        <v>5</v>
      </c>
      <c r="AM71" s="203">
        <v>6</v>
      </c>
    </row>
    <row r="72" spans="34:39" s="203" customFormat="1" x14ac:dyDescent="0.25">
      <c r="AH72" s="203">
        <v>3996.0015400000002</v>
      </c>
      <c r="AI72" s="203">
        <v>0</v>
      </c>
      <c r="AJ72" s="203">
        <v>0</v>
      </c>
      <c r="AL72" s="203">
        <v>0</v>
      </c>
      <c r="AM72" s="203">
        <v>0</v>
      </c>
    </row>
    <row r="73" spans="34:39" s="203" customFormat="1" x14ac:dyDescent="0.25">
      <c r="AH73" s="203">
        <v>3996.00155</v>
      </c>
      <c r="AI73" s="203">
        <v>0</v>
      </c>
      <c r="AJ73" s="203">
        <v>0</v>
      </c>
      <c r="AL73" s="203">
        <v>0</v>
      </c>
      <c r="AM73" s="203">
        <v>0</v>
      </c>
    </row>
    <row r="74" spans="34:39" s="203" customFormat="1" x14ac:dyDescent="0.25">
      <c r="AH74" s="203">
        <v>3996.0015600000002</v>
      </c>
      <c r="AI74" s="203">
        <v>0</v>
      </c>
      <c r="AJ74" s="203">
        <v>0</v>
      </c>
      <c r="AL74" s="203">
        <v>0</v>
      </c>
      <c r="AM74" s="203">
        <v>0</v>
      </c>
    </row>
    <row r="75" spans="34:39" s="203" customFormat="1" x14ac:dyDescent="0.25">
      <c r="AH75" s="203">
        <v>3996.0015699999999</v>
      </c>
      <c r="AI75" s="203">
        <v>0</v>
      </c>
      <c r="AJ75" s="203">
        <v>0</v>
      </c>
      <c r="AL75" s="203">
        <v>0</v>
      </c>
      <c r="AM75" s="203">
        <v>0</v>
      </c>
    </row>
    <row r="76" spans="34:39" s="203" customFormat="1" x14ac:dyDescent="0.25">
      <c r="AH76" s="203">
        <v>3996.0015800000001</v>
      </c>
      <c r="AI76" s="203">
        <v>0</v>
      </c>
      <c r="AJ76" s="203">
        <v>0</v>
      </c>
      <c r="AL76" s="203">
        <v>0</v>
      </c>
      <c r="AM76" s="203">
        <v>0</v>
      </c>
    </row>
    <row r="77" spans="34:39" s="203" customFormat="1" x14ac:dyDescent="0.25">
      <c r="AH77" s="203">
        <v>3996.0015899999999</v>
      </c>
      <c r="AI77" s="203">
        <v>0</v>
      </c>
      <c r="AJ77" s="203">
        <v>0</v>
      </c>
      <c r="AL77" s="203">
        <v>0</v>
      </c>
      <c r="AM77" s="203">
        <v>0</v>
      </c>
    </row>
    <row r="78" spans="34:39" s="203" customFormat="1" x14ac:dyDescent="0.25">
      <c r="AH78" s="203">
        <v>3996.0016000000001</v>
      </c>
      <c r="AI78" s="203">
        <v>0</v>
      </c>
      <c r="AJ78" s="203">
        <v>0</v>
      </c>
      <c r="AL78" s="203">
        <v>0</v>
      </c>
      <c r="AM78" s="203">
        <v>0</v>
      </c>
    </row>
    <row r="79" spans="34:39" s="203" customFormat="1" x14ac:dyDescent="0.25">
      <c r="AH79" s="203">
        <v>3996.0016099999998</v>
      </c>
      <c r="AI79" s="203">
        <v>0</v>
      </c>
      <c r="AJ79" s="203">
        <v>0</v>
      </c>
      <c r="AL79" s="203">
        <v>0</v>
      </c>
      <c r="AM79" s="203">
        <v>0</v>
      </c>
    </row>
    <row r="80" spans="34:39" s="203" customFormat="1" x14ac:dyDescent="0.25">
      <c r="AH80" s="203">
        <v>3996.00162</v>
      </c>
      <c r="AI80" s="203">
        <v>0</v>
      </c>
      <c r="AJ80" s="203">
        <v>0</v>
      </c>
      <c r="AL80" s="203">
        <v>0</v>
      </c>
      <c r="AM80" s="203">
        <v>0</v>
      </c>
    </row>
    <row r="81" spans="34:39" s="203" customFormat="1" x14ac:dyDescent="0.25">
      <c r="AH81" s="203">
        <v>3996.0016300000002</v>
      </c>
      <c r="AI81" s="203">
        <v>0</v>
      </c>
      <c r="AJ81" s="203">
        <v>0</v>
      </c>
      <c r="AL81" s="203">
        <v>0</v>
      </c>
      <c r="AM81" s="203">
        <v>0</v>
      </c>
    </row>
    <row r="82" spans="34:39" s="203" customFormat="1" x14ac:dyDescent="0.25">
      <c r="AH82" s="203">
        <v>3996.00164</v>
      </c>
      <c r="AI82" s="203">
        <v>0</v>
      </c>
      <c r="AJ82" s="203">
        <v>0</v>
      </c>
      <c r="AL82" s="203">
        <v>0</v>
      </c>
      <c r="AM82" s="203">
        <v>0</v>
      </c>
    </row>
    <row r="83" spans="34:39" s="203" customFormat="1" x14ac:dyDescent="0.25">
      <c r="AH83" s="203">
        <v>3996.0016500000002</v>
      </c>
      <c r="AI83" s="203">
        <v>0</v>
      </c>
      <c r="AJ83" s="203">
        <v>0</v>
      </c>
      <c r="AL83" s="203">
        <v>0</v>
      </c>
      <c r="AM83" s="203">
        <v>0</v>
      </c>
    </row>
    <row r="84" spans="34:39" s="203" customFormat="1" x14ac:dyDescent="0.25">
      <c r="AH84" s="203">
        <v>3996.0016599999999</v>
      </c>
      <c r="AI84" s="203">
        <v>0</v>
      </c>
      <c r="AJ84" s="203">
        <v>0</v>
      </c>
      <c r="AL84" s="203">
        <v>0</v>
      </c>
      <c r="AM84" s="203">
        <v>0</v>
      </c>
    </row>
    <row r="85" spans="34:39" s="203" customFormat="1" x14ac:dyDescent="0.25">
      <c r="AH85" s="203">
        <v>3996.0016700000001</v>
      </c>
      <c r="AI85" s="203">
        <v>0</v>
      </c>
      <c r="AJ85" s="203">
        <v>0</v>
      </c>
      <c r="AL85" s="203">
        <v>0</v>
      </c>
      <c r="AM85" s="203">
        <v>0</v>
      </c>
    </row>
    <row r="86" spans="34:39" s="203" customFormat="1" x14ac:dyDescent="0.25">
      <c r="AH86" s="203">
        <v>3996.0016799999999</v>
      </c>
      <c r="AI86" s="203">
        <v>0</v>
      </c>
      <c r="AJ86" s="203">
        <v>0</v>
      </c>
      <c r="AL86" s="203">
        <v>0</v>
      </c>
      <c r="AM86" s="203">
        <v>0</v>
      </c>
    </row>
    <row r="87" spans="34:39" s="203" customFormat="1" x14ac:dyDescent="0.25">
      <c r="AH87" s="203">
        <v>3996.0016900000001</v>
      </c>
      <c r="AI87" s="203">
        <v>0</v>
      </c>
      <c r="AJ87" s="203">
        <v>0</v>
      </c>
      <c r="AL87" s="203">
        <v>0</v>
      </c>
      <c r="AM87" s="203">
        <v>0</v>
      </c>
    </row>
    <row r="88" spans="34:39" s="203" customFormat="1" x14ac:dyDescent="0.25">
      <c r="AH88" s="203">
        <v>3996.0016999999998</v>
      </c>
      <c r="AI88" s="203">
        <v>0</v>
      </c>
      <c r="AJ88" s="203">
        <v>0</v>
      </c>
      <c r="AL88" s="203">
        <v>0</v>
      </c>
      <c r="AM88" s="203">
        <v>0</v>
      </c>
    </row>
    <row r="89" spans="34:39" s="203" customFormat="1" x14ac:dyDescent="0.25">
      <c r="AH89" s="203">
        <v>3996.00171</v>
      </c>
      <c r="AI89" s="203">
        <v>0</v>
      </c>
      <c r="AJ89" s="203">
        <v>0</v>
      </c>
      <c r="AL89" s="203">
        <v>0</v>
      </c>
      <c r="AM89" s="203">
        <v>0</v>
      </c>
    </row>
    <row r="90" spans="34:39" s="203" customFormat="1" x14ac:dyDescent="0.25">
      <c r="AH90" s="203">
        <v>3996.0017200000002</v>
      </c>
      <c r="AI90" s="203">
        <v>0</v>
      </c>
      <c r="AJ90" s="203">
        <v>0</v>
      </c>
      <c r="AL90" s="203">
        <v>0</v>
      </c>
      <c r="AM90" s="203">
        <v>0</v>
      </c>
    </row>
    <row r="91" spans="34:39" s="203" customFormat="1" x14ac:dyDescent="0.25">
      <c r="AH91" s="203">
        <v>3996.00173</v>
      </c>
      <c r="AI91" s="203">
        <v>0</v>
      </c>
      <c r="AJ91" s="203">
        <v>0</v>
      </c>
      <c r="AL91" s="203">
        <v>0</v>
      </c>
      <c r="AM91" s="203">
        <v>0</v>
      </c>
    </row>
    <row r="92" spans="34:39" s="203" customFormat="1" x14ac:dyDescent="0.25">
      <c r="AH92" s="203">
        <v>3996.0017400000002</v>
      </c>
      <c r="AI92" s="203">
        <v>0</v>
      </c>
      <c r="AJ92" s="203">
        <v>0</v>
      </c>
      <c r="AL92" s="203">
        <v>0</v>
      </c>
      <c r="AM92" s="203">
        <v>0</v>
      </c>
    </row>
    <row r="93" spans="34:39" s="203" customFormat="1" x14ac:dyDescent="0.25">
      <c r="AH93" s="203">
        <v>3996.0017499999999</v>
      </c>
      <c r="AI93" s="203">
        <v>0</v>
      </c>
      <c r="AJ93" s="203">
        <v>0</v>
      </c>
      <c r="AL93" s="203">
        <v>0</v>
      </c>
      <c r="AM93" s="203">
        <v>0</v>
      </c>
    </row>
    <row r="94" spans="34:39" s="203" customFormat="1" x14ac:dyDescent="0.25">
      <c r="AH94" s="203">
        <v>3996.0017600000001</v>
      </c>
      <c r="AI94" s="203">
        <v>0</v>
      </c>
      <c r="AJ94" s="203">
        <v>0</v>
      </c>
      <c r="AL94" s="203">
        <v>0</v>
      </c>
      <c r="AM94" s="203">
        <v>0</v>
      </c>
    </row>
    <row r="95" spans="34:39" s="203" customFormat="1" x14ac:dyDescent="0.25">
      <c r="AH95" s="203">
        <v>3996.0017699999999</v>
      </c>
      <c r="AI95" s="203">
        <v>0</v>
      </c>
      <c r="AJ95" s="203">
        <v>0</v>
      </c>
      <c r="AL95" s="203">
        <v>0</v>
      </c>
      <c r="AM95" s="203">
        <v>0</v>
      </c>
    </row>
    <row r="96" spans="34:39" s="203" customFormat="1" x14ac:dyDescent="0.25">
      <c r="AH96" s="203">
        <v>3996.0017800000001</v>
      </c>
      <c r="AI96" s="203">
        <v>0</v>
      </c>
      <c r="AJ96" s="203">
        <v>0</v>
      </c>
      <c r="AL96" s="203">
        <v>0</v>
      </c>
      <c r="AM96" s="203">
        <v>0</v>
      </c>
    </row>
    <row r="97" spans="34:39" s="203" customFormat="1" x14ac:dyDescent="0.25">
      <c r="AH97" s="203">
        <v>3996.0017899999998</v>
      </c>
      <c r="AI97" s="203">
        <v>0</v>
      </c>
      <c r="AJ97" s="203">
        <v>0</v>
      </c>
      <c r="AL97" s="203">
        <v>0</v>
      </c>
      <c r="AM97" s="203">
        <v>0</v>
      </c>
    </row>
    <row r="98" spans="34:39" s="203" customFormat="1" x14ac:dyDescent="0.25">
      <c r="AH98" s="203">
        <v>3996.0018</v>
      </c>
      <c r="AI98" s="203">
        <v>0</v>
      </c>
      <c r="AJ98" s="203">
        <v>0</v>
      </c>
      <c r="AL98" s="203">
        <v>0</v>
      </c>
      <c r="AM98" s="203">
        <v>0</v>
      </c>
    </row>
    <row r="99" spans="34:39" s="203" customFormat="1" x14ac:dyDescent="0.25">
      <c r="AH99" s="203">
        <v>3996.0018100000002</v>
      </c>
      <c r="AI99" s="203">
        <v>0</v>
      </c>
      <c r="AJ99" s="203">
        <v>0</v>
      </c>
      <c r="AL99" s="203">
        <v>0</v>
      </c>
      <c r="AM99" s="203">
        <v>0</v>
      </c>
    </row>
    <row r="100" spans="34:39" s="203" customFormat="1" x14ac:dyDescent="0.25">
      <c r="AH100" s="203">
        <v>3996.00182</v>
      </c>
      <c r="AI100" s="203">
        <v>0</v>
      </c>
      <c r="AJ100" s="203">
        <v>0</v>
      </c>
      <c r="AL100" s="203">
        <v>0</v>
      </c>
      <c r="AM100" s="203">
        <v>0</v>
      </c>
    </row>
    <row r="101" spans="34:39" x14ac:dyDescent="0.25">
      <c r="AH101" s="203">
        <v>3996.0018300000002</v>
      </c>
      <c r="AI101" s="203">
        <v>0</v>
      </c>
      <c r="AJ101" s="203">
        <v>0</v>
      </c>
      <c r="AL101" s="203">
        <v>0</v>
      </c>
      <c r="AM101" s="203">
        <v>0</v>
      </c>
    </row>
    <row r="102" spans="34:39" x14ac:dyDescent="0.25">
      <c r="AH102" s="203">
        <v>3996.0018399999999</v>
      </c>
      <c r="AI102" s="203">
        <v>0</v>
      </c>
      <c r="AJ102" s="203">
        <v>0</v>
      </c>
      <c r="AL102" s="203">
        <v>0</v>
      </c>
      <c r="AM102" s="203">
        <v>0</v>
      </c>
    </row>
    <row r="103" spans="34:39" x14ac:dyDescent="0.25">
      <c r="AH103" s="203">
        <v>3996.0018500000001</v>
      </c>
      <c r="AI103" s="203">
        <v>0</v>
      </c>
      <c r="AJ103" s="203">
        <v>0</v>
      </c>
      <c r="AL103" s="203">
        <v>0</v>
      </c>
      <c r="AM103" s="203">
        <v>0</v>
      </c>
    </row>
    <row r="104" spans="34:39" x14ac:dyDescent="0.25">
      <c r="AH104" s="203">
        <v>3996.0018599999999</v>
      </c>
      <c r="AI104" s="203">
        <v>0</v>
      </c>
      <c r="AJ104" s="203">
        <v>0</v>
      </c>
      <c r="AL104" s="203">
        <v>0</v>
      </c>
      <c r="AM104" s="203">
        <v>0</v>
      </c>
    </row>
    <row r="105" spans="34:39" x14ac:dyDescent="0.25">
      <c r="AH105" s="203">
        <v>3996.0018700000001</v>
      </c>
      <c r="AI105" s="203">
        <v>0</v>
      </c>
      <c r="AJ105" s="203">
        <v>0</v>
      </c>
      <c r="AL105" s="203">
        <v>0</v>
      </c>
      <c r="AM105" s="203">
        <v>0</v>
      </c>
    </row>
    <row r="106" spans="34:39" x14ac:dyDescent="0.25">
      <c r="AH106" s="203">
        <v>3996.0018799999998</v>
      </c>
      <c r="AI106" s="203">
        <v>0</v>
      </c>
      <c r="AJ106" s="203">
        <v>0</v>
      </c>
      <c r="AL106" s="203">
        <v>0</v>
      </c>
      <c r="AM106" s="203">
        <v>0</v>
      </c>
    </row>
    <row r="107" spans="34:39" x14ac:dyDescent="0.25">
      <c r="AH107" s="203">
        <v>3996.00189</v>
      </c>
      <c r="AI107" s="203">
        <v>0</v>
      </c>
      <c r="AJ107" s="203">
        <v>0</v>
      </c>
      <c r="AL107" s="203">
        <v>0</v>
      </c>
      <c r="AM107" s="203">
        <v>0</v>
      </c>
    </row>
    <row r="108" spans="34:39" x14ac:dyDescent="0.25">
      <c r="AH108" s="203">
        <v>3996.0019000000002</v>
      </c>
      <c r="AI108" s="203">
        <v>0</v>
      </c>
      <c r="AJ108" s="203">
        <v>0</v>
      </c>
      <c r="AL108" s="203">
        <v>0</v>
      </c>
      <c r="AM108" s="203">
        <v>0</v>
      </c>
    </row>
    <row r="109" spans="34:39" x14ac:dyDescent="0.25">
      <c r="AH109" s="203" t="e">
        <v>#NUM!</v>
      </c>
      <c r="AI109" s="203" t="e">
        <v>#NUM!</v>
      </c>
      <c r="AJ109" s="203" t="e">
        <v>#NUM!</v>
      </c>
      <c r="AK109" s="203" t="e">
        <v>#NUM!</v>
      </c>
      <c r="AL109" s="203" t="e">
        <v>#NUM!</v>
      </c>
      <c r="AM109" s="203" t="e">
        <v>#NUM!</v>
      </c>
    </row>
    <row r="110" spans="34:39" x14ac:dyDescent="0.25">
      <c r="AH110" s="203" t="e">
        <v>#NUM!</v>
      </c>
      <c r="AI110" s="203" t="e">
        <v>#NUM!</v>
      </c>
      <c r="AJ110" s="203" t="e">
        <v>#NUM!</v>
      </c>
      <c r="AK110" s="203" t="e">
        <v>#NUM!</v>
      </c>
      <c r="AL110" s="203" t="e">
        <v>#NUM!</v>
      </c>
      <c r="AM110" s="203" t="e">
        <v>#NUM!</v>
      </c>
    </row>
    <row r="111" spans="34:39" x14ac:dyDescent="0.25">
      <c r="AH111" s="203" t="e">
        <v>#NUM!</v>
      </c>
      <c r="AI111" s="203" t="e">
        <v>#NUM!</v>
      </c>
      <c r="AJ111" s="203" t="e">
        <v>#NUM!</v>
      </c>
      <c r="AK111" s="203" t="e">
        <v>#NUM!</v>
      </c>
      <c r="AL111" s="203" t="e">
        <v>#NUM!</v>
      </c>
      <c r="AM111" s="203" t="e">
        <v>#NUM!</v>
      </c>
    </row>
    <row r="112" spans="34:39" x14ac:dyDescent="0.25">
      <c r="AH112" s="203" t="e">
        <v>#NUM!</v>
      </c>
      <c r="AI112" s="203" t="e">
        <v>#NUM!</v>
      </c>
      <c r="AJ112" s="203" t="e">
        <v>#NUM!</v>
      </c>
      <c r="AK112" s="203" t="e">
        <v>#NUM!</v>
      </c>
      <c r="AL112" s="203" t="e">
        <v>#NUM!</v>
      </c>
      <c r="AM112" s="203" t="e">
        <v>#NUM!</v>
      </c>
    </row>
    <row r="113" spans="34:39" x14ac:dyDescent="0.25">
      <c r="AH113" s="203" t="e">
        <v>#NUM!</v>
      </c>
      <c r="AI113" s="203" t="e">
        <v>#NUM!</v>
      </c>
      <c r="AJ113" s="203" t="e">
        <v>#NUM!</v>
      </c>
      <c r="AK113" s="203" t="e">
        <v>#NUM!</v>
      </c>
      <c r="AL113" s="203" t="e">
        <v>#NUM!</v>
      </c>
      <c r="AM113" s="203" t="e">
        <v>#NUM!</v>
      </c>
    </row>
    <row r="114" spans="34:39" x14ac:dyDescent="0.25">
      <c r="AH114" s="203" t="e">
        <v>#NUM!</v>
      </c>
      <c r="AI114" s="203" t="e">
        <v>#NUM!</v>
      </c>
      <c r="AJ114" s="203" t="e">
        <v>#NUM!</v>
      </c>
      <c r="AK114" s="203" t="e">
        <v>#NUM!</v>
      </c>
      <c r="AL114" s="203" t="e">
        <v>#NUM!</v>
      </c>
      <c r="AM114" s="203" t="e">
        <v>#NUM!</v>
      </c>
    </row>
    <row r="115" spans="34:39" x14ac:dyDescent="0.25">
      <c r="AH115" s="203" t="e">
        <v>#NUM!</v>
      </c>
      <c r="AI115" s="203" t="e">
        <v>#NUM!</v>
      </c>
      <c r="AJ115" s="203" t="e">
        <v>#NUM!</v>
      </c>
      <c r="AK115" s="203" t="e">
        <v>#NUM!</v>
      </c>
      <c r="AL115" s="203" t="e">
        <v>#NUM!</v>
      </c>
      <c r="AM115" s="203" t="e">
        <v>#NUM!</v>
      </c>
    </row>
    <row r="116" spans="34:39" x14ac:dyDescent="0.25">
      <c r="AH116" s="203" t="e">
        <v>#NUM!</v>
      </c>
      <c r="AI116" s="203" t="e">
        <v>#NUM!</v>
      </c>
      <c r="AJ116" s="203" t="e">
        <v>#NUM!</v>
      </c>
      <c r="AK116" s="203" t="e">
        <v>#NUM!</v>
      </c>
      <c r="AL116" s="203" t="e">
        <v>#NUM!</v>
      </c>
      <c r="AM116" s="203" t="e">
        <v>#NUM!</v>
      </c>
    </row>
    <row r="117" spans="34:39" x14ac:dyDescent="0.25">
      <c r="AH117" s="203" t="e">
        <v>#NUM!</v>
      </c>
      <c r="AI117" s="203" t="e">
        <v>#NUM!</v>
      </c>
      <c r="AJ117" s="203" t="e">
        <v>#NUM!</v>
      </c>
      <c r="AK117" s="203" t="e">
        <v>#NUM!</v>
      </c>
      <c r="AL117" s="203" t="e">
        <v>#NUM!</v>
      </c>
      <c r="AM117" s="203" t="e">
        <v>#NUM!</v>
      </c>
    </row>
    <row r="118" spans="34:39" x14ac:dyDescent="0.25">
      <c r="AH118" s="203" t="e">
        <v>#NUM!</v>
      </c>
      <c r="AI118" s="203" t="e">
        <v>#NUM!</v>
      </c>
      <c r="AJ118" s="203" t="e">
        <v>#NUM!</v>
      </c>
      <c r="AK118" s="203" t="e">
        <v>#NUM!</v>
      </c>
      <c r="AL118" s="203" t="e">
        <v>#NUM!</v>
      </c>
      <c r="AM118" s="203" t="e">
        <v>#NUM!</v>
      </c>
    </row>
    <row r="119" spans="34:39" x14ac:dyDescent="0.25">
      <c r="AH119" s="203" t="e">
        <v>#NUM!</v>
      </c>
      <c r="AI119" s="203" t="e">
        <v>#NUM!</v>
      </c>
      <c r="AJ119" s="203" t="e">
        <v>#NUM!</v>
      </c>
      <c r="AK119" s="203" t="e">
        <v>#NUM!</v>
      </c>
      <c r="AL119" s="203" t="e">
        <v>#NUM!</v>
      </c>
      <c r="AM119" s="203" t="e">
        <v>#NUM!</v>
      </c>
    </row>
    <row r="120" spans="34:39" x14ac:dyDescent="0.25">
      <c r="AH120" s="203" t="e">
        <v>#NUM!</v>
      </c>
      <c r="AI120" s="203" t="e">
        <v>#NUM!</v>
      </c>
      <c r="AJ120" s="203" t="e">
        <v>#NUM!</v>
      </c>
      <c r="AK120" s="203" t="e">
        <v>#NUM!</v>
      </c>
      <c r="AL120" s="203" t="e">
        <v>#NUM!</v>
      </c>
      <c r="AM120" s="203" t="e">
        <v>#NUM!</v>
      </c>
    </row>
    <row r="121" spans="34:39" x14ac:dyDescent="0.25">
      <c r="AH121" s="203" t="e">
        <v>#NUM!</v>
      </c>
      <c r="AI121" s="203" t="e">
        <v>#NUM!</v>
      </c>
      <c r="AJ121" s="203" t="e">
        <v>#NUM!</v>
      </c>
      <c r="AK121" s="203" t="e">
        <v>#NUM!</v>
      </c>
      <c r="AL121" s="203" t="e">
        <v>#NUM!</v>
      </c>
      <c r="AM121" s="203" t="e">
        <v>#NUM!</v>
      </c>
    </row>
    <row r="122" spans="34:39" x14ac:dyDescent="0.25">
      <c r="AH122" s="203" t="e">
        <v>#NUM!</v>
      </c>
      <c r="AI122" s="203" t="e">
        <v>#NUM!</v>
      </c>
      <c r="AJ122" s="203" t="e">
        <v>#NUM!</v>
      </c>
      <c r="AK122" s="203" t="e">
        <v>#NUM!</v>
      </c>
      <c r="AL122" s="203" t="e">
        <v>#NUM!</v>
      </c>
      <c r="AM122" s="203" t="e">
        <v>#NUM!</v>
      </c>
    </row>
    <row r="123" spans="34:39" x14ac:dyDescent="0.25">
      <c r="AH123" s="203" t="e">
        <v>#NUM!</v>
      </c>
      <c r="AI123" s="203" t="e">
        <v>#NUM!</v>
      </c>
      <c r="AJ123" s="203" t="e">
        <v>#NUM!</v>
      </c>
      <c r="AK123" s="203" t="e">
        <v>#NUM!</v>
      </c>
      <c r="AL123" s="203" t="e">
        <v>#NUM!</v>
      </c>
      <c r="AM123" s="203" t="e">
        <v>#NUM!</v>
      </c>
    </row>
    <row r="124" spans="34:39" x14ac:dyDescent="0.25">
      <c r="AH124" s="203" t="e">
        <v>#NUM!</v>
      </c>
      <c r="AI124" s="203" t="e">
        <v>#NUM!</v>
      </c>
      <c r="AJ124" s="203" t="e">
        <v>#NUM!</v>
      </c>
      <c r="AK124" s="203" t="e">
        <v>#NUM!</v>
      </c>
      <c r="AL124" s="203" t="e">
        <v>#NUM!</v>
      </c>
      <c r="AM124" s="203" t="e">
        <v>#NUM!</v>
      </c>
    </row>
    <row r="125" spans="34:39" x14ac:dyDescent="0.25">
      <c r="AH125" s="203" t="e">
        <v>#NUM!</v>
      </c>
      <c r="AI125" s="203" t="e">
        <v>#NUM!</v>
      </c>
      <c r="AJ125" s="203" t="e">
        <v>#NUM!</v>
      </c>
      <c r="AK125" s="203" t="e">
        <v>#NUM!</v>
      </c>
      <c r="AL125" s="203" t="e">
        <v>#NUM!</v>
      </c>
      <c r="AM125" s="203" t="e">
        <v>#NUM!</v>
      </c>
    </row>
    <row r="126" spans="34:39" x14ac:dyDescent="0.25">
      <c r="AH126" s="203" t="e">
        <v>#NUM!</v>
      </c>
      <c r="AI126" s="203" t="e">
        <v>#NUM!</v>
      </c>
      <c r="AJ126" s="203" t="e">
        <v>#NUM!</v>
      </c>
      <c r="AK126" s="203" t="e">
        <v>#NUM!</v>
      </c>
      <c r="AL126" s="203" t="e">
        <v>#NUM!</v>
      </c>
      <c r="AM126" s="203" t="e">
        <v>#NUM!</v>
      </c>
    </row>
    <row r="127" spans="34:39" x14ac:dyDescent="0.25">
      <c r="AH127" s="203" t="e">
        <v>#NUM!</v>
      </c>
      <c r="AI127" s="203" t="e">
        <v>#NUM!</v>
      </c>
      <c r="AJ127" s="203" t="e">
        <v>#NUM!</v>
      </c>
      <c r="AK127" s="203" t="e">
        <v>#NUM!</v>
      </c>
      <c r="AL127" s="203" t="e">
        <v>#NUM!</v>
      </c>
      <c r="AM127" s="203" t="e">
        <v>#NUM!</v>
      </c>
    </row>
    <row r="128" spans="34:39" x14ac:dyDescent="0.25">
      <c r="AH128" s="203" t="e">
        <v>#NUM!</v>
      </c>
      <c r="AI128" s="203" t="e">
        <v>#NUM!</v>
      </c>
      <c r="AJ128" s="203" t="e">
        <v>#NUM!</v>
      </c>
      <c r="AK128" s="203" t="e">
        <v>#NUM!</v>
      </c>
      <c r="AL128" s="203" t="e">
        <v>#NUM!</v>
      </c>
      <c r="AM128" s="203" t="e">
        <v>#NUM!</v>
      </c>
    </row>
    <row r="129" spans="34:39" x14ac:dyDescent="0.25">
      <c r="AH129" s="203" t="e">
        <v>#NUM!</v>
      </c>
      <c r="AI129" s="203" t="e">
        <v>#NUM!</v>
      </c>
      <c r="AJ129" s="203" t="e">
        <v>#NUM!</v>
      </c>
      <c r="AK129" s="203" t="e">
        <v>#NUM!</v>
      </c>
      <c r="AL129" s="203" t="e">
        <v>#NUM!</v>
      </c>
      <c r="AM129" s="203" t="e">
        <v>#NUM!</v>
      </c>
    </row>
    <row r="130" spans="34:39" x14ac:dyDescent="0.25">
      <c r="AH130" s="203" t="e">
        <v>#NUM!</v>
      </c>
      <c r="AI130" s="203" t="e">
        <v>#NUM!</v>
      </c>
      <c r="AJ130" s="203" t="e">
        <v>#NUM!</v>
      </c>
      <c r="AK130" s="203" t="e">
        <v>#NUM!</v>
      </c>
      <c r="AL130" s="203" t="e">
        <v>#NUM!</v>
      </c>
      <c r="AM130" s="203" t="e">
        <v>#NUM!</v>
      </c>
    </row>
    <row r="131" spans="34:39" x14ac:dyDescent="0.25">
      <c r="AH131" s="203" t="e">
        <v>#NUM!</v>
      </c>
      <c r="AI131" s="203" t="e">
        <v>#NUM!</v>
      </c>
      <c r="AJ131" s="203" t="e">
        <v>#NUM!</v>
      </c>
      <c r="AK131" s="203" t="e">
        <v>#NUM!</v>
      </c>
      <c r="AL131" s="203" t="e">
        <v>#NUM!</v>
      </c>
      <c r="AM131" s="203" t="e">
        <v>#NUM!</v>
      </c>
    </row>
    <row r="132" spans="34:39" x14ac:dyDescent="0.25">
      <c r="AH132" s="203" t="e">
        <v>#NUM!</v>
      </c>
      <c r="AI132" s="203" t="e">
        <v>#NUM!</v>
      </c>
      <c r="AJ132" s="203" t="e">
        <v>#NUM!</v>
      </c>
      <c r="AK132" s="203" t="e">
        <v>#NUM!</v>
      </c>
      <c r="AL132" s="203" t="e">
        <v>#NUM!</v>
      </c>
      <c r="AM132" s="203" t="e">
        <v>#NUM!</v>
      </c>
    </row>
    <row r="133" spans="34:39" x14ac:dyDescent="0.25">
      <c r="AH133" s="203" t="e">
        <v>#NUM!</v>
      </c>
      <c r="AI133" s="203" t="e">
        <v>#NUM!</v>
      </c>
      <c r="AJ133" s="203" t="e">
        <v>#NUM!</v>
      </c>
      <c r="AK133" s="203" t="e">
        <v>#NUM!</v>
      </c>
      <c r="AL133" s="203" t="e">
        <v>#NUM!</v>
      </c>
      <c r="AM133" s="203" t="e">
        <v>#NUM!</v>
      </c>
    </row>
    <row r="134" spans="34:39" x14ac:dyDescent="0.25">
      <c r="AH134" s="203" t="e">
        <v>#NUM!</v>
      </c>
      <c r="AI134" s="203" t="e">
        <v>#NUM!</v>
      </c>
      <c r="AJ134" s="203" t="e">
        <v>#NUM!</v>
      </c>
      <c r="AK134" s="203" t="e">
        <v>#NUM!</v>
      </c>
      <c r="AL134" s="203" t="e">
        <v>#NUM!</v>
      </c>
      <c r="AM134" s="203" t="e">
        <v>#NUM!</v>
      </c>
    </row>
    <row r="135" spans="34:39" x14ac:dyDescent="0.25">
      <c r="AH135" s="203" t="e">
        <v>#NUM!</v>
      </c>
      <c r="AI135" s="203" t="e">
        <v>#NUM!</v>
      </c>
      <c r="AJ135" s="203" t="e">
        <v>#NUM!</v>
      </c>
      <c r="AK135" s="203" t="e">
        <v>#NUM!</v>
      </c>
      <c r="AL135" s="203" t="e">
        <v>#NUM!</v>
      </c>
      <c r="AM135" s="203" t="e">
        <v>#NUM!</v>
      </c>
    </row>
    <row r="136" spans="34:39" x14ac:dyDescent="0.25">
      <c r="AH136" s="203" t="e">
        <v>#NUM!</v>
      </c>
      <c r="AI136" s="203" t="e">
        <v>#NUM!</v>
      </c>
      <c r="AJ136" s="203" t="e">
        <v>#NUM!</v>
      </c>
      <c r="AK136" s="203" t="e">
        <v>#NUM!</v>
      </c>
      <c r="AL136" s="203" t="e">
        <v>#NUM!</v>
      </c>
      <c r="AM136" s="203" t="e">
        <v>#NUM!</v>
      </c>
    </row>
    <row r="137" spans="34:39" x14ac:dyDescent="0.25">
      <c r="AH137" s="203" t="e">
        <v>#NUM!</v>
      </c>
      <c r="AI137" s="203" t="e">
        <v>#NUM!</v>
      </c>
      <c r="AJ137" s="203" t="e">
        <v>#NUM!</v>
      </c>
      <c r="AK137" s="203" t="e">
        <v>#NUM!</v>
      </c>
      <c r="AL137" s="203" t="e">
        <v>#NUM!</v>
      </c>
      <c r="AM137" s="203" t="e">
        <v>#NUM!</v>
      </c>
    </row>
    <row r="138" spans="34:39" x14ac:dyDescent="0.25">
      <c r="AH138" s="203" t="e">
        <v>#NUM!</v>
      </c>
      <c r="AI138" s="203" t="e">
        <v>#NUM!</v>
      </c>
      <c r="AJ138" s="203" t="e">
        <v>#NUM!</v>
      </c>
      <c r="AK138" s="203" t="e">
        <v>#NUM!</v>
      </c>
      <c r="AL138" s="203" t="e">
        <v>#NUM!</v>
      </c>
      <c r="AM138" s="203" t="e">
        <v>#NUM!</v>
      </c>
    </row>
    <row r="139" spans="34:39" x14ac:dyDescent="0.25">
      <c r="AH139" s="203" t="e">
        <v>#NUM!</v>
      </c>
      <c r="AI139" s="203" t="e">
        <v>#NUM!</v>
      </c>
      <c r="AJ139" s="203" t="e">
        <v>#NUM!</v>
      </c>
      <c r="AK139" s="203" t="e">
        <v>#NUM!</v>
      </c>
      <c r="AL139" s="203" t="e">
        <v>#NUM!</v>
      </c>
      <c r="AM139" s="203" t="e">
        <v>#NUM!</v>
      </c>
    </row>
    <row r="140" spans="34:39" x14ac:dyDescent="0.25">
      <c r="AH140" s="203" t="e">
        <v>#NUM!</v>
      </c>
      <c r="AI140" s="203" t="e">
        <v>#NUM!</v>
      </c>
      <c r="AJ140" s="203" t="e">
        <v>#NUM!</v>
      </c>
      <c r="AK140" s="203" t="e">
        <v>#NUM!</v>
      </c>
      <c r="AL140" s="203" t="e">
        <v>#NUM!</v>
      </c>
      <c r="AM140" s="203" t="e">
        <v>#NUM!</v>
      </c>
    </row>
    <row r="141" spans="34:39" x14ac:dyDescent="0.25">
      <c r="AH141" s="203" t="e">
        <v>#NUM!</v>
      </c>
      <c r="AI141" s="203" t="e">
        <v>#NUM!</v>
      </c>
      <c r="AJ141" s="203" t="e">
        <v>#NUM!</v>
      </c>
      <c r="AK141" s="203" t="e">
        <v>#NUM!</v>
      </c>
      <c r="AL141" s="203" t="e">
        <v>#NUM!</v>
      </c>
      <c r="AM141" s="203" t="e">
        <v>#NUM!</v>
      </c>
    </row>
    <row r="142" spans="34:39" x14ac:dyDescent="0.25">
      <c r="AH142" s="203" t="e">
        <v>#NUM!</v>
      </c>
      <c r="AI142" s="203" t="e">
        <v>#NUM!</v>
      </c>
      <c r="AJ142" s="203" t="e">
        <v>#NUM!</v>
      </c>
      <c r="AK142" s="203" t="e">
        <v>#NUM!</v>
      </c>
      <c r="AL142" s="203" t="e">
        <v>#NUM!</v>
      </c>
      <c r="AM142" s="203" t="e">
        <v>#NUM!</v>
      </c>
    </row>
    <row r="143" spans="34:39" x14ac:dyDescent="0.25">
      <c r="AH143" s="203" t="e">
        <v>#NUM!</v>
      </c>
      <c r="AI143" s="203" t="e">
        <v>#NUM!</v>
      </c>
      <c r="AJ143" s="203" t="e">
        <v>#NUM!</v>
      </c>
      <c r="AK143" s="203" t="e">
        <v>#NUM!</v>
      </c>
      <c r="AL143" s="203" t="e">
        <v>#NUM!</v>
      </c>
      <c r="AM143" s="203" t="e">
        <v>#NUM!</v>
      </c>
    </row>
    <row r="144" spans="34:39" x14ac:dyDescent="0.25">
      <c r="AH144" s="203" t="e">
        <v>#NUM!</v>
      </c>
      <c r="AI144" s="203" t="e">
        <v>#NUM!</v>
      </c>
      <c r="AJ144" s="203" t="e">
        <v>#NUM!</v>
      </c>
      <c r="AK144" s="203" t="e">
        <v>#NUM!</v>
      </c>
      <c r="AL144" s="203" t="e">
        <v>#NUM!</v>
      </c>
      <c r="AM144" s="203" t="e">
        <v>#NUM!</v>
      </c>
    </row>
    <row r="145" spans="34:39" x14ac:dyDescent="0.25">
      <c r="AH145" s="203" t="e">
        <v>#NUM!</v>
      </c>
      <c r="AI145" s="203" t="e">
        <v>#NUM!</v>
      </c>
      <c r="AJ145" s="203" t="e">
        <v>#NUM!</v>
      </c>
      <c r="AK145" s="203" t="e">
        <v>#NUM!</v>
      </c>
      <c r="AL145" s="203" t="e">
        <v>#NUM!</v>
      </c>
      <c r="AM145" s="203" t="e">
        <v>#NUM!</v>
      </c>
    </row>
    <row r="146" spans="34:39" x14ac:dyDescent="0.25">
      <c r="AH146" s="203" t="e">
        <v>#NUM!</v>
      </c>
      <c r="AI146" s="203" t="e">
        <v>#NUM!</v>
      </c>
      <c r="AJ146" s="203" t="e">
        <v>#NUM!</v>
      </c>
      <c r="AK146" s="203" t="e">
        <v>#NUM!</v>
      </c>
      <c r="AL146" s="203" t="e">
        <v>#NUM!</v>
      </c>
      <c r="AM146" s="203" t="e">
        <v>#NUM!</v>
      </c>
    </row>
    <row r="147" spans="34:39" x14ac:dyDescent="0.25">
      <c r="AH147" s="203" t="e">
        <v>#NUM!</v>
      </c>
      <c r="AI147" s="203" t="e">
        <v>#NUM!</v>
      </c>
      <c r="AJ147" s="203" t="e">
        <v>#NUM!</v>
      </c>
      <c r="AK147" s="203" t="e">
        <v>#NUM!</v>
      </c>
      <c r="AL147" s="203" t="e">
        <v>#NUM!</v>
      </c>
      <c r="AM147" s="203" t="e">
        <v>#NUM!</v>
      </c>
    </row>
    <row r="148" spans="34:39" x14ac:dyDescent="0.25">
      <c r="AH148" s="203" t="e">
        <v>#NUM!</v>
      </c>
      <c r="AI148" s="203" t="e">
        <v>#NUM!</v>
      </c>
      <c r="AJ148" s="203" t="e">
        <v>#NUM!</v>
      </c>
      <c r="AK148" s="203" t="e">
        <v>#NUM!</v>
      </c>
      <c r="AL148" s="203" t="e">
        <v>#NUM!</v>
      </c>
      <c r="AM148" s="203" t="e">
        <v>#NUM!</v>
      </c>
    </row>
    <row r="149" spans="34:39" x14ac:dyDescent="0.25">
      <c r="AH149" s="203" t="e">
        <v>#NUM!</v>
      </c>
      <c r="AI149" s="203" t="e">
        <v>#NUM!</v>
      </c>
      <c r="AJ149" s="203" t="e">
        <v>#NUM!</v>
      </c>
      <c r="AK149" s="203" t="e">
        <v>#NUM!</v>
      </c>
      <c r="AL149" s="203" t="e">
        <v>#NUM!</v>
      </c>
      <c r="AM149" s="203" t="e">
        <v>#NUM!</v>
      </c>
    </row>
    <row r="150" spans="34:39" x14ac:dyDescent="0.25">
      <c r="AH150" s="203" t="e">
        <v>#NUM!</v>
      </c>
      <c r="AI150" s="203" t="e">
        <v>#NUM!</v>
      </c>
      <c r="AJ150" s="203" t="e">
        <v>#NUM!</v>
      </c>
      <c r="AK150" s="203" t="e">
        <v>#NUM!</v>
      </c>
      <c r="AL150" s="203" t="e">
        <v>#NUM!</v>
      </c>
      <c r="AM150" s="203" t="e">
        <v>#NUM!</v>
      </c>
    </row>
    <row r="151" spans="34:39" x14ac:dyDescent="0.25">
      <c r="AH151" s="203" t="e">
        <v>#NUM!</v>
      </c>
      <c r="AI151" s="203" t="e">
        <v>#NUM!</v>
      </c>
      <c r="AJ151" s="203" t="e">
        <v>#NUM!</v>
      </c>
      <c r="AK151" s="203" t="e">
        <v>#NUM!</v>
      </c>
      <c r="AL151" s="203" t="e">
        <v>#NUM!</v>
      </c>
      <c r="AM151" s="203" t="e">
        <v>#NUM!</v>
      </c>
    </row>
    <row r="152" spans="34:39" x14ac:dyDescent="0.25">
      <c r="AH152" s="203" t="e">
        <v>#NUM!</v>
      </c>
      <c r="AI152" s="203" t="e">
        <v>#NUM!</v>
      </c>
      <c r="AJ152" s="203" t="e">
        <v>#NUM!</v>
      </c>
      <c r="AK152" s="203" t="e">
        <v>#NUM!</v>
      </c>
      <c r="AL152" s="203" t="e">
        <v>#NUM!</v>
      </c>
      <c r="AM152" s="203" t="e">
        <v>#NUM!</v>
      </c>
    </row>
    <row r="153" spans="34:39" x14ac:dyDescent="0.25">
      <c r="AH153" s="203" t="e">
        <v>#NUM!</v>
      </c>
      <c r="AI153" s="203" t="e">
        <v>#NUM!</v>
      </c>
      <c r="AJ153" s="203" t="e">
        <v>#NUM!</v>
      </c>
      <c r="AK153" s="203" t="e">
        <v>#NUM!</v>
      </c>
      <c r="AL153" s="203" t="e">
        <v>#NUM!</v>
      </c>
      <c r="AM153" s="203" t="e">
        <v>#NUM!</v>
      </c>
    </row>
    <row r="154" spans="34:39" x14ac:dyDescent="0.25">
      <c r="AH154" s="203" t="e">
        <v>#NUM!</v>
      </c>
      <c r="AI154" s="203" t="e">
        <v>#NUM!</v>
      </c>
      <c r="AJ154" s="203" t="e">
        <v>#NUM!</v>
      </c>
      <c r="AK154" s="203" t="e">
        <v>#NUM!</v>
      </c>
      <c r="AL154" s="203" t="e">
        <v>#NUM!</v>
      </c>
      <c r="AM154" s="203" t="e">
        <v>#NUM!</v>
      </c>
    </row>
    <row r="155" spans="34:39" x14ac:dyDescent="0.25">
      <c r="AH155" s="203" t="e">
        <v>#NUM!</v>
      </c>
      <c r="AI155" s="203" t="e">
        <v>#NUM!</v>
      </c>
      <c r="AJ155" s="203" t="e">
        <v>#NUM!</v>
      </c>
      <c r="AK155" s="203" t="e">
        <v>#NUM!</v>
      </c>
      <c r="AL155" s="203" t="e">
        <v>#NUM!</v>
      </c>
      <c r="AM155" s="203" t="e">
        <v>#NUM!</v>
      </c>
    </row>
    <row r="156" spans="34:39" x14ac:dyDescent="0.25">
      <c r="AH156" s="203" t="e">
        <v>#NUM!</v>
      </c>
      <c r="AI156" s="203" t="e">
        <v>#NUM!</v>
      </c>
      <c r="AJ156" s="203" t="e">
        <v>#NUM!</v>
      </c>
      <c r="AK156" s="203" t="e">
        <v>#NUM!</v>
      </c>
      <c r="AL156" s="203" t="e">
        <v>#NUM!</v>
      </c>
      <c r="AM156" s="203" t="e">
        <v>#NUM!</v>
      </c>
    </row>
    <row r="157" spans="34:39" x14ac:dyDescent="0.25">
      <c r="AH157" s="203" t="e">
        <v>#NUM!</v>
      </c>
      <c r="AI157" s="203" t="e">
        <v>#NUM!</v>
      </c>
      <c r="AJ157" s="203" t="e">
        <v>#NUM!</v>
      </c>
      <c r="AK157" s="203" t="e">
        <v>#NUM!</v>
      </c>
      <c r="AL157" s="203" t="e">
        <v>#NUM!</v>
      </c>
      <c r="AM157" s="203" t="e">
        <v>#NUM!</v>
      </c>
    </row>
    <row r="158" spans="34:39" x14ac:dyDescent="0.25">
      <c r="AH158" s="203" t="e">
        <v>#NUM!</v>
      </c>
      <c r="AI158" s="203" t="e">
        <v>#NUM!</v>
      </c>
      <c r="AJ158" s="203" t="e">
        <v>#NUM!</v>
      </c>
      <c r="AK158" s="203" t="e">
        <v>#NUM!</v>
      </c>
      <c r="AL158" s="203" t="e">
        <v>#NUM!</v>
      </c>
      <c r="AM158" s="203" t="e">
        <v>#NUM!</v>
      </c>
    </row>
    <row r="159" spans="34:39" x14ac:dyDescent="0.25">
      <c r="AH159" s="203" t="e">
        <v>#NUM!</v>
      </c>
      <c r="AI159" s="203" t="e">
        <v>#NUM!</v>
      </c>
      <c r="AJ159" s="203" t="e">
        <v>#NUM!</v>
      </c>
      <c r="AK159" s="203" t="e">
        <v>#NUM!</v>
      </c>
      <c r="AL159" s="203" t="e">
        <v>#NUM!</v>
      </c>
      <c r="AM159" s="203" t="e">
        <v>#NUM!</v>
      </c>
    </row>
    <row r="160" spans="34:39" x14ac:dyDescent="0.25">
      <c r="AH160" s="203" t="e">
        <v>#NUM!</v>
      </c>
      <c r="AI160" s="203" t="e">
        <v>#NUM!</v>
      </c>
      <c r="AJ160" s="203" t="e">
        <v>#NUM!</v>
      </c>
      <c r="AK160" s="203" t="e">
        <v>#NUM!</v>
      </c>
      <c r="AL160" s="203" t="e">
        <v>#NUM!</v>
      </c>
      <c r="AM160" s="203" t="e">
        <v>#NUM!</v>
      </c>
    </row>
    <row r="161" spans="34:39" x14ac:dyDescent="0.25">
      <c r="AH161" s="203" t="e">
        <v>#NUM!</v>
      </c>
      <c r="AI161" s="203" t="e">
        <v>#NUM!</v>
      </c>
      <c r="AJ161" s="203" t="e">
        <v>#NUM!</v>
      </c>
      <c r="AK161" s="203" t="e">
        <v>#NUM!</v>
      </c>
      <c r="AL161" s="203" t="e">
        <v>#NUM!</v>
      </c>
      <c r="AM161" s="203" t="e">
        <v>#NUM!</v>
      </c>
    </row>
    <row r="162" spans="34:39" x14ac:dyDescent="0.25">
      <c r="AH162" s="203" t="e">
        <v>#NUM!</v>
      </c>
      <c r="AI162" s="203" t="e">
        <v>#NUM!</v>
      </c>
      <c r="AJ162" s="203" t="e">
        <v>#NUM!</v>
      </c>
      <c r="AK162" s="203" t="e">
        <v>#NUM!</v>
      </c>
      <c r="AL162" s="203" t="e">
        <v>#NUM!</v>
      </c>
      <c r="AM162" s="203" t="e">
        <v>#NUM!</v>
      </c>
    </row>
    <row r="163" spans="34:39" x14ac:dyDescent="0.25">
      <c r="AH163" s="203" t="e">
        <v>#NUM!</v>
      </c>
      <c r="AI163" s="203" t="e">
        <v>#NUM!</v>
      </c>
      <c r="AJ163" s="203" t="e">
        <v>#NUM!</v>
      </c>
      <c r="AK163" s="203" t="e">
        <v>#NUM!</v>
      </c>
      <c r="AL163" s="203" t="e">
        <v>#NUM!</v>
      </c>
      <c r="AM163" s="203" t="e">
        <v>#NUM!</v>
      </c>
    </row>
    <row r="164" spans="34:39" x14ac:dyDescent="0.25">
      <c r="AH164" s="203" t="e">
        <v>#NUM!</v>
      </c>
      <c r="AI164" s="203" t="e">
        <v>#NUM!</v>
      </c>
      <c r="AJ164" s="203" t="e">
        <v>#NUM!</v>
      </c>
      <c r="AK164" s="203" t="e">
        <v>#NUM!</v>
      </c>
      <c r="AL164" s="203" t="e">
        <v>#NUM!</v>
      </c>
      <c r="AM164" s="203" t="e">
        <v>#NUM!</v>
      </c>
    </row>
    <row r="165" spans="34:39" x14ac:dyDescent="0.25">
      <c r="AH165" s="203" t="e">
        <v>#NUM!</v>
      </c>
      <c r="AI165" s="203" t="e">
        <v>#NUM!</v>
      </c>
      <c r="AJ165" s="203" t="e">
        <v>#NUM!</v>
      </c>
      <c r="AK165" s="203" t="e">
        <v>#NUM!</v>
      </c>
      <c r="AL165" s="203" t="e">
        <v>#NUM!</v>
      </c>
      <c r="AM165" s="203" t="e">
        <v>#NUM!</v>
      </c>
    </row>
    <row r="166" spans="34:39" x14ac:dyDescent="0.25">
      <c r="AH166" s="203" t="e">
        <v>#NUM!</v>
      </c>
      <c r="AI166" s="203" t="e">
        <v>#NUM!</v>
      </c>
      <c r="AJ166" s="203" t="e">
        <v>#NUM!</v>
      </c>
      <c r="AK166" s="203" t="e">
        <v>#NUM!</v>
      </c>
      <c r="AL166" s="203" t="e">
        <v>#NUM!</v>
      </c>
      <c r="AM166" s="203" t="e">
        <v>#NUM!</v>
      </c>
    </row>
    <row r="167" spans="34:39" x14ac:dyDescent="0.25">
      <c r="AH167" s="203" t="e">
        <v>#NUM!</v>
      </c>
      <c r="AI167" s="203" t="e">
        <v>#NUM!</v>
      </c>
      <c r="AJ167" s="203" t="e">
        <v>#NUM!</v>
      </c>
      <c r="AK167" s="203" t="e">
        <v>#NUM!</v>
      </c>
      <c r="AL167" s="203" t="e">
        <v>#NUM!</v>
      </c>
      <c r="AM167" s="203" t="e">
        <v>#NUM!</v>
      </c>
    </row>
    <row r="168" spans="34:39" x14ac:dyDescent="0.25">
      <c r="AH168" s="203" t="e">
        <v>#NUM!</v>
      </c>
      <c r="AI168" s="203" t="e">
        <v>#NUM!</v>
      </c>
      <c r="AJ168" s="203" t="e">
        <v>#NUM!</v>
      </c>
      <c r="AK168" s="203" t="e">
        <v>#NUM!</v>
      </c>
      <c r="AL168" s="203" t="e">
        <v>#NUM!</v>
      </c>
      <c r="AM168" s="203" t="e">
        <v>#NUM!</v>
      </c>
    </row>
    <row r="169" spans="34:39" x14ac:dyDescent="0.25">
      <c r="AH169" s="203" t="e">
        <v>#NUM!</v>
      </c>
      <c r="AI169" s="203" t="e">
        <v>#NUM!</v>
      </c>
      <c r="AJ169" s="203" t="e">
        <v>#NUM!</v>
      </c>
      <c r="AK169" s="203" t="e">
        <v>#NUM!</v>
      </c>
      <c r="AL169" s="203" t="e">
        <v>#NUM!</v>
      </c>
      <c r="AM169" s="203" t="e">
        <v>#NUM!</v>
      </c>
    </row>
    <row r="170" spans="34:39" x14ac:dyDescent="0.25">
      <c r="AH170" s="203" t="e">
        <v>#NUM!</v>
      </c>
      <c r="AI170" s="203" t="e">
        <v>#NUM!</v>
      </c>
      <c r="AJ170" s="203" t="e">
        <v>#NUM!</v>
      </c>
      <c r="AK170" s="203" t="e">
        <v>#NUM!</v>
      </c>
      <c r="AL170" s="203" t="e">
        <v>#NUM!</v>
      </c>
      <c r="AM170" s="203" t="e">
        <v>#NUM!</v>
      </c>
    </row>
    <row r="171" spans="34:39" x14ac:dyDescent="0.25">
      <c r="AH171" s="203" t="e">
        <v>#NUM!</v>
      </c>
      <c r="AI171" s="203" t="e">
        <v>#NUM!</v>
      </c>
      <c r="AJ171" s="203" t="e">
        <v>#NUM!</v>
      </c>
      <c r="AK171" s="203" t="e">
        <v>#NUM!</v>
      </c>
      <c r="AL171" s="203" t="e">
        <v>#NUM!</v>
      </c>
      <c r="AM171" s="203" t="e">
        <v>#NUM!</v>
      </c>
    </row>
    <row r="172" spans="34:39" x14ac:dyDescent="0.25">
      <c r="AH172" s="203" t="e">
        <v>#NUM!</v>
      </c>
      <c r="AI172" s="203" t="e">
        <v>#NUM!</v>
      </c>
      <c r="AJ172" s="203" t="e">
        <v>#NUM!</v>
      </c>
      <c r="AK172" s="203" t="e">
        <v>#NUM!</v>
      </c>
      <c r="AL172" s="203" t="e">
        <v>#NUM!</v>
      </c>
      <c r="AM172" s="203" t="e">
        <v>#NUM!</v>
      </c>
    </row>
    <row r="173" spans="34:39" x14ac:dyDescent="0.25">
      <c r="AH173" s="203" t="e">
        <v>#NUM!</v>
      </c>
      <c r="AI173" s="203" t="e">
        <v>#NUM!</v>
      </c>
      <c r="AJ173" s="203" t="e">
        <v>#NUM!</v>
      </c>
      <c r="AK173" s="203" t="e">
        <v>#NUM!</v>
      </c>
      <c r="AL173" s="203" t="e">
        <v>#NUM!</v>
      </c>
      <c r="AM173" s="203" t="e">
        <v>#NUM!</v>
      </c>
    </row>
    <row r="174" spans="34:39" x14ac:dyDescent="0.25">
      <c r="AH174" s="203" t="e">
        <v>#NUM!</v>
      </c>
      <c r="AI174" s="203" t="e">
        <v>#NUM!</v>
      </c>
      <c r="AJ174" s="203" t="e">
        <v>#NUM!</v>
      </c>
      <c r="AK174" s="203" t="e">
        <v>#NUM!</v>
      </c>
      <c r="AL174" s="203" t="e">
        <v>#NUM!</v>
      </c>
      <c r="AM174" s="203" t="e">
        <v>#NUM!</v>
      </c>
    </row>
    <row r="175" spans="34:39" x14ac:dyDescent="0.25">
      <c r="AH175" s="203" t="e">
        <v>#NUM!</v>
      </c>
      <c r="AI175" s="203" t="e">
        <v>#NUM!</v>
      </c>
      <c r="AJ175" s="203" t="e">
        <v>#NUM!</v>
      </c>
      <c r="AK175" s="203" t="e">
        <v>#NUM!</v>
      </c>
      <c r="AL175" s="203" t="e">
        <v>#NUM!</v>
      </c>
      <c r="AM175" s="203" t="e">
        <v>#NUM!</v>
      </c>
    </row>
    <row r="176" spans="34:39" x14ac:dyDescent="0.25">
      <c r="AH176" s="203" t="e">
        <v>#NUM!</v>
      </c>
      <c r="AI176" s="203" t="e">
        <v>#NUM!</v>
      </c>
      <c r="AJ176" s="203" t="e">
        <v>#NUM!</v>
      </c>
      <c r="AK176" s="203" t="e">
        <v>#NUM!</v>
      </c>
      <c r="AL176" s="203" t="e">
        <v>#NUM!</v>
      </c>
      <c r="AM176" s="203" t="e">
        <v>#NUM!</v>
      </c>
    </row>
    <row r="177" spans="34:39" x14ac:dyDescent="0.25">
      <c r="AH177" s="203" t="e">
        <v>#NUM!</v>
      </c>
      <c r="AI177" s="203" t="e">
        <v>#NUM!</v>
      </c>
      <c r="AJ177" s="203" t="e">
        <v>#NUM!</v>
      </c>
      <c r="AK177" s="203" t="e">
        <v>#NUM!</v>
      </c>
      <c r="AL177" s="203" t="e">
        <v>#NUM!</v>
      </c>
      <c r="AM177" s="203" t="e">
        <v>#NUM!</v>
      </c>
    </row>
    <row r="178" spans="34:39" x14ac:dyDescent="0.25">
      <c r="AH178" s="203" t="e">
        <v>#NUM!</v>
      </c>
      <c r="AI178" s="203" t="e">
        <v>#NUM!</v>
      </c>
      <c r="AJ178" s="203" t="e">
        <v>#NUM!</v>
      </c>
      <c r="AK178" s="203" t="e">
        <v>#NUM!</v>
      </c>
      <c r="AL178" s="203" t="e">
        <v>#NUM!</v>
      </c>
      <c r="AM178" s="203" t="e">
        <v>#NUM!</v>
      </c>
    </row>
    <row r="179" spans="34:39" x14ac:dyDescent="0.25">
      <c r="AH179" s="203" t="e">
        <v>#NUM!</v>
      </c>
      <c r="AI179" s="203" t="e">
        <v>#NUM!</v>
      </c>
      <c r="AJ179" s="203" t="e">
        <v>#NUM!</v>
      </c>
      <c r="AK179" s="203" t="e">
        <v>#NUM!</v>
      </c>
      <c r="AL179" s="203" t="e">
        <v>#NUM!</v>
      </c>
      <c r="AM179" s="203" t="e">
        <v>#NUM!</v>
      </c>
    </row>
    <row r="180" spans="34:39" x14ac:dyDescent="0.25">
      <c r="AH180" s="203" t="e">
        <v>#NUM!</v>
      </c>
      <c r="AI180" s="203" t="e">
        <v>#NUM!</v>
      </c>
      <c r="AJ180" s="203" t="e">
        <v>#NUM!</v>
      </c>
      <c r="AK180" s="203" t="e">
        <v>#NUM!</v>
      </c>
      <c r="AL180" s="203" t="e">
        <v>#NUM!</v>
      </c>
      <c r="AM180" s="203" t="e">
        <v>#NUM!</v>
      </c>
    </row>
    <row r="181" spans="34:39" x14ac:dyDescent="0.25">
      <c r="AH181" s="203" t="e">
        <v>#NUM!</v>
      </c>
      <c r="AI181" s="203" t="e">
        <v>#NUM!</v>
      </c>
      <c r="AJ181" s="203" t="e">
        <v>#NUM!</v>
      </c>
      <c r="AK181" s="203" t="e">
        <v>#NUM!</v>
      </c>
      <c r="AL181" s="203" t="e">
        <v>#NUM!</v>
      </c>
      <c r="AM181" s="203" t="e">
        <v>#NUM!</v>
      </c>
    </row>
    <row r="182" spans="34:39" x14ac:dyDescent="0.25">
      <c r="AH182" s="203" t="e">
        <v>#NUM!</v>
      </c>
      <c r="AI182" s="203" t="e">
        <v>#NUM!</v>
      </c>
      <c r="AJ182" s="203" t="e">
        <v>#NUM!</v>
      </c>
      <c r="AK182" s="203" t="e">
        <v>#NUM!</v>
      </c>
      <c r="AL182" s="203" t="e">
        <v>#NUM!</v>
      </c>
      <c r="AM182" s="203" t="e">
        <v>#NUM!</v>
      </c>
    </row>
    <row r="183" spans="34:39" x14ac:dyDescent="0.25">
      <c r="AH183" s="203" t="e">
        <v>#NUM!</v>
      </c>
      <c r="AI183" s="203" t="e">
        <v>#NUM!</v>
      </c>
      <c r="AJ183" s="203" t="e">
        <v>#NUM!</v>
      </c>
      <c r="AK183" s="203" t="e">
        <v>#NUM!</v>
      </c>
      <c r="AL183" s="203" t="e">
        <v>#NUM!</v>
      </c>
      <c r="AM183" s="203" t="e">
        <v>#NUM!</v>
      </c>
    </row>
    <row r="184" spans="34:39" x14ac:dyDescent="0.25">
      <c r="AH184" s="203" t="e">
        <v>#NUM!</v>
      </c>
      <c r="AI184" s="203" t="e">
        <v>#NUM!</v>
      </c>
      <c r="AJ184" s="203" t="e">
        <v>#NUM!</v>
      </c>
      <c r="AK184" s="203" t="e">
        <v>#NUM!</v>
      </c>
      <c r="AL184" s="203" t="e">
        <v>#NUM!</v>
      </c>
      <c r="AM184" s="203" t="e">
        <v>#NUM!</v>
      </c>
    </row>
    <row r="185" spans="34:39" x14ac:dyDescent="0.25">
      <c r="AH185" s="203" t="e">
        <v>#NUM!</v>
      </c>
      <c r="AI185" s="203" t="e">
        <v>#NUM!</v>
      </c>
      <c r="AJ185" s="203" t="e">
        <v>#NUM!</v>
      </c>
      <c r="AK185" s="203" t="e">
        <v>#NUM!</v>
      </c>
      <c r="AL185" s="203" t="e">
        <v>#NUM!</v>
      </c>
      <c r="AM185" s="203" t="e">
        <v>#NUM!</v>
      </c>
    </row>
    <row r="186" spans="34:39" x14ac:dyDescent="0.25">
      <c r="AH186" s="203" t="e">
        <v>#NUM!</v>
      </c>
      <c r="AI186" s="203" t="e">
        <v>#NUM!</v>
      </c>
      <c r="AJ186" s="203" t="e">
        <v>#NUM!</v>
      </c>
      <c r="AK186" s="203" t="e">
        <v>#NUM!</v>
      </c>
      <c r="AL186" s="203" t="e">
        <v>#NUM!</v>
      </c>
      <c r="AM186" s="203" t="e">
        <v>#NUM!</v>
      </c>
    </row>
    <row r="187" spans="34:39" x14ac:dyDescent="0.25">
      <c r="AH187" s="203" t="e">
        <v>#NUM!</v>
      </c>
      <c r="AI187" s="203" t="e">
        <v>#NUM!</v>
      </c>
      <c r="AJ187" s="203" t="e">
        <v>#NUM!</v>
      </c>
      <c r="AK187" s="203" t="e">
        <v>#NUM!</v>
      </c>
      <c r="AL187" s="203" t="e">
        <v>#NUM!</v>
      </c>
      <c r="AM187" s="203" t="e">
        <v>#NUM!</v>
      </c>
    </row>
    <row r="188" spans="34:39" x14ac:dyDescent="0.25">
      <c r="AH188" s="203" t="e">
        <v>#NUM!</v>
      </c>
      <c r="AI188" s="203" t="e">
        <v>#NUM!</v>
      </c>
      <c r="AJ188" s="203" t="e">
        <v>#NUM!</v>
      </c>
      <c r="AK188" s="203" t="e">
        <v>#NUM!</v>
      </c>
      <c r="AL188" s="203" t="e">
        <v>#NUM!</v>
      </c>
      <c r="AM188" s="203" t="e">
        <v>#NUM!</v>
      </c>
    </row>
    <row r="189" spans="34:39" x14ac:dyDescent="0.25">
      <c r="AH189" s="203" t="e">
        <v>#NUM!</v>
      </c>
      <c r="AI189" s="203" t="e">
        <v>#NUM!</v>
      </c>
      <c r="AJ189" s="203" t="e">
        <v>#NUM!</v>
      </c>
      <c r="AK189" s="203" t="e">
        <v>#NUM!</v>
      </c>
      <c r="AL189" s="203" t="e">
        <v>#NUM!</v>
      </c>
      <c r="AM189" s="203" t="e">
        <v>#NUM!</v>
      </c>
    </row>
    <row r="190" spans="34:39" x14ac:dyDescent="0.25">
      <c r="AH190" s="203" t="e">
        <v>#NUM!</v>
      </c>
      <c r="AI190" s="203" t="e">
        <v>#NUM!</v>
      </c>
      <c r="AJ190" s="203" t="e">
        <v>#NUM!</v>
      </c>
      <c r="AK190" s="203" t="e">
        <v>#NUM!</v>
      </c>
      <c r="AL190" s="203" t="e">
        <v>#NUM!</v>
      </c>
      <c r="AM190" s="203" t="e">
        <v>#NUM!</v>
      </c>
    </row>
    <row r="191" spans="34:39" x14ac:dyDescent="0.25">
      <c r="AH191" s="203" t="e">
        <v>#NUM!</v>
      </c>
      <c r="AI191" s="203" t="e">
        <v>#NUM!</v>
      </c>
      <c r="AJ191" s="203" t="e">
        <v>#NUM!</v>
      </c>
      <c r="AK191" s="203" t="e">
        <v>#NUM!</v>
      </c>
      <c r="AL191" s="203" t="e">
        <v>#NUM!</v>
      </c>
      <c r="AM191" s="203" t="e">
        <v>#NUM!</v>
      </c>
    </row>
    <row r="192" spans="34:39" x14ac:dyDescent="0.25">
      <c r="AH192" s="203" t="e">
        <v>#NUM!</v>
      </c>
      <c r="AI192" s="203" t="e">
        <v>#NUM!</v>
      </c>
      <c r="AJ192" s="203" t="e">
        <v>#NUM!</v>
      </c>
      <c r="AK192" s="203" t="e">
        <v>#NUM!</v>
      </c>
      <c r="AL192" s="203" t="e">
        <v>#NUM!</v>
      </c>
      <c r="AM192" s="203" t="e">
        <v>#NUM!</v>
      </c>
    </row>
    <row r="193" spans="34:39" x14ac:dyDescent="0.25">
      <c r="AH193" s="203" t="e">
        <v>#NUM!</v>
      </c>
      <c r="AI193" s="203" t="e">
        <v>#NUM!</v>
      </c>
      <c r="AJ193" s="203" t="e">
        <v>#NUM!</v>
      </c>
      <c r="AK193" s="203" t="e">
        <v>#NUM!</v>
      </c>
      <c r="AL193" s="203" t="e">
        <v>#NUM!</v>
      </c>
      <c r="AM193" s="203" t="e">
        <v>#NUM!</v>
      </c>
    </row>
    <row r="194" spans="34:39" x14ac:dyDescent="0.25">
      <c r="AH194" s="203" t="e">
        <v>#NUM!</v>
      </c>
      <c r="AI194" s="203" t="e">
        <v>#NUM!</v>
      </c>
      <c r="AJ194" s="203" t="e">
        <v>#NUM!</v>
      </c>
      <c r="AK194" s="203" t="e">
        <v>#NUM!</v>
      </c>
      <c r="AL194" s="203" t="e">
        <v>#NUM!</v>
      </c>
      <c r="AM194" s="203" t="e">
        <v>#NUM!</v>
      </c>
    </row>
    <row r="195" spans="34:39" x14ac:dyDescent="0.25">
      <c r="AH195" s="203" t="e">
        <v>#NUM!</v>
      </c>
      <c r="AI195" s="203" t="e">
        <v>#NUM!</v>
      </c>
      <c r="AJ195" s="203" t="e">
        <v>#NUM!</v>
      </c>
      <c r="AK195" s="203" t="e">
        <v>#NUM!</v>
      </c>
      <c r="AL195" s="203" t="e">
        <v>#NUM!</v>
      </c>
      <c r="AM195" s="203" t="e">
        <v>#NUM!</v>
      </c>
    </row>
    <row r="196" spans="34:39" x14ac:dyDescent="0.25">
      <c r="AH196" s="203" t="e">
        <v>#NUM!</v>
      </c>
      <c r="AI196" s="203" t="e">
        <v>#NUM!</v>
      </c>
      <c r="AJ196" s="203" t="e">
        <v>#NUM!</v>
      </c>
      <c r="AK196" s="203" t="e">
        <v>#NUM!</v>
      </c>
      <c r="AL196" s="203" t="e">
        <v>#NUM!</v>
      </c>
      <c r="AM196" s="203" t="e">
        <v>#NUM!</v>
      </c>
    </row>
    <row r="197" spans="34:39" x14ac:dyDescent="0.25">
      <c r="AH197" s="203" t="e">
        <v>#NUM!</v>
      </c>
      <c r="AI197" s="203" t="e">
        <v>#NUM!</v>
      </c>
      <c r="AJ197" s="203" t="e">
        <v>#NUM!</v>
      </c>
      <c r="AK197" s="203" t="e">
        <v>#NUM!</v>
      </c>
      <c r="AL197" s="203" t="e">
        <v>#NUM!</v>
      </c>
      <c r="AM197" s="203" t="e">
        <v>#NUM!</v>
      </c>
    </row>
    <row r="198" spans="34:39" x14ac:dyDescent="0.25">
      <c r="AH198" s="203" t="e">
        <v>#NUM!</v>
      </c>
      <c r="AI198" s="203" t="e">
        <v>#NUM!</v>
      </c>
      <c r="AJ198" s="203" t="e">
        <v>#NUM!</v>
      </c>
      <c r="AK198" s="203" t="e">
        <v>#NUM!</v>
      </c>
      <c r="AL198" s="203" t="e">
        <v>#NUM!</v>
      </c>
      <c r="AM198" s="203" t="e">
        <v>#NUM!</v>
      </c>
    </row>
    <row r="199" spans="34:39" x14ac:dyDescent="0.25">
      <c r="AH199" s="203" t="e">
        <v>#NUM!</v>
      </c>
      <c r="AI199" s="203" t="e">
        <v>#NUM!</v>
      </c>
      <c r="AJ199" s="203" t="e">
        <v>#NUM!</v>
      </c>
      <c r="AK199" s="203" t="e">
        <v>#NUM!</v>
      </c>
      <c r="AL199" s="203" t="e">
        <v>#NUM!</v>
      </c>
      <c r="AM199" s="203" t="e">
        <v>#NUM!</v>
      </c>
    </row>
    <row r="200" spans="34:39" x14ac:dyDescent="0.25">
      <c r="AH200" s="203" t="e">
        <v>#NUM!</v>
      </c>
      <c r="AI200" s="203" t="e">
        <v>#NUM!</v>
      </c>
      <c r="AJ200" s="203" t="e">
        <v>#NUM!</v>
      </c>
      <c r="AK200" s="203" t="e">
        <v>#NUM!</v>
      </c>
      <c r="AL200" s="203" t="e">
        <v>#NUM!</v>
      </c>
      <c r="AM200" s="203" t="e">
        <v>#NUM!</v>
      </c>
    </row>
    <row r="201" spans="34:39" x14ac:dyDescent="0.25">
      <c r="AH201" s="203" t="e">
        <v>#NUM!</v>
      </c>
      <c r="AI201" s="203" t="e">
        <v>#NUM!</v>
      </c>
      <c r="AJ201" s="203" t="e">
        <v>#NUM!</v>
      </c>
      <c r="AK201" s="203" t="e">
        <v>#NUM!</v>
      </c>
      <c r="AL201" s="203" t="e">
        <v>#NUM!</v>
      </c>
      <c r="AM201" s="203" t="e">
        <v>#NUM!</v>
      </c>
    </row>
    <row r="202" spans="34:39" x14ac:dyDescent="0.25">
      <c r="AH202" s="203" t="e">
        <v>#NUM!</v>
      </c>
      <c r="AI202" s="203" t="e">
        <v>#NUM!</v>
      </c>
      <c r="AJ202" s="203" t="e">
        <v>#NUM!</v>
      </c>
      <c r="AK202" s="203" t="e">
        <v>#NUM!</v>
      </c>
      <c r="AL202" s="203" t="e">
        <v>#NUM!</v>
      </c>
      <c r="AM202" s="203" t="e">
        <v>#NUM!</v>
      </c>
    </row>
    <row r="203" spans="34:39" x14ac:dyDescent="0.25">
      <c r="AH203" s="203" t="e">
        <v>#NUM!</v>
      </c>
      <c r="AI203" s="203" t="e">
        <v>#NUM!</v>
      </c>
      <c r="AJ203" s="203" t="e">
        <v>#NUM!</v>
      </c>
      <c r="AK203" s="203" t="e">
        <v>#NUM!</v>
      </c>
      <c r="AL203" s="203" t="e">
        <v>#NUM!</v>
      </c>
      <c r="AM203" s="203" t="e">
        <v>#NUM!</v>
      </c>
    </row>
    <row r="204" spans="34:39" x14ac:dyDescent="0.25">
      <c r="AH204" s="203" t="e">
        <v>#NUM!</v>
      </c>
      <c r="AI204" s="203" t="e">
        <v>#NUM!</v>
      </c>
      <c r="AJ204" s="203" t="e">
        <v>#NUM!</v>
      </c>
      <c r="AK204" s="203" t="e">
        <v>#NUM!</v>
      </c>
      <c r="AL204" s="203" t="e">
        <v>#NUM!</v>
      </c>
      <c r="AM204" s="203" t="e">
        <v>#NUM!</v>
      </c>
    </row>
    <row r="205" spans="34:39" x14ac:dyDescent="0.25">
      <c r="AH205" s="203" t="e">
        <v>#NUM!</v>
      </c>
      <c r="AI205" s="203" t="e">
        <v>#NUM!</v>
      </c>
      <c r="AJ205" s="203" t="e">
        <v>#NUM!</v>
      </c>
      <c r="AK205" s="203" t="e">
        <v>#NUM!</v>
      </c>
      <c r="AL205" s="203" t="e">
        <v>#NUM!</v>
      </c>
      <c r="AM205" s="203" t="e">
        <v>#NUM!</v>
      </c>
    </row>
    <row r="206" spans="34:39" x14ac:dyDescent="0.25">
      <c r="AH206" s="203" t="e">
        <v>#NUM!</v>
      </c>
      <c r="AI206" s="203" t="e">
        <v>#NUM!</v>
      </c>
      <c r="AJ206" s="203" t="e">
        <v>#NUM!</v>
      </c>
      <c r="AK206" s="203" t="e">
        <v>#NUM!</v>
      </c>
      <c r="AL206" s="203" t="e">
        <v>#NUM!</v>
      </c>
      <c r="AM206" s="203" t="e">
        <v>#NUM!</v>
      </c>
    </row>
    <row r="207" spans="34:39" x14ac:dyDescent="0.25">
      <c r="AH207" s="203" t="e">
        <v>#NUM!</v>
      </c>
      <c r="AI207" s="203" t="e">
        <v>#NUM!</v>
      </c>
      <c r="AJ207" s="203" t="e">
        <v>#NUM!</v>
      </c>
      <c r="AK207" s="203" t="e">
        <v>#NUM!</v>
      </c>
      <c r="AL207" s="203" t="e">
        <v>#NUM!</v>
      </c>
      <c r="AM207" s="203" t="e">
        <v>#NUM!</v>
      </c>
    </row>
    <row r="208" spans="34:39" x14ac:dyDescent="0.25">
      <c r="AH208" s="203" t="e">
        <v>#NUM!</v>
      </c>
      <c r="AI208" s="203" t="e">
        <v>#NUM!</v>
      </c>
      <c r="AJ208" s="203" t="e">
        <v>#NUM!</v>
      </c>
      <c r="AK208" s="203" t="e">
        <v>#NUM!</v>
      </c>
      <c r="AL208" s="203" t="e">
        <v>#NUM!</v>
      </c>
      <c r="AM208" s="203" t="e">
        <v>#NUM!</v>
      </c>
    </row>
    <row r="209" spans="34:39" x14ac:dyDescent="0.25">
      <c r="AH209" s="203" t="e">
        <v>#NUM!</v>
      </c>
      <c r="AI209" s="203" t="e">
        <v>#NUM!</v>
      </c>
      <c r="AJ209" s="203" t="e">
        <v>#NUM!</v>
      </c>
      <c r="AK209" s="203" t="e">
        <v>#NUM!</v>
      </c>
      <c r="AL209" s="203" t="e">
        <v>#NUM!</v>
      </c>
      <c r="AM209" s="203" t="e">
        <v>#NUM!</v>
      </c>
    </row>
    <row r="210" spans="34:39" x14ac:dyDescent="0.25">
      <c r="AH210" s="203" t="e">
        <v>#NUM!</v>
      </c>
      <c r="AI210" s="203" t="e">
        <v>#NUM!</v>
      </c>
      <c r="AJ210" s="203" t="e">
        <v>#NUM!</v>
      </c>
      <c r="AK210" s="203" t="e">
        <v>#NUM!</v>
      </c>
      <c r="AL210" s="203" t="e">
        <v>#NUM!</v>
      </c>
      <c r="AM210" s="203" t="e">
        <v>#NUM!</v>
      </c>
    </row>
    <row r="211" spans="34:39" x14ac:dyDescent="0.25">
      <c r="AH211" s="203" t="e">
        <v>#NUM!</v>
      </c>
      <c r="AI211" s="203" t="e">
        <v>#NUM!</v>
      </c>
      <c r="AJ211" s="203" t="e">
        <v>#NUM!</v>
      </c>
      <c r="AK211" s="203" t="e">
        <v>#NUM!</v>
      </c>
      <c r="AL211" s="203" t="e">
        <v>#NUM!</v>
      </c>
      <c r="AM211" s="203" t="e">
        <v>#NUM!</v>
      </c>
    </row>
    <row r="212" spans="34:39" x14ac:dyDescent="0.25">
      <c r="AH212" s="203" t="e">
        <v>#NUM!</v>
      </c>
      <c r="AI212" s="203" t="e">
        <v>#NUM!</v>
      </c>
      <c r="AJ212" s="203" t="e">
        <v>#NUM!</v>
      </c>
      <c r="AK212" s="203" t="e">
        <v>#NUM!</v>
      </c>
      <c r="AL212" s="203" t="e">
        <v>#NUM!</v>
      </c>
      <c r="AM212" s="203" t="e">
        <v>#NUM!</v>
      </c>
    </row>
    <row r="213" spans="34:39" x14ac:dyDescent="0.25">
      <c r="AH213" s="203" t="e">
        <v>#NUM!</v>
      </c>
      <c r="AI213" s="203" t="e">
        <v>#NUM!</v>
      </c>
      <c r="AJ213" s="203" t="e">
        <v>#NUM!</v>
      </c>
      <c r="AK213" s="203" t="e">
        <v>#NUM!</v>
      </c>
      <c r="AL213" s="203" t="e">
        <v>#NUM!</v>
      </c>
      <c r="AM213" s="203" t="e">
        <v>#NUM!</v>
      </c>
    </row>
    <row r="214" spans="34:39" x14ac:dyDescent="0.25">
      <c r="AH214" s="203" t="e">
        <v>#NUM!</v>
      </c>
      <c r="AI214" s="203" t="e">
        <v>#NUM!</v>
      </c>
      <c r="AJ214" s="203" t="e">
        <v>#NUM!</v>
      </c>
      <c r="AK214" s="203" t="e">
        <v>#NUM!</v>
      </c>
      <c r="AL214" s="203" t="e">
        <v>#NUM!</v>
      </c>
      <c r="AM214" s="203" t="e">
        <v>#NUM!</v>
      </c>
    </row>
    <row r="215" spans="34:39" x14ac:dyDescent="0.25">
      <c r="AH215" s="203" t="e">
        <v>#NUM!</v>
      </c>
      <c r="AI215" s="203" t="e">
        <v>#NUM!</v>
      </c>
      <c r="AJ215" s="203" t="e">
        <v>#NUM!</v>
      </c>
      <c r="AK215" s="203" t="e">
        <v>#NUM!</v>
      </c>
      <c r="AL215" s="203" t="e">
        <v>#NUM!</v>
      </c>
      <c r="AM215" s="203" t="e">
        <v>#NUM!</v>
      </c>
    </row>
    <row r="216" spans="34:39" x14ac:dyDescent="0.25">
      <c r="AH216" s="203" t="e">
        <v>#NUM!</v>
      </c>
      <c r="AI216" s="203" t="e">
        <v>#NUM!</v>
      </c>
      <c r="AJ216" s="203" t="e">
        <v>#NUM!</v>
      </c>
      <c r="AK216" s="203" t="e">
        <v>#NUM!</v>
      </c>
      <c r="AL216" s="203" t="e">
        <v>#NUM!</v>
      </c>
      <c r="AM216" s="203" t="e">
        <v>#NUM!</v>
      </c>
    </row>
    <row r="217" spans="34:39" x14ac:dyDescent="0.25">
      <c r="AH217" s="203" t="e">
        <v>#NUM!</v>
      </c>
      <c r="AI217" s="203" t="e">
        <v>#NUM!</v>
      </c>
      <c r="AJ217" s="203" t="e">
        <v>#NUM!</v>
      </c>
      <c r="AK217" s="203" t="e">
        <v>#NUM!</v>
      </c>
      <c r="AL217" s="203" t="e">
        <v>#NUM!</v>
      </c>
      <c r="AM217" s="203" t="e">
        <v>#NUM!</v>
      </c>
    </row>
    <row r="218" spans="34:39" x14ac:dyDescent="0.25">
      <c r="AH218" s="203" t="e">
        <v>#NUM!</v>
      </c>
      <c r="AI218" s="203" t="e">
        <v>#NUM!</v>
      </c>
      <c r="AJ218" s="203" t="e">
        <v>#NUM!</v>
      </c>
      <c r="AK218" s="203" t="e">
        <v>#NUM!</v>
      </c>
      <c r="AL218" s="203" t="e">
        <v>#NUM!</v>
      </c>
      <c r="AM218" s="203" t="e">
        <v>#NUM!</v>
      </c>
    </row>
    <row r="219" spans="34:39" x14ac:dyDescent="0.25">
      <c r="AH219" s="203" t="e">
        <v>#NUM!</v>
      </c>
      <c r="AI219" s="203" t="e">
        <v>#NUM!</v>
      </c>
      <c r="AJ219" s="203" t="e">
        <v>#NUM!</v>
      </c>
      <c r="AK219" s="203" t="e">
        <v>#NUM!</v>
      </c>
      <c r="AL219" s="203" t="e">
        <v>#NUM!</v>
      </c>
      <c r="AM219" s="203" t="e">
        <v>#NUM!</v>
      </c>
    </row>
    <row r="220" spans="34:39" x14ac:dyDescent="0.25">
      <c r="AH220" s="203" t="e">
        <v>#NUM!</v>
      </c>
      <c r="AI220" s="203" t="e">
        <v>#NUM!</v>
      </c>
      <c r="AJ220" s="203" t="e">
        <v>#NUM!</v>
      </c>
      <c r="AK220" s="203" t="e">
        <v>#NUM!</v>
      </c>
      <c r="AL220" s="203" t="e">
        <v>#NUM!</v>
      </c>
      <c r="AM220" s="203" t="e">
        <v>#NUM!</v>
      </c>
    </row>
    <row r="221" spans="34:39" x14ac:dyDescent="0.25">
      <c r="AH221" s="203" t="e">
        <v>#NUM!</v>
      </c>
      <c r="AI221" s="203" t="e">
        <v>#NUM!</v>
      </c>
      <c r="AJ221" s="203" t="e">
        <v>#NUM!</v>
      </c>
      <c r="AK221" s="203" t="e">
        <v>#NUM!</v>
      </c>
      <c r="AL221" s="203" t="e">
        <v>#NUM!</v>
      </c>
      <c r="AM221" s="203" t="e">
        <v>#NUM!</v>
      </c>
    </row>
    <row r="222" spans="34:39" x14ac:dyDescent="0.25">
      <c r="AH222" s="203" t="e">
        <v>#NUM!</v>
      </c>
      <c r="AI222" s="203" t="e">
        <v>#NUM!</v>
      </c>
      <c r="AJ222" s="203" t="e">
        <v>#NUM!</v>
      </c>
      <c r="AK222" s="203" t="e">
        <v>#NUM!</v>
      </c>
      <c r="AL222" s="203" t="e">
        <v>#NUM!</v>
      </c>
      <c r="AM222" s="203" t="e">
        <v>#NUM!</v>
      </c>
    </row>
    <row r="223" spans="34:39" x14ac:dyDescent="0.25">
      <c r="AH223" s="203" t="e">
        <v>#NUM!</v>
      </c>
      <c r="AI223" s="203" t="e">
        <v>#NUM!</v>
      </c>
      <c r="AJ223" s="203" t="e">
        <v>#NUM!</v>
      </c>
      <c r="AK223" s="203" t="e">
        <v>#NUM!</v>
      </c>
      <c r="AL223" s="203" t="e">
        <v>#NUM!</v>
      </c>
      <c r="AM223" s="203" t="e">
        <v>#NUM!</v>
      </c>
    </row>
    <row r="224" spans="34:39" x14ac:dyDescent="0.25">
      <c r="AH224" s="203" t="e">
        <v>#NUM!</v>
      </c>
      <c r="AI224" s="203" t="e">
        <v>#NUM!</v>
      </c>
      <c r="AJ224" s="203" t="e">
        <v>#NUM!</v>
      </c>
      <c r="AK224" s="203" t="e">
        <v>#NUM!</v>
      </c>
      <c r="AL224" s="203" t="e">
        <v>#NUM!</v>
      </c>
      <c r="AM224" s="203" t="e">
        <v>#NUM!</v>
      </c>
    </row>
    <row r="225" spans="34:39" x14ac:dyDescent="0.25">
      <c r="AH225" s="203" t="e">
        <v>#NUM!</v>
      </c>
      <c r="AI225" s="203" t="e">
        <v>#NUM!</v>
      </c>
      <c r="AJ225" s="203" t="e">
        <v>#NUM!</v>
      </c>
      <c r="AK225" s="203" t="e">
        <v>#NUM!</v>
      </c>
      <c r="AL225" s="203" t="e">
        <v>#NUM!</v>
      </c>
      <c r="AM225" s="203" t="e">
        <v>#NUM!</v>
      </c>
    </row>
    <row r="226" spans="34:39" x14ac:dyDescent="0.25">
      <c r="AH226" s="203" t="e">
        <v>#NUM!</v>
      </c>
      <c r="AI226" s="203" t="e">
        <v>#NUM!</v>
      </c>
      <c r="AJ226" s="203" t="e">
        <v>#NUM!</v>
      </c>
      <c r="AK226" s="203" t="e">
        <v>#NUM!</v>
      </c>
      <c r="AL226" s="203" t="e">
        <v>#NUM!</v>
      </c>
      <c r="AM226" s="203" t="e">
        <v>#NUM!</v>
      </c>
    </row>
    <row r="227" spans="34:39" x14ac:dyDescent="0.25">
      <c r="AH227" s="203" t="e">
        <v>#NUM!</v>
      </c>
      <c r="AI227" s="203" t="e">
        <v>#NUM!</v>
      </c>
      <c r="AJ227" s="203" t="e">
        <v>#NUM!</v>
      </c>
      <c r="AK227" s="203" t="e">
        <v>#NUM!</v>
      </c>
      <c r="AL227" s="203" t="e">
        <v>#NUM!</v>
      </c>
      <c r="AM227" s="203" t="e">
        <v>#NUM!</v>
      </c>
    </row>
    <row r="228" spans="34:39" x14ac:dyDescent="0.25">
      <c r="AH228" s="203" t="e">
        <v>#NUM!</v>
      </c>
      <c r="AI228" s="203" t="e">
        <v>#NUM!</v>
      </c>
      <c r="AJ228" s="203" t="e">
        <v>#NUM!</v>
      </c>
      <c r="AK228" s="203" t="e">
        <v>#NUM!</v>
      </c>
      <c r="AL228" s="203" t="e">
        <v>#NUM!</v>
      </c>
      <c r="AM228" s="203" t="e">
        <v>#NUM!</v>
      </c>
    </row>
    <row r="229" spans="34:39" x14ac:dyDescent="0.25">
      <c r="AH229" s="203" t="e">
        <v>#NUM!</v>
      </c>
      <c r="AI229" s="203" t="e">
        <v>#NUM!</v>
      </c>
      <c r="AJ229" s="203" t="e">
        <v>#NUM!</v>
      </c>
      <c r="AK229" s="203" t="e">
        <v>#NUM!</v>
      </c>
      <c r="AL229" s="203" t="e">
        <v>#NUM!</v>
      </c>
      <c r="AM229" s="203" t="e">
        <v>#NUM!</v>
      </c>
    </row>
    <row r="230" spans="34:39" x14ac:dyDescent="0.25">
      <c r="AH230" s="203" t="e">
        <v>#NUM!</v>
      </c>
      <c r="AI230" s="203" t="e">
        <v>#NUM!</v>
      </c>
      <c r="AJ230" s="203" t="e">
        <v>#NUM!</v>
      </c>
      <c r="AK230" s="203" t="e">
        <v>#NUM!</v>
      </c>
      <c r="AL230" s="203" t="e">
        <v>#NUM!</v>
      </c>
      <c r="AM230" s="203" t="e">
        <v>#NUM!</v>
      </c>
    </row>
    <row r="231" spans="34:39" x14ac:dyDescent="0.25">
      <c r="AH231" s="203" t="e">
        <v>#NUM!</v>
      </c>
      <c r="AI231" s="203" t="e">
        <v>#NUM!</v>
      </c>
      <c r="AJ231" s="203" t="e">
        <v>#NUM!</v>
      </c>
      <c r="AK231" s="203" t="e">
        <v>#NUM!</v>
      </c>
      <c r="AL231" s="203" t="e">
        <v>#NUM!</v>
      </c>
      <c r="AM231" s="203" t="e">
        <v>#NUM!</v>
      </c>
    </row>
    <row r="232" spans="34:39" x14ac:dyDescent="0.25">
      <c r="AH232" s="203" t="e">
        <v>#NUM!</v>
      </c>
      <c r="AI232" s="203" t="e">
        <v>#NUM!</v>
      </c>
      <c r="AJ232" s="203" t="e">
        <v>#NUM!</v>
      </c>
      <c r="AK232" s="203" t="e">
        <v>#NUM!</v>
      </c>
      <c r="AL232" s="203" t="e">
        <v>#NUM!</v>
      </c>
      <c r="AM232" s="203" t="e">
        <v>#NUM!</v>
      </c>
    </row>
    <row r="233" spans="34:39" x14ac:dyDescent="0.25">
      <c r="AH233" s="203" t="e">
        <v>#NUM!</v>
      </c>
      <c r="AI233" s="203" t="e">
        <v>#NUM!</v>
      </c>
      <c r="AJ233" s="203" t="e">
        <v>#NUM!</v>
      </c>
      <c r="AK233" s="203" t="e">
        <v>#NUM!</v>
      </c>
      <c r="AL233" s="203" t="e">
        <v>#NUM!</v>
      </c>
      <c r="AM233" s="203" t="e">
        <v>#NUM!</v>
      </c>
    </row>
    <row r="234" spans="34:39" x14ac:dyDescent="0.25">
      <c r="AH234" s="203" t="e">
        <v>#NUM!</v>
      </c>
      <c r="AI234" s="203" t="e">
        <v>#NUM!</v>
      </c>
      <c r="AJ234" s="203" t="e">
        <v>#NUM!</v>
      </c>
      <c r="AK234" s="203" t="e">
        <v>#NUM!</v>
      </c>
      <c r="AL234" s="203" t="e">
        <v>#NUM!</v>
      </c>
      <c r="AM234" s="203" t="e">
        <v>#NUM!</v>
      </c>
    </row>
    <row r="235" spans="34:39" x14ac:dyDescent="0.25">
      <c r="AH235" s="203" t="e">
        <v>#NUM!</v>
      </c>
      <c r="AI235" s="203" t="e">
        <v>#NUM!</v>
      </c>
      <c r="AJ235" s="203" t="e">
        <v>#NUM!</v>
      </c>
      <c r="AK235" s="203" t="e">
        <v>#NUM!</v>
      </c>
      <c r="AL235" s="203" t="e">
        <v>#NUM!</v>
      </c>
      <c r="AM235" s="203" t="e">
        <v>#NUM!</v>
      </c>
    </row>
    <row r="236" spans="34:39" x14ac:dyDescent="0.25">
      <c r="AH236" s="203" t="e">
        <v>#NUM!</v>
      </c>
      <c r="AI236" s="203" t="e">
        <v>#NUM!</v>
      </c>
      <c r="AJ236" s="203" t="e">
        <v>#NUM!</v>
      </c>
      <c r="AK236" s="203" t="e">
        <v>#NUM!</v>
      </c>
      <c r="AL236" s="203" t="e">
        <v>#NUM!</v>
      </c>
      <c r="AM236" s="203" t="e">
        <v>#NUM!</v>
      </c>
    </row>
    <row r="237" spans="34:39" x14ac:dyDescent="0.25">
      <c r="AH237" s="203" t="e">
        <v>#NUM!</v>
      </c>
      <c r="AI237" s="203" t="e">
        <v>#NUM!</v>
      </c>
      <c r="AJ237" s="203" t="e">
        <v>#NUM!</v>
      </c>
      <c r="AK237" s="203" t="e">
        <v>#NUM!</v>
      </c>
      <c r="AL237" s="203" t="e">
        <v>#NUM!</v>
      </c>
      <c r="AM237" s="203" t="e">
        <v>#NUM!</v>
      </c>
    </row>
    <row r="238" spans="34:39" x14ac:dyDescent="0.25">
      <c r="AH238" s="203" t="e">
        <v>#NUM!</v>
      </c>
      <c r="AI238" s="203" t="e">
        <v>#NUM!</v>
      </c>
      <c r="AJ238" s="203" t="e">
        <v>#NUM!</v>
      </c>
      <c r="AK238" s="203" t="e">
        <v>#NUM!</v>
      </c>
      <c r="AL238" s="203" t="e">
        <v>#NUM!</v>
      </c>
      <c r="AM238" s="203" t="e">
        <v>#NUM!</v>
      </c>
    </row>
    <row r="239" spans="34:39" x14ac:dyDescent="0.25">
      <c r="AH239" s="203" t="e">
        <v>#NUM!</v>
      </c>
      <c r="AI239" s="203" t="e">
        <v>#NUM!</v>
      </c>
      <c r="AJ239" s="203" t="e">
        <v>#NUM!</v>
      </c>
      <c r="AK239" s="203" t="e">
        <v>#NUM!</v>
      </c>
      <c r="AL239" s="203" t="e">
        <v>#NUM!</v>
      </c>
      <c r="AM239" s="203" t="e">
        <v>#NUM!</v>
      </c>
    </row>
    <row r="240" spans="34:39" x14ac:dyDescent="0.25">
      <c r="AH240" s="203" t="e">
        <v>#NUM!</v>
      </c>
      <c r="AI240" s="203" t="e">
        <v>#NUM!</v>
      </c>
      <c r="AJ240" s="203" t="e">
        <v>#NUM!</v>
      </c>
      <c r="AK240" s="203" t="e">
        <v>#NUM!</v>
      </c>
      <c r="AL240" s="203" t="e">
        <v>#NUM!</v>
      </c>
      <c r="AM240" s="203" t="e">
        <v>#NUM!</v>
      </c>
    </row>
    <row r="241" spans="34:39" x14ac:dyDescent="0.25">
      <c r="AH241" s="203" t="e">
        <v>#NUM!</v>
      </c>
      <c r="AI241" s="203" t="e">
        <v>#NUM!</v>
      </c>
      <c r="AJ241" s="203" t="e">
        <v>#NUM!</v>
      </c>
      <c r="AK241" s="203" t="e">
        <v>#NUM!</v>
      </c>
      <c r="AL241" s="203" t="e">
        <v>#NUM!</v>
      </c>
      <c r="AM241" s="203" t="e">
        <v>#NUM!</v>
      </c>
    </row>
    <row r="242" spans="34:39" x14ac:dyDescent="0.25">
      <c r="AH242" s="203" t="e">
        <v>#NUM!</v>
      </c>
      <c r="AI242" s="203" t="e">
        <v>#NUM!</v>
      </c>
      <c r="AJ242" s="203" t="e">
        <v>#NUM!</v>
      </c>
      <c r="AK242" s="203" t="e">
        <v>#NUM!</v>
      </c>
      <c r="AL242" s="203" t="e">
        <v>#NUM!</v>
      </c>
      <c r="AM242" s="203" t="e">
        <v>#NUM!</v>
      </c>
    </row>
    <row r="243" spans="34:39" x14ac:dyDescent="0.25">
      <c r="AH243" s="203" t="e">
        <v>#NUM!</v>
      </c>
      <c r="AI243" s="203" t="e">
        <v>#NUM!</v>
      </c>
      <c r="AJ243" s="203" t="e">
        <v>#NUM!</v>
      </c>
      <c r="AK243" s="203" t="e">
        <v>#NUM!</v>
      </c>
      <c r="AL243" s="203" t="e">
        <v>#NUM!</v>
      </c>
      <c r="AM243" s="203" t="e">
        <v>#NUM!</v>
      </c>
    </row>
    <row r="244" spans="34:39" x14ac:dyDescent="0.25">
      <c r="AH244" s="203" t="e">
        <v>#NUM!</v>
      </c>
      <c r="AI244" s="203" t="e">
        <v>#NUM!</v>
      </c>
      <c r="AJ244" s="203" t="e">
        <v>#NUM!</v>
      </c>
      <c r="AK244" s="203" t="e">
        <v>#NUM!</v>
      </c>
      <c r="AL244" s="203" t="e">
        <v>#NUM!</v>
      </c>
      <c r="AM244" s="203" t="e">
        <v>#NUM!</v>
      </c>
    </row>
    <row r="245" spans="34:39" x14ac:dyDescent="0.25">
      <c r="AH245" s="203" t="e">
        <v>#NUM!</v>
      </c>
      <c r="AI245" s="203" t="e">
        <v>#NUM!</v>
      </c>
      <c r="AJ245" s="203" t="e">
        <v>#NUM!</v>
      </c>
      <c r="AK245" s="203" t="e">
        <v>#NUM!</v>
      </c>
      <c r="AL245" s="203" t="e">
        <v>#NUM!</v>
      </c>
      <c r="AM245" s="203" t="e">
        <v>#NUM!</v>
      </c>
    </row>
    <row r="246" spans="34:39" x14ac:dyDescent="0.25">
      <c r="AH246" s="203" t="e">
        <v>#NUM!</v>
      </c>
      <c r="AI246" s="203" t="e">
        <v>#NUM!</v>
      </c>
      <c r="AJ246" s="203" t="e">
        <v>#NUM!</v>
      </c>
      <c r="AK246" s="203" t="e">
        <v>#NUM!</v>
      </c>
      <c r="AL246" s="203" t="e">
        <v>#NUM!</v>
      </c>
      <c r="AM246" s="203" t="e">
        <v>#NUM!</v>
      </c>
    </row>
    <row r="247" spans="34:39" x14ac:dyDescent="0.25">
      <c r="AH247" s="203" t="e">
        <v>#NUM!</v>
      </c>
      <c r="AI247" s="203" t="e">
        <v>#NUM!</v>
      </c>
      <c r="AJ247" s="203" t="e">
        <v>#NUM!</v>
      </c>
      <c r="AK247" s="203" t="e">
        <v>#NUM!</v>
      </c>
      <c r="AL247" s="203" t="e">
        <v>#NUM!</v>
      </c>
      <c r="AM247" s="203" t="e">
        <v>#NUM!</v>
      </c>
    </row>
    <row r="248" spans="34:39" x14ac:dyDescent="0.25">
      <c r="AH248" s="203" t="e">
        <v>#NUM!</v>
      </c>
      <c r="AI248" s="203" t="e">
        <v>#NUM!</v>
      </c>
      <c r="AJ248" s="203" t="e">
        <v>#NUM!</v>
      </c>
      <c r="AK248" s="203" t="e">
        <v>#NUM!</v>
      </c>
      <c r="AL248" s="203" t="e">
        <v>#NUM!</v>
      </c>
      <c r="AM248" s="203" t="e">
        <v>#NUM!</v>
      </c>
    </row>
    <row r="249" spans="34:39" x14ac:dyDescent="0.25">
      <c r="AH249" s="203" t="e">
        <v>#NUM!</v>
      </c>
      <c r="AI249" s="203" t="e">
        <v>#NUM!</v>
      </c>
      <c r="AJ249" s="203" t="e">
        <v>#NUM!</v>
      </c>
      <c r="AK249" s="203" t="e">
        <v>#NUM!</v>
      </c>
      <c r="AL249" s="203" t="e">
        <v>#NUM!</v>
      </c>
      <c r="AM249" s="203" t="e">
        <v>#NUM!</v>
      </c>
    </row>
    <row r="250" spans="34:39" x14ac:dyDescent="0.25">
      <c r="AH250" s="203" t="e">
        <v>#NUM!</v>
      </c>
      <c r="AI250" s="203" t="e">
        <v>#NUM!</v>
      </c>
      <c r="AJ250" s="203" t="e">
        <v>#NUM!</v>
      </c>
      <c r="AK250" s="203" t="e">
        <v>#NUM!</v>
      </c>
      <c r="AL250" s="203" t="e">
        <v>#NUM!</v>
      </c>
      <c r="AM250" s="203" t="e">
        <v>#NUM!</v>
      </c>
    </row>
    <row r="251" spans="34:39" x14ac:dyDescent="0.25">
      <c r="AH251" s="203" t="e">
        <v>#NUM!</v>
      </c>
      <c r="AI251" s="203" t="e">
        <v>#NUM!</v>
      </c>
      <c r="AJ251" s="203" t="e">
        <v>#NUM!</v>
      </c>
      <c r="AK251" s="203" t="e">
        <v>#NUM!</v>
      </c>
      <c r="AL251" s="203" t="e">
        <v>#NUM!</v>
      </c>
      <c r="AM251" s="203" t="e">
        <v>#NUM!</v>
      </c>
    </row>
    <row r="252" spans="34:39" x14ac:dyDescent="0.25">
      <c r="AH252" s="203" t="e">
        <v>#NUM!</v>
      </c>
      <c r="AI252" s="203" t="e">
        <v>#NUM!</v>
      </c>
      <c r="AJ252" s="203" t="e">
        <v>#NUM!</v>
      </c>
      <c r="AK252" s="203" t="e">
        <v>#NUM!</v>
      </c>
      <c r="AL252" s="203" t="e">
        <v>#NUM!</v>
      </c>
      <c r="AM252" s="203" t="e">
        <v>#NUM!</v>
      </c>
    </row>
    <row r="253" spans="34:39" x14ac:dyDescent="0.25">
      <c r="AH253" s="203" t="e">
        <v>#NUM!</v>
      </c>
      <c r="AI253" s="203" t="e">
        <v>#NUM!</v>
      </c>
      <c r="AJ253" s="203" t="e">
        <v>#NUM!</v>
      </c>
      <c r="AK253" s="203" t="e">
        <v>#NUM!</v>
      </c>
      <c r="AL253" s="203" t="e">
        <v>#NUM!</v>
      </c>
      <c r="AM253" s="203" t="e">
        <v>#NUM!</v>
      </c>
    </row>
    <row r="254" spans="34:39" x14ac:dyDescent="0.25">
      <c r="AH254" s="203" t="e">
        <v>#NUM!</v>
      </c>
      <c r="AI254" s="203" t="e">
        <v>#NUM!</v>
      </c>
      <c r="AJ254" s="203" t="e">
        <v>#NUM!</v>
      </c>
      <c r="AK254" s="203" t="e">
        <v>#NUM!</v>
      </c>
      <c r="AL254" s="203" t="e">
        <v>#NUM!</v>
      </c>
      <c r="AM254" s="203" t="e">
        <v>#NUM!</v>
      </c>
    </row>
    <row r="255" spans="34:39" x14ac:dyDescent="0.25">
      <c r="AH255" s="203" t="e">
        <v>#NUM!</v>
      </c>
      <c r="AI255" s="203" t="e">
        <v>#NUM!</v>
      </c>
      <c r="AJ255" s="203" t="e">
        <v>#NUM!</v>
      </c>
      <c r="AK255" s="203" t="e">
        <v>#NUM!</v>
      </c>
      <c r="AL255" s="203" t="e">
        <v>#NUM!</v>
      </c>
      <c r="AM255" s="203" t="e">
        <v>#NUM!</v>
      </c>
    </row>
    <row r="256" spans="34:39" x14ac:dyDescent="0.25">
      <c r="AH256" s="203" t="e">
        <v>#NUM!</v>
      </c>
      <c r="AI256" s="203" t="e">
        <v>#NUM!</v>
      </c>
      <c r="AJ256" s="203" t="e">
        <v>#NUM!</v>
      </c>
      <c r="AK256" s="203" t="e">
        <v>#NUM!</v>
      </c>
      <c r="AL256" s="203" t="e">
        <v>#NUM!</v>
      </c>
      <c r="AM256" s="203" t="e">
        <v>#NUM!</v>
      </c>
    </row>
    <row r="257" spans="34:39" x14ac:dyDescent="0.25">
      <c r="AH257" s="203" t="e">
        <v>#NUM!</v>
      </c>
      <c r="AI257" s="203" t="e">
        <v>#NUM!</v>
      </c>
      <c r="AJ257" s="203" t="e">
        <v>#NUM!</v>
      </c>
      <c r="AK257" s="203" t="e">
        <v>#NUM!</v>
      </c>
      <c r="AL257" s="203" t="e">
        <v>#NUM!</v>
      </c>
      <c r="AM257" s="203" t="e">
        <v>#NUM!</v>
      </c>
    </row>
    <row r="258" spans="34:39" x14ac:dyDescent="0.25">
      <c r="AH258" s="203" t="e">
        <v>#NUM!</v>
      </c>
      <c r="AI258" s="203" t="e">
        <v>#NUM!</v>
      </c>
      <c r="AJ258" s="203" t="e">
        <v>#NUM!</v>
      </c>
      <c r="AK258" s="203" t="e">
        <v>#NUM!</v>
      </c>
      <c r="AL258" s="203" t="e">
        <v>#NUM!</v>
      </c>
      <c r="AM258" s="203" t="e">
        <v>#NUM!</v>
      </c>
    </row>
    <row r="259" spans="34:39" x14ac:dyDescent="0.25">
      <c r="AH259" s="203" t="e">
        <v>#NUM!</v>
      </c>
      <c r="AI259" s="203" t="e">
        <v>#NUM!</v>
      </c>
      <c r="AJ259" s="203" t="e">
        <v>#NUM!</v>
      </c>
      <c r="AK259" s="203" t="e">
        <v>#NUM!</v>
      </c>
      <c r="AL259" s="203" t="e">
        <v>#NUM!</v>
      </c>
      <c r="AM259" s="203" t="e">
        <v>#NUM!</v>
      </c>
    </row>
    <row r="260" spans="34:39" x14ac:dyDescent="0.25">
      <c r="AH260" s="203" t="e">
        <v>#NUM!</v>
      </c>
      <c r="AI260" s="203" t="e">
        <v>#NUM!</v>
      </c>
      <c r="AJ260" s="203" t="e">
        <v>#NUM!</v>
      </c>
      <c r="AK260" s="203" t="e">
        <v>#NUM!</v>
      </c>
      <c r="AL260" s="203" t="e">
        <v>#NUM!</v>
      </c>
      <c r="AM260" s="203" t="e">
        <v>#NUM!</v>
      </c>
    </row>
    <row r="261" spans="34:39" x14ac:dyDescent="0.25">
      <c r="AH261" s="203" t="e">
        <v>#NUM!</v>
      </c>
      <c r="AI261" s="203" t="e">
        <v>#NUM!</v>
      </c>
      <c r="AJ261" s="203" t="e">
        <v>#NUM!</v>
      </c>
      <c r="AK261" s="203" t="e">
        <v>#NUM!</v>
      </c>
      <c r="AL261" s="203" t="e">
        <v>#NUM!</v>
      </c>
      <c r="AM261" s="203" t="e">
        <v>#NUM!</v>
      </c>
    </row>
    <row r="262" spans="34:39" x14ac:dyDescent="0.25">
      <c r="AH262" s="203" t="e">
        <v>#NUM!</v>
      </c>
      <c r="AI262" s="203" t="e">
        <v>#NUM!</v>
      </c>
      <c r="AJ262" s="203" t="e">
        <v>#NUM!</v>
      </c>
      <c r="AK262" s="203" t="e">
        <v>#NUM!</v>
      </c>
      <c r="AL262" s="203" t="e">
        <v>#NUM!</v>
      </c>
      <c r="AM262" s="203" t="e">
        <v>#NUM!</v>
      </c>
    </row>
    <row r="263" spans="34:39" x14ac:dyDescent="0.25">
      <c r="AH263" s="203" t="e">
        <v>#NUM!</v>
      </c>
      <c r="AI263" s="203" t="e">
        <v>#NUM!</v>
      </c>
      <c r="AJ263" s="203" t="e">
        <v>#NUM!</v>
      </c>
      <c r="AK263" s="203" t="e">
        <v>#NUM!</v>
      </c>
      <c r="AL263" s="203" t="e">
        <v>#NUM!</v>
      </c>
      <c r="AM263" s="203" t="e">
        <v>#NUM!</v>
      </c>
    </row>
    <row r="264" spans="34:39" x14ac:dyDescent="0.25">
      <c r="AH264" s="203" t="e">
        <v>#NUM!</v>
      </c>
      <c r="AI264" s="203" t="e">
        <v>#NUM!</v>
      </c>
      <c r="AJ264" s="203" t="e">
        <v>#NUM!</v>
      </c>
      <c r="AK264" s="203" t="e">
        <v>#NUM!</v>
      </c>
      <c r="AL264" s="203" t="e">
        <v>#NUM!</v>
      </c>
      <c r="AM264" s="203" t="e">
        <v>#NUM!</v>
      </c>
    </row>
    <row r="265" spans="34:39" x14ac:dyDescent="0.25">
      <c r="AH265" s="203" t="e">
        <v>#NUM!</v>
      </c>
      <c r="AI265" s="203" t="e">
        <v>#NUM!</v>
      </c>
      <c r="AJ265" s="203" t="e">
        <v>#NUM!</v>
      </c>
      <c r="AK265" s="203" t="e">
        <v>#NUM!</v>
      </c>
      <c r="AL265" s="203" t="e">
        <v>#NUM!</v>
      </c>
      <c r="AM265" s="203" t="e">
        <v>#NUM!</v>
      </c>
    </row>
    <row r="266" spans="34:39" x14ac:dyDescent="0.25">
      <c r="AH266" s="203" t="e">
        <v>#NUM!</v>
      </c>
      <c r="AI266" s="203" t="e">
        <v>#NUM!</v>
      </c>
      <c r="AJ266" s="203" t="e">
        <v>#NUM!</v>
      </c>
      <c r="AK266" s="203" t="e">
        <v>#NUM!</v>
      </c>
      <c r="AL266" s="203" t="e">
        <v>#NUM!</v>
      </c>
      <c r="AM266" s="203" t="e">
        <v>#NUM!</v>
      </c>
    </row>
    <row r="267" spans="34:39" x14ac:dyDescent="0.25">
      <c r="AH267" s="203" t="e">
        <v>#NUM!</v>
      </c>
      <c r="AI267" s="203" t="e">
        <v>#NUM!</v>
      </c>
      <c r="AJ267" s="203" t="e">
        <v>#NUM!</v>
      </c>
      <c r="AK267" s="203" t="e">
        <v>#NUM!</v>
      </c>
      <c r="AL267" s="203" t="e">
        <v>#NUM!</v>
      </c>
      <c r="AM267" s="203" t="e">
        <v>#NUM!</v>
      </c>
    </row>
    <row r="268" spans="34:39" x14ac:dyDescent="0.25">
      <c r="AH268" s="203" t="e">
        <v>#NUM!</v>
      </c>
      <c r="AI268" s="203" t="e">
        <v>#NUM!</v>
      </c>
      <c r="AJ268" s="203" t="e">
        <v>#NUM!</v>
      </c>
      <c r="AK268" s="203" t="e">
        <v>#NUM!</v>
      </c>
      <c r="AL268" s="203" t="e">
        <v>#NUM!</v>
      </c>
      <c r="AM268" s="203" t="e">
        <v>#NUM!</v>
      </c>
    </row>
    <row r="269" spans="34:39" x14ac:dyDescent="0.25">
      <c r="AH269" s="203" t="e">
        <v>#NUM!</v>
      </c>
      <c r="AI269" s="203" t="e">
        <v>#NUM!</v>
      </c>
      <c r="AJ269" s="203" t="e">
        <v>#NUM!</v>
      </c>
      <c r="AK269" s="203" t="e">
        <v>#NUM!</v>
      </c>
      <c r="AL269" s="203" t="e">
        <v>#NUM!</v>
      </c>
      <c r="AM269" s="203" t="e">
        <v>#NUM!</v>
      </c>
    </row>
    <row r="270" spans="34:39" x14ac:dyDescent="0.25">
      <c r="AH270" s="203" t="e">
        <v>#NUM!</v>
      </c>
      <c r="AI270" s="203" t="e">
        <v>#NUM!</v>
      </c>
      <c r="AJ270" s="203" t="e">
        <v>#NUM!</v>
      </c>
      <c r="AK270" s="203" t="e">
        <v>#NUM!</v>
      </c>
      <c r="AL270" s="203" t="e">
        <v>#NUM!</v>
      </c>
      <c r="AM270" s="203" t="e">
        <v>#NUM!</v>
      </c>
    </row>
    <row r="271" spans="34:39" x14ac:dyDescent="0.25">
      <c r="AH271" s="203" t="e">
        <v>#NUM!</v>
      </c>
      <c r="AI271" s="203" t="e">
        <v>#NUM!</v>
      </c>
      <c r="AJ271" s="203" t="e">
        <v>#NUM!</v>
      </c>
      <c r="AK271" s="203" t="e">
        <v>#NUM!</v>
      </c>
      <c r="AL271" s="203" t="e">
        <v>#NUM!</v>
      </c>
      <c r="AM271" s="203" t="e">
        <v>#NUM!</v>
      </c>
    </row>
    <row r="272" spans="34:39" x14ac:dyDescent="0.25">
      <c r="AH272" s="203" t="e">
        <v>#NUM!</v>
      </c>
      <c r="AI272" s="203" t="e">
        <v>#NUM!</v>
      </c>
      <c r="AJ272" s="203" t="e">
        <v>#NUM!</v>
      </c>
      <c r="AK272" s="203" t="e">
        <v>#NUM!</v>
      </c>
      <c r="AL272" s="203" t="e">
        <v>#NUM!</v>
      </c>
      <c r="AM272" s="203" t="e">
        <v>#NUM!</v>
      </c>
    </row>
    <row r="273" spans="34:39" x14ac:dyDescent="0.25">
      <c r="AH273" s="203" t="e">
        <v>#NUM!</v>
      </c>
      <c r="AI273" s="203" t="e">
        <v>#NUM!</v>
      </c>
      <c r="AJ273" s="203" t="e">
        <v>#NUM!</v>
      </c>
      <c r="AK273" s="203" t="e">
        <v>#NUM!</v>
      </c>
      <c r="AL273" s="203" t="e">
        <v>#NUM!</v>
      </c>
      <c r="AM273" s="203" t="e">
        <v>#NUM!</v>
      </c>
    </row>
    <row r="274" spans="34:39" x14ac:dyDescent="0.25">
      <c r="AH274" s="203" t="e">
        <v>#NUM!</v>
      </c>
      <c r="AI274" s="203" t="e">
        <v>#NUM!</v>
      </c>
      <c r="AJ274" s="203" t="e">
        <v>#NUM!</v>
      </c>
      <c r="AK274" s="203" t="e">
        <v>#NUM!</v>
      </c>
      <c r="AL274" s="203" t="e">
        <v>#NUM!</v>
      </c>
      <c r="AM274" s="203" t="e">
        <v>#NUM!</v>
      </c>
    </row>
    <row r="275" spans="34:39" x14ac:dyDescent="0.25">
      <c r="AH275" s="203" t="e">
        <v>#NUM!</v>
      </c>
      <c r="AI275" s="203" t="e">
        <v>#NUM!</v>
      </c>
      <c r="AJ275" s="203" t="e">
        <v>#NUM!</v>
      </c>
      <c r="AK275" s="203" t="e">
        <v>#NUM!</v>
      </c>
      <c r="AL275" s="203" t="e">
        <v>#NUM!</v>
      </c>
      <c r="AM275" s="203" t="e">
        <v>#NUM!</v>
      </c>
    </row>
    <row r="276" spans="34:39" x14ac:dyDescent="0.25">
      <c r="AH276" s="203" t="e">
        <v>#NUM!</v>
      </c>
      <c r="AI276" s="203" t="e">
        <v>#NUM!</v>
      </c>
      <c r="AJ276" s="203" t="e">
        <v>#NUM!</v>
      </c>
      <c r="AK276" s="203" t="e">
        <v>#NUM!</v>
      </c>
      <c r="AL276" s="203" t="e">
        <v>#NUM!</v>
      </c>
      <c r="AM276" s="203" t="e">
        <v>#NUM!</v>
      </c>
    </row>
    <row r="277" spans="34:39" x14ac:dyDescent="0.25">
      <c r="AH277" s="203" t="e">
        <v>#NUM!</v>
      </c>
      <c r="AI277" s="203" t="e">
        <v>#NUM!</v>
      </c>
      <c r="AJ277" s="203" t="e">
        <v>#NUM!</v>
      </c>
      <c r="AK277" s="203" t="e">
        <v>#NUM!</v>
      </c>
      <c r="AL277" s="203" t="e">
        <v>#NUM!</v>
      </c>
      <c r="AM277" s="203" t="e">
        <v>#NUM!</v>
      </c>
    </row>
    <row r="278" spans="34:39" x14ac:dyDescent="0.25">
      <c r="AH278" s="203" t="e">
        <v>#NUM!</v>
      </c>
      <c r="AI278" s="203" t="e">
        <v>#NUM!</v>
      </c>
      <c r="AJ278" s="203" t="e">
        <v>#NUM!</v>
      </c>
      <c r="AK278" s="203" t="e">
        <v>#NUM!</v>
      </c>
      <c r="AL278" s="203" t="e">
        <v>#NUM!</v>
      </c>
      <c r="AM278" s="203" t="e">
        <v>#NUM!</v>
      </c>
    </row>
    <row r="279" spans="34:39" x14ac:dyDescent="0.25">
      <c r="AH279" s="203" t="e">
        <v>#NUM!</v>
      </c>
      <c r="AI279" s="203" t="e">
        <v>#NUM!</v>
      </c>
      <c r="AJ279" s="203" t="e">
        <v>#NUM!</v>
      </c>
      <c r="AK279" s="203" t="e">
        <v>#NUM!</v>
      </c>
      <c r="AL279" s="203" t="e">
        <v>#NUM!</v>
      </c>
      <c r="AM279" s="203" t="e">
        <v>#NUM!</v>
      </c>
    </row>
    <row r="280" spans="34:39" x14ac:dyDescent="0.25">
      <c r="AH280" s="203" t="e">
        <v>#NUM!</v>
      </c>
      <c r="AI280" s="203" t="e">
        <v>#NUM!</v>
      </c>
      <c r="AJ280" s="203" t="e">
        <v>#NUM!</v>
      </c>
      <c r="AK280" s="203" t="e">
        <v>#NUM!</v>
      </c>
      <c r="AL280" s="203" t="e">
        <v>#NUM!</v>
      </c>
      <c r="AM280" s="203" t="e">
        <v>#NUM!</v>
      </c>
    </row>
    <row r="281" spans="34:39" x14ac:dyDescent="0.25">
      <c r="AH281" s="203" t="e">
        <v>#NUM!</v>
      </c>
      <c r="AI281" s="203" t="e">
        <v>#NUM!</v>
      </c>
      <c r="AJ281" s="203" t="e">
        <v>#NUM!</v>
      </c>
      <c r="AK281" s="203" t="e">
        <v>#NUM!</v>
      </c>
      <c r="AL281" s="203" t="e">
        <v>#NUM!</v>
      </c>
      <c r="AM281" s="203" t="e">
        <v>#NUM!</v>
      </c>
    </row>
    <row r="282" spans="34:39" x14ac:dyDescent="0.25">
      <c r="AH282" s="203" t="e">
        <v>#NUM!</v>
      </c>
      <c r="AI282" s="203" t="e">
        <v>#NUM!</v>
      </c>
      <c r="AJ282" s="203" t="e">
        <v>#NUM!</v>
      </c>
      <c r="AK282" s="203" t="e">
        <v>#NUM!</v>
      </c>
      <c r="AL282" s="203" t="e">
        <v>#NUM!</v>
      </c>
      <c r="AM282" s="203" t="e">
        <v>#NUM!</v>
      </c>
    </row>
    <row r="283" spans="34:39" x14ac:dyDescent="0.25">
      <c r="AH283" s="203" t="e">
        <v>#NUM!</v>
      </c>
      <c r="AI283" s="203" t="e">
        <v>#NUM!</v>
      </c>
      <c r="AJ283" s="203" t="e">
        <v>#NUM!</v>
      </c>
      <c r="AK283" s="203" t="e">
        <v>#NUM!</v>
      </c>
      <c r="AL283" s="203" t="e">
        <v>#NUM!</v>
      </c>
      <c r="AM283" s="203" t="e">
        <v>#NUM!</v>
      </c>
    </row>
    <row r="284" spans="34:39" x14ac:dyDescent="0.25">
      <c r="AH284" s="203" t="e">
        <v>#NUM!</v>
      </c>
      <c r="AI284" s="203" t="e">
        <v>#NUM!</v>
      </c>
      <c r="AJ284" s="203" t="e">
        <v>#NUM!</v>
      </c>
      <c r="AK284" s="203" t="e">
        <v>#NUM!</v>
      </c>
      <c r="AL284" s="203" t="e">
        <v>#NUM!</v>
      </c>
      <c r="AM284" s="203" t="e">
        <v>#NUM!</v>
      </c>
    </row>
    <row r="285" spans="34:39" x14ac:dyDescent="0.25">
      <c r="AH285" s="203" t="e">
        <v>#NUM!</v>
      </c>
      <c r="AI285" s="203" t="e">
        <v>#NUM!</v>
      </c>
      <c r="AJ285" s="203" t="e">
        <v>#NUM!</v>
      </c>
      <c r="AK285" s="203" t="e">
        <v>#NUM!</v>
      </c>
      <c r="AL285" s="203" t="e">
        <v>#NUM!</v>
      </c>
      <c r="AM285" s="203" t="e">
        <v>#NUM!</v>
      </c>
    </row>
    <row r="286" spans="34:39" x14ac:dyDescent="0.25">
      <c r="AH286" s="203" t="e">
        <v>#NUM!</v>
      </c>
      <c r="AI286" s="203" t="e">
        <v>#NUM!</v>
      </c>
      <c r="AJ286" s="203" t="e">
        <v>#NUM!</v>
      </c>
      <c r="AK286" s="203" t="e">
        <v>#NUM!</v>
      </c>
      <c r="AL286" s="203" t="e">
        <v>#NUM!</v>
      </c>
      <c r="AM286" s="203" t="e">
        <v>#NUM!</v>
      </c>
    </row>
    <row r="287" spans="34:39" x14ac:dyDescent="0.25">
      <c r="AH287" s="203" t="e">
        <v>#NUM!</v>
      </c>
      <c r="AI287" s="203" t="e">
        <v>#NUM!</v>
      </c>
      <c r="AJ287" s="203" t="e">
        <v>#NUM!</v>
      </c>
      <c r="AK287" s="203" t="e">
        <v>#NUM!</v>
      </c>
      <c r="AL287" s="203" t="e">
        <v>#NUM!</v>
      </c>
      <c r="AM287" s="203" t="e">
        <v>#NUM!</v>
      </c>
    </row>
    <row r="288" spans="34:39" x14ac:dyDescent="0.25">
      <c r="AH288" s="203" t="e">
        <v>#NUM!</v>
      </c>
      <c r="AI288" s="203" t="e">
        <v>#NUM!</v>
      </c>
      <c r="AJ288" s="203" t="e">
        <v>#NUM!</v>
      </c>
      <c r="AK288" s="203" t="e">
        <v>#NUM!</v>
      </c>
      <c r="AL288" s="203" t="e">
        <v>#NUM!</v>
      </c>
      <c r="AM288" s="203" t="e">
        <v>#NUM!</v>
      </c>
    </row>
    <row r="289" spans="34:39" x14ac:dyDescent="0.25">
      <c r="AH289" s="203" t="e">
        <v>#NUM!</v>
      </c>
      <c r="AI289" s="203" t="e">
        <v>#NUM!</v>
      </c>
      <c r="AJ289" s="203" t="e">
        <v>#NUM!</v>
      </c>
      <c r="AK289" s="203" t="e">
        <v>#NUM!</v>
      </c>
      <c r="AL289" s="203" t="e">
        <v>#NUM!</v>
      </c>
      <c r="AM289" s="203" t="e">
        <v>#NUM!</v>
      </c>
    </row>
    <row r="290" spans="34:39" x14ac:dyDescent="0.25">
      <c r="AH290" s="203" t="e">
        <v>#NUM!</v>
      </c>
      <c r="AI290" s="203" t="e">
        <v>#NUM!</v>
      </c>
      <c r="AJ290" s="203" t="e">
        <v>#NUM!</v>
      </c>
      <c r="AK290" s="203" t="e">
        <v>#NUM!</v>
      </c>
      <c r="AL290" s="203" t="e">
        <v>#NUM!</v>
      </c>
      <c r="AM290" s="203" t="e">
        <v>#NUM!</v>
      </c>
    </row>
    <row r="291" spans="34:39" x14ac:dyDescent="0.25">
      <c r="AH291" s="203" t="e">
        <v>#NUM!</v>
      </c>
      <c r="AI291" s="203" t="e">
        <v>#NUM!</v>
      </c>
      <c r="AJ291" s="203" t="e">
        <v>#NUM!</v>
      </c>
      <c r="AK291" s="203" t="e">
        <v>#NUM!</v>
      </c>
      <c r="AL291" s="203" t="e">
        <v>#NUM!</v>
      </c>
      <c r="AM291" s="203" t="e">
        <v>#NUM!</v>
      </c>
    </row>
    <row r="292" spans="34:39" x14ac:dyDescent="0.25">
      <c r="AH292" s="203" t="e">
        <v>#NUM!</v>
      </c>
      <c r="AI292" s="203" t="e">
        <v>#NUM!</v>
      </c>
      <c r="AJ292" s="203" t="e">
        <v>#NUM!</v>
      </c>
      <c r="AK292" s="203" t="e">
        <v>#NUM!</v>
      </c>
      <c r="AL292" s="203" t="e">
        <v>#NUM!</v>
      </c>
      <c r="AM292" s="203" t="e">
        <v>#NUM!</v>
      </c>
    </row>
    <row r="293" spans="34:39" x14ac:dyDescent="0.25">
      <c r="AH293" s="203" t="e">
        <v>#NUM!</v>
      </c>
      <c r="AI293" s="203" t="e">
        <v>#NUM!</v>
      </c>
      <c r="AJ293" s="203" t="e">
        <v>#NUM!</v>
      </c>
      <c r="AK293" s="203" t="e">
        <v>#NUM!</v>
      </c>
      <c r="AL293" s="203" t="e">
        <v>#NUM!</v>
      </c>
      <c r="AM293" s="203" t="e">
        <v>#NUM!</v>
      </c>
    </row>
    <row r="294" spans="34:39" x14ac:dyDescent="0.25">
      <c r="AH294" s="203" t="e">
        <v>#NUM!</v>
      </c>
      <c r="AI294" s="203" t="e">
        <v>#NUM!</v>
      </c>
      <c r="AJ294" s="203" t="e">
        <v>#NUM!</v>
      </c>
      <c r="AK294" s="203" t="e">
        <v>#NUM!</v>
      </c>
      <c r="AL294" s="203" t="e">
        <v>#NUM!</v>
      </c>
      <c r="AM294" s="203" t="e">
        <v>#NUM!</v>
      </c>
    </row>
    <row r="295" spans="34:39" x14ac:dyDescent="0.25">
      <c r="AH295" s="203" t="e">
        <v>#NUM!</v>
      </c>
      <c r="AI295" s="203" t="e">
        <v>#NUM!</v>
      </c>
      <c r="AJ295" s="203" t="e">
        <v>#NUM!</v>
      </c>
      <c r="AK295" s="203" t="e">
        <v>#NUM!</v>
      </c>
      <c r="AL295" s="203" t="e">
        <v>#NUM!</v>
      </c>
      <c r="AM295" s="203" t="e">
        <v>#NUM!</v>
      </c>
    </row>
    <row r="296" spans="34:39" x14ac:dyDescent="0.25">
      <c r="AH296" s="203" t="e">
        <v>#NUM!</v>
      </c>
      <c r="AI296" s="203" t="e">
        <v>#NUM!</v>
      </c>
      <c r="AJ296" s="203" t="e">
        <v>#NUM!</v>
      </c>
      <c r="AK296" s="203" t="e">
        <v>#NUM!</v>
      </c>
      <c r="AL296" s="203" t="e">
        <v>#NUM!</v>
      </c>
      <c r="AM296" s="203" t="e">
        <v>#NUM!</v>
      </c>
    </row>
    <row r="297" spans="34:39" x14ac:dyDescent="0.25">
      <c r="AH297" s="203" t="e">
        <v>#NUM!</v>
      </c>
      <c r="AI297" s="203" t="e">
        <v>#NUM!</v>
      </c>
      <c r="AJ297" s="203" t="e">
        <v>#NUM!</v>
      </c>
      <c r="AK297" s="203" t="e">
        <v>#NUM!</v>
      </c>
      <c r="AL297" s="203" t="e">
        <v>#NUM!</v>
      </c>
      <c r="AM297" s="203" t="e">
        <v>#NUM!</v>
      </c>
    </row>
    <row r="298" spans="34:39" x14ac:dyDescent="0.25">
      <c r="AH298" s="203" t="e">
        <v>#NUM!</v>
      </c>
      <c r="AI298" s="203" t="e">
        <v>#NUM!</v>
      </c>
      <c r="AJ298" s="203" t="e">
        <v>#NUM!</v>
      </c>
      <c r="AK298" s="203" t="e">
        <v>#NUM!</v>
      </c>
      <c r="AL298" s="203" t="e">
        <v>#NUM!</v>
      </c>
      <c r="AM298" s="203" t="e">
        <v>#NUM!</v>
      </c>
    </row>
    <row r="299" spans="34:39" x14ac:dyDescent="0.25">
      <c r="AH299" s="203" t="e">
        <v>#NUM!</v>
      </c>
      <c r="AI299" s="203" t="e">
        <v>#NUM!</v>
      </c>
      <c r="AJ299" s="203" t="e">
        <v>#NUM!</v>
      </c>
      <c r="AK299" s="203" t="e">
        <v>#NUM!</v>
      </c>
      <c r="AL299" s="203" t="e">
        <v>#NUM!</v>
      </c>
      <c r="AM299" s="203" t="e">
        <v>#NUM!</v>
      </c>
    </row>
    <row r="300" spans="34:39" x14ac:dyDescent="0.25">
      <c r="AH300" s="203" t="e">
        <v>#NUM!</v>
      </c>
      <c r="AI300" s="203" t="e">
        <v>#NUM!</v>
      </c>
      <c r="AJ300" s="203" t="e">
        <v>#NUM!</v>
      </c>
      <c r="AK300" s="203" t="e">
        <v>#NUM!</v>
      </c>
      <c r="AL300" s="203" t="e">
        <v>#NUM!</v>
      </c>
      <c r="AM300" s="203" t="e">
        <v>#NUM!</v>
      </c>
    </row>
    <row r="301" spans="34:39" x14ac:dyDescent="0.25">
      <c r="AH301" s="203" t="e">
        <v>#NUM!</v>
      </c>
      <c r="AI301" s="203" t="e">
        <v>#NUM!</v>
      </c>
      <c r="AJ301" s="203" t="e">
        <v>#NUM!</v>
      </c>
      <c r="AK301" s="203" t="e">
        <v>#NUM!</v>
      </c>
      <c r="AL301" s="203" t="e">
        <v>#NUM!</v>
      </c>
      <c r="AM301" s="203" t="e">
        <v>#NUM!</v>
      </c>
    </row>
    <row r="302" spans="34:39" x14ac:dyDescent="0.25">
      <c r="AH302" s="203" t="e">
        <v>#NUM!</v>
      </c>
      <c r="AI302" s="203" t="e">
        <v>#NUM!</v>
      </c>
      <c r="AJ302" s="203" t="e">
        <v>#NUM!</v>
      </c>
      <c r="AK302" s="203" t="e">
        <v>#NUM!</v>
      </c>
      <c r="AL302" s="203" t="e">
        <v>#NUM!</v>
      </c>
      <c r="AM302" s="203" t="e">
        <v>#NUM!</v>
      </c>
    </row>
    <row r="303" spans="34:39" x14ac:dyDescent="0.25">
      <c r="AH303" s="203" t="e">
        <v>#NUM!</v>
      </c>
      <c r="AI303" s="203" t="e">
        <v>#NUM!</v>
      </c>
      <c r="AJ303" s="203" t="e">
        <v>#NUM!</v>
      </c>
      <c r="AK303" s="203" t="e">
        <v>#NUM!</v>
      </c>
      <c r="AL303" s="203" t="e">
        <v>#NUM!</v>
      </c>
      <c r="AM303" s="203" t="e">
        <v>#NUM!</v>
      </c>
    </row>
    <row r="304" spans="34:39" x14ac:dyDescent="0.25">
      <c r="AH304" s="203" t="e">
        <v>#NUM!</v>
      </c>
      <c r="AI304" s="203" t="e">
        <v>#NUM!</v>
      </c>
      <c r="AJ304" s="203" t="e">
        <v>#NUM!</v>
      </c>
      <c r="AK304" s="203" t="e">
        <v>#NUM!</v>
      </c>
      <c r="AL304" s="203" t="e">
        <v>#NUM!</v>
      </c>
      <c r="AM304" s="203" t="e">
        <v>#NUM!</v>
      </c>
    </row>
    <row r="305" spans="34:39" x14ac:dyDescent="0.25">
      <c r="AH305" s="203" t="e">
        <v>#NUM!</v>
      </c>
      <c r="AI305" s="203" t="e">
        <v>#NUM!</v>
      </c>
      <c r="AJ305" s="203" t="e">
        <v>#NUM!</v>
      </c>
      <c r="AK305" s="203" t="e">
        <v>#NUM!</v>
      </c>
      <c r="AL305" s="203" t="e">
        <v>#NUM!</v>
      </c>
      <c r="AM305" s="203" t="e">
        <v>#NUM!</v>
      </c>
    </row>
    <row r="306" spans="34:39" x14ac:dyDescent="0.25">
      <c r="AH306" s="203" t="e">
        <v>#NUM!</v>
      </c>
      <c r="AI306" s="203" t="e">
        <v>#NUM!</v>
      </c>
      <c r="AJ306" s="203" t="e">
        <v>#NUM!</v>
      </c>
      <c r="AK306" s="203" t="e">
        <v>#NUM!</v>
      </c>
      <c r="AL306" s="203" t="e">
        <v>#NUM!</v>
      </c>
      <c r="AM306" s="203" t="e">
        <v>#NUM!</v>
      </c>
    </row>
    <row r="307" spans="34:39" x14ac:dyDescent="0.25">
      <c r="AH307" s="203" t="e">
        <v>#NUM!</v>
      </c>
      <c r="AI307" s="203" t="e">
        <v>#NUM!</v>
      </c>
      <c r="AJ307" s="203" t="e">
        <v>#NUM!</v>
      </c>
      <c r="AK307" s="203" t="e">
        <v>#NUM!</v>
      </c>
      <c r="AL307" s="203" t="e">
        <v>#NUM!</v>
      </c>
      <c r="AM307" s="203" t="e">
        <v>#NUM!</v>
      </c>
    </row>
    <row r="308" spans="34:39" x14ac:dyDescent="0.25">
      <c r="AH308" s="203" t="e">
        <v>#NUM!</v>
      </c>
      <c r="AI308" s="203" t="e">
        <v>#NUM!</v>
      </c>
      <c r="AJ308" s="203" t="e">
        <v>#NUM!</v>
      </c>
      <c r="AK308" s="203" t="e">
        <v>#NUM!</v>
      </c>
      <c r="AL308" s="203" t="e">
        <v>#NUM!</v>
      </c>
      <c r="AM308" s="203" t="e">
        <v>#NUM!</v>
      </c>
    </row>
    <row r="309" spans="34:39" x14ac:dyDescent="0.25">
      <c r="AH309" s="203" t="e">
        <v>#NUM!</v>
      </c>
      <c r="AI309" s="203" t="e">
        <v>#NUM!</v>
      </c>
      <c r="AJ309" s="203" t="e">
        <v>#NUM!</v>
      </c>
      <c r="AK309" s="203" t="e">
        <v>#NUM!</v>
      </c>
      <c r="AL309" s="203" t="e">
        <v>#NUM!</v>
      </c>
      <c r="AM309" s="203" t="e">
        <v>#NUM!</v>
      </c>
    </row>
    <row r="310" spans="34:39" x14ac:dyDescent="0.25">
      <c r="AH310" s="203" t="e">
        <v>#NUM!</v>
      </c>
      <c r="AI310" s="203" t="e">
        <v>#NUM!</v>
      </c>
      <c r="AJ310" s="203" t="e">
        <v>#NUM!</v>
      </c>
      <c r="AK310" s="203" t="e">
        <v>#NUM!</v>
      </c>
      <c r="AL310" s="203" t="e">
        <v>#NUM!</v>
      </c>
      <c r="AM310" s="203" t="e">
        <v>#NUM!</v>
      </c>
    </row>
    <row r="311" spans="34:39" x14ac:dyDescent="0.25">
      <c r="AH311" s="203" t="e">
        <v>#NUM!</v>
      </c>
      <c r="AI311" s="203" t="e">
        <v>#NUM!</v>
      </c>
      <c r="AJ311" s="203" t="e">
        <v>#NUM!</v>
      </c>
      <c r="AK311" s="203" t="e">
        <v>#NUM!</v>
      </c>
      <c r="AL311" s="203" t="e">
        <v>#NUM!</v>
      </c>
      <c r="AM311" s="203" t="e">
        <v>#NUM!</v>
      </c>
    </row>
    <row r="312" spans="34:39" x14ac:dyDescent="0.25">
      <c r="AH312" s="203" t="e">
        <v>#NUM!</v>
      </c>
      <c r="AI312" s="203" t="e">
        <v>#NUM!</v>
      </c>
      <c r="AJ312" s="203" t="e">
        <v>#NUM!</v>
      </c>
      <c r="AK312" s="203" t="e">
        <v>#NUM!</v>
      </c>
      <c r="AL312" s="203" t="e">
        <v>#NUM!</v>
      </c>
      <c r="AM312" s="203" t="e">
        <v>#NUM!</v>
      </c>
    </row>
    <row r="313" spans="34:39" x14ac:dyDescent="0.25">
      <c r="AH313" s="203" t="e">
        <v>#NUM!</v>
      </c>
      <c r="AI313" s="203" t="e">
        <v>#NUM!</v>
      </c>
      <c r="AJ313" s="203" t="e">
        <v>#NUM!</v>
      </c>
      <c r="AK313" s="203" t="e">
        <v>#NUM!</v>
      </c>
      <c r="AL313" s="203" t="e">
        <v>#NUM!</v>
      </c>
      <c r="AM313" s="203" t="e">
        <v>#NUM!</v>
      </c>
    </row>
    <row r="314" spans="34:39" x14ac:dyDescent="0.25">
      <c r="AH314" s="203" t="e">
        <v>#NUM!</v>
      </c>
      <c r="AI314" s="203" t="e">
        <v>#NUM!</v>
      </c>
      <c r="AJ314" s="203" t="e">
        <v>#NUM!</v>
      </c>
      <c r="AK314" s="203" t="e">
        <v>#NUM!</v>
      </c>
      <c r="AL314" s="203" t="e">
        <v>#NUM!</v>
      </c>
      <c r="AM314" s="203" t="e">
        <v>#NUM!</v>
      </c>
    </row>
    <row r="315" spans="34:39" x14ac:dyDescent="0.25">
      <c r="AH315" s="203" t="e">
        <v>#NUM!</v>
      </c>
      <c r="AI315" s="203" t="e">
        <v>#NUM!</v>
      </c>
      <c r="AJ315" s="203" t="e">
        <v>#NUM!</v>
      </c>
      <c r="AK315" s="203" t="e">
        <v>#NUM!</v>
      </c>
      <c r="AL315" s="203" t="e">
        <v>#NUM!</v>
      </c>
      <c r="AM315" s="203" t="e">
        <v>#NUM!</v>
      </c>
    </row>
    <row r="316" spans="34:39" x14ac:dyDescent="0.25">
      <c r="AH316" s="203" t="e">
        <v>#NUM!</v>
      </c>
      <c r="AI316" s="203" t="e">
        <v>#NUM!</v>
      </c>
      <c r="AJ316" s="203" t="e">
        <v>#NUM!</v>
      </c>
      <c r="AK316" s="203" t="e">
        <v>#NUM!</v>
      </c>
      <c r="AL316" s="203" t="e">
        <v>#NUM!</v>
      </c>
      <c r="AM316" s="203" t="e">
        <v>#NUM!</v>
      </c>
    </row>
    <row r="317" spans="34:39" x14ac:dyDescent="0.25">
      <c r="AH317" s="203" t="e">
        <v>#NUM!</v>
      </c>
      <c r="AI317" s="203" t="e">
        <v>#NUM!</v>
      </c>
      <c r="AJ317" s="203" t="e">
        <v>#NUM!</v>
      </c>
      <c r="AK317" s="203" t="e">
        <v>#NUM!</v>
      </c>
      <c r="AL317" s="203" t="e">
        <v>#NUM!</v>
      </c>
      <c r="AM317" s="203" t="e">
        <v>#NUM!</v>
      </c>
    </row>
    <row r="318" spans="34:39" x14ac:dyDescent="0.25">
      <c r="AH318" s="203" t="e">
        <v>#NUM!</v>
      </c>
      <c r="AI318" s="203" t="e">
        <v>#NUM!</v>
      </c>
      <c r="AJ318" s="203" t="e">
        <v>#NUM!</v>
      </c>
      <c r="AK318" s="203" t="e">
        <v>#NUM!</v>
      </c>
      <c r="AL318" s="203" t="e">
        <v>#NUM!</v>
      </c>
      <c r="AM318" s="203" t="e">
        <v>#NUM!</v>
      </c>
    </row>
    <row r="319" spans="34:39" x14ac:dyDescent="0.25">
      <c r="AH319" s="203" t="e">
        <v>#NUM!</v>
      </c>
      <c r="AI319" s="203" t="e">
        <v>#NUM!</v>
      </c>
      <c r="AJ319" s="203" t="e">
        <v>#NUM!</v>
      </c>
      <c r="AK319" s="203" t="e">
        <v>#NUM!</v>
      </c>
      <c r="AL319" s="203" t="e">
        <v>#NUM!</v>
      </c>
      <c r="AM319" s="203" t="e">
        <v>#NUM!</v>
      </c>
    </row>
    <row r="320" spans="34:39" x14ac:dyDescent="0.25">
      <c r="AH320" s="203" t="e">
        <v>#NUM!</v>
      </c>
      <c r="AI320" s="203" t="e">
        <v>#NUM!</v>
      </c>
      <c r="AJ320" s="203" t="e">
        <v>#NUM!</v>
      </c>
      <c r="AK320" s="203" t="e">
        <v>#NUM!</v>
      </c>
      <c r="AL320" s="203" t="e">
        <v>#NUM!</v>
      </c>
      <c r="AM320" s="203" t="e">
        <v>#NUM!</v>
      </c>
    </row>
    <row r="321" spans="34:39" x14ac:dyDescent="0.25">
      <c r="AH321" s="203" t="e">
        <v>#NUM!</v>
      </c>
      <c r="AI321" s="203" t="e">
        <v>#NUM!</v>
      </c>
      <c r="AJ321" s="203" t="e">
        <v>#NUM!</v>
      </c>
      <c r="AK321" s="203" t="e">
        <v>#NUM!</v>
      </c>
      <c r="AL321" s="203" t="e">
        <v>#NUM!</v>
      </c>
      <c r="AM321" s="203" t="e">
        <v>#NUM!</v>
      </c>
    </row>
    <row r="322" spans="34:39" x14ac:dyDescent="0.25">
      <c r="AH322" s="203" t="e">
        <v>#NUM!</v>
      </c>
      <c r="AI322" s="203" t="e">
        <v>#NUM!</v>
      </c>
      <c r="AJ322" s="203" t="e">
        <v>#NUM!</v>
      </c>
      <c r="AK322" s="203" t="e">
        <v>#NUM!</v>
      </c>
      <c r="AL322" s="203" t="e">
        <v>#NUM!</v>
      </c>
      <c r="AM322" s="203" t="e">
        <v>#NUM!</v>
      </c>
    </row>
    <row r="323" spans="34:39" x14ac:dyDescent="0.25">
      <c r="AH323" s="203" t="e">
        <v>#NUM!</v>
      </c>
      <c r="AI323" s="203" t="e">
        <v>#NUM!</v>
      </c>
      <c r="AJ323" s="203" t="e">
        <v>#NUM!</v>
      </c>
      <c r="AK323" s="203" t="e">
        <v>#NUM!</v>
      </c>
      <c r="AL323" s="203" t="e">
        <v>#NUM!</v>
      </c>
      <c r="AM323" s="203" t="e">
        <v>#NUM!</v>
      </c>
    </row>
    <row r="324" spans="34:39" x14ac:dyDescent="0.25">
      <c r="AH324" s="203" t="e">
        <v>#NUM!</v>
      </c>
      <c r="AI324" s="203" t="e">
        <v>#NUM!</v>
      </c>
      <c r="AJ324" s="203" t="e">
        <v>#NUM!</v>
      </c>
      <c r="AK324" s="203" t="e">
        <v>#NUM!</v>
      </c>
      <c r="AL324" s="203" t="e">
        <v>#NUM!</v>
      </c>
      <c r="AM324" s="203" t="e">
        <v>#NUM!</v>
      </c>
    </row>
    <row r="325" spans="34:39" x14ac:dyDescent="0.25">
      <c r="AH325" s="203" t="e">
        <v>#NUM!</v>
      </c>
      <c r="AI325" s="203" t="e">
        <v>#NUM!</v>
      </c>
      <c r="AJ325" s="203" t="e">
        <v>#NUM!</v>
      </c>
      <c r="AK325" s="203" t="e">
        <v>#NUM!</v>
      </c>
      <c r="AL325" s="203" t="e">
        <v>#NUM!</v>
      </c>
      <c r="AM325" s="203" t="e">
        <v>#NUM!</v>
      </c>
    </row>
    <row r="326" spans="34:39" x14ac:dyDescent="0.25">
      <c r="AH326" s="203" t="e">
        <v>#NUM!</v>
      </c>
      <c r="AI326" s="203" t="e">
        <v>#NUM!</v>
      </c>
      <c r="AJ326" s="203" t="e">
        <v>#NUM!</v>
      </c>
      <c r="AK326" s="203" t="e">
        <v>#NUM!</v>
      </c>
      <c r="AL326" s="203" t="e">
        <v>#NUM!</v>
      </c>
      <c r="AM326" s="203" t="e">
        <v>#NUM!</v>
      </c>
    </row>
    <row r="327" spans="34:39" x14ac:dyDescent="0.25">
      <c r="AH327" s="203" t="e">
        <v>#NUM!</v>
      </c>
      <c r="AI327" s="203" t="e">
        <v>#NUM!</v>
      </c>
      <c r="AJ327" s="203" t="e">
        <v>#NUM!</v>
      </c>
      <c r="AK327" s="203" t="e">
        <v>#NUM!</v>
      </c>
      <c r="AL327" s="203" t="e">
        <v>#NUM!</v>
      </c>
      <c r="AM327" s="203" t="e">
        <v>#NUM!</v>
      </c>
    </row>
    <row r="328" spans="34:39" x14ac:dyDescent="0.25">
      <c r="AH328" s="203" t="e">
        <v>#NUM!</v>
      </c>
      <c r="AI328" s="203" t="e">
        <v>#NUM!</v>
      </c>
      <c r="AJ328" s="203" t="e">
        <v>#NUM!</v>
      </c>
      <c r="AK328" s="203" t="e">
        <v>#NUM!</v>
      </c>
      <c r="AL328" s="203" t="e">
        <v>#NUM!</v>
      </c>
      <c r="AM328" s="203" t="e">
        <v>#NUM!</v>
      </c>
    </row>
    <row r="329" spans="34:39" x14ac:dyDescent="0.25">
      <c r="AH329" s="203" t="e">
        <v>#NUM!</v>
      </c>
      <c r="AI329" s="203" t="e">
        <v>#NUM!</v>
      </c>
      <c r="AJ329" s="203" t="e">
        <v>#NUM!</v>
      </c>
      <c r="AK329" s="203" t="e">
        <v>#NUM!</v>
      </c>
      <c r="AL329" s="203" t="e">
        <v>#NUM!</v>
      </c>
      <c r="AM329" s="203" t="e">
        <v>#NUM!</v>
      </c>
    </row>
    <row r="330" spans="34:39" x14ac:dyDescent="0.25">
      <c r="AH330" s="203" t="e">
        <v>#NUM!</v>
      </c>
      <c r="AI330" s="203" t="e">
        <v>#NUM!</v>
      </c>
      <c r="AJ330" s="203" t="e">
        <v>#NUM!</v>
      </c>
      <c r="AK330" s="203" t="e">
        <v>#NUM!</v>
      </c>
      <c r="AL330" s="203" t="e">
        <v>#NUM!</v>
      </c>
      <c r="AM330" s="203" t="e">
        <v>#NUM!</v>
      </c>
    </row>
    <row r="331" spans="34:39" x14ac:dyDescent="0.25">
      <c r="AH331" s="203" t="e">
        <v>#NUM!</v>
      </c>
      <c r="AI331" s="203" t="e">
        <v>#NUM!</v>
      </c>
      <c r="AJ331" s="203" t="e">
        <v>#NUM!</v>
      </c>
      <c r="AK331" s="203" t="e">
        <v>#NUM!</v>
      </c>
      <c r="AL331" s="203" t="e">
        <v>#NUM!</v>
      </c>
      <c r="AM331" s="203" t="e">
        <v>#NUM!</v>
      </c>
    </row>
    <row r="332" spans="34:39" x14ac:dyDescent="0.25">
      <c r="AH332" s="203" t="e">
        <v>#NUM!</v>
      </c>
      <c r="AI332" s="203" t="e">
        <v>#NUM!</v>
      </c>
      <c r="AJ332" s="203" t="e">
        <v>#NUM!</v>
      </c>
      <c r="AK332" s="203" t="e">
        <v>#NUM!</v>
      </c>
      <c r="AL332" s="203" t="e">
        <v>#NUM!</v>
      </c>
      <c r="AM332" s="203" t="e">
        <v>#NUM!</v>
      </c>
    </row>
    <row r="333" spans="34:39" x14ac:dyDescent="0.25">
      <c r="AH333" s="203" t="e">
        <v>#NUM!</v>
      </c>
      <c r="AI333" s="203" t="e">
        <v>#NUM!</v>
      </c>
      <c r="AJ333" s="203" t="e">
        <v>#NUM!</v>
      </c>
      <c r="AK333" s="203" t="e">
        <v>#NUM!</v>
      </c>
      <c r="AL333" s="203" t="e">
        <v>#NUM!</v>
      </c>
      <c r="AM333" s="203" t="e">
        <v>#NUM!</v>
      </c>
    </row>
    <row r="334" spans="34:39" x14ac:dyDescent="0.25">
      <c r="AH334" s="203" t="e">
        <v>#NUM!</v>
      </c>
      <c r="AI334" s="203" t="e">
        <v>#NUM!</v>
      </c>
      <c r="AJ334" s="203" t="e">
        <v>#NUM!</v>
      </c>
      <c r="AK334" s="203" t="e">
        <v>#NUM!</v>
      </c>
      <c r="AL334" s="203" t="e">
        <v>#NUM!</v>
      </c>
      <c r="AM334" s="203" t="e">
        <v>#NUM!</v>
      </c>
    </row>
    <row r="335" spans="34:39" x14ac:dyDescent="0.25">
      <c r="AH335" s="203" t="e">
        <v>#NUM!</v>
      </c>
      <c r="AI335" s="203" t="e">
        <v>#NUM!</v>
      </c>
      <c r="AJ335" s="203" t="e">
        <v>#NUM!</v>
      </c>
      <c r="AK335" s="203" t="e">
        <v>#NUM!</v>
      </c>
      <c r="AL335" s="203" t="e">
        <v>#NUM!</v>
      </c>
      <c r="AM335" s="203" t="e">
        <v>#NUM!</v>
      </c>
    </row>
    <row r="336" spans="34:39" x14ac:dyDescent="0.25">
      <c r="AH336" s="203" t="e">
        <v>#NUM!</v>
      </c>
      <c r="AI336" s="203" t="e">
        <v>#NUM!</v>
      </c>
      <c r="AJ336" s="203" t="e">
        <v>#NUM!</v>
      </c>
      <c r="AK336" s="203" t="e">
        <v>#NUM!</v>
      </c>
      <c r="AL336" s="203" t="e">
        <v>#NUM!</v>
      </c>
      <c r="AM336" s="203" t="e">
        <v>#NUM!</v>
      </c>
    </row>
    <row r="337" spans="34:39" x14ac:dyDescent="0.25">
      <c r="AH337" s="203" t="e">
        <v>#NUM!</v>
      </c>
      <c r="AI337" s="203" t="e">
        <v>#NUM!</v>
      </c>
      <c r="AJ337" s="203" t="e">
        <v>#NUM!</v>
      </c>
      <c r="AK337" s="203" t="e">
        <v>#NUM!</v>
      </c>
      <c r="AL337" s="203" t="e">
        <v>#NUM!</v>
      </c>
      <c r="AM337" s="203" t="e">
        <v>#NUM!</v>
      </c>
    </row>
    <row r="338" spans="34:39" x14ac:dyDescent="0.25">
      <c r="AH338" s="203" t="e">
        <v>#NUM!</v>
      </c>
      <c r="AI338" s="203" t="e">
        <v>#NUM!</v>
      </c>
      <c r="AJ338" s="203" t="e">
        <v>#NUM!</v>
      </c>
      <c r="AK338" s="203" t="e">
        <v>#NUM!</v>
      </c>
      <c r="AL338" s="203" t="e">
        <v>#NUM!</v>
      </c>
      <c r="AM338" s="203" t="e">
        <v>#NUM!</v>
      </c>
    </row>
    <row r="339" spans="34:39" x14ac:dyDescent="0.25">
      <c r="AH339" s="203" t="e">
        <v>#NUM!</v>
      </c>
      <c r="AI339" s="203" t="e">
        <v>#NUM!</v>
      </c>
      <c r="AJ339" s="203" t="e">
        <v>#NUM!</v>
      </c>
      <c r="AK339" s="203" t="e">
        <v>#NUM!</v>
      </c>
      <c r="AL339" s="203" t="e">
        <v>#NUM!</v>
      </c>
      <c r="AM339" s="203" t="e">
        <v>#NUM!</v>
      </c>
    </row>
    <row r="340" spans="34:39" x14ac:dyDescent="0.25">
      <c r="AH340" s="203" t="e">
        <v>#NUM!</v>
      </c>
      <c r="AI340" s="203" t="e">
        <v>#NUM!</v>
      </c>
      <c r="AJ340" s="203" t="e">
        <v>#NUM!</v>
      </c>
      <c r="AK340" s="203" t="e">
        <v>#NUM!</v>
      </c>
      <c r="AL340" s="203" t="e">
        <v>#NUM!</v>
      </c>
      <c r="AM340" s="203" t="e">
        <v>#NUM!</v>
      </c>
    </row>
    <row r="341" spans="34:39" x14ac:dyDescent="0.25">
      <c r="AH341" s="203" t="e">
        <v>#NUM!</v>
      </c>
      <c r="AI341" s="203" t="e">
        <v>#NUM!</v>
      </c>
      <c r="AJ341" s="203" t="e">
        <v>#NUM!</v>
      </c>
      <c r="AK341" s="203" t="e">
        <v>#NUM!</v>
      </c>
      <c r="AL341" s="203" t="e">
        <v>#NUM!</v>
      </c>
      <c r="AM341" s="203" t="e">
        <v>#NUM!</v>
      </c>
    </row>
    <row r="342" spans="34:39" x14ac:dyDescent="0.25">
      <c r="AH342" s="203" t="e">
        <v>#NUM!</v>
      </c>
      <c r="AI342" s="203" t="e">
        <v>#NUM!</v>
      </c>
      <c r="AJ342" s="203" t="e">
        <v>#NUM!</v>
      </c>
      <c r="AK342" s="203" t="e">
        <v>#NUM!</v>
      </c>
      <c r="AL342" s="203" t="e">
        <v>#NUM!</v>
      </c>
      <c r="AM342" s="203" t="e">
        <v>#NUM!</v>
      </c>
    </row>
    <row r="343" spans="34:39" x14ac:dyDescent="0.25">
      <c r="AH343" s="203" t="e">
        <v>#NUM!</v>
      </c>
      <c r="AI343" s="203" t="e">
        <v>#NUM!</v>
      </c>
      <c r="AJ343" s="203" t="e">
        <v>#NUM!</v>
      </c>
      <c r="AK343" s="203" t="e">
        <v>#NUM!</v>
      </c>
      <c r="AL343" s="203" t="e">
        <v>#NUM!</v>
      </c>
      <c r="AM343" s="203" t="e">
        <v>#NUM!</v>
      </c>
    </row>
    <row r="344" spans="34:39" x14ac:dyDescent="0.25">
      <c r="AH344" s="203" t="e">
        <v>#NUM!</v>
      </c>
      <c r="AI344" s="203" t="e">
        <v>#NUM!</v>
      </c>
      <c r="AJ344" s="203" t="e">
        <v>#NUM!</v>
      </c>
      <c r="AK344" s="203" t="e">
        <v>#NUM!</v>
      </c>
      <c r="AL344" s="203" t="e">
        <v>#NUM!</v>
      </c>
      <c r="AM344" s="203" t="e">
        <v>#NUM!</v>
      </c>
    </row>
    <row r="345" spans="34:39" x14ac:dyDescent="0.25">
      <c r="AH345" s="203" t="e">
        <v>#NUM!</v>
      </c>
      <c r="AI345" s="203" t="e">
        <v>#NUM!</v>
      </c>
      <c r="AJ345" s="203" t="e">
        <v>#NUM!</v>
      </c>
      <c r="AK345" s="203" t="e">
        <v>#NUM!</v>
      </c>
      <c r="AL345" s="203" t="e">
        <v>#NUM!</v>
      </c>
      <c r="AM345" s="203" t="e">
        <v>#NUM!</v>
      </c>
    </row>
    <row r="346" spans="34:39" x14ac:dyDescent="0.25">
      <c r="AH346" s="203" t="e">
        <v>#NUM!</v>
      </c>
      <c r="AI346" s="203" t="e">
        <v>#NUM!</v>
      </c>
      <c r="AJ346" s="203" t="e">
        <v>#NUM!</v>
      </c>
      <c r="AK346" s="203" t="e">
        <v>#NUM!</v>
      </c>
      <c r="AL346" s="203" t="e">
        <v>#NUM!</v>
      </c>
      <c r="AM346" s="203" t="e">
        <v>#NUM!</v>
      </c>
    </row>
    <row r="347" spans="34:39" x14ac:dyDescent="0.25">
      <c r="AH347" s="203" t="e">
        <v>#NUM!</v>
      </c>
      <c r="AI347" s="203" t="e">
        <v>#NUM!</v>
      </c>
      <c r="AJ347" s="203" t="e">
        <v>#NUM!</v>
      </c>
      <c r="AK347" s="203" t="e">
        <v>#NUM!</v>
      </c>
      <c r="AL347" s="203" t="e">
        <v>#NUM!</v>
      </c>
      <c r="AM347" s="203" t="e">
        <v>#NUM!</v>
      </c>
    </row>
    <row r="348" spans="34:39" x14ac:dyDescent="0.25">
      <c r="AH348" s="203" t="e">
        <v>#NUM!</v>
      </c>
      <c r="AI348" s="203" t="e">
        <v>#NUM!</v>
      </c>
      <c r="AJ348" s="203" t="e">
        <v>#NUM!</v>
      </c>
      <c r="AK348" s="203" t="e">
        <v>#NUM!</v>
      </c>
      <c r="AL348" s="203" t="e">
        <v>#NUM!</v>
      </c>
      <c r="AM348" s="203" t="e">
        <v>#NUM!</v>
      </c>
    </row>
    <row r="349" spans="34:39" x14ac:dyDescent="0.25">
      <c r="AH349" s="203" t="e">
        <v>#NUM!</v>
      </c>
      <c r="AI349" s="203" t="e">
        <v>#NUM!</v>
      </c>
      <c r="AJ349" s="203" t="e">
        <v>#NUM!</v>
      </c>
      <c r="AK349" s="203" t="e">
        <v>#NUM!</v>
      </c>
      <c r="AL349" s="203" t="e">
        <v>#NUM!</v>
      </c>
      <c r="AM349" s="203" t="e">
        <v>#NUM!</v>
      </c>
    </row>
    <row r="350" spans="34:39" x14ac:dyDescent="0.25">
      <c r="AH350" s="203" t="e">
        <v>#NUM!</v>
      </c>
      <c r="AI350" s="203" t="e">
        <v>#NUM!</v>
      </c>
      <c r="AJ350" s="203" t="e">
        <v>#NUM!</v>
      </c>
      <c r="AK350" s="203" t="e">
        <v>#NUM!</v>
      </c>
      <c r="AL350" s="203" t="e">
        <v>#NUM!</v>
      </c>
      <c r="AM350" s="203" t="e">
        <v>#NUM!</v>
      </c>
    </row>
    <row r="351" spans="34:39" x14ac:dyDescent="0.25">
      <c r="AH351" s="203" t="e">
        <v>#NUM!</v>
      </c>
      <c r="AI351" s="203" t="e">
        <v>#NUM!</v>
      </c>
      <c r="AJ351" s="203" t="e">
        <v>#NUM!</v>
      </c>
      <c r="AK351" s="203" t="e">
        <v>#NUM!</v>
      </c>
      <c r="AL351" s="203" t="e">
        <v>#NUM!</v>
      </c>
      <c r="AM351" s="203" t="e">
        <v>#NUM!</v>
      </c>
    </row>
    <row r="352" spans="34:39" x14ac:dyDescent="0.25">
      <c r="AH352" s="203" t="e">
        <v>#NUM!</v>
      </c>
      <c r="AI352" s="203" t="e">
        <v>#NUM!</v>
      </c>
      <c r="AJ352" s="203" t="e">
        <v>#NUM!</v>
      </c>
      <c r="AK352" s="203" t="e">
        <v>#NUM!</v>
      </c>
      <c r="AL352" s="203" t="e">
        <v>#NUM!</v>
      </c>
      <c r="AM352" s="203" t="e">
        <v>#NUM!</v>
      </c>
    </row>
    <row r="353" spans="34:39" x14ac:dyDescent="0.25">
      <c r="AH353" s="203" t="e">
        <v>#NUM!</v>
      </c>
      <c r="AI353" s="203" t="e">
        <v>#NUM!</v>
      </c>
      <c r="AJ353" s="203" t="e">
        <v>#NUM!</v>
      </c>
      <c r="AK353" s="203" t="e">
        <v>#NUM!</v>
      </c>
      <c r="AL353" s="203" t="e">
        <v>#NUM!</v>
      </c>
      <c r="AM353" s="203" t="e">
        <v>#NUM!</v>
      </c>
    </row>
    <row r="354" spans="34:39" x14ac:dyDescent="0.25">
      <c r="AH354" s="203" t="e">
        <v>#NUM!</v>
      </c>
      <c r="AI354" s="203" t="e">
        <v>#NUM!</v>
      </c>
      <c r="AJ354" s="203" t="e">
        <v>#NUM!</v>
      </c>
      <c r="AK354" s="203" t="e">
        <v>#NUM!</v>
      </c>
      <c r="AL354" s="203" t="e">
        <v>#NUM!</v>
      </c>
      <c r="AM354" s="203" t="e">
        <v>#NUM!</v>
      </c>
    </row>
    <row r="355" spans="34:39" x14ac:dyDescent="0.25">
      <c r="AH355" s="203" t="e">
        <v>#NUM!</v>
      </c>
      <c r="AI355" s="203" t="e">
        <v>#NUM!</v>
      </c>
      <c r="AJ355" s="203" t="e">
        <v>#NUM!</v>
      </c>
      <c r="AK355" s="203" t="e">
        <v>#NUM!</v>
      </c>
      <c r="AL355" s="203" t="e">
        <v>#NUM!</v>
      </c>
      <c r="AM355" s="203" t="e">
        <v>#NUM!</v>
      </c>
    </row>
    <row r="356" spans="34:39" x14ac:dyDescent="0.25">
      <c r="AH356" s="203" t="e">
        <v>#NUM!</v>
      </c>
      <c r="AI356" s="203" t="e">
        <v>#NUM!</v>
      </c>
      <c r="AJ356" s="203" t="e">
        <v>#NUM!</v>
      </c>
      <c r="AK356" s="203" t="e">
        <v>#NUM!</v>
      </c>
      <c r="AL356" s="203" t="e">
        <v>#NUM!</v>
      </c>
      <c r="AM356" s="203" t="e">
        <v>#NUM!</v>
      </c>
    </row>
    <row r="357" spans="34:39" x14ac:dyDescent="0.25">
      <c r="AH357" s="203" t="e">
        <v>#NUM!</v>
      </c>
      <c r="AI357" s="203" t="e">
        <v>#NUM!</v>
      </c>
      <c r="AJ357" s="203" t="e">
        <v>#NUM!</v>
      </c>
      <c r="AK357" s="203" t="e">
        <v>#NUM!</v>
      </c>
      <c r="AL357" s="203" t="e">
        <v>#NUM!</v>
      </c>
      <c r="AM357" s="203" t="e">
        <v>#NUM!</v>
      </c>
    </row>
    <row r="358" spans="34:39" x14ac:dyDescent="0.25">
      <c r="AH358" s="203" t="e">
        <v>#NUM!</v>
      </c>
      <c r="AI358" s="203" t="e">
        <v>#NUM!</v>
      </c>
      <c r="AJ358" s="203" t="e">
        <v>#NUM!</v>
      </c>
      <c r="AK358" s="203" t="e">
        <v>#NUM!</v>
      </c>
      <c r="AL358" s="203" t="e">
        <v>#NUM!</v>
      </c>
      <c r="AM358" s="203" t="e">
        <v>#NUM!</v>
      </c>
    </row>
    <row r="359" spans="34:39" x14ac:dyDescent="0.25">
      <c r="AH359" s="203" t="e">
        <v>#NUM!</v>
      </c>
      <c r="AI359" s="203" t="e">
        <v>#NUM!</v>
      </c>
      <c r="AJ359" s="203" t="e">
        <v>#NUM!</v>
      </c>
      <c r="AK359" s="203" t="e">
        <v>#NUM!</v>
      </c>
      <c r="AL359" s="203" t="e">
        <v>#NUM!</v>
      </c>
      <c r="AM359" s="203" t="e">
        <v>#NUM!</v>
      </c>
    </row>
    <row r="360" spans="34:39" x14ac:dyDescent="0.25">
      <c r="AH360" s="203" t="e">
        <v>#NUM!</v>
      </c>
      <c r="AI360" s="203" t="e">
        <v>#NUM!</v>
      </c>
      <c r="AJ360" s="203" t="e">
        <v>#NUM!</v>
      </c>
      <c r="AK360" s="203" t="e">
        <v>#NUM!</v>
      </c>
      <c r="AL360" s="203" t="e">
        <v>#NUM!</v>
      </c>
      <c r="AM360" s="203" t="e">
        <v>#NUM!</v>
      </c>
    </row>
    <row r="361" spans="34:39" x14ac:dyDescent="0.25">
      <c r="AH361" s="203" t="e">
        <v>#NUM!</v>
      </c>
      <c r="AI361" s="203" t="e">
        <v>#NUM!</v>
      </c>
      <c r="AJ361" s="203" t="e">
        <v>#NUM!</v>
      </c>
      <c r="AK361" s="203" t="e">
        <v>#NUM!</v>
      </c>
      <c r="AL361" s="203" t="e">
        <v>#NUM!</v>
      </c>
      <c r="AM361" s="203" t="e">
        <v>#NUM!</v>
      </c>
    </row>
    <row r="362" spans="34:39" x14ac:dyDescent="0.25">
      <c r="AH362" s="203" t="e">
        <v>#NUM!</v>
      </c>
      <c r="AI362" s="203" t="e">
        <v>#NUM!</v>
      </c>
      <c r="AJ362" s="203" t="e">
        <v>#NUM!</v>
      </c>
      <c r="AK362" s="203" t="e">
        <v>#NUM!</v>
      </c>
      <c r="AL362" s="203" t="e">
        <v>#NUM!</v>
      </c>
      <c r="AM362" s="203" t="e">
        <v>#NUM!</v>
      </c>
    </row>
    <row r="363" spans="34:39" x14ac:dyDescent="0.25">
      <c r="AH363" s="203" t="e">
        <v>#NUM!</v>
      </c>
      <c r="AI363" s="203" t="e">
        <v>#NUM!</v>
      </c>
      <c r="AJ363" s="203" t="e">
        <v>#NUM!</v>
      </c>
      <c r="AK363" s="203" t="e">
        <v>#NUM!</v>
      </c>
      <c r="AL363" s="203" t="e">
        <v>#NUM!</v>
      </c>
      <c r="AM363" s="203" t="e">
        <v>#NUM!</v>
      </c>
    </row>
    <row r="364" spans="34:39" x14ac:dyDescent="0.25">
      <c r="AH364" s="203" t="e">
        <v>#NUM!</v>
      </c>
      <c r="AI364" s="203" t="e">
        <v>#NUM!</v>
      </c>
      <c r="AJ364" s="203" t="e">
        <v>#NUM!</v>
      </c>
      <c r="AK364" s="203" t="e">
        <v>#NUM!</v>
      </c>
      <c r="AL364" s="203" t="e">
        <v>#NUM!</v>
      </c>
      <c r="AM364" s="203" t="e">
        <v>#NUM!</v>
      </c>
    </row>
    <row r="365" spans="34:39" x14ac:dyDescent="0.25">
      <c r="AH365" s="203" t="e">
        <v>#NUM!</v>
      </c>
      <c r="AI365" s="203" t="e">
        <v>#NUM!</v>
      </c>
      <c r="AJ365" s="203" t="e">
        <v>#NUM!</v>
      </c>
      <c r="AK365" s="203" t="e">
        <v>#NUM!</v>
      </c>
      <c r="AL365" s="203" t="e">
        <v>#NUM!</v>
      </c>
      <c r="AM365" s="203" t="e">
        <v>#NUM!</v>
      </c>
    </row>
    <row r="366" spans="34:39" x14ac:dyDescent="0.25">
      <c r="AH366" s="203" t="e">
        <v>#NUM!</v>
      </c>
      <c r="AI366" s="203" t="e">
        <v>#NUM!</v>
      </c>
      <c r="AJ366" s="203" t="e">
        <v>#NUM!</v>
      </c>
      <c r="AK366" s="203" t="e">
        <v>#NUM!</v>
      </c>
      <c r="AL366" s="203" t="e">
        <v>#NUM!</v>
      </c>
      <c r="AM366" s="203" t="e">
        <v>#NUM!</v>
      </c>
    </row>
    <row r="367" spans="34:39" x14ac:dyDescent="0.25">
      <c r="AH367" s="203" t="e">
        <v>#NUM!</v>
      </c>
      <c r="AI367" s="203" t="e">
        <v>#NUM!</v>
      </c>
      <c r="AJ367" s="203" t="e">
        <v>#NUM!</v>
      </c>
      <c r="AK367" s="203" t="e">
        <v>#NUM!</v>
      </c>
      <c r="AL367" s="203" t="e">
        <v>#NUM!</v>
      </c>
      <c r="AM367" s="203" t="e">
        <v>#NUM!</v>
      </c>
    </row>
    <row r="368" spans="34:39" x14ac:dyDescent="0.25">
      <c r="AH368" s="203" t="e">
        <v>#NUM!</v>
      </c>
      <c r="AI368" s="203" t="e">
        <v>#NUM!</v>
      </c>
      <c r="AJ368" s="203" t="e">
        <v>#NUM!</v>
      </c>
      <c r="AK368" s="203" t="e">
        <v>#NUM!</v>
      </c>
      <c r="AL368" s="203" t="e">
        <v>#NUM!</v>
      </c>
      <c r="AM368" s="203" t="e">
        <v>#NUM!</v>
      </c>
    </row>
    <row r="369" spans="34:39" x14ac:dyDescent="0.25">
      <c r="AH369" s="203" t="e">
        <v>#NUM!</v>
      </c>
      <c r="AI369" s="203" t="e">
        <v>#NUM!</v>
      </c>
      <c r="AJ369" s="203" t="e">
        <v>#NUM!</v>
      </c>
      <c r="AK369" s="203" t="e">
        <v>#NUM!</v>
      </c>
      <c r="AL369" s="203" t="e">
        <v>#NUM!</v>
      </c>
      <c r="AM369" s="203" t="e">
        <v>#NUM!</v>
      </c>
    </row>
    <row r="370" spans="34:39" x14ac:dyDescent="0.25">
      <c r="AH370" s="203" t="e">
        <v>#NUM!</v>
      </c>
      <c r="AI370" s="203" t="e">
        <v>#NUM!</v>
      </c>
      <c r="AJ370" s="203" t="e">
        <v>#NUM!</v>
      </c>
      <c r="AK370" s="203" t="e">
        <v>#NUM!</v>
      </c>
      <c r="AL370" s="203" t="e">
        <v>#NUM!</v>
      </c>
      <c r="AM370" s="203" t="e">
        <v>#NUM!</v>
      </c>
    </row>
    <row r="371" spans="34:39" x14ac:dyDescent="0.25">
      <c r="AH371" s="203" t="e">
        <v>#NUM!</v>
      </c>
      <c r="AI371" s="203" t="e">
        <v>#NUM!</v>
      </c>
      <c r="AJ371" s="203" t="e">
        <v>#NUM!</v>
      </c>
      <c r="AK371" s="203" t="e">
        <v>#NUM!</v>
      </c>
      <c r="AL371" s="203" t="e">
        <v>#NUM!</v>
      </c>
      <c r="AM371" s="203" t="e">
        <v>#NUM!</v>
      </c>
    </row>
    <row r="372" spans="34:39" x14ac:dyDescent="0.25">
      <c r="AH372" s="203" t="e">
        <v>#NUM!</v>
      </c>
      <c r="AI372" s="203" t="e">
        <v>#NUM!</v>
      </c>
      <c r="AJ372" s="203" t="e">
        <v>#NUM!</v>
      </c>
      <c r="AK372" s="203" t="e">
        <v>#NUM!</v>
      </c>
      <c r="AL372" s="203" t="e">
        <v>#NUM!</v>
      </c>
      <c r="AM372" s="203" t="e">
        <v>#NUM!</v>
      </c>
    </row>
    <row r="373" spans="34:39" x14ac:dyDescent="0.25">
      <c r="AH373" s="203" t="e">
        <v>#NUM!</v>
      </c>
      <c r="AI373" s="203" t="e">
        <v>#NUM!</v>
      </c>
      <c r="AJ373" s="203" t="e">
        <v>#NUM!</v>
      </c>
      <c r="AK373" s="203" t="e">
        <v>#NUM!</v>
      </c>
      <c r="AL373" s="203" t="e">
        <v>#NUM!</v>
      </c>
      <c r="AM373" s="203" t="e">
        <v>#NUM!</v>
      </c>
    </row>
    <row r="374" spans="34:39" x14ac:dyDescent="0.25">
      <c r="AH374" s="203" t="e">
        <v>#NUM!</v>
      </c>
      <c r="AI374" s="203" t="e">
        <v>#NUM!</v>
      </c>
      <c r="AJ374" s="203" t="e">
        <v>#NUM!</v>
      </c>
      <c r="AK374" s="203" t="e">
        <v>#NUM!</v>
      </c>
      <c r="AL374" s="203" t="e">
        <v>#NUM!</v>
      </c>
      <c r="AM374" s="203" t="e">
        <v>#NUM!</v>
      </c>
    </row>
    <row r="375" spans="34:39" x14ac:dyDescent="0.25">
      <c r="AH375" s="203" t="e">
        <v>#NUM!</v>
      </c>
      <c r="AI375" s="203" t="e">
        <v>#NUM!</v>
      </c>
      <c r="AJ375" s="203" t="e">
        <v>#NUM!</v>
      </c>
      <c r="AK375" s="203" t="e">
        <v>#NUM!</v>
      </c>
      <c r="AL375" s="203" t="e">
        <v>#NUM!</v>
      </c>
      <c r="AM375" s="203" t="e">
        <v>#NUM!</v>
      </c>
    </row>
    <row r="376" spans="34:39" x14ac:dyDescent="0.25">
      <c r="AH376" s="203" t="e">
        <v>#NUM!</v>
      </c>
      <c r="AI376" s="203" t="e">
        <v>#NUM!</v>
      </c>
      <c r="AJ376" s="203" t="e">
        <v>#NUM!</v>
      </c>
      <c r="AK376" s="203" t="e">
        <v>#NUM!</v>
      </c>
      <c r="AL376" s="203" t="e">
        <v>#NUM!</v>
      </c>
      <c r="AM376" s="203" t="e">
        <v>#NUM!</v>
      </c>
    </row>
    <row r="377" spans="34:39" x14ac:dyDescent="0.25">
      <c r="AH377" s="203" t="e">
        <v>#NUM!</v>
      </c>
      <c r="AI377" s="203" t="e">
        <v>#NUM!</v>
      </c>
      <c r="AJ377" s="203" t="e">
        <v>#NUM!</v>
      </c>
      <c r="AK377" s="203" t="e">
        <v>#NUM!</v>
      </c>
      <c r="AL377" s="203" t="e">
        <v>#NUM!</v>
      </c>
      <c r="AM377" s="203" t="e">
        <v>#NUM!</v>
      </c>
    </row>
    <row r="378" spans="34:39" x14ac:dyDescent="0.25">
      <c r="AH378" s="203" t="e">
        <v>#NUM!</v>
      </c>
      <c r="AI378" s="203" t="e">
        <v>#NUM!</v>
      </c>
      <c r="AJ378" s="203" t="e">
        <v>#NUM!</v>
      </c>
      <c r="AK378" s="203" t="e">
        <v>#NUM!</v>
      </c>
      <c r="AL378" s="203" t="e">
        <v>#NUM!</v>
      </c>
      <c r="AM378" s="203" t="e">
        <v>#NUM!</v>
      </c>
    </row>
    <row r="379" spans="34:39" x14ac:dyDescent="0.25">
      <c r="AH379" s="203" t="e">
        <v>#NUM!</v>
      </c>
      <c r="AI379" s="203" t="e">
        <v>#NUM!</v>
      </c>
      <c r="AJ379" s="203" t="e">
        <v>#NUM!</v>
      </c>
      <c r="AK379" s="203" t="e">
        <v>#NUM!</v>
      </c>
      <c r="AL379" s="203" t="e">
        <v>#NUM!</v>
      </c>
      <c r="AM379" s="203" t="e">
        <v>#NUM!</v>
      </c>
    </row>
    <row r="380" spans="34:39" x14ac:dyDescent="0.25">
      <c r="AH380" s="203" t="e">
        <v>#NUM!</v>
      </c>
      <c r="AI380" s="203" t="e">
        <v>#NUM!</v>
      </c>
      <c r="AJ380" s="203" t="e">
        <v>#NUM!</v>
      </c>
      <c r="AK380" s="203" t="e">
        <v>#NUM!</v>
      </c>
      <c r="AL380" s="203" t="e">
        <v>#NUM!</v>
      </c>
      <c r="AM380" s="203" t="e">
        <v>#NUM!</v>
      </c>
    </row>
    <row r="381" spans="34:39" x14ac:dyDescent="0.25">
      <c r="AH381" s="203" t="e">
        <v>#NUM!</v>
      </c>
      <c r="AI381" s="203" t="e">
        <v>#NUM!</v>
      </c>
      <c r="AJ381" s="203" t="e">
        <v>#NUM!</v>
      </c>
      <c r="AK381" s="203" t="e">
        <v>#NUM!</v>
      </c>
      <c r="AL381" s="203" t="e">
        <v>#NUM!</v>
      </c>
      <c r="AM381" s="203" t="e">
        <v>#NUM!</v>
      </c>
    </row>
    <row r="382" spans="34:39" x14ac:dyDescent="0.25">
      <c r="AH382" s="203" t="e">
        <v>#NUM!</v>
      </c>
      <c r="AI382" s="203" t="e">
        <v>#NUM!</v>
      </c>
      <c r="AJ382" s="203" t="e">
        <v>#NUM!</v>
      </c>
      <c r="AK382" s="203" t="e">
        <v>#NUM!</v>
      </c>
      <c r="AL382" s="203" t="e">
        <v>#NUM!</v>
      </c>
      <c r="AM382" s="203" t="e">
        <v>#NUM!</v>
      </c>
    </row>
    <row r="383" spans="34:39" x14ac:dyDescent="0.25">
      <c r="AH383" s="203" t="e">
        <v>#NUM!</v>
      </c>
      <c r="AI383" s="203" t="e">
        <v>#NUM!</v>
      </c>
      <c r="AJ383" s="203" t="e">
        <v>#NUM!</v>
      </c>
      <c r="AK383" s="203" t="e">
        <v>#NUM!</v>
      </c>
      <c r="AL383" s="203" t="e">
        <v>#NUM!</v>
      </c>
      <c r="AM383" s="203" t="e">
        <v>#NUM!</v>
      </c>
    </row>
    <row r="384" spans="34:39" x14ac:dyDescent="0.25">
      <c r="AH384" s="203" t="e">
        <v>#NUM!</v>
      </c>
      <c r="AI384" s="203" t="e">
        <v>#NUM!</v>
      </c>
      <c r="AJ384" s="203" t="e">
        <v>#NUM!</v>
      </c>
      <c r="AK384" s="203" t="e">
        <v>#NUM!</v>
      </c>
      <c r="AL384" s="203" t="e">
        <v>#NUM!</v>
      </c>
      <c r="AM384" s="203" t="e">
        <v>#NUM!</v>
      </c>
    </row>
    <row r="385" spans="34:39" x14ac:dyDescent="0.25">
      <c r="AH385" s="203" t="e">
        <v>#NUM!</v>
      </c>
      <c r="AI385" s="203" t="e">
        <v>#NUM!</v>
      </c>
      <c r="AJ385" s="203" t="e">
        <v>#NUM!</v>
      </c>
      <c r="AK385" s="203" t="e">
        <v>#NUM!</v>
      </c>
      <c r="AL385" s="203" t="e">
        <v>#NUM!</v>
      </c>
      <c r="AM385" s="203" t="e">
        <v>#NUM!</v>
      </c>
    </row>
    <row r="386" spans="34:39" x14ac:dyDescent="0.25">
      <c r="AH386" s="203" t="e">
        <v>#NUM!</v>
      </c>
      <c r="AI386" s="203" t="e">
        <v>#NUM!</v>
      </c>
      <c r="AJ386" s="203" t="e">
        <v>#NUM!</v>
      </c>
      <c r="AK386" s="203" t="e">
        <v>#NUM!</v>
      </c>
      <c r="AL386" s="203" t="e">
        <v>#NUM!</v>
      </c>
      <c r="AM386" s="203" t="e">
        <v>#NUM!</v>
      </c>
    </row>
    <row r="387" spans="34:39" x14ac:dyDescent="0.25">
      <c r="AH387" s="203" t="e">
        <v>#NUM!</v>
      </c>
      <c r="AI387" s="203" t="e">
        <v>#NUM!</v>
      </c>
      <c r="AJ387" s="203" t="e">
        <v>#NUM!</v>
      </c>
      <c r="AK387" s="203" t="e">
        <v>#NUM!</v>
      </c>
      <c r="AL387" s="203" t="e">
        <v>#NUM!</v>
      </c>
      <c r="AM387" s="203" t="e">
        <v>#NUM!</v>
      </c>
    </row>
    <row r="388" spans="34:39" x14ac:dyDescent="0.25">
      <c r="AH388" s="203" t="e">
        <v>#NUM!</v>
      </c>
      <c r="AI388" s="203" t="e">
        <v>#NUM!</v>
      </c>
      <c r="AJ388" s="203" t="e">
        <v>#NUM!</v>
      </c>
      <c r="AK388" s="203" t="e">
        <v>#NUM!</v>
      </c>
      <c r="AL388" s="203" t="e">
        <v>#NUM!</v>
      </c>
      <c r="AM388" s="203" t="e">
        <v>#NUM!</v>
      </c>
    </row>
    <row r="389" spans="34:39" x14ac:dyDescent="0.25">
      <c r="AH389" s="203" t="e">
        <v>#NUM!</v>
      </c>
      <c r="AI389" s="203" t="e">
        <v>#NUM!</v>
      </c>
      <c r="AJ389" s="203" t="e">
        <v>#NUM!</v>
      </c>
      <c r="AK389" s="203" t="e">
        <v>#NUM!</v>
      </c>
      <c r="AL389" s="203" t="e">
        <v>#NUM!</v>
      </c>
      <c r="AM389" s="203" t="e">
        <v>#NUM!</v>
      </c>
    </row>
    <row r="390" spans="34:39" x14ac:dyDescent="0.25">
      <c r="AH390" s="203" t="e">
        <v>#NUM!</v>
      </c>
      <c r="AI390" s="203" t="e">
        <v>#NUM!</v>
      </c>
      <c r="AJ390" s="203" t="e">
        <v>#NUM!</v>
      </c>
      <c r="AK390" s="203" t="e">
        <v>#NUM!</v>
      </c>
      <c r="AL390" s="203" t="e">
        <v>#NUM!</v>
      </c>
      <c r="AM390" s="203" t="e">
        <v>#NUM!</v>
      </c>
    </row>
    <row r="391" spans="34:39" x14ac:dyDescent="0.25">
      <c r="AH391" s="203" t="e">
        <v>#NUM!</v>
      </c>
      <c r="AI391" s="203" t="e">
        <v>#NUM!</v>
      </c>
      <c r="AJ391" s="203" t="e">
        <v>#NUM!</v>
      </c>
      <c r="AK391" s="203" t="e">
        <v>#NUM!</v>
      </c>
      <c r="AL391" s="203" t="e">
        <v>#NUM!</v>
      </c>
      <c r="AM391" s="203" t="e">
        <v>#NUM!</v>
      </c>
    </row>
    <row r="392" spans="34:39" x14ac:dyDescent="0.25">
      <c r="AH392" s="203" t="e">
        <v>#NUM!</v>
      </c>
      <c r="AI392" s="203" t="e">
        <v>#NUM!</v>
      </c>
      <c r="AJ392" s="203" t="e">
        <v>#NUM!</v>
      </c>
      <c r="AK392" s="203" t="e">
        <v>#NUM!</v>
      </c>
      <c r="AL392" s="203" t="e">
        <v>#NUM!</v>
      </c>
      <c r="AM392" s="203" t="e">
        <v>#NUM!</v>
      </c>
    </row>
    <row r="393" spans="34:39" x14ac:dyDescent="0.25">
      <c r="AH393" s="203" t="e">
        <v>#NUM!</v>
      </c>
      <c r="AI393" s="203" t="e">
        <v>#NUM!</v>
      </c>
      <c r="AJ393" s="203" t="e">
        <v>#NUM!</v>
      </c>
      <c r="AK393" s="203" t="e">
        <v>#NUM!</v>
      </c>
      <c r="AL393" s="203" t="e">
        <v>#NUM!</v>
      </c>
      <c r="AM393" s="203" t="e">
        <v>#NUM!</v>
      </c>
    </row>
    <row r="394" spans="34:39" x14ac:dyDescent="0.25">
      <c r="AH394" s="203" t="e">
        <v>#NUM!</v>
      </c>
      <c r="AI394" s="203" t="e">
        <v>#NUM!</v>
      </c>
      <c r="AJ394" s="203" t="e">
        <v>#NUM!</v>
      </c>
      <c r="AK394" s="203" t="e">
        <v>#NUM!</v>
      </c>
      <c r="AL394" s="203" t="e">
        <v>#NUM!</v>
      </c>
      <c r="AM394" s="203" t="e">
        <v>#NUM!</v>
      </c>
    </row>
    <row r="395" spans="34:39" x14ac:dyDescent="0.25">
      <c r="AH395" s="203" t="e">
        <v>#NUM!</v>
      </c>
      <c r="AI395" s="203" t="e">
        <v>#NUM!</v>
      </c>
      <c r="AJ395" s="203" t="e">
        <v>#NUM!</v>
      </c>
      <c r="AK395" s="203" t="e">
        <v>#NUM!</v>
      </c>
      <c r="AL395" s="203" t="e">
        <v>#NUM!</v>
      </c>
      <c r="AM395" s="203" t="e">
        <v>#NUM!</v>
      </c>
    </row>
    <row r="396" spans="34:39" x14ac:dyDescent="0.25">
      <c r="AH396" s="203" t="e">
        <v>#NUM!</v>
      </c>
      <c r="AI396" s="203" t="e">
        <v>#NUM!</v>
      </c>
      <c r="AJ396" s="203" t="e">
        <v>#NUM!</v>
      </c>
      <c r="AK396" s="203" t="e">
        <v>#NUM!</v>
      </c>
      <c r="AL396" s="203" t="e">
        <v>#NUM!</v>
      </c>
      <c r="AM396" s="203" t="e">
        <v>#NUM!</v>
      </c>
    </row>
    <row r="397" spans="34:39" x14ac:dyDescent="0.25">
      <c r="AH397" s="203" t="e">
        <v>#NUM!</v>
      </c>
      <c r="AI397" s="203" t="e">
        <v>#NUM!</v>
      </c>
      <c r="AJ397" s="203" t="e">
        <v>#NUM!</v>
      </c>
      <c r="AK397" s="203" t="e">
        <v>#NUM!</v>
      </c>
      <c r="AL397" s="203" t="e">
        <v>#NUM!</v>
      </c>
      <c r="AM397" s="203" t="e">
        <v>#NUM!</v>
      </c>
    </row>
    <row r="398" spans="34:39" x14ac:dyDescent="0.25">
      <c r="AH398" s="203" t="e">
        <v>#NUM!</v>
      </c>
      <c r="AI398" s="203" t="e">
        <v>#NUM!</v>
      </c>
      <c r="AJ398" s="203" t="e">
        <v>#NUM!</v>
      </c>
      <c r="AK398" s="203" t="e">
        <v>#NUM!</v>
      </c>
      <c r="AL398" s="203" t="e">
        <v>#NUM!</v>
      </c>
      <c r="AM398" s="203" t="e">
        <v>#NUM!</v>
      </c>
    </row>
    <row r="399" spans="34:39" x14ac:dyDescent="0.25">
      <c r="AH399" s="203" t="e">
        <v>#NUM!</v>
      </c>
      <c r="AI399" s="203" t="e">
        <v>#NUM!</v>
      </c>
      <c r="AJ399" s="203" t="e">
        <v>#NUM!</v>
      </c>
      <c r="AK399" s="203" t="e">
        <v>#NUM!</v>
      </c>
      <c r="AL399" s="203" t="e">
        <v>#NUM!</v>
      </c>
      <c r="AM399" s="203" t="e">
        <v>#NUM!</v>
      </c>
    </row>
    <row r="400" spans="34:39" x14ac:dyDescent="0.25">
      <c r="AH400" s="203" t="e">
        <v>#NUM!</v>
      </c>
      <c r="AI400" s="203" t="e">
        <v>#NUM!</v>
      </c>
      <c r="AJ400" s="203" t="e">
        <v>#NUM!</v>
      </c>
      <c r="AK400" s="203" t="e">
        <v>#NUM!</v>
      </c>
      <c r="AL400" s="203" t="e">
        <v>#NUM!</v>
      </c>
      <c r="AM400" s="203" t="e">
        <v>#NUM!</v>
      </c>
    </row>
    <row r="401" spans="34:39" x14ac:dyDescent="0.25">
      <c r="AH401" s="203" t="e">
        <v>#NUM!</v>
      </c>
      <c r="AI401" s="203" t="e">
        <v>#NUM!</v>
      </c>
      <c r="AJ401" s="203" t="e">
        <v>#NUM!</v>
      </c>
      <c r="AK401" s="203" t="e">
        <v>#NUM!</v>
      </c>
      <c r="AL401" s="203" t="e">
        <v>#NUM!</v>
      </c>
      <c r="AM401" s="203" t="e">
        <v>#NUM!</v>
      </c>
    </row>
    <row r="402" spans="34:39" x14ac:dyDescent="0.25">
      <c r="AH402" s="203" t="e">
        <v>#NUM!</v>
      </c>
      <c r="AI402" s="203" t="e">
        <v>#NUM!</v>
      </c>
      <c r="AJ402" s="203" t="e">
        <v>#NUM!</v>
      </c>
      <c r="AK402" s="203" t="e">
        <v>#NUM!</v>
      </c>
      <c r="AL402" s="203" t="e">
        <v>#NUM!</v>
      </c>
      <c r="AM402" s="203" t="e">
        <v>#NUM!</v>
      </c>
    </row>
    <row r="403" spans="34:39" x14ac:dyDescent="0.25">
      <c r="AH403" s="203" t="e">
        <v>#NUM!</v>
      </c>
      <c r="AI403" s="203" t="e">
        <v>#NUM!</v>
      </c>
      <c r="AJ403" s="203" t="e">
        <v>#NUM!</v>
      </c>
      <c r="AK403" s="203" t="e">
        <v>#NUM!</v>
      </c>
      <c r="AL403" s="203" t="e">
        <v>#NUM!</v>
      </c>
      <c r="AM403" s="203" t="e">
        <v>#NUM!</v>
      </c>
    </row>
    <row r="404" spans="34:39" x14ac:dyDescent="0.25">
      <c r="AH404" s="203" t="e">
        <v>#NUM!</v>
      </c>
      <c r="AI404" s="203" t="e">
        <v>#NUM!</v>
      </c>
      <c r="AJ404" s="203" t="e">
        <v>#NUM!</v>
      </c>
      <c r="AK404" s="203" t="e">
        <v>#NUM!</v>
      </c>
      <c r="AL404" s="203" t="e">
        <v>#NUM!</v>
      </c>
      <c r="AM404" s="203" t="e">
        <v>#NUM!</v>
      </c>
    </row>
    <row r="405" spans="34:39" x14ac:dyDescent="0.25">
      <c r="AH405" s="203" t="e">
        <v>#NUM!</v>
      </c>
      <c r="AI405" s="203" t="e">
        <v>#NUM!</v>
      </c>
      <c r="AJ405" s="203" t="e">
        <v>#NUM!</v>
      </c>
      <c r="AK405" s="203" t="e">
        <v>#NUM!</v>
      </c>
      <c r="AL405" s="203" t="e">
        <v>#NUM!</v>
      </c>
      <c r="AM405" s="203" t="e">
        <v>#NUM!</v>
      </c>
    </row>
    <row r="406" spans="34:39" x14ac:dyDescent="0.25">
      <c r="AH406" s="203" t="e">
        <v>#NUM!</v>
      </c>
      <c r="AI406" s="203" t="e">
        <v>#NUM!</v>
      </c>
      <c r="AJ406" s="203" t="e">
        <v>#NUM!</v>
      </c>
      <c r="AK406" s="203" t="e">
        <v>#NUM!</v>
      </c>
      <c r="AL406" s="203" t="e">
        <v>#NUM!</v>
      </c>
      <c r="AM406" s="203" t="e">
        <v>#NUM!</v>
      </c>
    </row>
    <row r="407" spans="34:39" x14ac:dyDescent="0.25">
      <c r="AH407" s="203" t="e">
        <v>#NUM!</v>
      </c>
      <c r="AI407" s="203" t="e">
        <v>#NUM!</v>
      </c>
      <c r="AJ407" s="203" t="e">
        <v>#NUM!</v>
      </c>
      <c r="AK407" s="203" t="e">
        <v>#NUM!</v>
      </c>
      <c r="AL407" s="203" t="e">
        <v>#NUM!</v>
      </c>
      <c r="AM407" s="203" t="e">
        <v>#NUM!</v>
      </c>
    </row>
    <row r="408" spans="34:39" x14ac:dyDescent="0.25">
      <c r="AH408" s="203" t="e">
        <v>#NUM!</v>
      </c>
      <c r="AI408" s="203" t="e">
        <v>#NUM!</v>
      </c>
      <c r="AJ408" s="203" t="e">
        <v>#NUM!</v>
      </c>
      <c r="AK408" s="203" t="e">
        <v>#NUM!</v>
      </c>
      <c r="AL408" s="203" t="e">
        <v>#NUM!</v>
      </c>
      <c r="AM408" s="203" t="e">
        <v>#NUM!</v>
      </c>
    </row>
    <row r="409" spans="34:39" x14ac:dyDescent="0.25">
      <c r="AH409" s="203" t="e">
        <v>#NUM!</v>
      </c>
      <c r="AI409" s="203" t="e">
        <v>#NUM!</v>
      </c>
      <c r="AJ409" s="203" t="e">
        <v>#NUM!</v>
      </c>
      <c r="AK409" s="203" t="e">
        <v>#NUM!</v>
      </c>
      <c r="AL409" s="203" t="e">
        <v>#NUM!</v>
      </c>
      <c r="AM409" s="203" t="e">
        <v>#NUM!</v>
      </c>
    </row>
    <row r="410" spans="34:39" x14ac:dyDescent="0.25">
      <c r="AH410" s="203" t="e">
        <v>#NUM!</v>
      </c>
      <c r="AI410" s="203" t="e">
        <v>#NUM!</v>
      </c>
      <c r="AJ410" s="203" t="e">
        <v>#NUM!</v>
      </c>
      <c r="AK410" s="203" t="e">
        <v>#NUM!</v>
      </c>
      <c r="AL410" s="203" t="e">
        <v>#NUM!</v>
      </c>
      <c r="AM410" s="203" t="e">
        <v>#NUM!</v>
      </c>
    </row>
    <row r="411" spans="34:39" x14ac:dyDescent="0.25">
      <c r="AH411" s="203" t="e">
        <v>#NUM!</v>
      </c>
      <c r="AI411" s="203" t="e">
        <v>#NUM!</v>
      </c>
      <c r="AJ411" s="203" t="e">
        <v>#NUM!</v>
      </c>
      <c r="AK411" s="203" t="e">
        <v>#NUM!</v>
      </c>
      <c r="AL411" s="203" t="e">
        <v>#NUM!</v>
      </c>
      <c r="AM411" s="203" t="e">
        <v>#NUM!</v>
      </c>
    </row>
    <row r="412" spans="34:39" x14ac:dyDescent="0.25">
      <c r="AH412" s="203" t="e">
        <v>#NUM!</v>
      </c>
      <c r="AI412" s="203" t="e">
        <v>#NUM!</v>
      </c>
      <c r="AJ412" s="203" t="e">
        <v>#NUM!</v>
      </c>
      <c r="AK412" s="203" t="e">
        <v>#NUM!</v>
      </c>
      <c r="AL412" s="203" t="e">
        <v>#NUM!</v>
      </c>
      <c r="AM412" s="203" t="e">
        <v>#NUM!</v>
      </c>
    </row>
    <row r="413" spans="34:39" x14ac:dyDescent="0.25">
      <c r="AH413" s="203" t="e">
        <v>#NUM!</v>
      </c>
      <c r="AI413" s="203" t="e">
        <v>#NUM!</v>
      </c>
      <c r="AJ413" s="203" t="e">
        <v>#NUM!</v>
      </c>
      <c r="AK413" s="203" t="e">
        <v>#NUM!</v>
      </c>
      <c r="AL413" s="203" t="e">
        <v>#NUM!</v>
      </c>
      <c r="AM413" s="203" t="e">
        <v>#NUM!</v>
      </c>
    </row>
    <row r="414" spans="34:39" x14ac:dyDescent="0.25">
      <c r="AH414" s="203" t="e">
        <v>#NUM!</v>
      </c>
      <c r="AI414" s="203" t="e">
        <v>#NUM!</v>
      </c>
      <c r="AJ414" s="203" t="e">
        <v>#NUM!</v>
      </c>
      <c r="AK414" s="203" t="e">
        <v>#NUM!</v>
      </c>
      <c r="AL414" s="203" t="e">
        <v>#NUM!</v>
      </c>
      <c r="AM414" s="203" t="e">
        <v>#NUM!</v>
      </c>
    </row>
    <row r="415" spans="34:39" x14ac:dyDescent="0.25">
      <c r="AH415" s="203" t="e">
        <v>#NUM!</v>
      </c>
      <c r="AI415" s="203" t="e">
        <v>#NUM!</v>
      </c>
      <c r="AJ415" s="203" t="e">
        <v>#NUM!</v>
      </c>
      <c r="AK415" s="203" t="e">
        <v>#NUM!</v>
      </c>
      <c r="AL415" s="203" t="e">
        <v>#NUM!</v>
      </c>
      <c r="AM415" s="203" t="e">
        <v>#NUM!</v>
      </c>
    </row>
    <row r="416" spans="34:39" x14ac:dyDescent="0.25">
      <c r="AH416" s="203" t="e">
        <v>#NUM!</v>
      </c>
      <c r="AI416" s="203" t="e">
        <v>#NUM!</v>
      </c>
      <c r="AJ416" s="203" t="e">
        <v>#NUM!</v>
      </c>
      <c r="AK416" s="203" t="e">
        <v>#NUM!</v>
      </c>
      <c r="AL416" s="203" t="e">
        <v>#NUM!</v>
      </c>
      <c r="AM416" s="203" t="e">
        <v>#NUM!</v>
      </c>
    </row>
    <row r="417" spans="34:39" x14ac:dyDescent="0.25">
      <c r="AH417" s="203" t="e">
        <v>#NUM!</v>
      </c>
      <c r="AI417" s="203" t="e">
        <v>#NUM!</v>
      </c>
      <c r="AJ417" s="203" t="e">
        <v>#NUM!</v>
      </c>
      <c r="AK417" s="203" t="e">
        <v>#NUM!</v>
      </c>
      <c r="AL417" s="203" t="e">
        <v>#NUM!</v>
      </c>
      <c r="AM417" s="203" t="e">
        <v>#NUM!</v>
      </c>
    </row>
    <row r="418" spans="34:39" x14ac:dyDescent="0.25">
      <c r="AH418" s="203" t="e">
        <v>#NUM!</v>
      </c>
      <c r="AI418" s="203" t="e">
        <v>#NUM!</v>
      </c>
      <c r="AJ418" s="203" t="e">
        <v>#NUM!</v>
      </c>
      <c r="AK418" s="203" t="e">
        <v>#NUM!</v>
      </c>
      <c r="AL418" s="203" t="e">
        <v>#NUM!</v>
      </c>
      <c r="AM418" s="203" t="e">
        <v>#NUM!</v>
      </c>
    </row>
    <row r="419" spans="34:39" x14ac:dyDescent="0.25">
      <c r="AH419" s="203" t="e">
        <v>#NUM!</v>
      </c>
      <c r="AI419" s="203" t="e">
        <v>#NUM!</v>
      </c>
      <c r="AJ419" s="203" t="e">
        <v>#NUM!</v>
      </c>
      <c r="AK419" s="203" t="e">
        <v>#NUM!</v>
      </c>
      <c r="AL419" s="203" t="e">
        <v>#NUM!</v>
      </c>
      <c r="AM419" s="203" t="e">
        <v>#NUM!</v>
      </c>
    </row>
    <row r="420" spans="34:39" x14ac:dyDescent="0.25">
      <c r="AH420" s="203" t="e">
        <v>#NUM!</v>
      </c>
      <c r="AI420" s="203" t="e">
        <v>#NUM!</v>
      </c>
      <c r="AJ420" s="203" t="e">
        <v>#NUM!</v>
      </c>
      <c r="AK420" s="203" t="e">
        <v>#NUM!</v>
      </c>
      <c r="AL420" s="203" t="e">
        <v>#NUM!</v>
      </c>
      <c r="AM420" s="203" t="e">
        <v>#NUM!</v>
      </c>
    </row>
    <row r="421" spans="34:39" x14ac:dyDescent="0.25">
      <c r="AH421" s="203" t="e">
        <v>#NUM!</v>
      </c>
      <c r="AI421" s="203" t="e">
        <v>#NUM!</v>
      </c>
      <c r="AJ421" s="203" t="e">
        <v>#NUM!</v>
      </c>
      <c r="AK421" s="203" t="e">
        <v>#NUM!</v>
      </c>
      <c r="AL421" s="203" t="e">
        <v>#NUM!</v>
      </c>
      <c r="AM421" s="203" t="e">
        <v>#NUM!</v>
      </c>
    </row>
    <row r="422" spans="34:39" x14ac:dyDescent="0.25">
      <c r="AH422" s="203" t="e">
        <v>#NUM!</v>
      </c>
      <c r="AI422" s="203" t="e">
        <v>#NUM!</v>
      </c>
      <c r="AJ422" s="203" t="e">
        <v>#NUM!</v>
      </c>
      <c r="AK422" s="203" t="e">
        <v>#NUM!</v>
      </c>
      <c r="AL422" s="203" t="e">
        <v>#NUM!</v>
      </c>
      <c r="AM422" s="203" t="e">
        <v>#NUM!</v>
      </c>
    </row>
    <row r="423" spans="34:39" x14ac:dyDescent="0.25">
      <c r="AH423" s="203" t="e">
        <v>#NUM!</v>
      </c>
      <c r="AI423" s="203" t="e">
        <v>#NUM!</v>
      </c>
      <c r="AJ423" s="203" t="e">
        <v>#NUM!</v>
      </c>
      <c r="AK423" s="203" t="e">
        <v>#NUM!</v>
      </c>
      <c r="AL423" s="203" t="e">
        <v>#NUM!</v>
      </c>
      <c r="AM423" s="203" t="e">
        <v>#NUM!</v>
      </c>
    </row>
    <row r="424" spans="34:39" x14ac:dyDescent="0.25">
      <c r="AH424" s="203" t="e">
        <v>#NUM!</v>
      </c>
      <c r="AI424" s="203" t="e">
        <v>#NUM!</v>
      </c>
      <c r="AJ424" s="203" t="e">
        <v>#NUM!</v>
      </c>
      <c r="AK424" s="203" t="e">
        <v>#NUM!</v>
      </c>
      <c r="AL424" s="203" t="e">
        <v>#NUM!</v>
      </c>
      <c r="AM424" s="203" t="e">
        <v>#NUM!</v>
      </c>
    </row>
    <row r="425" spans="34:39" x14ac:dyDescent="0.25">
      <c r="AH425" s="203" t="e">
        <v>#NUM!</v>
      </c>
      <c r="AI425" s="203" t="e">
        <v>#NUM!</v>
      </c>
      <c r="AJ425" s="203" t="e">
        <v>#NUM!</v>
      </c>
      <c r="AK425" s="203" t="e">
        <v>#NUM!</v>
      </c>
      <c r="AL425" s="203" t="e">
        <v>#NUM!</v>
      </c>
      <c r="AM425" s="203" t="e">
        <v>#NUM!</v>
      </c>
    </row>
    <row r="426" spans="34:39" x14ac:dyDescent="0.25">
      <c r="AH426" s="203" t="e">
        <v>#NUM!</v>
      </c>
      <c r="AI426" s="203" t="e">
        <v>#NUM!</v>
      </c>
      <c r="AJ426" s="203" t="e">
        <v>#NUM!</v>
      </c>
      <c r="AK426" s="203" t="e">
        <v>#NUM!</v>
      </c>
      <c r="AL426" s="203" t="e">
        <v>#NUM!</v>
      </c>
      <c r="AM426" s="203" t="e">
        <v>#NUM!</v>
      </c>
    </row>
    <row r="427" spans="34:39" x14ac:dyDescent="0.25">
      <c r="AH427" s="203" t="e">
        <v>#NUM!</v>
      </c>
      <c r="AI427" s="203" t="e">
        <v>#NUM!</v>
      </c>
      <c r="AJ427" s="203" t="e">
        <v>#NUM!</v>
      </c>
      <c r="AK427" s="203" t="e">
        <v>#NUM!</v>
      </c>
      <c r="AL427" s="203" t="e">
        <v>#NUM!</v>
      </c>
      <c r="AM427" s="203" t="e">
        <v>#NUM!</v>
      </c>
    </row>
    <row r="428" spans="34:39" x14ac:dyDescent="0.25">
      <c r="AH428" s="203" t="e">
        <v>#NUM!</v>
      </c>
      <c r="AI428" s="203" t="e">
        <v>#NUM!</v>
      </c>
      <c r="AJ428" s="203" t="e">
        <v>#NUM!</v>
      </c>
      <c r="AK428" s="203" t="e">
        <v>#NUM!</v>
      </c>
      <c r="AL428" s="203" t="e">
        <v>#NUM!</v>
      </c>
      <c r="AM428" s="203" t="e">
        <v>#NUM!</v>
      </c>
    </row>
    <row r="429" spans="34:39" x14ac:dyDescent="0.25">
      <c r="AH429" s="203" t="e">
        <v>#NUM!</v>
      </c>
      <c r="AI429" s="203" t="e">
        <v>#NUM!</v>
      </c>
      <c r="AJ429" s="203" t="e">
        <v>#NUM!</v>
      </c>
      <c r="AK429" s="203" t="e">
        <v>#NUM!</v>
      </c>
      <c r="AL429" s="203" t="e">
        <v>#NUM!</v>
      </c>
      <c r="AM429" s="203" t="e">
        <v>#NUM!</v>
      </c>
    </row>
    <row r="430" spans="34:39" x14ac:dyDescent="0.25">
      <c r="AH430" s="203" t="e">
        <v>#NUM!</v>
      </c>
      <c r="AI430" s="203" t="e">
        <v>#NUM!</v>
      </c>
      <c r="AJ430" s="203" t="e">
        <v>#NUM!</v>
      </c>
      <c r="AK430" s="203" t="e">
        <v>#NUM!</v>
      </c>
      <c r="AL430" s="203" t="e">
        <v>#NUM!</v>
      </c>
      <c r="AM430" s="203" t="e">
        <v>#NUM!</v>
      </c>
    </row>
    <row r="431" spans="34:39" x14ac:dyDescent="0.25">
      <c r="AH431" s="203" t="e">
        <v>#NUM!</v>
      </c>
      <c r="AI431" s="203" t="e">
        <v>#NUM!</v>
      </c>
      <c r="AJ431" s="203" t="e">
        <v>#NUM!</v>
      </c>
      <c r="AK431" s="203" t="e">
        <v>#NUM!</v>
      </c>
      <c r="AL431" s="203" t="e">
        <v>#NUM!</v>
      </c>
      <c r="AM431" s="203" t="e">
        <v>#NUM!</v>
      </c>
    </row>
    <row r="432" spans="34:39" x14ac:dyDescent="0.25">
      <c r="AH432" s="203" t="e">
        <v>#NUM!</v>
      </c>
      <c r="AI432" s="203" t="e">
        <v>#NUM!</v>
      </c>
      <c r="AJ432" s="203" t="e">
        <v>#NUM!</v>
      </c>
      <c r="AK432" s="203" t="e">
        <v>#NUM!</v>
      </c>
      <c r="AL432" s="203" t="e">
        <v>#NUM!</v>
      </c>
      <c r="AM432" s="203" t="e">
        <v>#NUM!</v>
      </c>
    </row>
    <row r="433" spans="34:39" x14ac:dyDescent="0.25">
      <c r="AH433" s="203" t="e">
        <v>#NUM!</v>
      </c>
      <c r="AI433" s="203" t="e">
        <v>#NUM!</v>
      </c>
      <c r="AJ433" s="203" t="e">
        <v>#NUM!</v>
      </c>
      <c r="AK433" s="203" t="e">
        <v>#NUM!</v>
      </c>
      <c r="AL433" s="203" t="e">
        <v>#NUM!</v>
      </c>
      <c r="AM433" s="203" t="e">
        <v>#NUM!</v>
      </c>
    </row>
    <row r="434" spans="34:39" x14ac:dyDescent="0.25">
      <c r="AH434" s="203" t="e">
        <v>#NUM!</v>
      </c>
      <c r="AI434" s="203" t="e">
        <v>#NUM!</v>
      </c>
      <c r="AJ434" s="203" t="e">
        <v>#NUM!</v>
      </c>
      <c r="AK434" s="203" t="e">
        <v>#NUM!</v>
      </c>
      <c r="AL434" s="203" t="e">
        <v>#NUM!</v>
      </c>
      <c r="AM434" s="203" t="e">
        <v>#NUM!</v>
      </c>
    </row>
    <row r="435" spans="34:39" x14ac:dyDescent="0.25">
      <c r="AH435" s="203" t="e">
        <v>#NUM!</v>
      </c>
      <c r="AI435" s="203" t="e">
        <v>#NUM!</v>
      </c>
      <c r="AJ435" s="203" t="e">
        <v>#NUM!</v>
      </c>
      <c r="AK435" s="203" t="e">
        <v>#NUM!</v>
      </c>
      <c r="AL435" s="203" t="e">
        <v>#NUM!</v>
      </c>
      <c r="AM435" s="203" t="e">
        <v>#NUM!</v>
      </c>
    </row>
    <row r="436" spans="34:39" x14ac:dyDescent="0.25">
      <c r="AH436" s="203" t="e">
        <v>#NUM!</v>
      </c>
      <c r="AI436" s="203" t="e">
        <v>#NUM!</v>
      </c>
      <c r="AJ436" s="203" t="e">
        <v>#NUM!</v>
      </c>
      <c r="AK436" s="203" t="e">
        <v>#NUM!</v>
      </c>
      <c r="AL436" s="203" t="e">
        <v>#NUM!</v>
      </c>
      <c r="AM436" s="203" t="e">
        <v>#NUM!</v>
      </c>
    </row>
    <row r="437" spans="34:39" x14ac:dyDescent="0.25">
      <c r="AH437" s="203" t="e">
        <v>#NUM!</v>
      </c>
      <c r="AI437" s="203" t="e">
        <v>#NUM!</v>
      </c>
      <c r="AJ437" s="203" t="e">
        <v>#NUM!</v>
      </c>
      <c r="AK437" s="203" t="e">
        <v>#NUM!</v>
      </c>
      <c r="AL437" s="203" t="e">
        <v>#NUM!</v>
      </c>
      <c r="AM437" s="203" t="e">
        <v>#NUM!</v>
      </c>
    </row>
    <row r="438" spans="34:39" x14ac:dyDescent="0.25">
      <c r="AH438" s="203" t="e">
        <v>#NUM!</v>
      </c>
      <c r="AI438" s="203" t="e">
        <v>#NUM!</v>
      </c>
      <c r="AJ438" s="203" t="e">
        <v>#NUM!</v>
      </c>
      <c r="AK438" s="203" t="e">
        <v>#NUM!</v>
      </c>
      <c r="AL438" s="203" t="e">
        <v>#NUM!</v>
      </c>
      <c r="AM438" s="203" t="e">
        <v>#NUM!</v>
      </c>
    </row>
    <row r="439" spans="34:39" x14ac:dyDescent="0.25">
      <c r="AH439" s="203" t="e">
        <v>#NUM!</v>
      </c>
      <c r="AI439" s="203" t="e">
        <v>#NUM!</v>
      </c>
      <c r="AJ439" s="203" t="e">
        <v>#NUM!</v>
      </c>
      <c r="AK439" s="203" t="e">
        <v>#NUM!</v>
      </c>
      <c r="AL439" s="203" t="e">
        <v>#NUM!</v>
      </c>
      <c r="AM439" s="203" t="e">
        <v>#NUM!</v>
      </c>
    </row>
    <row r="440" spans="34:39" x14ac:dyDescent="0.25">
      <c r="AH440" s="203" t="e">
        <v>#NUM!</v>
      </c>
      <c r="AI440" s="203" t="e">
        <v>#NUM!</v>
      </c>
      <c r="AJ440" s="203" t="e">
        <v>#NUM!</v>
      </c>
      <c r="AK440" s="203" t="e">
        <v>#NUM!</v>
      </c>
      <c r="AL440" s="203" t="e">
        <v>#NUM!</v>
      </c>
      <c r="AM440" s="203" t="e">
        <v>#NUM!</v>
      </c>
    </row>
    <row r="441" spans="34:39" x14ac:dyDescent="0.25">
      <c r="AH441" s="203" t="e">
        <v>#NUM!</v>
      </c>
      <c r="AI441" s="203" t="e">
        <v>#NUM!</v>
      </c>
      <c r="AJ441" s="203" t="e">
        <v>#NUM!</v>
      </c>
      <c r="AK441" s="203" t="e">
        <v>#NUM!</v>
      </c>
      <c r="AL441" s="203" t="e">
        <v>#NUM!</v>
      </c>
      <c r="AM441" s="203" t="e">
        <v>#NUM!</v>
      </c>
    </row>
    <row r="442" spans="34:39" x14ac:dyDescent="0.25">
      <c r="AH442" s="203" t="e">
        <v>#NUM!</v>
      </c>
      <c r="AI442" s="203" t="e">
        <v>#NUM!</v>
      </c>
      <c r="AJ442" s="203" t="e">
        <v>#NUM!</v>
      </c>
      <c r="AK442" s="203" t="e">
        <v>#NUM!</v>
      </c>
      <c r="AL442" s="203" t="e">
        <v>#NUM!</v>
      </c>
      <c r="AM442" s="203" t="e">
        <v>#NUM!</v>
      </c>
    </row>
    <row r="443" spans="34:39" x14ac:dyDescent="0.25">
      <c r="AH443" s="203" t="e">
        <v>#NUM!</v>
      </c>
      <c r="AI443" s="203" t="e">
        <v>#NUM!</v>
      </c>
      <c r="AJ443" s="203" t="e">
        <v>#NUM!</v>
      </c>
      <c r="AK443" s="203" t="e">
        <v>#NUM!</v>
      </c>
      <c r="AL443" s="203" t="e">
        <v>#NUM!</v>
      </c>
      <c r="AM443" s="203" t="e">
        <v>#NUM!</v>
      </c>
    </row>
    <row r="444" spans="34:39" x14ac:dyDescent="0.25">
      <c r="AH444" s="203" t="e">
        <v>#NUM!</v>
      </c>
      <c r="AI444" s="203" t="e">
        <v>#NUM!</v>
      </c>
      <c r="AJ444" s="203" t="e">
        <v>#NUM!</v>
      </c>
      <c r="AK444" s="203" t="e">
        <v>#NUM!</v>
      </c>
      <c r="AL444" s="203" t="e">
        <v>#NUM!</v>
      </c>
      <c r="AM444" s="203" t="e">
        <v>#NUM!</v>
      </c>
    </row>
    <row r="445" spans="34:39" x14ac:dyDescent="0.25">
      <c r="AH445" s="203" t="e">
        <v>#NUM!</v>
      </c>
      <c r="AI445" s="203" t="e">
        <v>#NUM!</v>
      </c>
      <c r="AJ445" s="203" t="e">
        <v>#NUM!</v>
      </c>
      <c r="AK445" s="203" t="e">
        <v>#NUM!</v>
      </c>
      <c r="AL445" s="203" t="e">
        <v>#NUM!</v>
      </c>
      <c r="AM445" s="203" t="e">
        <v>#NUM!</v>
      </c>
    </row>
    <row r="446" spans="34:39" x14ac:dyDescent="0.25">
      <c r="AH446" s="203" t="e">
        <v>#NUM!</v>
      </c>
      <c r="AI446" s="203" t="e">
        <v>#NUM!</v>
      </c>
      <c r="AJ446" s="203" t="e">
        <v>#NUM!</v>
      </c>
      <c r="AK446" s="203" t="e">
        <v>#NUM!</v>
      </c>
      <c r="AL446" s="203" t="e">
        <v>#NUM!</v>
      </c>
      <c r="AM446" s="203" t="e">
        <v>#NUM!</v>
      </c>
    </row>
    <row r="447" spans="34:39" x14ac:dyDescent="0.25">
      <c r="AH447" s="203" t="e">
        <v>#NUM!</v>
      </c>
      <c r="AI447" s="203" t="e">
        <v>#NUM!</v>
      </c>
      <c r="AJ447" s="203" t="e">
        <v>#NUM!</v>
      </c>
      <c r="AK447" s="203" t="e">
        <v>#NUM!</v>
      </c>
      <c r="AL447" s="203" t="e">
        <v>#NUM!</v>
      </c>
      <c r="AM447" s="203" t="e">
        <v>#NUM!</v>
      </c>
    </row>
    <row r="448" spans="34:39" x14ac:dyDescent="0.25">
      <c r="AH448" s="203" t="e">
        <v>#NUM!</v>
      </c>
      <c r="AI448" s="203" t="e">
        <v>#NUM!</v>
      </c>
      <c r="AJ448" s="203" t="e">
        <v>#NUM!</v>
      </c>
      <c r="AK448" s="203" t="e">
        <v>#NUM!</v>
      </c>
      <c r="AL448" s="203" t="e">
        <v>#NUM!</v>
      </c>
      <c r="AM448" s="203" t="e">
        <v>#NUM!</v>
      </c>
    </row>
    <row r="449" spans="34:39" x14ac:dyDescent="0.25">
      <c r="AH449" s="203" t="e">
        <v>#NUM!</v>
      </c>
      <c r="AI449" s="203" t="e">
        <v>#NUM!</v>
      </c>
      <c r="AJ449" s="203" t="e">
        <v>#NUM!</v>
      </c>
      <c r="AK449" s="203" t="e">
        <v>#NUM!</v>
      </c>
      <c r="AL449" s="203" t="e">
        <v>#NUM!</v>
      </c>
      <c r="AM449" s="203" t="e">
        <v>#NUM!</v>
      </c>
    </row>
    <row r="450" spans="34:39" x14ac:dyDescent="0.25">
      <c r="AH450" s="203" t="e">
        <v>#NUM!</v>
      </c>
      <c r="AI450" s="203" t="e">
        <v>#NUM!</v>
      </c>
      <c r="AJ450" s="203" t="e">
        <v>#NUM!</v>
      </c>
      <c r="AK450" s="203" t="e">
        <v>#NUM!</v>
      </c>
      <c r="AL450" s="203" t="e">
        <v>#NUM!</v>
      </c>
      <c r="AM450" s="203" t="e">
        <v>#NUM!</v>
      </c>
    </row>
    <row r="451" spans="34:39" x14ac:dyDescent="0.25">
      <c r="AH451" s="203" t="e">
        <v>#NUM!</v>
      </c>
      <c r="AI451" s="203" t="e">
        <v>#NUM!</v>
      </c>
      <c r="AJ451" s="203" t="e">
        <v>#NUM!</v>
      </c>
      <c r="AK451" s="203" t="e">
        <v>#NUM!</v>
      </c>
      <c r="AL451" s="203" t="e">
        <v>#NUM!</v>
      </c>
      <c r="AM451" s="203" t="e">
        <v>#NUM!</v>
      </c>
    </row>
    <row r="452" spans="34:39" x14ac:dyDescent="0.25">
      <c r="AH452" s="203" t="e">
        <v>#NUM!</v>
      </c>
      <c r="AI452" s="203" t="e">
        <v>#NUM!</v>
      </c>
      <c r="AJ452" s="203" t="e">
        <v>#NUM!</v>
      </c>
      <c r="AK452" s="203" t="e">
        <v>#NUM!</v>
      </c>
      <c r="AL452" s="203" t="e">
        <v>#NUM!</v>
      </c>
      <c r="AM452" s="203" t="e">
        <v>#NUM!</v>
      </c>
    </row>
    <row r="453" spans="34:39" x14ac:dyDescent="0.25">
      <c r="AH453" s="203" t="e">
        <v>#NUM!</v>
      </c>
      <c r="AI453" s="203" t="e">
        <v>#NUM!</v>
      </c>
      <c r="AJ453" s="203" t="e">
        <v>#NUM!</v>
      </c>
      <c r="AK453" s="203" t="e">
        <v>#NUM!</v>
      </c>
      <c r="AL453" s="203" t="e">
        <v>#NUM!</v>
      </c>
      <c r="AM453" s="203" t="e">
        <v>#NUM!</v>
      </c>
    </row>
    <row r="454" spans="34:39" x14ac:dyDescent="0.25">
      <c r="AH454" s="203" t="e">
        <v>#NUM!</v>
      </c>
      <c r="AI454" s="203" t="e">
        <v>#NUM!</v>
      </c>
      <c r="AJ454" s="203" t="e">
        <v>#NUM!</v>
      </c>
      <c r="AK454" s="203" t="e">
        <v>#NUM!</v>
      </c>
      <c r="AL454" s="203" t="e">
        <v>#NUM!</v>
      </c>
      <c r="AM454" s="203" t="e">
        <v>#NUM!</v>
      </c>
    </row>
    <row r="455" spans="34:39" x14ac:dyDescent="0.25">
      <c r="AH455" s="203" t="e">
        <v>#NUM!</v>
      </c>
      <c r="AI455" s="203" t="e">
        <v>#NUM!</v>
      </c>
      <c r="AJ455" s="203" t="e">
        <v>#NUM!</v>
      </c>
      <c r="AK455" s="203" t="e">
        <v>#NUM!</v>
      </c>
      <c r="AL455" s="203" t="e">
        <v>#NUM!</v>
      </c>
      <c r="AM455" s="203" t="e">
        <v>#NUM!</v>
      </c>
    </row>
    <row r="456" spans="34:39" x14ac:dyDescent="0.25">
      <c r="AH456" s="203" t="e">
        <v>#NUM!</v>
      </c>
      <c r="AI456" s="203" t="e">
        <v>#NUM!</v>
      </c>
      <c r="AJ456" s="203" t="e">
        <v>#NUM!</v>
      </c>
      <c r="AK456" s="203" t="e">
        <v>#NUM!</v>
      </c>
      <c r="AL456" s="203" t="e">
        <v>#NUM!</v>
      </c>
      <c r="AM456" s="203" t="e">
        <v>#NUM!</v>
      </c>
    </row>
    <row r="457" spans="34:39" x14ac:dyDescent="0.25">
      <c r="AH457" s="203" t="e">
        <v>#NUM!</v>
      </c>
      <c r="AI457" s="203" t="e">
        <v>#NUM!</v>
      </c>
      <c r="AJ457" s="203" t="e">
        <v>#NUM!</v>
      </c>
      <c r="AK457" s="203" t="e">
        <v>#NUM!</v>
      </c>
      <c r="AL457" s="203" t="e">
        <v>#NUM!</v>
      </c>
      <c r="AM457" s="203" t="e">
        <v>#NUM!</v>
      </c>
    </row>
    <row r="458" spans="34:39" x14ac:dyDescent="0.25">
      <c r="AH458" s="203" t="e">
        <v>#NUM!</v>
      </c>
      <c r="AI458" s="203" t="e">
        <v>#NUM!</v>
      </c>
      <c r="AJ458" s="203" t="e">
        <v>#NUM!</v>
      </c>
      <c r="AK458" s="203" t="e">
        <v>#NUM!</v>
      </c>
      <c r="AL458" s="203" t="e">
        <v>#NUM!</v>
      </c>
      <c r="AM458" s="203" t="e">
        <v>#NUM!</v>
      </c>
    </row>
    <row r="459" spans="34:39" x14ac:dyDescent="0.25">
      <c r="AH459" s="203" t="e">
        <v>#NUM!</v>
      </c>
      <c r="AI459" s="203" t="e">
        <v>#NUM!</v>
      </c>
      <c r="AJ459" s="203" t="e">
        <v>#NUM!</v>
      </c>
      <c r="AK459" s="203" t="e">
        <v>#NUM!</v>
      </c>
      <c r="AL459" s="203" t="e">
        <v>#NUM!</v>
      </c>
      <c r="AM459" s="203" t="e">
        <v>#NUM!</v>
      </c>
    </row>
    <row r="460" spans="34:39" x14ac:dyDescent="0.25">
      <c r="AH460" s="203" t="e">
        <v>#NUM!</v>
      </c>
      <c r="AI460" s="203" t="e">
        <v>#NUM!</v>
      </c>
      <c r="AJ460" s="203" t="e">
        <v>#NUM!</v>
      </c>
      <c r="AK460" s="203" t="e">
        <v>#NUM!</v>
      </c>
      <c r="AL460" s="203" t="e">
        <v>#NUM!</v>
      </c>
      <c r="AM460" s="203" t="e">
        <v>#NUM!</v>
      </c>
    </row>
    <row r="461" spans="34:39" x14ac:dyDescent="0.25">
      <c r="AH461" s="203" t="e">
        <v>#NUM!</v>
      </c>
      <c r="AI461" s="203" t="e">
        <v>#NUM!</v>
      </c>
      <c r="AJ461" s="203" t="e">
        <v>#NUM!</v>
      </c>
      <c r="AK461" s="203" t="e">
        <v>#NUM!</v>
      </c>
      <c r="AL461" s="203" t="e">
        <v>#NUM!</v>
      </c>
      <c r="AM461" s="203" t="e">
        <v>#NUM!</v>
      </c>
    </row>
    <row r="462" spans="34:39" x14ac:dyDescent="0.25">
      <c r="AH462" s="203" t="e">
        <v>#NUM!</v>
      </c>
      <c r="AI462" s="203" t="e">
        <v>#NUM!</v>
      </c>
      <c r="AJ462" s="203" t="e">
        <v>#NUM!</v>
      </c>
      <c r="AK462" s="203" t="e">
        <v>#NUM!</v>
      </c>
      <c r="AL462" s="203" t="e">
        <v>#NUM!</v>
      </c>
      <c r="AM462" s="203" t="e">
        <v>#NUM!</v>
      </c>
    </row>
    <row r="463" spans="34:39" x14ac:dyDescent="0.25">
      <c r="AH463" s="203" t="e">
        <v>#NUM!</v>
      </c>
      <c r="AI463" s="203" t="e">
        <v>#NUM!</v>
      </c>
      <c r="AJ463" s="203" t="e">
        <v>#NUM!</v>
      </c>
      <c r="AK463" s="203" t="e">
        <v>#NUM!</v>
      </c>
      <c r="AL463" s="203" t="e">
        <v>#NUM!</v>
      </c>
      <c r="AM463" s="203" t="e">
        <v>#NUM!</v>
      </c>
    </row>
    <row r="464" spans="34:39" x14ac:dyDescent="0.25">
      <c r="AH464" s="203" t="e">
        <v>#NUM!</v>
      </c>
      <c r="AI464" s="203" t="e">
        <v>#NUM!</v>
      </c>
      <c r="AJ464" s="203" t="e">
        <v>#NUM!</v>
      </c>
      <c r="AK464" s="203" t="e">
        <v>#NUM!</v>
      </c>
      <c r="AL464" s="203" t="e">
        <v>#NUM!</v>
      </c>
      <c r="AM464" s="203" t="e">
        <v>#NUM!</v>
      </c>
    </row>
    <row r="465" spans="34:39" x14ac:dyDescent="0.25">
      <c r="AH465" s="203" t="e">
        <v>#NUM!</v>
      </c>
      <c r="AI465" s="203" t="e">
        <v>#NUM!</v>
      </c>
      <c r="AJ465" s="203" t="e">
        <v>#NUM!</v>
      </c>
      <c r="AK465" s="203" t="e">
        <v>#NUM!</v>
      </c>
      <c r="AL465" s="203" t="e">
        <v>#NUM!</v>
      </c>
      <c r="AM465" s="203" t="e">
        <v>#NUM!</v>
      </c>
    </row>
    <row r="466" spans="34:39" x14ac:dyDescent="0.25">
      <c r="AH466" s="203" t="e">
        <v>#NUM!</v>
      </c>
      <c r="AI466" s="203" t="e">
        <v>#NUM!</v>
      </c>
      <c r="AJ466" s="203" t="e">
        <v>#NUM!</v>
      </c>
      <c r="AK466" s="203" t="e">
        <v>#NUM!</v>
      </c>
      <c r="AL466" s="203" t="e">
        <v>#NUM!</v>
      </c>
      <c r="AM466" s="203" t="e">
        <v>#NUM!</v>
      </c>
    </row>
    <row r="467" spans="34:39" x14ac:dyDescent="0.25">
      <c r="AH467" s="203" t="e">
        <v>#NUM!</v>
      </c>
      <c r="AI467" s="203" t="e">
        <v>#NUM!</v>
      </c>
      <c r="AJ467" s="203" t="e">
        <v>#NUM!</v>
      </c>
      <c r="AK467" s="203" t="e">
        <v>#NUM!</v>
      </c>
      <c r="AL467" s="203" t="e">
        <v>#NUM!</v>
      </c>
      <c r="AM467" s="203" t="e">
        <v>#NUM!</v>
      </c>
    </row>
    <row r="468" spans="34:39" x14ac:dyDescent="0.25">
      <c r="AH468" s="203" t="e">
        <v>#NUM!</v>
      </c>
      <c r="AI468" s="203" t="e">
        <v>#NUM!</v>
      </c>
      <c r="AJ468" s="203" t="e">
        <v>#NUM!</v>
      </c>
      <c r="AK468" s="203" t="e">
        <v>#NUM!</v>
      </c>
      <c r="AL468" s="203" t="e">
        <v>#NUM!</v>
      </c>
      <c r="AM468" s="203" t="e">
        <v>#NUM!</v>
      </c>
    </row>
    <row r="469" spans="34:39" x14ac:dyDescent="0.25">
      <c r="AH469" s="203" t="e">
        <v>#NUM!</v>
      </c>
      <c r="AI469" s="203" t="e">
        <v>#NUM!</v>
      </c>
      <c r="AJ469" s="203" t="e">
        <v>#NUM!</v>
      </c>
      <c r="AK469" s="203" t="e">
        <v>#NUM!</v>
      </c>
      <c r="AL469" s="203" t="e">
        <v>#NUM!</v>
      </c>
      <c r="AM469" s="203" t="e">
        <v>#NUM!</v>
      </c>
    </row>
    <row r="470" spans="34:39" x14ac:dyDescent="0.25">
      <c r="AH470" s="203" t="e">
        <v>#NUM!</v>
      </c>
      <c r="AI470" s="203" t="e">
        <v>#NUM!</v>
      </c>
      <c r="AJ470" s="203" t="e">
        <v>#NUM!</v>
      </c>
      <c r="AK470" s="203" t="e">
        <v>#NUM!</v>
      </c>
      <c r="AL470" s="203" t="e">
        <v>#NUM!</v>
      </c>
      <c r="AM470" s="203" t="e">
        <v>#NUM!</v>
      </c>
    </row>
    <row r="471" spans="34:39" x14ac:dyDescent="0.25">
      <c r="AH471" s="203" t="e">
        <v>#NUM!</v>
      </c>
      <c r="AI471" s="203" t="e">
        <v>#NUM!</v>
      </c>
      <c r="AJ471" s="203" t="e">
        <v>#NUM!</v>
      </c>
      <c r="AK471" s="203" t="e">
        <v>#NUM!</v>
      </c>
      <c r="AL471" s="203" t="e">
        <v>#NUM!</v>
      </c>
      <c r="AM471" s="203" t="e">
        <v>#NUM!</v>
      </c>
    </row>
    <row r="472" spans="34:39" x14ac:dyDescent="0.25">
      <c r="AH472" s="203" t="e">
        <v>#NUM!</v>
      </c>
      <c r="AI472" s="203" t="e">
        <v>#NUM!</v>
      </c>
      <c r="AJ472" s="203" t="e">
        <v>#NUM!</v>
      </c>
      <c r="AK472" s="203" t="e">
        <v>#NUM!</v>
      </c>
      <c r="AL472" s="203" t="e">
        <v>#NUM!</v>
      </c>
      <c r="AM472" s="203" t="e">
        <v>#NUM!</v>
      </c>
    </row>
    <row r="473" spans="34:39" x14ac:dyDescent="0.25">
      <c r="AH473" s="203" t="e">
        <v>#NUM!</v>
      </c>
      <c r="AI473" s="203" t="e">
        <v>#NUM!</v>
      </c>
      <c r="AJ473" s="203" t="e">
        <v>#NUM!</v>
      </c>
      <c r="AK473" s="203" t="e">
        <v>#NUM!</v>
      </c>
      <c r="AL473" s="203" t="e">
        <v>#NUM!</v>
      </c>
      <c r="AM473" s="203" t="e">
        <v>#NUM!</v>
      </c>
    </row>
    <row r="474" spans="34:39" x14ac:dyDescent="0.25">
      <c r="AH474" s="203" t="e">
        <v>#NUM!</v>
      </c>
      <c r="AI474" s="203" t="e">
        <v>#NUM!</v>
      </c>
      <c r="AJ474" s="203" t="e">
        <v>#NUM!</v>
      </c>
      <c r="AK474" s="203" t="e">
        <v>#NUM!</v>
      </c>
      <c r="AL474" s="203" t="e">
        <v>#NUM!</v>
      </c>
      <c r="AM474" s="203" t="e">
        <v>#NUM!</v>
      </c>
    </row>
    <row r="475" spans="34:39" x14ac:dyDescent="0.25">
      <c r="AH475" s="203" t="e">
        <v>#NUM!</v>
      </c>
      <c r="AI475" s="203" t="e">
        <v>#NUM!</v>
      </c>
      <c r="AJ475" s="203" t="e">
        <v>#NUM!</v>
      </c>
      <c r="AK475" s="203" t="e">
        <v>#NUM!</v>
      </c>
      <c r="AL475" s="203" t="e">
        <v>#NUM!</v>
      </c>
      <c r="AM475" s="203" t="e">
        <v>#NUM!</v>
      </c>
    </row>
    <row r="476" spans="34:39" x14ac:dyDescent="0.25">
      <c r="AH476" s="203" t="e">
        <v>#NUM!</v>
      </c>
      <c r="AI476" s="203" t="e">
        <v>#NUM!</v>
      </c>
      <c r="AJ476" s="203" t="e">
        <v>#NUM!</v>
      </c>
      <c r="AK476" s="203" t="e">
        <v>#NUM!</v>
      </c>
      <c r="AL476" s="203" t="e">
        <v>#NUM!</v>
      </c>
      <c r="AM476" s="203" t="e">
        <v>#NUM!</v>
      </c>
    </row>
    <row r="477" spans="34:39" x14ac:dyDescent="0.25">
      <c r="AH477" s="203" t="e">
        <v>#NUM!</v>
      </c>
      <c r="AI477" s="203" t="e">
        <v>#NUM!</v>
      </c>
      <c r="AJ477" s="203" t="e">
        <v>#NUM!</v>
      </c>
      <c r="AK477" s="203" t="e">
        <v>#NUM!</v>
      </c>
      <c r="AL477" s="203" t="e">
        <v>#NUM!</v>
      </c>
      <c r="AM477" s="203" t="e">
        <v>#NUM!</v>
      </c>
    </row>
    <row r="478" spans="34:39" x14ac:dyDescent="0.25">
      <c r="AH478" s="203" t="e">
        <v>#NUM!</v>
      </c>
      <c r="AI478" s="203" t="e">
        <v>#NUM!</v>
      </c>
      <c r="AJ478" s="203" t="e">
        <v>#NUM!</v>
      </c>
      <c r="AK478" s="203" t="e">
        <v>#NUM!</v>
      </c>
      <c r="AL478" s="203" t="e">
        <v>#NUM!</v>
      </c>
      <c r="AM478" s="203" t="e">
        <v>#NUM!</v>
      </c>
    </row>
    <row r="479" spans="34:39" x14ac:dyDescent="0.25">
      <c r="AH479" s="203" t="e">
        <v>#NUM!</v>
      </c>
      <c r="AI479" s="203" t="e">
        <v>#NUM!</v>
      </c>
      <c r="AJ479" s="203" t="e">
        <v>#NUM!</v>
      </c>
      <c r="AK479" s="203" t="e">
        <v>#NUM!</v>
      </c>
      <c r="AL479" s="203" t="e">
        <v>#NUM!</v>
      </c>
      <c r="AM479" s="203" t="e">
        <v>#NUM!</v>
      </c>
    </row>
    <row r="480" spans="34:39" x14ac:dyDescent="0.25">
      <c r="AH480" s="203" t="e">
        <v>#NUM!</v>
      </c>
      <c r="AI480" s="203" t="e">
        <v>#NUM!</v>
      </c>
      <c r="AJ480" s="203" t="e">
        <v>#NUM!</v>
      </c>
      <c r="AK480" s="203" t="e">
        <v>#NUM!</v>
      </c>
      <c r="AL480" s="203" t="e">
        <v>#NUM!</v>
      </c>
      <c r="AM480" s="203" t="e">
        <v>#NUM!</v>
      </c>
    </row>
    <row r="481" spans="34:39" x14ac:dyDescent="0.25">
      <c r="AH481" s="203" t="e">
        <v>#NUM!</v>
      </c>
      <c r="AI481" s="203" t="e">
        <v>#NUM!</v>
      </c>
      <c r="AJ481" s="203" t="e">
        <v>#NUM!</v>
      </c>
      <c r="AK481" s="203" t="e">
        <v>#NUM!</v>
      </c>
      <c r="AL481" s="203" t="e">
        <v>#NUM!</v>
      </c>
      <c r="AM481" s="203" t="e">
        <v>#NUM!</v>
      </c>
    </row>
    <row r="482" spans="34:39" x14ac:dyDescent="0.25">
      <c r="AH482" s="203" t="e">
        <v>#NUM!</v>
      </c>
      <c r="AI482" s="203" t="e">
        <v>#NUM!</v>
      </c>
      <c r="AJ482" s="203" t="e">
        <v>#NUM!</v>
      </c>
      <c r="AK482" s="203" t="e">
        <v>#NUM!</v>
      </c>
      <c r="AL482" s="203" t="e">
        <v>#NUM!</v>
      </c>
      <c r="AM482" s="203" t="e">
        <v>#NUM!</v>
      </c>
    </row>
    <row r="483" spans="34:39" x14ac:dyDescent="0.25">
      <c r="AH483" s="203" t="e">
        <v>#NUM!</v>
      </c>
      <c r="AI483" s="203" t="e">
        <v>#NUM!</v>
      </c>
      <c r="AJ483" s="203" t="e">
        <v>#NUM!</v>
      </c>
      <c r="AK483" s="203" t="e">
        <v>#NUM!</v>
      </c>
      <c r="AL483" s="203" t="e">
        <v>#NUM!</v>
      </c>
      <c r="AM483" s="203" t="e">
        <v>#NUM!</v>
      </c>
    </row>
    <row r="484" spans="34:39" x14ac:dyDescent="0.25">
      <c r="AH484" s="203" t="e">
        <v>#NUM!</v>
      </c>
      <c r="AI484" s="203" t="e">
        <v>#NUM!</v>
      </c>
      <c r="AJ484" s="203" t="e">
        <v>#NUM!</v>
      </c>
      <c r="AK484" s="203" t="e">
        <v>#NUM!</v>
      </c>
      <c r="AL484" s="203" t="e">
        <v>#NUM!</v>
      </c>
      <c r="AM484" s="203" t="e">
        <v>#NUM!</v>
      </c>
    </row>
    <row r="485" spans="34:39" x14ac:dyDescent="0.25">
      <c r="AH485" s="203" t="e">
        <v>#NUM!</v>
      </c>
      <c r="AI485" s="203" t="e">
        <v>#NUM!</v>
      </c>
      <c r="AJ485" s="203" t="e">
        <v>#NUM!</v>
      </c>
      <c r="AK485" s="203" t="e">
        <v>#NUM!</v>
      </c>
      <c r="AL485" s="203" t="e">
        <v>#NUM!</v>
      </c>
      <c r="AM485" s="203" t="e">
        <v>#NUM!</v>
      </c>
    </row>
    <row r="486" spans="34:39" x14ac:dyDescent="0.25">
      <c r="AH486" s="203" t="e">
        <v>#NUM!</v>
      </c>
      <c r="AI486" s="203" t="e">
        <v>#NUM!</v>
      </c>
      <c r="AJ486" s="203" t="e">
        <v>#NUM!</v>
      </c>
      <c r="AK486" s="203" t="e">
        <v>#NUM!</v>
      </c>
      <c r="AL486" s="203" t="e">
        <v>#NUM!</v>
      </c>
      <c r="AM486" s="203" t="e">
        <v>#NUM!</v>
      </c>
    </row>
    <row r="487" spans="34:39" x14ac:dyDescent="0.25">
      <c r="AH487" s="203" t="e">
        <v>#NUM!</v>
      </c>
      <c r="AI487" s="203" t="e">
        <v>#NUM!</v>
      </c>
      <c r="AJ487" s="203" t="e">
        <v>#NUM!</v>
      </c>
      <c r="AK487" s="203" t="e">
        <v>#NUM!</v>
      </c>
      <c r="AL487" s="203" t="e">
        <v>#NUM!</v>
      </c>
      <c r="AM487" s="203" t="e">
        <v>#NUM!</v>
      </c>
    </row>
    <row r="488" spans="34:39" x14ac:dyDescent="0.25">
      <c r="AH488" s="203" t="e">
        <v>#NUM!</v>
      </c>
      <c r="AI488" s="203" t="e">
        <v>#NUM!</v>
      </c>
      <c r="AJ488" s="203" t="e">
        <v>#NUM!</v>
      </c>
      <c r="AK488" s="203" t="e">
        <v>#NUM!</v>
      </c>
      <c r="AL488" s="203" t="e">
        <v>#NUM!</v>
      </c>
      <c r="AM488" s="203" t="e">
        <v>#NUM!</v>
      </c>
    </row>
    <row r="489" spans="34:39" x14ac:dyDescent="0.25">
      <c r="AH489" s="203" t="e">
        <v>#NUM!</v>
      </c>
      <c r="AI489" s="203" t="e">
        <v>#NUM!</v>
      </c>
      <c r="AJ489" s="203" t="e">
        <v>#NUM!</v>
      </c>
      <c r="AK489" s="203" t="e">
        <v>#NUM!</v>
      </c>
      <c r="AL489" s="203" t="e">
        <v>#NUM!</v>
      </c>
      <c r="AM489" s="203" t="e">
        <v>#NUM!</v>
      </c>
    </row>
    <row r="490" spans="34:39" x14ac:dyDescent="0.25">
      <c r="AH490" s="203" t="e">
        <v>#NUM!</v>
      </c>
      <c r="AI490" s="203" t="e">
        <v>#NUM!</v>
      </c>
      <c r="AJ490" s="203" t="e">
        <v>#NUM!</v>
      </c>
      <c r="AK490" s="203" t="e">
        <v>#NUM!</v>
      </c>
      <c r="AL490" s="203" t="e">
        <v>#NUM!</v>
      </c>
      <c r="AM490" s="203" t="e">
        <v>#NUM!</v>
      </c>
    </row>
    <row r="491" spans="34:39" x14ac:dyDescent="0.25">
      <c r="AH491" s="203" t="e">
        <v>#NUM!</v>
      </c>
      <c r="AI491" s="203" t="e">
        <v>#NUM!</v>
      </c>
      <c r="AJ491" s="203" t="e">
        <v>#NUM!</v>
      </c>
      <c r="AK491" s="203" t="e">
        <v>#NUM!</v>
      </c>
      <c r="AL491" s="203" t="e">
        <v>#NUM!</v>
      </c>
      <c r="AM491" s="203" t="e">
        <v>#NUM!</v>
      </c>
    </row>
    <row r="492" spans="34:39" x14ac:dyDescent="0.25">
      <c r="AH492" s="203" t="e">
        <v>#NUM!</v>
      </c>
      <c r="AI492" s="203" t="e">
        <v>#NUM!</v>
      </c>
      <c r="AJ492" s="203" t="e">
        <v>#NUM!</v>
      </c>
      <c r="AK492" s="203" t="e">
        <v>#NUM!</v>
      </c>
      <c r="AL492" s="203" t="e">
        <v>#NUM!</v>
      </c>
      <c r="AM492" s="203" t="e">
        <v>#NUM!</v>
      </c>
    </row>
    <row r="493" spans="34:39" x14ac:dyDescent="0.25">
      <c r="AH493" s="203" t="e">
        <v>#NUM!</v>
      </c>
      <c r="AI493" s="203" t="e">
        <v>#NUM!</v>
      </c>
      <c r="AJ493" s="203" t="e">
        <v>#NUM!</v>
      </c>
      <c r="AK493" s="203" t="e">
        <v>#NUM!</v>
      </c>
      <c r="AL493" s="203" t="e">
        <v>#NUM!</v>
      </c>
      <c r="AM493" s="203" t="e">
        <v>#NUM!</v>
      </c>
    </row>
    <row r="494" spans="34:39" x14ac:dyDescent="0.25">
      <c r="AH494" s="203" t="e">
        <v>#NUM!</v>
      </c>
      <c r="AI494" s="203" t="e">
        <v>#NUM!</v>
      </c>
      <c r="AJ494" s="203" t="e">
        <v>#NUM!</v>
      </c>
      <c r="AK494" s="203" t="e">
        <v>#NUM!</v>
      </c>
      <c r="AL494" s="203" t="e">
        <v>#NUM!</v>
      </c>
      <c r="AM494" s="203" t="e">
        <v>#NUM!</v>
      </c>
    </row>
    <row r="495" spans="34:39" x14ac:dyDescent="0.25">
      <c r="AH495" s="203" t="e">
        <v>#NUM!</v>
      </c>
      <c r="AI495" s="203" t="e">
        <v>#NUM!</v>
      </c>
      <c r="AJ495" s="203" t="e">
        <v>#NUM!</v>
      </c>
      <c r="AK495" s="203" t="e">
        <v>#NUM!</v>
      </c>
      <c r="AL495" s="203" t="e">
        <v>#NUM!</v>
      </c>
      <c r="AM495" s="203" t="e">
        <v>#NUM!</v>
      </c>
    </row>
    <row r="496" spans="34:39" x14ac:dyDescent="0.25">
      <c r="AH496" s="203" t="e">
        <v>#NUM!</v>
      </c>
      <c r="AI496" s="203" t="e">
        <v>#NUM!</v>
      </c>
      <c r="AJ496" s="203" t="e">
        <v>#NUM!</v>
      </c>
      <c r="AK496" s="203" t="e">
        <v>#NUM!</v>
      </c>
      <c r="AL496" s="203" t="e">
        <v>#NUM!</v>
      </c>
      <c r="AM496" s="203" t="e">
        <v>#NUM!</v>
      </c>
    </row>
    <row r="497" spans="34:39" x14ac:dyDescent="0.25">
      <c r="AH497" s="203" t="e">
        <v>#NUM!</v>
      </c>
      <c r="AI497" s="203" t="e">
        <v>#NUM!</v>
      </c>
      <c r="AJ497" s="203" t="e">
        <v>#NUM!</v>
      </c>
      <c r="AK497" s="203" t="e">
        <v>#NUM!</v>
      </c>
      <c r="AL497" s="203" t="e">
        <v>#NUM!</v>
      </c>
      <c r="AM497" s="203" t="e">
        <v>#NUM!</v>
      </c>
    </row>
    <row r="498" spans="34:39" x14ac:dyDescent="0.25">
      <c r="AH498" s="203" t="e">
        <v>#NUM!</v>
      </c>
      <c r="AI498" s="203" t="e">
        <v>#NUM!</v>
      </c>
      <c r="AJ498" s="203" t="e">
        <v>#NUM!</v>
      </c>
      <c r="AK498" s="203" t="e">
        <v>#NUM!</v>
      </c>
      <c r="AL498" s="203" t="e">
        <v>#NUM!</v>
      </c>
      <c r="AM498" s="203" t="e">
        <v>#NUM!</v>
      </c>
    </row>
    <row r="499" spans="34:39" x14ac:dyDescent="0.25">
      <c r="AH499" s="203" t="e">
        <v>#NUM!</v>
      </c>
      <c r="AI499" s="203" t="e">
        <v>#NUM!</v>
      </c>
      <c r="AJ499" s="203" t="e">
        <v>#NUM!</v>
      </c>
      <c r="AK499" s="203" t="e">
        <v>#NUM!</v>
      </c>
      <c r="AL499" s="203" t="e">
        <v>#NUM!</v>
      </c>
      <c r="AM499" s="203" t="e">
        <v>#NUM!</v>
      </c>
    </row>
    <row r="500" spans="34:39" x14ac:dyDescent="0.25">
      <c r="AH500" s="203" t="e">
        <v>#NUM!</v>
      </c>
      <c r="AI500" s="203" t="e">
        <v>#NUM!</v>
      </c>
      <c r="AJ500" s="203" t="e">
        <v>#NUM!</v>
      </c>
      <c r="AK500" s="203" t="e">
        <v>#NUM!</v>
      </c>
      <c r="AL500" s="203" t="e">
        <v>#NUM!</v>
      </c>
      <c r="AM500" s="203" t="e">
        <v>#NUM!</v>
      </c>
    </row>
    <row r="501" spans="34:39" x14ac:dyDescent="0.25">
      <c r="AH501" s="203" t="e">
        <v>#NUM!</v>
      </c>
      <c r="AI501" s="203" t="e">
        <v>#NUM!</v>
      </c>
      <c r="AJ501" s="203" t="e">
        <v>#NUM!</v>
      </c>
      <c r="AK501" s="203" t="e">
        <v>#NUM!</v>
      </c>
      <c r="AL501" s="203" t="e">
        <v>#NUM!</v>
      </c>
      <c r="AM501" s="203" t="e">
        <v>#NUM!</v>
      </c>
    </row>
    <row r="502" spans="34:39" x14ac:dyDescent="0.25">
      <c r="AH502" s="203" t="e">
        <v>#NUM!</v>
      </c>
      <c r="AI502" s="203" t="e">
        <v>#NUM!</v>
      </c>
      <c r="AJ502" s="203" t="e">
        <v>#NUM!</v>
      </c>
      <c r="AK502" s="203" t="e">
        <v>#NUM!</v>
      </c>
      <c r="AL502" s="203" t="e">
        <v>#NUM!</v>
      </c>
      <c r="AM502" s="203" t="e">
        <v>#NUM!</v>
      </c>
    </row>
    <row r="503" spans="34:39" x14ac:dyDescent="0.25">
      <c r="AH503" s="203" t="e">
        <v>#NUM!</v>
      </c>
      <c r="AI503" s="203" t="e">
        <v>#NUM!</v>
      </c>
      <c r="AJ503" s="203" t="e">
        <v>#NUM!</v>
      </c>
      <c r="AK503" s="203" t="e">
        <v>#NUM!</v>
      </c>
      <c r="AL503" s="203" t="e">
        <v>#NUM!</v>
      </c>
      <c r="AM503" s="203" t="e">
        <v>#NUM!</v>
      </c>
    </row>
    <row r="504" spans="34:39" x14ac:dyDescent="0.25">
      <c r="AH504" s="203" t="e">
        <v>#NUM!</v>
      </c>
      <c r="AI504" s="203" t="e">
        <v>#NUM!</v>
      </c>
      <c r="AJ504" s="203" t="e">
        <v>#NUM!</v>
      </c>
      <c r="AK504" s="203" t="e">
        <v>#NUM!</v>
      </c>
      <c r="AL504" s="203" t="e">
        <v>#NUM!</v>
      </c>
      <c r="AM504" s="203" t="e">
        <v>#NUM!</v>
      </c>
    </row>
    <row r="505" spans="34:39" x14ac:dyDescent="0.25">
      <c r="AH505" s="203" t="e">
        <v>#NUM!</v>
      </c>
      <c r="AI505" s="203" t="e">
        <v>#NUM!</v>
      </c>
      <c r="AJ505" s="203" t="e">
        <v>#NUM!</v>
      </c>
      <c r="AK505" s="203" t="e">
        <v>#NUM!</v>
      </c>
      <c r="AL505" s="203" t="e">
        <v>#NUM!</v>
      </c>
      <c r="AM505" s="203" t="e">
        <v>#NUM!</v>
      </c>
    </row>
    <row r="506" spans="34:39" x14ac:dyDescent="0.25">
      <c r="AH506" s="203" t="e">
        <v>#NUM!</v>
      </c>
      <c r="AI506" s="203" t="e">
        <v>#NUM!</v>
      </c>
      <c r="AJ506" s="203" t="e">
        <v>#NUM!</v>
      </c>
      <c r="AK506" s="203" t="e">
        <v>#NUM!</v>
      </c>
      <c r="AL506" s="203" t="e">
        <v>#NUM!</v>
      </c>
      <c r="AM506" s="203" t="e">
        <v>#NUM!</v>
      </c>
    </row>
    <row r="507" spans="34:39" x14ac:dyDescent="0.25">
      <c r="AH507" s="203" t="e">
        <v>#NUM!</v>
      </c>
      <c r="AI507" s="203" t="e">
        <v>#NUM!</v>
      </c>
      <c r="AJ507" s="203" t="e">
        <v>#NUM!</v>
      </c>
      <c r="AK507" s="203" t="e">
        <v>#NUM!</v>
      </c>
      <c r="AL507" s="203" t="e">
        <v>#NUM!</v>
      </c>
      <c r="AM507" s="203" t="e">
        <v>#NUM!</v>
      </c>
    </row>
    <row r="508" spans="34:39" x14ac:dyDescent="0.25">
      <c r="AH508" s="203" t="e">
        <v>#NUM!</v>
      </c>
      <c r="AI508" s="203" t="e">
        <v>#NUM!</v>
      </c>
      <c r="AJ508" s="203" t="e">
        <v>#NUM!</v>
      </c>
      <c r="AK508" s="203" t="e">
        <v>#NUM!</v>
      </c>
      <c r="AL508" s="203" t="e">
        <v>#NUM!</v>
      </c>
      <c r="AM508" s="203" t="e">
        <v>#NUM!</v>
      </c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CK502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17.140625" style="121" customWidth="1"/>
    <col min="2" max="9" width="6.28515625" customWidth="1"/>
    <col min="10" max="10" width="6.28515625" style="2" customWidth="1"/>
    <col min="11" max="14" width="6.28515625" customWidth="1"/>
    <col min="15" max="15" width="6.28515625" style="138" customWidth="1"/>
    <col min="16" max="16" width="11.42578125" style="203"/>
    <col min="17" max="18" width="11.42578125" style="203" customWidth="1"/>
    <col min="19" max="19" width="11.42578125" style="203"/>
    <col min="20" max="20" width="5.42578125" style="203" customWidth="1"/>
    <col min="21" max="21" width="35.7109375" style="213" customWidth="1"/>
    <col min="22" max="22" width="11.42578125" style="258"/>
    <col min="23" max="23" width="20.28515625" style="213" customWidth="1"/>
    <col min="24" max="28" width="4.28515625" style="213" customWidth="1"/>
    <col min="29" max="31" width="11.42578125" style="213" customWidth="1"/>
    <col min="32" max="32" width="11.42578125" style="213"/>
    <col min="33" max="35" width="11.42578125" style="203"/>
    <col min="36" max="38" width="11.42578125" style="213" customWidth="1"/>
    <col min="39" max="39" width="11.42578125" style="213"/>
    <col min="40" max="43" width="11.42578125" style="203"/>
    <col min="44" max="44" width="29" style="204" customWidth="1"/>
    <col min="45" max="46" width="3.7109375" style="204" customWidth="1"/>
    <col min="47" max="47" width="4.5703125" style="204" customWidth="1"/>
    <col min="48" max="48" width="29" style="204" customWidth="1"/>
    <col min="49" max="49" width="25.5703125" style="204" customWidth="1"/>
    <col min="50" max="50" width="25.5703125" style="344" customWidth="1"/>
    <col min="51" max="89" width="11.42578125" style="203"/>
  </cols>
  <sheetData>
    <row r="1" spans="1:89" ht="15.75" thickBot="1" x14ac:dyDescent="0.3">
      <c r="A1" s="149" t="s">
        <v>35</v>
      </c>
      <c r="B1" s="423" t="s">
        <v>98</v>
      </c>
      <c r="C1" s="423"/>
      <c r="D1" s="423"/>
      <c r="E1" s="423"/>
      <c r="F1" s="423"/>
      <c r="G1" s="423"/>
      <c r="H1" s="424"/>
      <c r="I1" s="425" t="s">
        <v>99</v>
      </c>
      <c r="J1" s="426"/>
      <c r="K1" s="426"/>
      <c r="L1" s="426"/>
      <c r="M1" s="426"/>
      <c r="N1" s="426"/>
      <c r="O1" s="427"/>
      <c r="V1" s="260"/>
      <c r="W1" s="271"/>
      <c r="X1" s="402" t="s">
        <v>28</v>
      </c>
      <c r="Y1" s="402" t="s">
        <v>29</v>
      </c>
      <c r="Z1" s="402" t="s">
        <v>30</v>
      </c>
      <c r="AA1" s="402" t="s">
        <v>31</v>
      </c>
      <c r="AB1" s="402" t="s">
        <v>32</v>
      </c>
      <c r="AC1" s="208" t="s">
        <v>46</v>
      </c>
      <c r="AD1" s="208" t="s">
        <v>44</v>
      </c>
      <c r="AE1" s="208" t="s">
        <v>23</v>
      </c>
      <c r="AF1" s="213" t="s">
        <v>27</v>
      </c>
      <c r="AG1" s="203" t="s">
        <v>100</v>
      </c>
      <c r="AH1" s="203" t="s">
        <v>110</v>
      </c>
      <c r="AI1" s="203" t="s">
        <v>155</v>
      </c>
      <c r="AJ1" s="402" t="s">
        <v>46</v>
      </c>
      <c r="AK1" s="402" t="s">
        <v>44</v>
      </c>
      <c r="AL1" s="402" t="s">
        <v>23</v>
      </c>
      <c r="AM1" s="402" t="s">
        <v>27</v>
      </c>
      <c r="AN1" s="402" t="s">
        <v>100</v>
      </c>
      <c r="AO1" s="402" t="s">
        <v>110</v>
      </c>
      <c r="AP1" s="402" t="s">
        <v>155</v>
      </c>
      <c r="AQ1" s="345"/>
    </row>
    <row r="2" spans="1:89" s="80" customFormat="1" ht="59.25" customHeight="1" thickBot="1" x14ac:dyDescent="0.3">
      <c r="A2" s="151">
        <v>1</v>
      </c>
      <c r="B2" s="412" t="s">
        <v>46</v>
      </c>
      <c r="C2" s="414" t="s">
        <v>44</v>
      </c>
      <c r="D2" s="414" t="s">
        <v>23</v>
      </c>
      <c r="E2" s="414" t="s">
        <v>27</v>
      </c>
      <c r="F2" s="417" t="s">
        <v>100</v>
      </c>
      <c r="G2" s="417" t="s">
        <v>110</v>
      </c>
      <c r="H2" s="415" t="s">
        <v>111</v>
      </c>
      <c r="I2" s="419" t="s">
        <v>46</v>
      </c>
      <c r="J2" s="408" t="s">
        <v>44</v>
      </c>
      <c r="K2" s="408" t="s">
        <v>23</v>
      </c>
      <c r="L2" s="408" t="s">
        <v>27</v>
      </c>
      <c r="M2" s="410" t="s">
        <v>100</v>
      </c>
      <c r="N2" s="410" t="s">
        <v>110</v>
      </c>
      <c r="O2" s="421" t="s">
        <v>111</v>
      </c>
      <c r="P2" s="214"/>
      <c r="Q2" s="214"/>
      <c r="R2" s="214"/>
      <c r="S2" s="214"/>
      <c r="T2" s="214"/>
      <c r="U2" s="215"/>
      <c r="V2" s="259"/>
      <c r="W2" s="272" t="s">
        <v>126</v>
      </c>
      <c r="X2" s="402"/>
      <c r="Y2" s="402"/>
      <c r="Z2" s="402"/>
      <c r="AA2" s="402"/>
      <c r="AB2" s="402"/>
      <c r="AC2" s="215">
        <f ca="1">OFFSET(Parameter!$A10,0,MATCH($A2,Parameter!9:9,0)-1)-2</f>
        <v>2</v>
      </c>
      <c r="AD2" s="213">
        <f ca="1">OFFSET(Parameter!$A10,0,MATCH($A2,Parameter!9:9,0)-1)-1</f>
        <v>3</v>
      </c>
      <c r="AE2" s="213">
        <f ca="1">OFFSET(Parameter!$A10,0,MATCH($A2,Parameter!9:9,0)-1)</f>
        <v>4</v>
      </c>
      <c r="AF2" s="213">
        <f ca="1">OFFSET(Parameter!$A10,0,MATCH($A2,Parameter!9:9,0)-1)+1</f>
        <v>5</v>
      </c>
      <c r="AG2" s="213">
        <f ca="1">OFFSET(Parameter!$A10,0,MATCH($A2,Parameter!9:9,0)-1)+2</f>
        <v>6</v>
      </c>
      <c r="AH2" s="213">
        <f ca="1">OFFSET(Parameter!$A10,0,MATCH($A2,Parameter!9:9,0)-1)+3</f>
        <v>7</v>
      </c>
      <c r="AI2" s="213">
        <f ca="1">OFFSET(Parameter!$A10,0,MATCH($A2,Parameter!9:9,0)-1)+4</f>
        <v>8</v>
      </c>
      <c r="AJ2" s="402"/>
      <c r="AK2" s="402"/>
      <c r="AL2" s="402"/>
      <c r="AM2" s="402"/>
      <c r="AN2" s="402"/>
      <c r="AO2" s="402"/>
      <c r="AP2" s="402"/>
      <c r="AQ2" s="345" t="s">
        <v>185</v>
      </c>
      <c r="AR2" s="204" t="s">
        <v>62</v>
      </c>
      <c r="AS2" s="273" t="s">
        <v>55</v>
      </c>
      <c r="AT2" s="273" t="s">
        <v>195</v>
      </c>
      <c r="AU2" s="273" t="s">
        <v>54</v>
      </c>
      <c r="AV2" s="204" t="s">
        <v>187</v>
      </c>
      <c r="AW2" s="204" t="s">
        <v>186</v>
      </c>
      <c r="AX2" s="344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Q2" s="214"/>
      <c r="BR2" s="214"/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</row>
    <row r="3" spans="1:89" s="80" customFormat="1" ht="18.75" customHeight="1" thickBot="1" x14ac:dyDescent="0.3">
      <c r="A3" s="150" t="str">
        <f ca="1">"Par "&amp;OFFSET(Parameter!A10,0,MATCH(A2,Parameter!9:9,0)-1)</f>
        <v>Par 4</v>
      </c>
      <c r="B3" s="413"/>
      <c r="C3" s="413"/>
      <c r="D3" s="413"/>
      <c r="E3" s="413"/>
      <c r="F3" s="418"/>
      <c r="G3" s="418"/>
      <c r="H3" s="416"/>
      <c r="I3" s="420"/>
      <c r="J3" s="409"/>
      <c r="K3" s="409"/>
      <c r="L3" s="409"/>
      <c r="M3" s="411"/>
      <c r="N3" s="411"/>
      <c r="O3" s="422"/>
      <c r="P3" s="214"/>
      <c r="Q3" s="214"/>
      <c r="R3" s="214"/>
      <c r="S3" s="214"/>
      <c r="T3" s="214"/>
      <c r="U3" s="215"/>
      <c r="V3" s="259"/>
      <c r="W3" s="213" t="str">
        <f>Data!DT91</f>
        <v>Aaron Maxwell Andrews</v>
      </c>
      <c r="X3" s="215">
        <f>IF(ISERROR(INDEX(Data!$DY:$IB,MATCH($W3,Data!$DT:$DT,0),MATCH(X$1&amp;"/"&amp;$A$2,Data!$DY$1:$IB$1,0)))=TRUE,0,INDEX(Data!$DY:$IB,MATCH($W3,Data!$DT:$DT,0),MATCH(X$1&amp;"/"&amp;$A$2,Data!$DY$1:$IB$1,0)))</f>
        <v>6</v>
      </c>
      <c r="Y3" s="215">
        <f>IF(ISERROR(INDEX(Data!$DY:$IB,MATCH($W3,Data!$DT:$DT,0),MATCH(Y$1&amp;"/"&amp;$A$2,Data!$DY$1:$IB$1,0)))=TRUE,0,INDEX(Data!$DY:$IB,MATCH($W3,Data!$DT:$DT,0),MATCH(Y$1&amp;"/"&amp;$A$2,Data!$DY$1:$IB$1,0)))</f>
        <v>3</v>
      </c>
      <c r="Z3" s="215">
        <f>IF(ISERROR(INDEX(Data!$DY:$IB,MATCH($W3,Data!$DT:$DT,0),MATCH(Z$1&amp;"/"&amp;$A$2,Data!$DY$1:$IB$1,0)))=TRUE,0,INDEX(Data!$DY:$IB,MATCH($W3,Data!$DT:$DT,0),MATCH(Z$1&amp;"/"&amp;$A$2,Data!$DY$1:$IB$1,0)))</f>
        <v>5</v>
      </c>
      <c r="AA3" s="215">
        <f>IF(ISERROR(INDEX(Data!$DY:$IB,MATCH($W3,Data!$DT:$DT,0),MATCH(AA$1&amp;"/"&amp;$A$2,Data!$DY$1:$IB$1,0)))=TRUE,0,INDEX(Data!$DY:$IB,MATCH($W3,Data!$DT:$DT,0),MATCH(AA$1&amp;"/"&amp;$A$2,Data!$DY$1:$IB$1,0)))</f>
        <v>0</v>
      </c>
      <c r="AB3" s="215">
        <f>IF(ISERROR(INDEX(Data!$DY:$IB,MATCH($W3,Data!$DT:$DT,0),MATCH(AB$1&amp;"/"&amp;$A$2,Data!$DY$1:$IB$1,0)))=TRUE,0,INDEX(Data!$DY:$IB,MATCH($W3,Data!$DT:$DT,0),MATCH(AB$1&amp;"/"&amp;$A$2,Data!$DY$1:$IB$1,0)))</f>
        <v>0</v>
      </c>
      <c r="AC3" s="213">
        <f t="array" aca="1" ref="AC3" ca="1">SUMPRODUCT(($X3:$AB3&lt;=AC$2)*($X3:$AB3&gt;0))</f>
        <v>0</v>
      </c>
      <c r="AD3" s="213">
        <f t="shared" ref="AD3:AH18" ca="1" si="0">COUNTIF($X3:$AB3,"="&amp;AD$2)</f>
        <v>1</v>
      </c>
      <c r="AE3" s="213">
        <f t="shared" ca="1" si="0"/>
        <v>0</v>
      </c>
      <c r="AF3" s="213">
        <f t="shared" ca="1" si="0"/>
        <v>1</v>
      </c>
      <c r="AG3" s="213">
        <f t="shared" ca="1" si="0"/>
        <v>1</v>
      </c>
      <c r="AH3" s="213">
        <f t="shared" ca="1" si="0"/>
        <v>0</v>
      </c>
      <c r="AI3" s="213">
        <f t="shared" ref="AI3:AI8" ca="1" si="1">COUNTIF($X3:$AB3,"&gt;="&amp;AI$2)</f>
        <v>0</v>
      </c>
      <c r="AJ3" s="213" t="str">
        <f t="shared" ref="AJ3:AJ8" ca="1" si="2">IF($AC3=0,"",IF(AND($X3&lt;=AC$2,$X3&gt;0),"/R1","")&amp;IF(AND($Y3&lt;=AC$2,$Y3&gt;0),"/R2","")&amp;IF(AND($Z3&lt;=AC$2,$Z3&gt;0),"/R3","")&amp;IF(AND($AA3&lt;=AC$2,$AA3&gt;0),"/F","")&amp;IF(AND($AB3&lt;=AC$2,$AB3&gt;0),"/PO",""))</f>
        <v/>
      </c>
      <c r="AK3" s="213" t="str">
        <f ca="1">IF(AD3=0,"",IF($X3=AD$2,"/R1","")&amp;IF($Y3=AD$2,"/R2","")&amp;IF($Z3=AD$2,"/R3","")&amp;IF($AA3=AD$2,"/F","")&amp;IF($AB3=AD$2,"/PO",""))</f>
        <v>/R2</v>
      </c>
      <c r="AL3" s="213" t="str">
        <f ca="1">IF(AE3=0,"",IF($X3=AE$2,"/R1","")&amp;IF($Y3=AE$2,"/R2","")&amp;IF($Z3=AE$2,"/R3","")&amp;IF($AA3=AE$2,"/F","")&amp;IF($AB3=AE$2,"/PO",""))</f>
        <v/>
      </c>
      <c r="AM3" s="213" t="str">
        <f ca="1">IF(AF3=0,"",IF($X3=AF$2,"/R1","")&amp;IF($Y3=AF$2,"/R2","")&amp;IF($Z3=AF$2,"/R3","")&amp;IF($AA3=AF$2,"/F","")&amp;IF($AB3=AF$2,"/PO",""))</f>
        <v>/R3</v>
      </c>
      <c r="AN3" s="213" t="str">
        <f ca="1">IF(AG3=0,"",IF($X3=AG$2,"/R1","")&amp;IF($Y3=AG$2,"/R2","")&amp;IF($Z3=AG$2,"/R3","")&amp;IF($AA3=AG$2,"/F","")&amp;IF($AB3=AG$2,"/PO",""))</f>
        <v>/R1</v>
      </c>
      <c r="AO3" s="213" t="str">
        <f ca="1">IF(AH3=0,"",IF($X3=AH$2,"/R1","")&amp;IF($Y3=AH$2,"/R2","")&amp;IF($Z3=AH$2,"/R3","")&amp;IF($AA3=AH$2,"/F","")&amp;IF($AB3=AH$2,"/PO",""))</f>
        <v/>
      </c>
      <c r="AP3" s="213" t="str">
        <f t="shared" ref="AP3:AP34" ca="1" si="3">IF(AI3=0,"",IF($X3&gt;=AI$2,"/R1","")&amp;IF($Y3&gt;=AI$2,"/R2","")&amp;IF($Z3&gt;=AI$2,"/R3","")&amp;IF($AA3&gt;=AI$2,"/F","")&amp;IF($AB3&gt;=AI$2,"/PO",""))</f>
        <v/>
      </c>
      <c r="AQ3" s="213" t="str">
        <f ca="1">IF(OFFSET($AB3,0,MATCH(A$17,AC$1:AI$1,0))=0,"",OFFSET($AB3,0,MATCH(A$17,AC$1:AI$1,0))&amp;IF(AS3="NF",200,500)-SUBSTITUTE(AT3,"NF","")&amp;AU3)</f>
        <v>1470M</v>
      </c>
      <c r="AR3" s="204" t="str">
        <f ca="1">IF(OFFSET($AB3,0,MATCH(A$17,AC$1:AI$1,0))=0,"",OFFSET($AB3,0,MATCH(A$17,AC$1:AI$1,0))&amp;" / "&amp;W3 &amp;" ("&amp;INDEX(Data!DX:DX,MATCH(W3,Data!DT:DT,0))&amp;")")</f>
        <v>1 / Aaron Maxwell Andrews (30)</v>
      </c>
      <c r="AS3" s="204">
        <f>INDEX(Data!DX:DX,MATCH(W3,Data!DT:DT,0))</f>
        <v>30</v>
      </c>
      <c r="AT3" s="204" t="str">
        <f>MID(INDEX(Data!A:A,MATCH(W3,Data!DT:DT,0)),2,5)</f>
        <v>30</v>
      </c>
      <c r="AU3" s="204" t="str">
        <f>INDEX(Data!DW:DW,MATCH(W3,Data!DT:DT,0))</f>
        <v>M</v>
      </c>
      <c r="AV3" s="204" t="str">
        <f t="shared" ref="AV3:AV34" ca="1" si="4">MID(OFFSET($AI3,0,MATCH(A$17,AJ$1:AP$1,0)),2,30)</f>
        <v>R2</v>
      </c>
      <c r="AW3" s="204" t="str">
        <f t="array" aca="1" ref="AW3" ca="1">INDEX($AR$3:$AR$102,MATCH(LARGE(COUNTIF($AQ$3:$AQ$102,"&lt;"&amp;$AQ$3:$AQ$102),ROWS(AQ$3:AQ3)),COUNTIF($AQ$3:$AQ$102,"&lt;"&amp;$AQ$3:$AQ$102),0))</f>
        <v>3 / Jakob Gusenbauer (1)</v>
      </c>
      <c r="AX3" s="34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</row>
    <row r="4" spans="1:89" s="2" customFormat="1" x14ac:dyDescent="0.25">
      <c r="A4" s="132" t="s">
        <v>113</v>
      </c>
      <c r="B4" s="81">
        <f ca="1">OFFSET(Data!$A$1,MATCH("# "&amp;B$2&amp;" Men",Data!$DT:$DT,0)-1,MATCH(MID($A4,3,20)&amp;"/"&amp;$A$2,Data!$1:$1,0)-1)</f>
        <v>0</v>
      </c>
      <c r="C4" s="82">
        <f ca="1">OFFSET(Data!$A$1,MATCH("# "&amp;C$2&amp;" Men",Data!$DT:$DT,0)-1,MATCH(MID($A4,3,20)&amp;"/"&amp;$A$2,Data!$1:$1,0)-1)</f>
        <v>12</v>
      </c>
      <c r="D4" s="82">
        <f ca="1">OFFSET(Data!$A$1,MATCH("# "&amp;D$2&amp;" Men",Data!$DT:$DT,0)-1,MATCH(MID($A4,3,20)&amp;"/"&amp;$A$2,Data!$1:$1,0)-1)</f>
        <v>29</v>
      </c>
      <c r="E4" s="82">
        <f ca="1">OFFSET(Data!$A$1,MATCH("# "&amp;E$2&amp;" Men",Data!$DT:$DT,0)-1,MATCH(MID($A4,3,20)&amp;"/"&amp;$A$2,Data!$1:$1,0)-1)</f>
        <v>11</v>
      </c>
      <c r="F4" s="82">
        <f ca="1">OFFSET(Data!$A$1,MATCH("# "&amp;F$2&amp;" Men",Data!$DT:$DT,0)-1,MATCH(MID($A4,3,20)&amp;"/"&amp;$A$2,Data!$1:$1,0)-1)</f>
        <v>4</v>
      </c>
      <c r="G4" s="82">
        <f ca="1">OFFSET(Data!$A$1,MATCH("# "&amp;G$2&amp;" Men",Data!$DT:$DT,0)-1,MATCH(MID($A4,3,20)&amp;"/"&amp;$A$2,Data!$1:$1,0)-1)</f>
        <v>2</v>
      </c>
      <c r="H4" s="83">
        <f ca="1">OFFSET(Data!$A$1,MATCH("# "&amp;H$2&amp;" Men",Data!$DT:$DT,0)-1,MATCH(MID($A4,3,20)&amp;"/"&amp;$A$2,Data!$1:$1,0)-1)</f>
        <v>0</v>
      </c>
      <c r="I4" s="84">
        <f ca="1">OFFSET(Data!$A$1,MATCH("# "&amp;I$2&amp;" Women",Data!$DT:$DT,0)-1,MATCH(MID($A4,3,20)&amp;"/"&amp;$A$2,Data!$1:$1,0)-1)</f>
        <v>0</v>
      </c>
      <c r="J4" s="85">
        <f ca="1">OFFSET(Data!$A$1,MATCH("# "&amp;J$2&amp;" Women",Data!$DT:$DT,0)-1,MATCH(MID($A4,3,20)&amp;"/"&amp;$A$2,Data!$1:$1,0)-1)</f>
        <v>0</v>
      </c>
      <c r="K4" s="85">
        <f ca="1">OFFSET(Data!$A$1,MATCH("# "&amp;K$2&amp;" Women",Data!$DT:$DT,0)-1,MATCH(MID($A4,3,20)&amp;"/"&amp;$A$2,Data!$1:$1,0)-1)</f>
        <v>1</v>
      </c>
      <c r="L4" s="85">
        <f ca="1">OFFSET(Data!$A$1,MATCH("# "&amp;L$2&amp;" Women",Data!$DT:$DT,0)-1,MATCH(MID($A4,3,20)&amp;"/"&amp;$A$2,Data!$1:$1,0)-1)</f>
        <v>3</v>
      </c>
      <c r="M4" s="85">
        <f ca="1">OFFSET(Data!$A$1,MATCH("# "&amp;M$2&amp;" Women",Data!$DT:$DT,0)-1,MATCH(MID($A4,3,20)&amp;"/"&amp;$A$2,Data!$1:$1,0)-1)</f>
        <v>1</v>
      </c>
      <c r="N4" s="85">
        <f ca="1">OFFSET(Data!$A$1,MATCH("# "&amp;N$2&amp;" Women",Data!$DT:$DT,0)-1,MATCH(MID($A4,3,20)&amp;"/"&amp;$A$2,Data!$1:$1,0)-1)</f>
        <v>0</v>
      </c>
      <c r="O4" s="86">
        <f ca="1">OFFSET(Data!$A$1,MATCH("# "&amp;O$2&amp;" Women",Data!$DT:$DT,0)-1,MATCH(MID($A4,3,20)&amp;"/"&amp;$A$2,Data!$1:$1,0)-1)</f>
        <v>0</v>
      </c>
      <c r="P4" s="203"/>
      <c r="Q4" s="203"/>
      <c r="R4" s="203"/>
      <c r="S4" s="203"/>
      <c r="T4" s="203"/>
      <c r="U4" s="215"/>
      <c r="V4" s="259"/>
      <c r="W4" s="213" t="str">
        <f>Data!DT92</f>
        <v>Andreas Emberger</v>
      </c>
      <c r="X4" s="215">
        <f>IF(ISERROR(INDEX(Data!$DY:$IB,MATCH($W4,Data!$DT:$DT,0),MATCH(X$1&amp;"/"&amp;$A$2,Data!$DY$1:$IB$1,0)))=TRUE,0,INDEX(Data!$DY:$IB,MATCH($W4,Data!$DT:$DT,0),MATCH(X$1&amp;"/"&amp;$A$2,Data!$DY$1:$IB$1,0)))</f>
        <v>5</v>
      </c>
      <c r="Y4" s="215">
        <f>IF(ISERROR(INDEX(Data!$DY:$IB,MATCH($W4,Data!$DT:$DT,0),MATCH(Y$1&amp;"/"&amp;$A$2,Data!$DY$1:$IB$1,0)))=TRUE,0,INDEX(Data!$DY:$IB,MATCH($W4,Data!$DT:$DT,0),MATCH(Y$1&amp;"/"&amp;$A$2,Data!$DY$1:$IB$1,0)))</f>
        <v>4</v>
      </c>
      <c r="Z4" s="215">
        <f>IF(ISERROR(INDEX(Data!$DY:$IB,MATCH($W4,Data!$DT:$DT,0),MATCH(Z$1&amp;"/"&amp;$A$2,Data!$DY$1:$IB$1,0)))=TRUE,0,INDEX(Data!$DY:$IB,MATCH($W4,Data!$DT:$DT,0),MATCH(Z$1&amp;"/"&amp;$A$2,Data!$DY$1:$IB$1,0)))</f>
        <v>4</v>
      </c>
      <c r="AA4" s="215">
        <f>IF(ISERROR(INDEX(Data!$DY:$IB,MATCH($W4,Data!$DT:$DT,0),MATCH(AA$1&amp;"/"&amp;$A$2,Data!$DY$1:$IB$1,0)))=TRUE,0,INDEX(Data!$DY:$IB,MATCH($W4,Data!$DT:$DT,0),MATCH(AA$1&amp;"/"&amp;$A$2,Data!$DY$1:$IB$1,0)))</f>
        <v>0</v>
      </c>
      <c r="AB4" s="215">
        <f>IF(ISERROR(INDEX(Data!$DY:$IB,MATCH($W4,Data!$DT:$DT,0),MATCH(AB$1&amp;"/"&amp;$A$2,Data!$DY$1:$IB$1,0)))=TRUE,0,INDEX(Data!$DY:$IB,MATCH($W4,Data!$DT:$DT,0),MATCH(AB$1&amp;"/"&amp;$A$2,Data!$DY$1:$IB$1,0)))</f>
        <v>0</v>
      </c>
      <c r="AC4" s="213">
        <f t="array" aca="1" ref="AC4" ca="1">SUMPRODUCT(($X4:$AB4&lt;=AC$2)*($X4:$AB4&gt;0))</f>
        <v>0</v>
      </c>
      <c r="AD4" s="213">
        <f t="shared" ca="1" si="0"/>
        <v>0</v>
      </c>
      <c r="AE4" s="213">
        <f t="shared" ca="1" si="0"/>
        <v>2</v>
      </c>
      <c r="AF4" s="213">
        <f t="shared" ca="1" si="0"/>
        <v>1</v>
      </c>
      <c r="AG4" s="213">
        <f t="shared" ca="1" si="0"/>
        <v>0</v>
      </c>
      <c r="AH4" s="213">
        <f t="shared" ca="1" si="0"/>
        <v>0</v>
      </c>
      <c r="AI4" s="213">
        <f t="shared" ca="1" si="1"/>
        <v>0</v>
      </c>
      <c r="AJ4" s="213" t="str">
        <f t="shared" ca="1" si="2"/>
        <v/>
      </c>
      <c r="AK4" s="213" t="str">
        <f t="shared" ref="AK4:AK35" ca="1" si="5">IF(AD4=0,"",IF($X4=AD$2,"/R1","")&amp;IF($Y4=AD$2,"/R2","")&amp;IF($Z4=AD$2,"/R3","")&amp;IF($AA4=AD$2,"/F","")&amp;IF($AB4=AD$2,"/PO",""))</f>
        <v/>
      </c>
      <c r="AL4" s="213" t="str">
        <f t="shared" ref="AL4:AL67" ca="1" si="6">IF(AE4=0,"",IF($X4=AE$2,"/R1","")&amp;IF($Y4=AE$2,"/R2","")&amp;IF($Z4=AE$2,"/R3","")&amp;IF($AA4=AE$2,"/F","")&amp;IF($AB4=AE$2,"/PO",""))</f>
        <v>/R2/R3</v>
      </c>
      <c r="AM4" s="213" t="str">
        <f t="shared" ref="AM4:AM35" ca="1" si="7">IF(AF4=0,"",IF($X4=AF$2,"/R1","")&amp;IF($Y4=AF$2,"/R2","")&amp;IF($Z4=AF$2,"/R3","")&amp;IF($AA4=AF$2,"/F","")&amp;IF($AB4=AF$2,"/PO",""))</f>
        <v>/R1</v>
      </c>
      <c r="AN4" s="213" t="str">
        <f t="shared" ref="AN4:AN35" ca="1" si="8">IF(AG4=0,"",IF($X4=AG$2,"/R1","")&amp;IF($Y4=AG$2,"/R2","")&amp;IF($Z4=AG$2,"/R3","")&amp;IF($AA4=AG$2,"/F","")&amp;IF($AB4=AG$2,"/PO",""))</f>
        <v/>
      </c>
      <c r="AO4" s="213" t="str">
        <f t="shared" ref="AO4:AO35" ca="1" si="9">IF(AH4=0,"",IF($X4=AH$2,"/R1","")&amp;IF($Y4=AH$2,"/R2","")&amp;IF($Z4=AH$2,"/R3","")&amp;IF($AA4=AH$2,"/F","")&amp;IF($AB4=AH$2,"/PO",""))</f>
        <v/>
      </c>
      <c r="AP4" s="213" t="str">
        <f t="shared" ca="1" si="3"/>
        <v/>
      </c>
      <c r="AQ4" s="213" t="str">
        <f t="shared" ref="AQ4:AQ67" ca="1" si="10">IF(OFFSET($AB4,0,MATCH(A$17,AC$1:AI$1,0))=0,"",OFFSET($AB4,0,MATCH(A$17,AC$1:AI$1,0))&amp;IF(AS4="NF",200,500)-SUBSTITUTE(AT4,"NF","")&amp;AU4)</f>
        <v/>
      </c>
      <c r="AR4" s="204" t="str">
        <f ca="1">IF(OFFSET($AB4,0,MATCH(A$17,AC$1:AI$1,0))=0,"",OFFSET($AB4,0,MATCH(A$17,AC$1:AI$1,0))&amp;" / "&amp;W4 &amp;" ("&amp;INDEX(Data!DX:DX,MATCH(W4,Data!DT:DT,0))&amp;")")</f>
        <v/>
      </c>
      <c r="AS4" s="204">
        <f>INDEX(Data!DX:DX,MATCH(W4,Data!DT:DT,0))</f>
        <v>41</v>
      </c>
      <c r="AT4" s="204" t="str">
        <f>MID(INDEX(Data!A:A,MATCH(W4,Data!DT:DT,0)),2,5)</f>
        <v>41</v>
      </c>
      <c r="AU4" s="204" t="str">
        <f>INDEX(Data!DW:DW,MATCH(W4,Data!DT:DT,0))</f>
        <v>M</v>
      </c>
      <c r="AV4" s="204" t="str">
        <f t="shared" ca="1" si="4"/>
        <v/>
      </c>
      <c r="AW4" s="204" t="str">
        <f t="array" aca="1" ref="AW4" ca="1">INDEX($AR$3:$AR$102,MATCH(LARGE(COUNTIF($AQ$3:$AQ$102,"&lt;"&amp;$AQ$3:$AQ$102),ROWS(AQ$3:AQ4)),COUNTIF($AQ$3:$AQ$102,"&lt;"&amp;$AQ$3:$AQ$102),0))</f>
        <v>3 / Stefan Harlander (38)</v>
      </c>
      <c r="AX4" s="344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203"/>
      <c r="BK4" s="203"/>
      <c r="BL4" s="203"/>
      <c r="BM4" s="203"/>
      <c r="BN4" s="203"/>
      <c r="BO4" s="203"/>
      <c r="BP4" s="203"/>
      <c r="BQ4" s="203"/>
      <c r="BR4" s="203"/>
      <c r="BS4" s="203"/>
      <c r="BT4" s="203"/>
      <c r="BU4" s="203"/>
      <c r="BV4" s="203"/>
      <c r="BW4" s="203"/>
      <c r="BX4" s="203"/>
      <c r="BY4" s="203"/>
      <c r="BZ4" s="203"/>
      <c r="CA4" s="203"/>
      <c r="CB4" s="203"/>
      <c r="CC4" s="203"/>
      <c r="CD4" s="203"/>
      <c r="CE4" s="203"/>
      <c r="CF4" s="203"/>
      <c r="CG4" s="203"/>
      <c r="CH4" s="203"/>
      <c r="CI4" s="203"/>
      <c r="CJ4" s="203"/>
      <c r="CK4" s="203"/>
    </row>
    <row r="5" spans="1:89" s="2" customFormat="1" x14ac:dyDescent="0.25">
      <c r="A5" s="133" t="s">
        <v>114</v>
      </c>
      <c r="B5" s="87">
        <f ca="1">OFFSET(Data!$A$1,MATCH("# "&amp;B$2&amp;" Men",Data!$DT:$DT,0)-1,MATCH(MID($A5,3,20)&amp;"/"&amp;$A$2,Data!$1:$1,0)-1)</f>
        <v>0</v>
      </c>
      <c r="C5" s="88">
        <f ca="1">OFFSET(Data!$A$1,MATCH("# "&amp;C$2&amp;" Men",Data!$DT:$DT,0)-1,MATCH(MID($A5,3,20)&amp;"/"&amp;$A$2,Data!$1:$1,0)-1)</f>
        <v>9</v>
      </c>
      <c r="D5" s="88">
        <f ca="1">OFFSET(Data!$A$1,MATCH("# "&amp;D$2&amp;" Men",Data!$DT:$DT,0)-1,MATCH(MID($A5,3,20)&amp;"/"&amp;$A$2,Data!$1:$1,0)-1)</f>
        <v>32</v>
      </c>
      <c r="E5" s="88">
        <f ca="1">OFFSET(Data!$A$1,MATCH("# "&amp;E$2&amp;" Men",Data!$DT:$DT,0)-1,MATCH(MID($A5,3,20)&amp;"/"&amp;$A$2,Data!$1:$1,0)-1)</f>
        <v>12</v>
      </c>
      <c r="F5" s="88">
        <f ca="1">OFFSET(Data!$A$1,MATCH("# "&amp;F$2&amp;" Men",Data!$DT:$DT,0)-1,MATCH(MID($A5,3,20)&amp;"/"&amp;$A$2,Data!$1:$1,0)-1)</f>
        <v>4</v>
      </c>
      <c r="G5" s="88">
        <f ca="1">OFFSET(Data!$A$1,MATCH("# "&amp;G$2&amp;" Men",Data!$DT:$DT,0)-1,MATCH(MID($A5,3,20)&amp;"/"&amp;$A$2,Data!$1:$1,0)-1)</f>
        <v>0</v>
      </c>
      <c r="H5" s="89">
        <f ca="1">OFFSET(Data!$A$1,MATCH("# "&amp;H$2&amp;" Men",Data!$DT:$DT,0)-1,MATCH(MID($A5,3,20)&amp;"/"&amp;$A$2,Data!$1:$1,0)-1)</f>
        <v>0</v>
      </c>
      <c r="I5" s="90">
        <f ca="1">OFFSET(Data!$A$1,MATCH("# "&amp;I$2&amp;" Women",Data!$DT:$DT,0)-1,MATCH(MID($A5,3,20)&amp;"/"&amp;$A$2,Data!$1:$1,0)-1)</f>
        <v>0</v>
      </c>
      <c r="J5" s="91">
        <f ca="1">OFFSET(Data!$A$1,MATCH("# "&amp;J$2&amp;" Women",Data!$DT:$DT,0)-1,MATCH(MID($A5,3,20)&amp;"/"&amp;$A$2,Data!$1:$1,0)-1)</f>
        <v>0</v>
      </c>
      <c r="K5" s="91">
        <f ca="1">OFFSET(Data!$A$1,MATCH("# "&amp;K$2&amp;" Women",Data!$DT:$DT,0)-1,MATCH(MID($A5,3,20)&amp;"/"&amp;$A$2,Data!$1:$1,0)-1)</f>
        <v>1</v>
      </c>
      <c r="L5" s="91">
        <f ca="1">OFFSET(Data!$A$1,MATCH("# "&amp;L$2&amp;" Women",Data!$DT:$DT,0)-1,MATCH(MID($A5,3,20)&amp;"/"&amp;$A$2,Data!$1:$1,0)-1)</f>
        <v>3</v>
      </c>
      <c r="M5" s="91">
        <f ca="1">OFFSET(Data!$A$1,MATCH("# "&amp;M$2&amp;" Women",Data!$DT:$DT,0)-1,MATCH(MID($A5,3,20)&amp;"/"&amp;$A$2,Data!$1:$1,0)-1)</f>
        <v>0</v>
      </c>
      <c r="N5" s="91">
        <f ca="1">OFFSET(Data!$A$1,MATCH("# "&amp;N$2&amp;" Women",Data!$DT:$DT,0)-1,MATCH(MID($A5,3,20)&amp;"/"&amp;$A$2,Data!$1:$1,0)-1)</f>
        <v>0</v>
      </c>
      <c r="O5" s="92">
        <f ca="1">OFFSET(Data!$A$1,MATCH("# "&amp;O$2&amp;" Women",Data!$DT:$DT,0)-1,MATCH(MID($A5,3,20)&amp;"/"&amp;$A$2,Data!$1:$1,0)-1)</f>
        <v>0</v>
      </c>
      <c r="P5" s="203"/>
      <c r="Q5" s="203"/>
      <c r="R5" s="203"/>
      <c r="S5" s="203"/>
      <c r="T5" s="203"/>
      <c r="U5" s="215"/>
      <c r="V5" s="259"/>
      <c r="W5" s="213" t="str">
        <f>Data!DT93</f>
        <v>Arno Lingenhel</v>
      </c>
      <c r="X5" s="215">
        <f>IF(ISERROR(INDEX(Data!$DY:$IB,MATCH($W5,Data!$DT:$DT,0),MATCH(X$1&amp;"/"&amp;$A$2,Data!$DY$1:$IB$1,0)))=TRUE,0,INDEX(Data!$DY:$IB,MATCH($W5,Data!$DT:$DT,0),MATCH(X$1&amp;"/"&amp;$A$2,Data!$DY$1:$IB$1,0)))</f>
        <v>4</v>
      </c>
      <c r="Y5" s="215">
        <f>IF(ISERROR(INDEX(Data!$DY:$IB,MATCH($W5,Data!$DT:$DT,0),MATCH(Y$1&amp;"/"&amp;$A$2,Data!$DY$1:$IB$1,0)))=TRUE,0,INDEX(Data!$DY:$IB,MATCH($W5,Data!$DT:$DT,0),MATCH(Y$1&amp;"/"&amp;$A$2,Data!$DY$1:$IB$1,0)))</f>
        <v>5</v>
      </c>
      <c r="Z5" s="215">
        <f>IF(ISERROR(INDEX(Data!$DY:$IB,MATCH($W5,Data!$DT:$DT,0),MATCH(Z$1&amp;"/"&amp;$A$2,Data!$DY$1:$IB$1,0)))=TRUE,0,INDEX(Data!$DY:$IB,MATCH($W5,Data!$DT:$DT,0),MATCH(Z$1&amp;"/"&amp;$A$2,Data!$DY$1:$IB$1,0)))</f>
        <v>3</v>
      </c>
      <c r="AA5" s="215">
        <f>IF(ISERROR(INDEX(Data!$DY:$IB,MATCH($W5,Data!$DT:$DT,0),MATCH(AA$1&amp;"/"&amp;$A$2,Data!$DY$1:$IB$1,0)))=TRUE,0,INDEX(Data!$DY:$IB,MATCH($W5,Data!$DT:$DT,0),MATCH(AA$1&amp;"/"&amp;$A$2,Data!$DY$1:$IB$1,0)))</f>
        <v>4</v>
      </c>
      <c r="AB5" s="215">
        <f>IF(ISERROR(INDEX(Data!$DY:$IB,MATCH($W5,Data!$DT:$DT,0),MATCH(AB$1&amp;"/"&amp;$A$2,Data!$DY$1:$IB$1,0)))=TRUE,0,INDEX(Data!$DY:$IB,MATCH($W5,Data!$DT:$DT,0),MATCH(AB$1&amp;"/"&amp;$A$2,Data!$DY$1:$IB$1,0)))</f>
        <v>0</v>
      </c>
      <c r="AC5" s="213">
        <f t="array" aca="1" ref="AC5" ca="1">SUMPRODUCT(($X5:$AB5&lt;=AC$2)*($X5:$AB5&gt;0))</f>
        <v>0</v>
      </c>
      <c r="AD5" s="213">
        <f t="shared" ca="1" si="0"/>
        <v>1</v>
      </c>
      <c r="AE5" s="213">
        <f t="shared" ca="1" si="0"/>
        <v>2</v>
      </c>
      <c r="AF5" s="213">
        <f t="shared" ca="1" si="0"/>
        <v>1</v>
      </c>
      <c r="AG5" s="213">
        <f t="shared" ca="1" si="0"/>
        <v>0</v>
      </c>
      <c r="AH5" s="213">
        <f t="shared" ca="1" si="0"/>
        <v>0</v>
      </c>
      <c r="AI5" s="213">
        <f t="shared" ca="1" si="1"/>
        <v>0</v>
      </c>
      <c r="AJ5" s="213" t="str">
        <f t="shared" ca="1" si="2"/>
        <v/>
      </c>
      <c r="AK5" s="213" t="str">
        <f t="shared" ca="1" si="5"/>
        <v>/R3</v>
      </c>
      <c r="AL5" s="213" t="str">
        <f t="shared" ca="1" si="6"/>
        <v>/R1/F</v>
      </c>
      <c r="AM5" s="213" t="str">
        <f t="shared" ca="1" si="7"/>
        <v>/R2</v>
      </c>
      <c r="AN5" s="213" t="str">
        <f t="shared" ca="1" si="8"/>
        <v/>
      </c>
      <c r="AO5" s="213" t="str">
        <f t="shared" ca="1" si="9"/>
        <v/>
      </c>
      <c r="AP5" s="213" t="str">
        <f t="shared" ca="1" si="3"/>
        <v/>
      </c>
      <c r="AQ5" s="213" t="str">
        <f t="shared" ca="1" si="10"/>
        <v>1488M</v>
      </c>
      <c r="AR5" s="204" t="str">
        <f ca="1">IF(OFFSET($AB5,0,MATCH(A$17,AC$1:AI$1,0))=0,"",OFFSET($AB5,0,MATCH(A$17,AC$1:AI$1,0))&amp;" / "&amp;W5 &amp;" ("&amp;INDEX(Data!DX:DX,MATCH(W5,Data!DT:DT,0))&amp;")")</f>
        <v>1 / Arno Lingenhel (12)</v>
      </c>
      <c r="AS5" s="204">
        <f>INDEX(Data!DX:DX,MATCH(W5,Data!DT:DT,0))</f>
        <v>12</v>
      </c>
      <c r="AT5" s="204" t="str">
        <f>MID(INDEX(Data!A:A,MATCH(W5,Data!DT:DT,0)),2,5)</f>
        <v>12</v>
      </c>
      <c r="AU5" s="204" t="str">
        <f>INDEX(Data!DW:DW,MATCH(W5,Data!DT:DT,0))</f>
        <v>M</v>
      </c>
      <c r="AV5" s="204" t="str">
        <f t="shared" ca="1" si="4"/>
        <v>R3</v>
      </c>
      <c r="AW5" s="204" t="str">
        <f t="array" aca="1" ref="AW5" ca="1">INDEX($AR$3:$AR$102,MATCH(LARGE(COUNTIF($AQ$3:$AQ$102,"&lt;"&amp;$AQ$3:$AQ$102),ROWS(AQ$3:AQ5)),COUNTIF($AQ$3:$AQ$102,"&lt;"&amp;$AQ$3:$AQ$102),0))</f>
        <v>2 / Otfried Derschmidt (6)</v>
      </c>
      <c r="AX5" s="344"/>
      <c r="AY5" s="203"/>
      <c r="AZ5" s="203"/>
      <c r="BA5" s="203"/>
      <c r="BB5" s="203"/>
      <c r="BC5" s="203"/>
      <c r="BD5" s="203"/>
      <c r="BE5" s="203"/>
      <c r="BF5" s="203"/>
      <c r="BG5" s="203"/>
      <c r="BH5" s="203"/>
      <c r="BI5" s="203"/>
      <c r="BJ5" s="203"/>
      <c r="BK5" s="203"/>
      <c r="BL5" s="203"/>
      <c r="BM5" s="203"/>
      <c r="BN5" s="203"/>
      <c r="BO5" s="203"/>
      <c r="BP5" s="203"/>
      <c r="BQ5" s="203"/>
      <c r="BR5" s="203"/>
      <c r="BS5" s="203"/>
      <c r="BT5" s="203"/>
      <c r="BU5" s="203"/>
      <c r="BV5" s="203"/>
      <c r="BW5" s="203"/>
      <c r="BX5" s="203"/>
      <c r="BY5" s="203"/>
      <c r="BZ5" s="203"/>
      <c r="CA5" s="203"/>
      <c r="CB5" s="203"/>
      <c r="CC5" s="203"/>
      <c r="CD5" s="203"/>
      <c r="CE5" s="203"/>
      <c r="CF5" s="203"/>
      <c r="CG5" s="203"/>
      <c r="CH5" s="203"/>
      <c r="CI5" s="203"/>
      <c r="CJ5" s="203"/>
      <c r="CK5" s="203"/>
    </row>
    <row r="6" spans="1:89" s="2" customFormat="1" x14ac:dyDescent="0.25">
      <c r="A6" s="133" t="s">
        <v>115</v>
      </c>
      <c r="B6" s="87">
        <f ca="1">OFFSET(Data!$A$1,MATCH("# "&amp;B$2&amp;" Men",Data!$DT:$DT,0)-1,MATCH(MID($A6,3,20)&amp;"/"&amp;$A$2,Data!$1:$1,0)-1)</f>
        <v>0</v>
      </c>
      <c r="C6" s="88">
        <f ca="1">OFFSET(Data!$A$1,MATCH("# "&amp;C$2&amp;" Men",Data!$DT:$DT,0)-1,MATCH(MID($A6,3,20)&amp;"/"&amp;$A$2,Data!$1:$1,0)-1)</f>
        <v>8</v>
      </c>
      <c r="D6" s="88">
        <f ca="1">OFFSET(Data!$A$1,MATCH("# "&amp;D$2&amp;" Men",Data!$DT:$DT,0)-1,MATCH(MID($A6,3,20)&amp;"/"&amp;$A$2,Data!$1:$1,0)-1)</f>
        <v>29</v>
      </c>
      <c r="E6" s="88">
        <f ca="1">OFFSET(Data!$A$1,MATCH("# "&amp;E$2&amp;" Men",Data!$DT:$DT,0)-1,MATCH(MID($A6,3,20)&amp;"/"&amp;$A$2,Data!$1:$1,0)-1)</f>
        <v>17</v>
      </c>
      <c r="F6" s="88">
        <f ca="1">OFFSET(Data!$A$1,MATCH("# "&amp;F$2&amp;" Men",Data!$DT:$DT,0)-1,MATCH(MID($A6,3,20)&amp;"/"&amp;$A$2,Data!$1:$1,0)-1)</f>
        <v>1</v>
      </c>
      <c r="G6" s="88">
        <f ca="1">OFFSET(Data!$A$1,MATCH("# "&amp;G$2&amp;" Men",Data!$DT:$DT,0)-1,MATCH(MID($A6,3,20)&amp;"/"&amp;$A$2,Data!$1:$1,0)-1)</f>
        <v>0</v>
      </c>
      <c r="H6" s="89">
        <f ca="1">OFFSET(Data!$A$1,MATCH("# "&amp;H$2&amp;" Men",Data!$DT:$DT,0)-1,MATCH(MID($A6,3,20)&amp;"/"&amp;$A$2,Data!$1:$1,0)-1)</f>
        <v>0</v>
      </c>
      <c r="I6" s="90">
        <f ca="1">OFFSET(Data!$A$1,MATCH("# "&amp;I$2&amp;" Women",Data!$DT:$DT,0)-1,MATCH(MID($A6,3,20)&amp;"/"&amp;$A$2,Data!$1:$1,0)-1)</f>
        <v>0</v>
      </c>
      <c r="J6" s="91">
        <f ca="1">OFFSET(Data!$A$1,MATCH("# "&amp;J$2&amp;" Women",Data!$DT:$DT,0)-1,MATCH(MID($A6,3,20)&amp;"/"&amp;$A$2,Data!$1:$1,0)-1)</f>
        <v>0</v>
      </c>
      <c r="K6" s="91">
        <f ca="1">OFFSET(Data!$A$1,MATCH("# "&amp;K$2&amp;" Women",Data!$DT:$DT,0)-1,MATCH(MID($A6,3,20)&amp;"/"&amp;$A$2,Data!$1:$1,0)-1)</f>
        <v>3</v>
      </c>
      <c r="L6" s="91">
        <f ca="1">OFFSET(Data!$A$1,MATCH("# "&amp;L$2&amp;" Women",Data!$DT:$DT,0)-1,MATCH(MID($A6,3,20)&amp;"/"&amp;$A$2,Data!$1:$1,0)-1)</f>
        <v>2</v>
      </c>
      <c r="M6" s="91">
        <f ca="1">OFFSET(Data!$A$1,MATCH("# "&amp;M$2&amp;" Women",Data!$DT:$DT,0)-1,MATCH(MID($A6,3,20)&amp;"/"&amp;$A$2,Data!$1:$1,0)-1)</f>
        <v>0</v>
      </c>
      <c r="N6" s="91">
        <f ca="1">OFFSET(Data!$A$1,MATCH("# "&amp;N$2&amp;" Women",Data!$DT:$DT,0)-1,MATCH(MID($A6,3,20)&amp;"/"&amp;$A$2,Data!$1:$1,0)-1)</f>
        <v>0</v>
      </c>
      <c r="O6" s="92">
        <f ca="1">OFFSET(Data!$A$1,MATCH("# "&amp;O$2&amp;" Women",Data!$DT:$DT,0)-1,MATCH(MID($A6,3,20)&amp;"/"&amp;$A$2,Data!$1:$1,0)-1)</f>
        <v>0</v>
      </c>
      <c r="P6" s="203"/>
      <c r="Q6" s="203"/>
      <c r="R6" s="203"/>
      <c r="S6" s="203"/>
      <c r="T6" s="203"/>
      <c r="U6" s="215"/>
      <c r="V6" s="259"/>
      <c r="W6" s="213" t="str">
        <f>Data!DT94</f>
        <v>Bernd Wender</v>
      </c>
      <c r="X6" s="215">
        <f>IF(ISERROR(INDEX(Data!$DY:$IB,MATCH($W6,Data!$DT:$DT,0),MATCH(X$1&amp;"/"&amp;$A$2,Data!$DY$1:$IB$1,0)))=TRUE,0,INDEX(Data!$DY:$IB,MATCH($W6,Data!$DT:$DT,0),MATCH(X$1&amp;"/"&amp;$A$2,Data!$DY$1:$IB$1,0)))</f>
        <v>4</v>
      </c>
      <c r="Y6" s="215">
        <f>IF(ISERROR(INDEX(Data!$DY:$IB,MATCH($W6,Data!$DT:$DT,0),MATCH(Y$1&amp;"/"&amp;$A$2,Data!$DY$1:$IB$1,0)))=TRUE,0,INDEX(Data!$DY:$IB,MATCH($W6,Data!$DT:$DT,0),MATCH(Y$1&amp;"/"&amp;$A$2,Data!$DY$1:$IB$1,0)))</f>
        <v>4</v>
      </c>
      <c r="Z6" s="215">
        <f>IF(ISERROR(INDEX(Data!$DY:$IB,MATCH($W6,Data!$DT:$DT,0),MATCH(Z$1&amp;"/"&amp;$A$2,Data!$DY$1:$IB$1,0)))=TRUE,0,INDEX(Data!$DY:$IB,MATCH($W6,Data!$DT:$DT,0),MATCH(Z$1&amp;"/"&amp;$A$2,Data!$DY$1:$IB$1,0)))</f>
        <v>3</v>
      </c>
      <c r="AA6" s="215">
        <f>IF(ISERROR(INDEX(Data!$DY:$IB,MATCH($W6,Data!$DT:$DT,0),MATCH(AA$1&amp;"/"&amp;$A$2,Data!$DY$1:$IB$1,0)))=TRUE,0,INDEX(Data!$DY:$IB,MATCH($W6,Data!$DT:$DT,0),MATCH(AA$1&amp;"/"&amp;$A$2,Data!$DY$1:$IB$1,0)))</f>
        <v>4</v>
      </c>
      <c r="AB6" s="215">
        <f>IF(ISERROR(INDEX(Data!$DY:$IB,MATCH($W6,Data!$DT:$DT,0),MATCH(AB$1&amp;"/"&amp;$A$2,Data!$DY$1:$IB$1,0)))=TRUE,0,INDEX(Data!$DY:$IB,MATCH($W6,Data!$DT:$DT,0),MATCH(AB$1&amp;"/"&amp;$A$2,Data!$DY$1:$IB$1,0)))</f>
        <v>0</v>
      </c>
      <c r="AC6" s="213">
        <f t="array" aca="1" ref="AC6" ca="1">SUMPRODUCT(($X6:$AB6&lt;=AC$2)*($X6:$AB6&gt;0))</f>
        <v>0</v>
      </c>
      <c r="AD6" s="213">
        <f t="shared" ca="1" si="0"/>
        <v>1</v>
      </c>
      <c r="AE6" s="213">
        <f t="shared" ca="1" si="0"/>
        <v>3</v>
      </c>
      <c r="AF6" s="213">
        <f t="shared" ca="1" si="0"/>
        <v>0</v>
      </c>
      <c r="AG6" s="213">
        <f t="shared" ca="1" si="0"/>
        <v>0</v>
      </c>
      <c r="AH6" s="213">
        <f t="shared" ca="1" si="0"/>
        <v>0</v>
      </c>
      <c r="AI6" s="213">
        <f t="shared" ca="1" si="1"/>
        <v>0</v>
      </c>
      <c r="AJ6" s="213" t="str">
        <f t="shared" ca="1" si="2"/>
        <v/>
      </c>
      <c r="AK6" s="213" t="str">
        <f t="shared" ca="1" si="5"/>
        <v>/R3</v>
      </c>
      <c r="AL6" s="213" t="str">
        <f t="shared" ca="1" si="6"/>
        <v>/R1/R2/F</v>
      </c>
      <c r="AM6" s="213" t="str">
        <f t="shared" ca="1" si="7"/>
        <v/>
      </c>
      <c r="AN6" s="213" t="str">
        <f t="shared" ca="1" si="8"/>
        <v/>
      </c>
      <c r="AO6" s="213" t="str">
        <f t="shared" ca="1" si="9"/>
        <v/>
      </c>
      <c r="AP6" s="213" t="str">
        <f t="shared" ca="1" si="3"/>
        <v/>
      </c>
      <c r="AQ6" s="213" t="str">
        <f t="shared" ca="1" si="10"/>
        <v>1496M</v>
      </c>
      <c r="AR6" s="204" t="str">
        <f ca="1">IF(OFFSET($AB6,0,MATCH(A$17,AC$1:AI$1,0))=0,"",OFFSET($AB6,0,MATCH(A$17,AC$1:AI$1,0))&amp;" / "&amp;W6 &amp;" ("&amp;INDEX(Data!DX:DX,MATCH(W6,Data!DT:DT,0))&amp;")")</f>
        <v>1 / Bernd Wender (4)</v>
      </c>
      <c r="AS6" s="204">
        <f>INDEX(Data!DX:DX,MATCH(W6,Data!DT:DT,0))</f>
        <v>4</v>
      </c>
      <c r="AT6" s="204" t="str">
        <f>MID(INDEX(Data!A:A,MATCH(W6,Data!DT:DT,0)),2,5)</f>
        <v>4</v>
      </c>
      <c r="AU6" s="204" t="str">
        <f>INDEX(Data!DW:DW,MATCH(W6,Data!DT:DT,0))</f>
        <v>M</v>
      </c>
      <c r="AV6" s="204" t="str">
        <f t="shared" ca="1" si="4"/>
        <v>R3</v>
      </c>
      <c r="AW6" s="204" t="str">
        <f t="array" aca="1" ref="AW6" ca="1">INDEX($AR$3:$AR$102,MATCH(LARGE(COUNTIF($AQ$3:$AQ$102,"&lt;"&amp;$AQ$3:$AQ$102),ROWS(AQ$3:AQ6)),COUNTIF($AQ$3:$AQ$102,"&lt;"&amp;$AQ$3:$AQ$102),0))</f>
        <v>2 / Eric Osterwinter (12)</v>
      </c>
      <c r="AX6" s="344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3"/>
      <c r="BN6" s="203"/>
      <c r="BO6" s="203"/>
      <c r="BP6" s="203"/>
      <c r="BQ6" s="203"/>
      <c r="BR6" s="203"/>
      <c r="BS6" s="203"/>
      <c r="BT6" s="203"/>
      <c r="BU6" s="203"/>
      <c r="BV6" s="203"/>
      <c r="BW6" s="203"/>
      <c r="BX6" s="203"/>
      <c r="BY6" s="203"/>
      <c r="BZ6" s="203"/>
      <c r="CA6" s="203"/>
      <c r="CB6" s="203"/>
      <c r="CC6" s="203"/>
      <c r="CD6" s="203"/>
      <c r="CE6" s="203"/>
      <c r="CF6" s="203"/>
      <c r="CG6" s="203"/>
      <c r="CH6" s="203"/>
      <c r="CI6" s="203"/>
      <c r="CJ6" s="203"/>
      <c r="CK6" s="203"/>
    </row>
    <row r="7" spans="1:89" s="2" customFormat="1" x14ac:dyDescent="0.25">
      <c r="A7" s="133" t="s">
        <v>116</v>
      </c>
      <c r="B7" s="87">
        <f ca="1">OFFSET(Data!$A$1,MATCH("# "&amp;B$2&amp;" Men",Data!$DT:$DT,0)-1,MATCH(MID($A7,3,20)&amp;"/"&amp;$A$2,Data!$1:$1,0)-1)</f>
        <v>0</v>
      </c>
      <c r="C7" s="88">
        <f ca="1">OFFSET(Data!$A$1,MATCH("# "&amp;C$2&amp;" Men",Data!$DT:$DT,0)-1,MATCH(MID($A7,3,20)&amp;"/"&amp;$A$2,Data!$1:$1,0)-1)</f>
        <v>5</v>
      </c>
      <c r="D7" s="88">
        <f ca="1">OFFSET(Data!$A$1,MATCH("# "&amp;D$2&amp;" Men",Data!$DT:$DT,0)-1,MATCH(MID($A7,3,20)&amp;"/"&amp;$A$2,Data!$1:$1,0)-1)</f>
        <v>17</v>
      </c>
      <c r="E7" s="88">
        <f ca="1">OFFSET(Data!$A$1,MATCH("# "&amp;E$2&amp;" Men",Data!$DT:$DT,0)-1,MATCH(MID($A7,3,20)&amp;"/"&amp;$A$2,Data!$1:$1,0)-1)</f>
        <v>6</v>
      </c>
      <c r="F7" s="88">
        <f ca="1">OFFSET(Data!$A$1,MATCH("# "&amp;F$2&amp;" Men",Data!$DT:$DT,0)-1,MATCH(MID($A7,3,20)&amp;"/"&amp;$A$2,Data!$1:$1,0)-1)</f>
        <v>0</v>
      </c>
      <c r="G7" s="88">
        <f ca="1">OFFSET(Data!$A$1,MATCH("# "&amp;G$2&amp;" Men",Data!$DT:$DT,0)-1,MATCH(MID($A7,3,20)&amp;"/"&amp;$A$2,Data!$1:$1,0)-1)</f>
        <v>0</v>
      </c>
      <c r="H7" s="89">
        <f ca="1">OFFSET(Data!$A$1,MATCH("# "&amp;H$2&amp;" Men",Data!$DT:$DT,0)-1,MATCH(MID($A7,3,20)&amp;"/"&amp;$A$2,Data!$1:$1,0)-1)</f>
        <v>0</v>
      </c>
      <c r="I7" s="90">
        <f ca="1">OFFSET(Data!$A$1,MATCH("# "&amp;I$2&amp;" Women",Data!$DT:$DT,0)-1,MATCH(MID($A7,3,20)&amp;"/"&amp;$A$2,Data!$1:$1,0)-1)</f>
        <v>0</v>
      </c>
      <c r="J7" s="91">
        <f ca="1">OFFSET(Data!$A$1,MATCH("# "&amp;J$2&amp;" Women",Data!$DT:$DT,0)-1,MATCH(MID($A7,3,20)&amp;"/"&amp;$A$2,Data!$1:$1,0)-1)</f>
        <v>0</v>
      </c>
      <c r="K7" s="91">
        <f ca="1">OFFSET(Data!$A$1,MATCH("# "&amp;K$2&amp;" Women",Data!$DT:$DT,0)-1,MATCH(MID($A7,3,20)&amp;"/"&amp;$A$2,Data!$1:$1,0)-1)</f>
        <v>3</v>
      </c>
      <c r="L7" s="91">
        <f ca="1">OFFSET(Data!$A$1,MATCH("# "&amp;L$2&amp;" Women",Data!$DT:$DT,0)-1,MATCH(MID($A7,3,20)&amp;"/"&amp;$A$2,Data!$1:$1,0)-1)</f>
        <v>1</v>
      </c>
      <c r="M7" s="91">
        <f ca="1">OFFSET(Data!$A$1,MATCH("# "&amp;M$2&amp;" Women",Data!$DT:$DT,0)-1,MATCH(MID($A7,3,20)&amp;"/"&amp;$A$2,Data!$1:$1,0)-1)</f>
        <v>0</v>
      </c>
      <c r="N7" s="91">
        <f ca="1">OFFSET(Data!$A$1,MATCH("# "&amp;N$2&amp;" Women",Data!$DT:$DT,0)-1,MATCH(MID($A7,3,20)&amp;"/"&amp;$A$2,Data!$1:$1,0)-1)</f>
        <v>0</v>
      </c>
      <c r="O7" s="92">
        <f ca="1">OFFSET(Data!$A$1,MATCH("# "&amp;O$2&amp;" Women",Data!$DT:$DT,0)-1,MATCH(MID($A7,3,20)&amp;"/"&amp;$A$2,Data!$1:$1,0)-1)</f>
        <v>0</v>
      </c>
      <c r="P7" s="203"/>
      <c r="Q7" s="203"/>
      <c r="R7" s="203"/>
      <c r="S7" s="203"/>
      <c r="T7" s="203"/>
      <c r="U7" s="215"/>
      <c r="V7" s="259"/>
      <c r="W7" s="213" t="str">
        <f>Data!DT95</f>
        <v>Bernhard Obernberger</v>
      </c>
      <c r="X7" s="215">
        <f>IF(ISERROR(INDEX(Data!$DY:$IB,MATCH($W7,Data!$DT:$DT,0),MATCH(X$1&amp;"/"&amp;$A$2,Data!$DY$1:$IB$1,0)))=TRUE,0,INDEX(Data!$DY:$IB,MATCH($W7,Data!$DT:$DT,0),MATCH(X$1&amp;"/"&amp;$A$2,Data!$DY$1:$IB$1,0)))</f>
        <v>5</v>
      </c>
      <c r="Y7" s="215">
        <f>IF(ISERROR(INDEX(Data!$DY:$IB,MATCH($W7,Data!$DT:$DT,0),MATCH(Y$1&amp;"/"&amp;$A$2,Data!$DY$1:$IB$1,0)))=TRUE,0,INDEX(Data!$DY:$IB,MATCH($W7,Data!$DT:$DT,0),MATCH(Y$1&amp;"/"&amp;$A$2,Data!$DY$1:$IB$1,0)))</f>
        <v>4</v>
      </c>
      <c r="Z7" s="215">
        <f>IF(ISERROR(INDEX(Data!$DY:$IB,MATCH($W7,Data!$DT:$DT,0),MATCH(Z$1&amp;"/"&amp;$A$2,Data!$DY$1:$IB$1,0)))=TRUE,0,INDEX(Data!$DY:$IB,MATCH($W7,Data!$DT:$DT,0),MATCH(Z$1&amp;"/"&amp;$A$2,Data!$DY$1:$IB$1,0)))</f>
        <v>5</v>
      </c>
      <c r="AA7" s="215">
        <f>IF(ISERROR(INDEX(Data!$DY:$IB,MATCH($W7,Data!$DT:$DT,0),MATCH(AA$1&amp;"/"&amp;$A$2,Data!$DY$1:$IB$1,0)))=TRUE,0,INDEX(Data!$DY:$IB,MATCH($W7,Data!$DT:$DT,0),MATCH(AA$1&amp;"/"&amp;$A$2,Data!$DY$1:$IB$1,0)))</f>
        <v>0</v>
      </c>
      <c r="AB7" s="215">
        <f>IF(ISERROR(INDEX(Data!$DY:$IB,MATCH($W7,Data!$DT:$DT,0),MATCH(AB$1&amp;"/"&amp;$A$2,Data!$DY$1:$IB$1,0)))=TRUE,0,INDEX(Data!$DY:$IB,MATCH($W7,Data!$DT:$DT,0),MATCH(AB$1&amp;"/"&amp;$A$2,Data!$DY$1:$IB$1,0)))</f>
        <v>0</v>
      </c>
      <c r="AC7" s="213">
        <f t="array" aca="1" ref="AC7" ca="1">SUMPRODUCT(($X7:$AB7&lt;=AC$2)*($X7:$AB7&gt;0))</f>
        <v>0</v>
      </c>
      <c r="AD7" s="213">
        <f t="shared" ca="1" si="0"/>
        <v>0</v>
      </c>
      <c r="AE7" s="213">
        <f t="shared" ca="1" si="0"/>
        <v>1</v>
      </c>
      <c r="AF7" s="213">
        <f t="shared" ca="1" si="0"/>
        <v>2</v>
      </c>
      <c r="AG7" s="213">
        <f t="shared" ca="1" si="0"/>
        <v>0</v>
      </c>
      <c r="AH7" s="213">
        <f t="shared" ca="1" si="0"/>
        <v>0</v>
      </c>
      <c r="AI7" s="213">
        <f t="shared" ca="1" si="1"/>
        <v>0</v>
      </c>
      <c r="AJ7" s="213" t="str">
        <f t="shared" ca="1" si="2"/>
        <v/>
      </c>
      <c r="AK7" s="213" t="str">
        <f t="shared" ca="1" si="5"/>
        <v/>
      </c>
      <c r="AL7" s="213" t="str">
        <f t="shared" ca="1" si="6"/>
        <v>/R2</v>
      </c>
      <c r="AM7" s="213" t="str">
        <f t="shared" ca="1" si="7"/>
        <v>/R1/R3</v>
      </c>
      <c r="AN7" s="213" t="str">
        <f t="shared" ca="1" si="8"/>
        <v/>
      </c>
      <c r="AO7" s="213" t="str">
        <f t="shared" ca="1" si="9"/>
        <v/>
      </c>
      <c r="AP7" s="213" t="str">
        <f t="shared" ca="1" si="3"/>
        <v/>
      </c>
      <c r="AQ7" s="213" t="str">
        <f t="shared" ca="1" si="10"/>
        <v/>
      </c>
      <c r="AR7" s="204" t="str">
        <f ca="1">IF(OFFSET($AB7,0,MATCH(A$17,AC$1:AI$1,0))=0,"",OFFSET($AB7,0,MATCH(A$17,AC$1:AI$1,0))&amp;" / "&amp;W7 &amp;" ("&amp;INDEX(Data!DX:DX,MATCH(W7,Data!DT:DT,0))&amp;")")</f>
        <v/>
      </c>
      <c r="AS7" s="204">
        <f>INDEX(Data!DX:DX,MATCH(W7,Data!DT:DT,0))</f>
        <v>49</v>
      </c>
      <c r="AT7" s="204" t="str">
        <f>MID(INDEX(Data!A:A,MATCH(W7,Data!DT:DT,0)),2,5)</f>
        <v>49</v>
      </c>
      <c r="AU7" s="204" t="str">
        <f>INDEX(Data!DW:DW,MATCH(W7,Data!DT:DT,0))</f>
        <v>M</v>
      </c>
      <c r="AV7" s="204" t="str">
        <f t="shared" ca="1" si="4"/>
        <v/>
      </c>
      <c r="AW7" s="204" t="str">
        <f t="array" aca="1" ref="AW7" ca="1">INDEX($AR$3:$AR$102,MATCH(LARGE(COUNTIF($AQ$3:$AQ$102,"&lt;"&amp;$AQ$3:$AQ$102),ROWS(AQ$3:AQ7)),COUNTIF($AQ$3:$AQ$102,"&lt;"&amp;$AQ$3:$AQ$102),0))</f>
        <v>2 / Manfred Knapp (16)</v>
      </c>
      <c r="AX7" s="344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3"/>
      <c r="BN7" s="203"/>
      <c r="BO7" s="203"/>
      <c r="BP7" s="203"/>
      <c r="BQ7" s="203"/>
      <c r="BR7" s="203"/>
      <c r="BS7" s="203"/>
      <c r="BT7" s="203"/>
      <c r="BU7" s="203"/>
      <c r="BV7" s="203"/>
      <c r="BW7" s="203"/>
      <c r="BX7" s="203"/>
      <c r="BY7" s="203"/>
      <c r="BZ7" s="203"/>
      <c r="CA7" s="203"/>
      <c r="CB7" s="203"/>
      <c r="CC7" s="203"/>
      <c r="CD7" s="203"/>
      <c r="CE7" s="203"/>
      <c r="CF7" s="203"/>
      <c r="CG7" s="203"/>
      <c r="CH7" s="203"/>
      <c r="CI7" s="203"/>
      <c r="CJ7" s="203"/>
      <c r="CK7" s="203"/>
    </row>
    <row r="8" spans="1:89" s="2" customFormat="1" x14ac:dyDescent="0.25">
      <c r="A8" s="133" t="s">
        <v>117</v>
      </c>
      <c r="B8" s="87" t="e">
        <f ca="1">OFFSET(Data!$A$1,MATCH("# "&amp;B$2&amp;" Men",Data!$DT:$DT,0)-1,MATCH(MID($A8,3,20)&amp;"/"&amp;$A$2,Data!$1:$1,0)-1)</f>
        <v>#N/A</v>
      </c>
      <c r="C8" s="88" t="e">
        <f ca="1">OFFSET(Data!$A$1,MATCH("# "&amp;C$2&amp;" Men",Data!$DT:$DT,0)-1,MATCH(MID($A8,3,20)&amp;"/"&amp;$A$2,Data!$1:$1,0)-1)</f>
        <v>#N/A</v>
      </c>
      <c r="D8" s="88" t="e">
        <f ca="1">OFFSET(Data!$A$1,MATCH("# "&amp;D$2&amp;" Men",Data!$DT:$DT,0)-1,MATCH(MID($A8,3,20)&amp;"/"&amp;$A$2,Data!$1:$1,0)-1)</f>
        <v>#N/A</v>
      </c>
      <c r="E8" s="88" t="e">
        <f ca="1">OFFSET(Data!$A$1,MATCH("# "&amp;E$2&amp;" Men",Data!$DT:$DT,0)-1,MATCH(MID($A8,3,20)&amp;"/"&amp;$A$2,Data!$1:$1,0)-1)</f>
        <v>#N/A</v>
      </c>
      <c r="F8" s="88" t="e">
        <f ca="1">OFFSET(Data!$A$1,MATCH("# "&amp;F$2&amp;" Men",Data!$DT:$DT,0)-1,MATCH(MID($A8,3,20)&amp;"/"&amp;$A$2,Data!$1:$1,0)-1)</f>
        <v>#N/A</v>
      </c>
      <c r="G8" s="88" t="e">
        <f ca="1">OFFSET(Data!$A$1,MATCH("# "&amp;G$2&amp;" Men",Data!$DT:$DT,0)-1,MATCH(MID($A8,3,20)&amp;"/"&amp;$A$2,Data!$1:$1,0)-1)</f>
        <v>#N/A</v>
      </c>
      <c r="H8" s="89" t="e">
        <f ca="1">OFFSET(Data!$A$1,MATCH("# "&amp;H$2&amp;" Men",Data!$DT:$DT,0)-1,MATCH(MID($A8,3,20)&amp;"/"&amp;$A$2,Data!$1:$1,0)-1)</f>
        <v>#N/A</v>
      </c>
      <c r="I8" s="90" t="e">
        <f ca="1">OFFSET(Data!$A$1,MATCH("# "&amp;I$2&amp;" Women",Data!$DT:$DT,0)-1,MATCH(MID($A8,3,20)&amp;"/"&amp;$A$2,Data!$1:$1,0)-1)</f>
        <v>#N/A</v>
      </c>
      <c r="J8" s="91" t="e">
        <f ca="1">OFFSET(Data!$A$1,MATCH("# "&amp;J$2&amp;" Women",Data!$DT:$DT,0)-1,MATCH(MID($A8,3,20)&amp;"/"&amp;$A$2,Data!$1:$1,0)-1)</f>
        <v>#N/A</v>
      </c>
      <c r="K8" s="91" t="e">
        <f ca="1">OFFSET(Data!$A$1,MATCH("# "&amp;K$2&amp;" Women",Data!$DT:$DT,0)-1,MATCH(MID($A8,3,20)&amp;"/"&amp;$A$2,Data!$1:$1,0)-1)</f>
        <v>#N/A</v>
      </c>
      <c r="L8" s="91" t="e">
        <f ca="1">OFFSET(Data!$A$1,MATCH("# "&amp;L$2&amp;" Women",Data!$DT:$DT,0)-1,MATCH(MID($A8,3,20)&amp;"/"&amp;$A$2,Data!$1:$1,0)-1)</f>
        <v>#N/A</v>
      </c>
      <c r="M8" s="91" t="e">
        <f ca="1">OFFSET(Data!$A$1,MATCH("# "&amp;M$2&amp;" Women",Data!$DT:$DT,0)-1,MATCH(MID($A8,3,20)&amp;"/"&amp;$A$2,Data!$1:$1,0)-1)</f>
        <v>#N/A</v>
      </c>
      <c r="N8" s="91" t="e">
        <f ca="1">OFFSET(Data!$A$1,MATCH("# "&amp;N$2&amp;" Women",Data!$DT:$DT,0)-1,MATCH(MID($A8,3,20)&amp;"/"&amp;$A$2,Data!$1:$1,0)-1)</f>
        <v>#N/A</v>
      </c>
      <c r="O8" s="92" t="e">
        <f ca="1">OFFSET(Data!$A$1,MATCH("# "&amp;O$2&amp;" Women",Data!$DT:$DT,0)-1,MATCH(MID($A8,3,20)&amp;"/"&amp;$A$2,Data!$1:$1,0)-1)</f>
        <v>#N/A</v>
      </c>
      <c r="P8" s="203"/>
      <c r="Q8" s="203"/>
      <c r="R8" s="203"/>
      <c r="S8" s="203"/>
      <c r="T8" s="203"/>
      <c r="U8" s="215"/>
      <c r="V8" s="259"/>
      <c r="W8" s="213" t="str">
        <f>Data!DT96</f>
        <v>Birgit Lingenhel</v>
      </c>
      <c r="X8" s="215">
        <f>IF(ISERROR(INDEX(Data!$DY:$IB,MATCH($W8,Data!$DT:$DT,0),MATCH(X$1&amp;"/"&amp;$A$2,Data!$DY$1:$IB$1,0)))=TRUE,0,INDEX(Data!$DY:$IB,MATCH($W8,Data!$DT:$DT,0),MATCH(X$1&amp;"/"&amp;$A$2,Data!$DY$1:$IB$1,0)))</f>
        <v>5</v>
      </c>
      <c r="Y8" s="215">
        <f>IF(ISERROR(INDEX(Data!$DY:$IB,MATCH($W8,Data!$DT:$DT,0),MATCH(Y$1&amp;"/"&amp;$A$2,Data!$DY$1:$IB$1,0)))=TRUE,0,INDEX(Data!$DY:$IB,MATCH($W8,Data!$DT:$DT,0),MATCH(Y$1&amp;"/"&amp;$A$2,Data!$DY$1:$IB$1,0)))</f>
        <v>5</v>
      </c>
      <c r="Z8" s="215">
        <f>IF(ISERROR(INDEX(Data!$DY:$IB,MATCH($W8,Data!$DT:$DT,0),MATCH(Z$1&amp;"/"&amp;$A$2,Data!$DY$1:$IB$1,0)))=TRUE,0,INDEX(Data!$DY:$IB,MATCH($W8,Data!$DT:$DT,0),MATCH(Z$1&amp;"/"&amp;$A$2,Data!$DY$1:$IB$1,0)))</f>
        <v>5</v>
      </c>
      <c r="AA8" s="215">
        <f>IF(ISERROR(INDEX(Data!$DY:$IB,MATCH($W8,Data!$DT:$DT,0),MATCH(AA$1&amp;"/"&amp;$A$2,Data!$DY$1:$IB$1,0)))=TRUE,0,INDEX(Data!$DY:$IB,MATCH($W8,Data!$DT:$DT,0),MATCH(AA$1&amp;"/"&amp;$A$2,Data!$DY$1:$IB$1,0)))</f>
        <v>4</v>
      </c>
      <c r="AB8" s="215">
        <f>IF(ISERROR(INDEX(Data!$DY:$IB,MATCH($W8,Data!$DT:$DT,0),MATCH(AB$1&amp;"/"&amp;$A$2,Data!$DY$1:$IB$1,0)))=TRUE,0,INDEX(Data!$DY:$IB,MATCH($W8,Data!$DT:$DT,0),MATCH(AB$1&amp;"/"&amp;$A$2,Data!$DY$1:$IB$1,0)))</f>
        <v>0</v>
      </c>
      <c r="AC8" s="213">
        <f t="array" aca="1" ref="AC8" ca="1">SUMPRODUCT(($X8:$AB8&lt;=AC$2)*($X8:$AB8&gt;0))</f>
        <v>0</v>
      </c>
      <c r="AD8" s="213">
        <f t="shared" ca="1" si="0"/>
        <v>0</v>
      </c>
      <c r="AE8" s="213">
        <f t="shared" ca="1" si="0"/>
        <v>1</v>
      </c>
      <c r="AF8" s="213">
        <f t="shared" ca="1" si="0"/>
        <v>3</v>
      </c>
      <c r="AG8" s="213">
        <f t="shared" ca="1" si="0"/>
        <v>0</v>
      </c>
      <c r="AH8" s="213">
        <f t="shared" ca="1" si="0"/>
        <v>0</v>
      </c>
      <c r="AI8" s="213">
        <f t="shared" ca="1" si="1"/>
        <v>0</v>
      </c>
      <c r="AJ8" s="213" t="str">
        <f t="shared" ca="1" si="2"/>
        <v/>
      </c>
      <c r="AK8" s="213" t="str">
        <f t="shared" ca="1" si="5"/>
        <v/>
      </c>
      <c r="AL8" s="213" t="str">
        <f t="shared" ca="1" si="6"/>
        <v>/F</v>
      </c>
      <c r="AM8" s="213" t="str">
        <f t="shared" ca="1" si="7"/>
        <v>/R1/R2/R3</v>
      </c>
      <c r="AN8" s="213" t="str">
        <f t="shared" ca="1" si="8"/>
        <v/>
      </c>
      <c r="AO8" s="213" t="str">
        <f t="shared" ca="1" si="9"/>
        <v/>
      </c>
      <c r="AP8" s="213" t="str">
        <f t="shared" ca="1" si="3"/>
        <v/>
      </c>
      <c r="AQ8" s="213" t="str">
        <f t="shared" ca="1" si="10"/>
        <v/>
      </c>
      <c r="AR8" s="204" t="str">
        <f ca="1">IF(OFFSET($AB8,0,MATCH(A$17,AC$1:AI$1,0))=0,"",OFFSET($AB8,0,MATCH(A$17,AC$1:AI$1,0))&amp;" / "&amp;W8 &amp;" ("&amp;INDEX(Data!DX:DX,MATCH(W8,Data!DT:DT,0))&amp;")")</f>
        <v/>
      </c>
      <c r="AS8" s="204">
        <f>INDEX(Data!DX:DX,MATCH(W8,Data!DT:DT,0))</f>
        <v>2</v>
      </c>
      <c r="AT8" s="204" t="str">
        <f>MID(INDEX(Data!A:A,MATCH(W8,Data!DT:DT,0)),2,5)</f>
        <v>2</v>
      </c>
      <c r="AU8" s="204" t="str">
        <f>INDEX(Data!DW:DW,MATCH(W8,Data!DT:DT,0))</f>
        <v>W</v>
      </c>
      <c r="AV8" s="204" t="str">
        <f t="shared" ca="1" si="4"/>
        <v/>
      </c>
      <c r="AW8" s="204" t="str">
        <f t="array" aca="1" ref="AW8" ca="1">INDEX($AR$3:$AR$102,MATCH(LARGE(COUNTIF($AQ$3:$AQ$102,"&lt;"&amp;$AQ$3:$AQ$102),ROWS(AQ$3:AQ8)),COUNTIF($AQ$3:$AQ$102,"&lt;"&amp;$AQ$3:$AQ$102),0))</f>
        <v>2 / Christian Klima (20)</v>
      </c>
      <c r="AX8" s="344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</row>
    <row r="9" spans="1:89" s="2" customFormat="1" ht="15.75" thickBot="1" x14ac:dyDescent="0.3">
      <c r="A9" s="134" t="s">
        <v>118</v>
      </c>
      <c r="B9" s="105">
        <f ca="1">OFFSET(Data!$A$1,MATCH("# "&amp;B$2&amp;" Men",Data!$DT:$DT,0)-1,MATCH(MID($A9,3,20)&amp;"/"&amp;$A$2,Data!$1:$1,0)-1)</f>
        <v>0</v>
      </c>
      <c r="C9" s="106">
        <f ca="1">OFFSET(Data!$A$1,MATCH("# "&amp;C$2&amp;" Men",Data!$DT:$DT,0)-1,MATCH(MID($A9,3,20)&amp;"/"&amp;$A$2,Data!$1:$1,0)-1)</f>
        <v>34</v>
      </c>
      <c r="D9" s="106">
        <f ca="1">OFFSET(Data!$A$1,MATCH("# "&amp;D$2&amp;" Men",Data!$DT:$DT,0)-1,MATCH(MID($A9,3,20)&amp;"/"&amp;$A$2,Data!$1:$1,0)-1)</f>
        <v>107</v>
      </c>
      <c r="E9" s="106">
        <f ca="1">OFFSET(Data!$A$1,MATCH("# "&amp;E$2&amp;" Men",Data!$DT:$DT,0)-1,MATCH(MID($A9,3,20)&amp;"/"&amp;$A$2,Data!$1:$1,0)-1)</f>
        <v>46</v>
      </c>
      <c r="F9" s="106">
        <f ca="1">OFFSET(Data!$A$1,MATCH("# "&amp;F$2&amp;" Men",Data!$DT:$DT,0)-1,MATCH(MID($A9,3,20)&amp;"/"&amp;$A$2,Data!$1:$1,0)-1)</f>
        <v>9</v>
      </c>
      <c r="G9" s="106">
        <f ca="1">OFFSET(Data!$A$1,MATCH("# "&amp;G$2&amp;" Men",Data!$DT:$DT,0)-1,MATCH(MID($A9,3,20)&amp;"/"&amp;$A$2,Data!$1:$1,0)-1)</f>
        <v>2</v>
      </c>
      <c r="H9" s="107">
        <f ca="1">OFFSET(Data!$A$1,MATCH("# "&amp;H$2&amp;" Men",Data!$DT:$DT,0)-1,MATCH(MID($A9,3,20)&amp;"/"&amp;$A$2,Data!$1:$1,0)-1)</f>
        <v>0</v>
      </c>
      <c r="I9" s="108">
        <f ca="1">OFFSET(Data!$A$1,MATCH("# "&amp;I$2&amp;" Women",Data!$DT:$DT,0)-1,MATCH(MID($A9,3,20)&amp;"/"&amp;$A$2,Data!$1:$1,0)-1)</f>
        <v>0</v>
      </c>
      <c r="J9" s="109">
        <f ca="1">OFFSET(Data!$A$1,MATCH("# "&amp;J$2&amp;" Women",Data!$DT:$DT,0)-1,MATCH(MID($A9,3,20)&amp;"/"&amp;$A$2,Data!$1:$1,0)-1)</f>
        <v>0</v>
      </c>
      <c r="K9" s="109">
        <f ca="1">OFFSET(Data!$A$1,MATCH("# "&amp;K$2&amp;" Women",Data!$DT:$DT,0)-1,MATCH(MID($A9,3,20)&amp;"/"&amp;$A$2,Data!$1:$1,0)-1)</f>
        <v>8</v>
      </c>
      <c r="L9" s="109">
        <f ca="1">OFFSET(Data!$A$1,MATCH("# "&amp;L$2&amp;" Women",Data!$DT:$DT,0)-1,MATCH(MID($A9,3,20)&amp;"/"&amp;$A$2,Data!$1:$1,0)-1)</f>
        <v>9</v>
      </c>
      <c r="M9" s="109">
        <f ca="1">OFFSET(Data!$A$1,MATCH("# "&amp;M$2&amp;" Women",Data!$DT:$DT,0)-1,MATCH(MID($A9,3,20)&amp;"/"&amp;$A$2,Data!$1:$1,0)-1)</f>
        <v>1</v>
      </c>
      <c r="N9" s="109">
        <f ca="1">OFFSET(Data!$A$1,MATCH("# "&amp;N$2&amp;" Women",Data!$DT:$DT,0)-1,MATCH(MID($A9,3,20)&amp;"/"&amp;$A$2,Data!$1:$1,0)-1)</f>
        <v>0</v>
      </c>
      <c r="O9" s="110">
        <f ca="1">OFFSET(Data!$A$1,MATCH("# "&amp;O$2&amp;" Women",Data!$DT:$DT,0)-1,MATCH(MID($A9,3,20)&amp;"/"&amp;$A$2,Data!$1:$1,0)-1)</f>
        <v>0</v>
      </c>
      <c r="P9" s="203"/>
      <c r="Q9" s="203"/>
      <c r="R9" s="203"/>
      <c r="S9" s="203"/>
      <c r="T9" s="203"/>
      <c r="U9" s="215"/>
      <c r="V9" s="259"/>
      <c r="W9" s="213" t="str">
        <f>Data!DT97</f>
        <v>Christian Klima</v>
      </c>
      <c r="X9" s="215">
        <f>IF(ISERROR(INDEX(Data!$DY:$IB,MATCH($W9,Data!$DT:$DT,0),MATCH(X$1&amp;"/"&amp;$A$2,Data!$DY$1:$IB$1,0)))=TRUE,0,INDEX(Data!$DY:$IB,MATCH($W9,Data!$DT:$DT,0),MATCH(X$1&amp;"/"&amp;$A$2,Data!$DY$1:$IB$1,0)))</f>
        <v>3</v>
      </c>
      <c r="Y9" s="215">
        <f>IF(ISERROR(INDEX(Data!$DY:$IB,MATCH($W9,Data!$DT:$DT,0),MATCH(Y$1&amp;"/"&amp;$A$2,Data!$DY$1:$IB$1,0)))=TRUE,0,INDEX(Data!$DY:$IB,MATCH($W9,Data!$DT:$DT,0),MATCH(Y$1&amp;"/"&amp;$A$2,Data!$DY$1:$IB$1,0)))</f>
        <v>3</v>
      </c>
      <c r="Z9" s="215">
        <f>IF(ISERROR(INDEX(Data!$DY:$IB,MATCH($W9,Data!$DT:$DT,0),MATCH(Z$1&amp;"/"&amp;$A$2,Data!$DY$1:$IB$1,0)))=TRUE,0,INDEX(Data!$DY:$IB,MATCH($W9,Data!$DT:$DT,0),MATCH(Z$1&amp;"/"&amp;$A$2,Data!$DY$1:$IB$1,0)))</f>
        <v>4</v>
      </c>
      <c r="AA9" s="215">
        <f>IF(ISERROR(INDEX(Data!$DY:$IB,MATCH($W9,Data!$DT:$DT,0),MATCH(AA$1&amp;"/"&amp;$A$2,Data!$DY$1:$IB$1,0)))=TRUE,0,INDEX(Data!$DY:$IB,MATCH($W9,Data!$DT:$DT,0),MATCH(AA$1&amp;"/"&amp;$A$2,Data!$DY$1:$IB$1,0)))</f>
        <v>4</v>
      </c>
      <c r="AB9" s="215">
        <f>IF(ISERROR(INDEX(Data!$DY:$IB,MATCH($W9,Data!$DT:$DT,0),MATCH(AB$1&amp;"/"&amp;$A$2,Data!$DY$1:$IB$1,0)))=TRUE,0,INDEX(Data!$DY:$IB,MATCH($W9,Data!$DT:$DT,0),MATCH(AB$1&amp;"/"&amp;$A$2,Data!$DY$1:$IB$1,0)))</f>
        <v>0</v>
      </c>
      <c r="AC9" s="213">
        <f t="array" aca="1" ref="AC9" ca="1">SUMPRODUCT(($X9:$AB9&lt;=AC$2)*($X9:$AB9&gt;0))</f>
        <v>0</v>
      </c>
      <c r="AD9" s="213">
        <f t="shared" ref="AD9:AH40" ca="1" si="11">COUNTIF($X9:$AB9,"="&amp;AD$2)</f>
        <v>2</v>
      </c>
      <c r="AE9" s="213">
        <f t="shared" ca="1" si="0"/>
        <v>2</v>
      </c>
      <c r="AF9" s="213">
        <f t="shared" ca="1" si="11"/>
        <v>0</v>
      </c>
      <c r="AG9" s="213">
        <f t="shared" ca="1" si="11"/>
        <v>0</v>
      </c>
      <c r="AH9" s="213">
        <f t="shared" ca="1" si="11"/>
        <v>0</v>
      </c>
      <c r="AI9" s="213">
        <f t="shared" ref="AI9:AI72" ca="1" si="12">COUNTIF($X9:$AB9,"&gt;="&amp;AI$2)</f>
        <v>0</v>
      </c>
      <c r="AJ9" s="213" t="str">
        <f ca="1">IF($AC9=0,"",IF(AND($X9&lt;=AC$2,$X9&gt;0),"/R1","")&amp;IF(AND($Y9&lt;=AC$2,$Y9&gt;0),"/R2","")&amp;IF(AND($Z9&lt;=AC$2,$Z9&gt;0),"/R3","")&amp;IF(AND($AA9&lt;=AC$2,$AA9&gt;0),"/F","")&amp;IF(AND($AB9&lt;=AC$2,$AB9&gt;0),"/PO",""))</f>
        <v/>
      </c>
      <c r="AK9" s="213" t="str">
        <f t="shared" ca="1" si="5"/>
        <v>/R1/R2</v>
      </c>
      <c r="AL9" s="213" t="str">
        <f t="shared" ca="1" si="6"/>
        <v>/R3/F</v>
      </c>
      <c r="AM9" s="213" t="str">
        <f t="shared" ca="1" si="7"/>
        <v/>
      </c>
      <c r="AN9" s="213" t="str">
        <f t="shared" ca="1" si="8"/>
        <v/>
      </c>
      <c r="AO9" s="213" t="str">
        <f t="shared" ca="1" si="9"/>
        <v/>
      </c>
      <c r="AP9" s="213" t="str">
        <f t="shared" ca="1" si="3"/>
        <v/>
      </c>
      <c r="AQ9" s="213" t="str">
        <f t="shared" ca="1" si="10"/>
        <v>2480M</v>
      </c>
      <c r="AR9" s="204" t="str">
        <f ca="1">IF(OFFSET($AB9,0,MATCH(A$17,AC$1:AI$1,0))=0,"",OFFSET($AB9,0,MATCH(A$17,AC$1:AI$1,0))&amp;" / "&amp;W9 &amp;" ("&amp;INDEX(Data!DX:DX,MATCH(W9,Data!DT:DT,0))&amp;")")</f>
        <v>2 / Christian Klima (20)</v>
      </c>
      <c r="AS9" s="204">
        <f>INDEX(Data!DX:DX,MATCH(W9,Data!DT:DT,0))</f>
        <v>20</v>
      </c>
      <c r="AT9" s="204" t="str">
        <f>MID(INDEX(Data!A:A,MATCH(W9,Data!DT:DT,0)),2,5)</f>
        <v>20</v>
      </c>
      <c r="AU9" s="204" t="str">
        <f>INDEX(Data!DW:DW,MATCH(W9,Data!DT:DT,0))</f>
        <v>M</v>
      </c>
      <c r="AV9" s="204" t="str">
        <f t="shared" ca="1" si="4"/>
        <v>R1/R2</v>
      </c>
      <c r="AW9" s="204" t="str">
        <f t="array" aca="1" ref="AW9" ca="1">INDEX($AR$3:$AR$102,MATCH(LARGE(COUNTIF($AQ$3:$AQ$102,"&lt;"&amp;$AQ$3:$AQ$102),ROWS(AQ$3:AQ9)),COUNTIF($AQ$3:$AQ$102,"&lt;"&amp;$AQ$3:$AQ$102),0))</f>
        <v>2 / Karl Seper (22)</v>
      </c>
      <c r="AX9" s="344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</row>
    <row r="10" spans="1:89" s="79" customFormat="1" x14ac:dyDescent="0.25">
      <c r="A10" s="135" t="s">
        <v>119</v>
      </c>
      <c r="B10" s="111">
        <f ca="1">B4/SUM($B4:$H4)</f>
        <v>0</v>
      </c>
      <c r="C10" s="112">
        <f t="shared" ref="C10:H10" ca="1" si="13">C4/SUM($B4:$H4)</f>
        <v>0.20689655172413793</v>
      </c>
      <c r="D10" s="112">
        <f t="shared" ca="1" si="13"/>
        <v>0.5</v>
      </c>
      <c r="E10" s="112">
        <f t="shared" ca="1" si="13"/>
        <v>0.18965517241379309</v>
      </c>
      <c r="F10" s="112">
        <f t="shared" ca="1" si="13"/>
        <v>6.8965517241379309E-2</v>
      </c>
      <c r="G10" s="112">
        <f t="shared" ca="1" si="13"/>
        <v>3.4482758620689655E-2</v>
      </c>
      <c r="H10" s="113">
        <f t="shared" ca="1" si="13"/>
        <v>0</v>
      </c>
      <c r="I10" s="114">
        <f t="shared" ref="I10:I15" ca="1" si="14">I4/SUM($I4:$O4)</f>
        <v>0</v>
      </c>
      <c r="J10" s="115">
        <f t="shared" ref="J10:O10" ca="1" si="15">J4/SUM($I4:$O4)</f>
        <v>0</v>
      </c>
      <c r="K10" s="115">
        <f t="shared" ca="1" si="15"/>
        <v>0.2</v>
      </c>
      <c r="L10" s="115">
        <f t="shared" ca="1" si="15"/>
        <v>0.6</v>
      </c>
      <c r="M10" s="115">
        <f t="shared" ca="1" si="15"/>
        <v>0.2</v>
      </c>
      <c r="N10" s="115">
        <f t="shared" ca="1" si="15"/>
        <v>0</v>
      </c>
      <c r="O10" s="116">
        <f t="shared" ca="1" si="15"/>
        <v>0</v>
      </c>
      <c r="P10" s="216"/>
      <c r="Q10" s="216"/>
      <c r="R10" s="216"/>
      <c r="S10" s="216"/>
      <c r="T10" s="216"/>
      <c r="U10" s="215"/>
      <c r="V10" s="259"/>
      <c r="W10" s="213" t="str">
        <f>Data!DT98</f>
        <v>Christian Stepanek</v>
      </c>
      <c r="X10" s="215">
        <f>IF(ISERROR(INDEX(Data!$DY:$IB,MATCH($W10,Data!$DT:$DT,0),MATCH(X$1&amp;"/"&amp;$A$2,Data!$DY$1:$IB$1,0)))=TRUE,0,INDEX(Data!$DY:$IB,MATCH($W10,Data!$DT:$DT,0),MATCH(X$1&amp;"/"&amp;$A$2,Data!$DY$1:$IB$1,0)))</f>
        <v>5</v>
      </c>
      <c r="Y10" s="215">
        <f>IF(ISERROR(INDEX(Data!$DY:$IB,MATCH($W10,Data!$DT:$DT,0),MATCH(Y$1&amp;"/"&amp;$A$2,Data!$DY$1:$IB$1,0)))=TRUE,0,INDEX(Data!$DY:$IB,MATCH($W10,Data!$DT:$DT,0),MATCH(Y$1&amp;"/"&amp;$A$2,Data!$DY$1:$IB$1,0)))</f>
        <v>0</v>
      </c>
      <c r="Z10" s="215">
        <f>IF(ISERROR(INDEX(Data!$DY:$IB,MATCH($W10,Data!$DT:$DT,0),MATCH(Z$1&amp;"/"&amp;$A$2,Data!$DY$1:$IB$1,0)))=TRUE,0,INDEX(Data!$DY:$IB,MATCH($W10,Data!$DT:$DT,0),MATCH(Z$1&amp;"/"&amp;$A$2,Data!$DY$1:$IB$1,0)))</f>
        <v>0</v>
      </c>
      <c r="AA10" s="215">
        <f>IF(ISERROR(INDEX(Data!$DY:$IB,MATCH($W10,Data!$DT:$DT,0),MATCH(AA$1&amp;"/"&amp;$A$2,Data!$DY$1:$IB$1,0)))=TRUE,0,INDEX(Data!$DY:$IB,MATCH($W10,Data!$DT:$DT,0),MATCH(AA$1&amp;"/"&amp;$A$2,Data!$DY$1:$IB$1,0)))</f>
        <v>0</v>
      </c>
      <c r="AB10" s="215">
        <f>IF(ISERROR(INDEX(Data!$DY:$IB,MATCH($W10,Data!$DT:$DT,0),MATCH(AB$1&amp;"/"&amp;$A$2,Data!$DY$1:$IB$1,0)))=TRUE,0,INDEX(Data!$DY:$IB,MATCH($W10,Data!$DT:$DT,0),MATCH(AB$1&amp;"/"&amp;$A$2,Data!$DY$1:$IB$1,0)))</f>
        <v>0</v>
      </c>
      <c r="AC10" s="213">
        <f t="array" aca="1" ref="AC10" ca="1">SUMPRODUCT(($X10:$AB10&lt;=AC$2)*($X10:$AB10&gt;0))</f>
        <v>0</v>
      </c>
      <c r="AD10" s="213">
        <f t="shared" ca="1" si="11"/>
        <v>0</v>
      </c>
      <c r="AE10" s="213">
        <f t="shared" ca="1" si="0"/>
        <v>0</v>
      </c>
      <c r="AF10" s="213">
        <f t="shared" ca="1" si="11"/>
        <v>1</v>
      </c>
      <c r="AG10" s="213">
        <f t="shared" ca="1" si="11"/>
        <v>0</v>
      </c>
      <c r="AH10" s="213">
        <f t="shared" ca="1" si="11"/>
        <v>0</v>
      </c>
      <c r="AI10" s="213">
        <f t="shared" ca="1" si="12"/>
        <v>0</v>
      </c>
      <c r="AJ10" s="213" t="str">
        <f t="shared" ref="AJ10:AJ73" ca="1" si="16">IF($AC10=0,"",IF(AND($X10&lt;=AC$2,$X10&gt;0),"/R1","")&amp;IF(AND($Y10&lt;=AC$2,$Y10&gt;0),"/R2","")&amp;IF(AND($Z10&lt;=AC$2,$Z10&gt;0),"/R3","")&amp;IF(AND($AA10&lt;=AC$2,$AA10&gt;0),"/F","")&amp;IF(AND($AB10&lt;=AC$2,$AB10&gt;0),"/PO",""))</f>
        <v/>
      </c>
      <c r="AK10" s="213" t="str">
        <f t="shared" ca="1" si="5"/>
        <v/>
      </c>
      <c r="AL10" s="213" t="str">
        <f t="shared" ca="1" si="6"/>
        <v/>
      </c>
      <c r="AM10" s="213" t="str">
        <f t="shared" ca="1" si="7"/>
        <v>/R1</v>
      </c>
      <c r="AN10" s="213" t="str">
        <f t="shared" ca="1" si="8"/>
        <v/>
      </c>
      <c r="AO10" s="213" t="str">
        <f t="shared" ca="1" si="9"/>
        <v/>
      </c>
      <c r="AP10" s="213" t="str">
        <f t="shared" ca="1" si="3"/>
        <v/>
      </c>
      <c r="AQ10" s="213" t="str">
        <f t="shared" ca="1" si="10"/>
        <v/>
      </c>
      <c r="AR10" s="204" t="str">
        <f ca="1">IF(OFFSET($AB10,0,MATCH(A$17,AC$1:AI$1,0))=0,"",OFFSET($AB10,0,MATCH(A$17,AC$1:AI$1,0))&amp;" / "&amp;W10 &amp;" ("&amp;INDEX(Data!DX:DX,MATCH(W10,Data!DT:DT,0))&amp;")")</f>
        <v/>
      </c>
      <c r="AS10" s="204" t="str">
        <f>INDEX(Data!DX:DX,MATCH(W10,Data!DT:DT,0))</f>
        <v>NF</v>
      </c>
      <c r="AT10" s="204" t="str">
        <f>MID(INDEX(Data!A:A,MATCH(W10,Data!DT:DT,0)),2,5)</f>
        <v>NF0</v>
      </c>
      <c r="AU10" s="204" t="str">
        <f>INDEX(Data!DW:DW,MATCH(W10,Data!DT:DT,0))</f>
        <v>M</v>
      </c>
      <c r="AV10" s="204" t="str">
        <f t="shared" ca="1" si="4"/>
        <v/>
      </c>
      <c r="AW10" s="204" t="str">
        <f t="array" aca="1" ref="AW10" ca="1">INDEX($AR$3:$AR$102,MATCH(LARGE(COUNTIF($AQ$3:$AQ$102,"&lt;"&amp;$AQ$3:$AQ$102),ROWS(AQ$3:AQ10)),COUNTIF($AQ$3:$AQ$102,"&lt;"&amp;$AQ$3:$AQ$102),0))</f>
        <v>2 / Wolf Naetar (24)</v>
      </c>
      <c r="AX10" s="344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  <c r="BI10" s="216"/>
      <c r="BJ10" s="216"/>
      <c r="BK10" s="216"/>
      <c r="BL10" s="216"/>
      <c r="BM10" s="216"/>
      <c r="BN10" s="216"/>
      <c r="BO10" s="216"/>
      <c r="BP10" s="216"/>
      <c r="BQ10" s="216"/>
      <c r="BR10" s="216"/>
      <c r="BS10" s="216"/>
      <c r="BT10" s="216"/>
      <c r="BU10" s="216"/>
      <c r="BV10" s="216"/>
      <c r="BW10" s="216"/>
      <c r="BX10" s="216"/>
      <c r="BY10" s="216"/>
      <c r="BZ10" s="216"/>
      <c r="CA10" s="216"/>
      <c r="CB10" s="216"/>
      <c r="CC10" s="216"/>
      <c r="CD10" s="216"/>
      <c r="CE10" s="216"/>
      <c r="CF10" s="216"/>
      <c r="CG10" s="216"/>
      <c r="CH10" s="216"/>
      <c r="CI10" s="216"/>
      <c r="CJ10" s="216"/>
      <c r="CK10" s="216"/>
    </row>
    <row r="11" spans="1:89" s="79" customFormat="1" x14ac:dyDescent="0.25">
      <c r="A11" s="136" t="s">
        <v>120</v>
      </c>
      <c r="B11" s="93">
        <f t="shared" ref="B11:H11" ca="1" si="17">B5/SUM($B5:$H5)</f>
        <v>0</v>
      </c>
      <c r="C11" s="94">
        <f t="shared" ca="1" si="17"/>
        <v>0.15789473684210525</v>
      </c>
      <c r="D11" s="94">
        <f t="shared" ca="1" si="17"/>
        <v>0.56140350877192979</v>
      </c>
      <c r="E11" s="94">
        <f t="shared" ca="1" si="17"/>
        <v>0.21052631578947367</v>
      </c>
      <c r="F11" s="94">
        <f t="shared" ca="1" si="17"/>
        <v>7.0175438596491224E-2</v>
      </c>
      <c r="G11" s="94">
        <f t="shared" ca="1" si="17"/>
        <v>0</v>
      </c>
      <c r="H11" s="95">
        <f t="shared" ca="1" si="17"/>
        <v>0</v>
      </c>
      <c r="I11" s="96">
        <f t="shared" ca="1" si="14"/>
        <v>0</v>
      </c>
      <c r="J11" s="97">
        <f t="shared" ref="J11:O11" ca="1" si="18">J5/SUM($I5:$O5)</f>
        <v>0</v>
      </c>
      <c r="K11" s="97">
        <f t="shared" ca="1" si="18"/>
        <v>0.25</v>
      </c>
      <c r="L11" s="97">
        <f t="shared" ca="1" si="18"/>
        <v>0.75</v>
      </c>
      <c r="M11" s="97">
        <f t="shared" ca="1" si="18"/>
        <v>0</v>
      </c>
      <c r="N11" s="97">
        <f t="shared" ca="1" si="18"/>
        <v>0</v>
      </c>
      <c r="O11" s="98">
        <f t="shared" ca="1" si="18"/>
        <v>0</v>
      </c>
      <c r="P11" s="216"/>
      <c r="Q11" s="216"/>
      <c r="R11" s="216"/>
      <c r="S11" s="216"/>
      <c r="T11" s="216"/>
      <c r="U11" s="215"/>
      <c r="V11" s="259"/>
      <c r="W11" s="213" t="str">
        <f>Data!DT99</f>
        <v>Christian Veselka</v>
      </c>
      <c r="X11" s="215">
        <f>IF(ISERROR(INDEX(Data!$DY:$IB,MATCH($W11,Data!$DT:$DT,0),MATCH(X$1&amp;"/"&amp;$A$2,Data!$DY$1:$IB$1,0)))=TRUE,0,INDEX(Data!$DY:$IB,MATCH($W11,Data!$DT:$DT,0),MATCH(X$1&amp;"/"&amp;$A$2,Data!$DY$1:$IB$1,0)))</f>
        <v>5</v>
      </c>
      <c r="Y11" s="215">
        <f>IF(ISERROR(INDEX(Data!$DY:$IB,MATCH($W11,Data!$DT:$DT,0),MATCH(Y$1&amp;"/"&amp;$A$2,Data!$DY$1:$IB$1,0)))=TRUE,0,INDEX(Data!$DY:$IB,MATCH($W11,Data!$DT:$DT,0),MATCH(Y$1&amp;"/"&amp;$A$2,Data!$DY$1:$IB$1,0)))</f>
        <v>4</v>
      </c>
      <c r="Z11" s="215">
        <f>IF(ISERROR(INDEX(Data!$DY:$IB,MATCH($W11,Data!$DT:$DT,0),MATCH(Z$1&amp;"/"&amp;$A$2,Data!$DY$1:$IB$1,0)))=TRUE,0,INDEX(Data!$DY:$IB,MATCH($W11,Data!$DT:$DT,0),MATCH(Z$1&amp;"/"&amp;$A$2,Data!$DY$1:$IB$1,0)))</f>
        <v>4</v>
      </c>
      <c r="AA11" s="215">
        <f>IF(ISERROR(INDEX(Data!$DY:$IB,MATCH($W11,Data!$DT:$DT,0),MATCH(AA$1&amp;"/"&amp;$A$2,Data!$DY$1:$IB$1,0)))=TRUE,0,INDEX(Data!$DY:$IB,MATCH($W11,Data!$DT:$DT,0),MATCH(AA$1&amp;"/"&amp;$A$2,Data!$DY$1:$IB$1,0)))</f>
        <v>0</v>
      </c>
      <c r="AB11" s="215">
        <f>IF(ISERROR(INDEX(Data!$DY:$IB,MATCH($W11,Data!$DT:$DT,0),MATCH(AB$1&amp;"/"&amp;$A$2,Data!$DY$1:$IB$1,0)))=TRUE,0,INDEX(Data!$DY:$IB,MATCH($W11,Data!$DT:$DT,0),MATCH(AB$1&amp;"/"&amp;$A$2,Data!$DY$1:$IB$1,0)))</f>
        <v>0</v>
      </c>
      <c r="AC11" s="213">
        <f t="array" aca="1" ref="AC11" ca="1">SUMPRODUCT(($X11:$AB11&lt;=AC$2)*($X11:$AB11&gt;0))</f>
        <v>0</v>
      </c>
      <c r="AD11" s="213">
        <f t="shared" ca="1" si="11"/>
        <v>0</v>
      </c>
      <c r="AE11" s="213">
        <f t="shared" ca="1" si="0"/>
        <v>2</v>
      </c>
      <c r="AF11" s="213">
        <f t="shared" ca="1" si="11"/>
        <v>1</v>
      </c>
      <c r="AG11" s="213">
        <f t="shared" ca="1" si="11"/>
        <v>0</v>
      </c>
      <c r="AH11" s="213">
        <f t="shared" ca="1" si="11"/>
        <v>0</v>
      </c>
      <c r="AI11" s="213">
        <f t="shared" ca="1" si="12"/>
        <v>0</v>
      </c>
      <c r="AJ11" s="213" t="str">
        <f t="shared" ca="1" si="16"/>
        <v/>
      </c>
      <c r="AK11" s="213" t="str">
        <f t="shared" ca="1" si="5"/>
        <v/>
      </c>
      <c r="AL11" s="213" t="str">
        <f t="shared" ca="1" si="6"/>
        <v>/R2/R3</v>
      </c>
      <c r="AM11" s="213" t="str">
        <f t="shared" ca="1" si="7"/>
        <v>/R1</v>
      </c>
      <c r="AN11" s="213" t="str">
        <f t="shared" ca="1" si="8"/>
        <v/>
      </c>
      <c r="AO11" s="213" t="str">
        <f t="shared" ca="1" si="9"/>
        <v/>
      </c>
      <c r="AP11" s="213" t="str">
        <f t="shared" ca="1" si="3"/>
        <v/>
      </c>
      <c r="AQ11" s="213" t="str">
        <f t="shared" ca="1" si="10"/>
        <v/>
      </c>
      <c r="AR11" s="204" t="str">
        <f ca="1">IF(OFFSET($AB11,0,MATCH(A$17,AC$1:AI$1,0))=0,"",OFFSET($AB11,0,MATCH(A$17,AC$1:AI$1,0))&amp;" / "&amp;W11 &amp;" ("&amp;INDEX(Data!DX:DX,MATCH(W11,Data!DT:DT,0))&amp;")")</f>
        <v/>
      </c>
      <c r="AS11" s="204">
        <f>INDEX(Data!DX:DX,MATCH(W11,Data!DT:DT,0))</f>
        <v>46</v>
      </c>
      <c r="AT11" s="204" t="str">
        <f>MID(INDEX(Data!A:A,MATCH(W11,Data!DT:DT,0)),2,5)</f>
        <v>46</v>
      </c>
      <c r="AU11" s="204" t="str">
        <f>INDEX(Data!DW:DW,MATCH(W11,Data!DT:DT,0))</f>
        <v>M</v>
      </c>
      <c r="AV11" s="204" t="str">
        <f t="shared" ca="1" si="4"/>
        <v/>
      </c>
      <c r="AW11" s="204" t="str">
        <f t="array" aca="1" ref="AW11" ca="1">INDEX($AR$3:$AR$102,MATCH(LARGE(COUNTIF($AQ$3:$AQ$102,"&lt;"&amp;$AQ$3:$AQ$102),ROWS(AQ$3:AQ11)),COUNTIF($AQ$3:$AQ$102,"&lt;"&amp;$AQ$3:$AQ$102),0))</f>
        <v>1 / Bernd Wender (4)</v>
      </c>
      <c r="AX11" s="344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  <c r="BI11" s="216"/>
      <c r="BJ11" s="216"/>
      <c r="BK11" s="216"/>
      <c r="BL11" s="216"/>
      <c r="BM11" s="216"/>
      <c r="BN11" s="216"/>
      <c r="BO11" s="216"/>
      <c r="BP11" s="216"/>
      <c r="BQ11" s="216"/>
      <c r="BR11" s="216"/>
      <c r="BS11" s="216"/>
      <c r="BT11" s="216"/>
      <c r="BU11" s="216"/>
      <c r="BV11" s="216"/>
      <c r="BW11" s="216"/>
      <c r="BX11" s="216"/>
      <c r="BY11" s="216"/>
      <c r="BZ11" s="216"/>
      <c r="CA11" s="216"/>
      <c r="CB11" s="216"/>
      <c r="CC11" s="216"/>
      <c r="CD11" s="216"/>
      <c r="CE11" s="216"/>
      <c r="CF11" s="216"/>
      <c r="CG11" s="216"/>
      <c r="CH11" s="216"/>
      <c r="CI11" s="216"/>
      <c r="CJ11" s="216"/>
      <c r="CK11" s="216"/>
    </row>
    <row r="12" spans="1:89" s="79" customFormat="1" x14ac:dyDescent="0.25">
      <c r="A12" s="136" t="s">
        <v>121</v>
      </c>
      <c r="B12" s="93">
        <f t="shared" ref="B12:H12" ca="1" si="19">B6/SUM($B6:$H6)</f>
        <v>0</v>
      </c>
      <c r="C12" s="94">
        <f t="shared" ca="1" si="19"/>
        <v>0.14545454545454545</v>
      </c>
      <c r="D12" s="94">
        <f t="shared" ca="1" si="19"/>
        <v>0.52727272727272723</v>
      </c>
      <c r="E12" s="94">
        <f t="shared" ca="1" si="19"/>
        <v>0.30909090909090908</v>
      </c>
      <c r="F12" s="94">
        <f t="shared" ca="1" si="19"/>
        <v>1.8181818181818181E-2</v>
      </c>
      <c r="G12" s="94">
        <f t="shared" ca="1" si="19"/>
        <v>0</v>
      </c>
      <c r="H12" s="95">
        <f t="shared" ca="1" si="19"/>
        <v>0</v>
      </c>
      <c r="I12" s="96">
        <f t="shared" ca="1" si="14"/>
        <v>0</v>
      </c>
      <c r="J12" s="97">
        <f t="shared" ref="J12:O12" ca="1" si="20">J6/SUM($I6:$O6)</f>
        <v>0</v>
      </c>
      <c r="K12" s="97">
        <f t="shared" ca="1" si="20"/>
        <v>0.6</v>
      </c>
      <c r="L12" s="97">
        <f t="shared" ca="1" si="20"/>
        <v>0.4</v>
      </c>
      <c r="M12" s="97">
        <f t="shared" ca="1" si="20"/>
        <v>0</v>
      </c>
      <c r="N12" s="97">
        <f t="shared" ca="1" si="20"/>
        <v>0</v>
      </c>
      <c r="O12" s="98">
        <f t="shared" ca="1" si="20"/>
        <v>0</v>
      </c>
      <c r="P12" s="216"/>
      <c r="Q12" s="216"/>
      <c r="R12" s="216"/>
      <c r="S12" s="216"/>
      <c r="T12" s="216"/>
      <c r="U12" s="215"/>
      <c r="V12" s="259"/>
      <c r="W12" s="213" t="str">
        <f>Data!DT100</f>
        <v>Daniel Maier</v>
      </c>
      <c r="X12" s="215">
        <f>IF(ISERROR(INDEX(Data!$DY:$IB,MATCH($W12,Data!$DT:$DT,0),MATCH(X$1&amp;"/"&amp;$A$2,Data!$DY$1:$IB$1,0)))=TRUE,0,INDEX(Data!$DY:$IB,MATCH($W12,Data!$DT:$DT,0),MATCH(X$1&amp;"/"&amp;$A$2,Data!$DY$1:$IB$1,0)))</f>
        <v>4</v>
      </c>
      <c r="Y12" s="215">
        <f>IF(ISERROR(INDEX(Data!$DY:$IB,MATCH($W12,Data!$DT:$DT,0),MATCH(Y$1&amp;"/"&amp;$A$2,Data!$DY$1:$IB$1,0)))=TRUE,0,INDEX(Data!$DY:$IB,MATCH($W12,Data!$DT:$DT,0),MATCH(Y$1&amp;"/"&amp;$A$2,Data!$DY$1:$IB$1,0)))</f>
        <v>4</v>
      </c>
      <c r="Z12" s="215">
        <f>IF(ISERROR(INDEX(Data!$DY:$IB,MATCH($W12,Data!$DT:$DT,0),MATCH(Z$1&amp;"/"&amp;$A$2,Data!$DY$1:$IB$1,0)))=TRUE,0,INDEX(Data!$DY:$IB,MATCH($W12,Data!$DT:$DT,0),MATCH(Z$1&amp;"/"&amp;$A$2,Data!$DY$1:$IB$1,0)))</f>
        <v>4</v>
      </c>
      <c r="AA12" s="215">
        <f>IF(ISERROR(INDEX(Data!$DY:$IB,MATCH($W12,Data!$DT:$DT,0),MATCH(AA$1&amp;"/"&amp;$A$2,Data!$DY$1:$IB$1,0)))=TRUE,0,INDEX(Data!$DY:$IB,MATCH($W12,Data!$DT:$DT,0),MATCH(AA$1&amp;"/"&amp;$A$2,Data!$DY$1:$IB$1,0)))</f>
        <v>3</v>
      </c>
      <c r="AB12" s="215">
        <f>IF(ISERROR(INDEX(Data!$DY:$IB,MATCH($W12,Data!$DT:$DT,0),MATCH(AB$1&amp;"/"&amp;$A$2,Data!$DY$1:$IB$1,0)))=TRUE,0,INDEX(Data!$DY:$IB,MATCH($W12,Data!$DT:$DT,0),MATCH(AB$1&amp;"/"&amp;$A$2,Data!$DY$1:$IB$1,0)))</f>
        <v>0</v>
      </c>
      <c r="AC12" s="213">
        <f t="array" aca="1" ref="AC12" ca="1">SUMPRODUCT(($X12:$AB12&lt;=AC$2)*($X12:$AB12&gt;0))</f>
        <v>0</v>
      </c>
      <c r="AD12" s="213">
        <f t="shared" ca="1" si="11"/>
        <v>1</v>
      </c>
      <c r="AE12" s="213">
        <f t="shared" ca="1" si="0"/>
        <v>3</v>
      </c>
      <c r="AF12" s="213">
        <f t="shared" ca="1" si="11"/>
        <v>0</v>
      </c>
      <c r="AG12" s="213">
        <f t="shared" ca="1" si="11"/>
        <v>0</v>
      </c>
      <c r="AH12" s="213">
        <f t="shared" ca="1" si="11"/>
        <v>0</v>
      </c>
      <c r="AI12" s="213">
        <f t="shared" ca="1" si="12"/>
        <v>0</v>
      </c>
      <c r="AJ12" s="213" t="str">
        <f t="shared" ca="1" si="16"/>
        <v/>
      </c>
      <c r="AK12" s="213" t="str">
        <f t="shared" ca="1" si="5"/>
        <v>/F</v>
      </c>
      <c r="AL12" s="213" t="str">
        <f t="shared" ca="1" si="6"/>
        <v>/R1/R2/R3</v>
      </c>
      <c r="AM12" s="213" t="str">
        <f t="shared" ca="1" si="7"/>
        <v/>
      </c>
      <c r="AN12" s="213" t="str">
        <f t="shared" ca="1" si="8"/>
        <v/>
      </c>
      <c r="AO12" s="213" t="str">
        <f t="shared" ca="1" si="9"/>
        <v/>
      </c>
      <c r="AP12" s="213" t="str">
        <f t="shared" ca="1" si="3"/>
        <v/>
      </c>
      <c r="AQ12" s="213" t="str">
        <f t="shared" ca="1" si="10"/>
        <v>1495M</v>
      </c>
      <c r="AR12" s="204" t="str">
        <f ca="1">IF(OFFSET($AB12,0,MATCH(A$17,AC$1:AI$1,0))=0,"",OFFSET($AB12,0,MATCH(A$17,AC$1:AI$1,0))&amp;" / "&amp;W12 &amp;" ("&amp;INDEX(Data!DX:DX,MATCH(W12,Data!DT:DT,0))&amp;")")</f>
        <v>1 / Daniel Maier (4)</v>
      </c>
      <c r="AS12" s="204">
        <f>INDEX(Data!DX:DX,MATCH(W12,Data!DT:DT,0))</f>
        <v>4</v>
      </c>
      <c r="AT12" s="204" t="str">
        <f>MID(INDEX(Data!A:A,MATCH(W12,Data!DT:DT,0)),2,5)</f>
        <v>5</v>
      </c>
      <c r="AU12" s="204" t="str">
        <f>INDEX(Data!DW:DW,MATCH(W12,Data!DT:DT,0))</f>
        <v>M</v>
      </c>
      <c r="AV12" s="204" t="str">
        <f t="shared" ca="1" si="4"/>
        <v>F</v>
      </c>
      <c r="AW12" s="204" t="str">
        <f t="array" aca="1" ref="AW12" ca="1">INDEX($AR$3:$AR$102,MATCH(LARGE(COUNTIF($AQ$3:$AQ$102,"&lt;"&amp;$AQ$3:$AQ$102),ROWS(AQ$3:AQ12)),COUNTIF($AQ$3:$AQ$102,"&lt;"&amp;$AQ$3:$AQ$102),0))</f>
        <v>1 / Daniel Maier (4)</v>
      </c>
      <c r="AX12" s="344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  <c r="BQ12" s="216"/>
      <c r="BR12" s="216"/>
      <c r="BS12" s="216"/>
      <c r="BT12" s="216"/>
      <c r="BU12" s="216"/>
      <c r="BV12" s="216"/>
      <c r="BW12" s="216"/>
      <c r="BX12" s="216"/>
      <c r="BY12" s="216"/>
      <c r="BZ12" s="216"/>
      <c r="CA12" s="216"/>
      <c r="CB12" s="216"/>
      <c r="CC12" s="216"/>
      <c r="CD12" s="216"/>
      <c r="CE12" s="216"/>
      <c r="CF12" s="216"/>
      <c r="CG12" s="216"/>
      <c r="CH12" s="216"/>
      <c r="CI12" s="216"/>
      <c r="CJ12" s="216"/>
      <c r="CK12" s="216"/>
    </row>
    <row r="13" spans="1:89" s="79" customFormat="1" x14ac:dyDescent="0.25">
      <c r="A13" s="136" t="s">
        <v>122</v>
      </c>
      <c r="B13" s="93">
        <f t="shared" ref="B13:H13" ca="1" si="21">B7/SUM($B7:$H7)</f>
        <v>0</v>
      </c>
      <c r="C13" s="94">
        <f t="shared" ca="1" si="21"/>
        <v>0.17857142857142858</v>
      </c>
      <c r="D13" s="94">
        <f t="shared" ca="1" si="21"/>
        <v>0.6071428571428571</v>
      </c>
      <c r="E13" s="94">
        <f t="shared" ca="1" si="21"/>
        <v>0.21428571428571427</v>
      </c>
      <c r="F13" s="94">
        <f t="shared" ca="1" si="21"/>
        <v>0</v>
      </c>
      <c r="G13" s="94">
        <f t="shared" ca="1" si="21"/>
        <v>0</v>
      </c>
      <c r="H13" s="95">
        <f t="shared" ca="1" si="21"/>
        <v>0</v>
      </c>
      <c r="I13" s="96">
        <f t="shared" ca="1" si="14"/>
        <v>0</v>
      </c>
      <c r="J13" s="97">
        <f t="shared" ref="J13:O13" ca="1" si="22">J7/SUM($I7:$O7)</f>
        <v>0</v>
      </c>
      <c r="K13" s="97">
        <f t="shared" ca="1" si="22"/>
        <v>0.75</v>
      </c>
      <c r="L13" s="97">
        <f t="shared" ca="1" si="22"/>
        <v>0.25</v>
      </c>
      <c r="M13" s="97">
        <f t="shared" ca="1" si="22"/>
        <v>0</v>
      </c>
      <c r="N13" s="97">
        <f t="shared" ca="1" si="22"/>
        <v>0</v>
      </c>
      <c r="O13" s="98">
        <f t="shared" ca="1" si="22"/>
        <v>0</v>
      </c>
      <c r="P13" s="216"/>
      <c r="Q13" s="216"/>
      <c r="R13" s="216"/>
      <c r="S13" s="216"/>
      <c r="T13" s="216"/>
      <c r="U13" s="215"/>
      <c r="V13" s="259"/>
      <c r="W13" s="213" t="str">
        <f>Data!DT101</f>
        <v>Eric Osterwinter</v>
      </c>
      <c r="X13" s="215">
        <f>IF(ISERROR(INDEX(Data!$DY:$IB,MATCH($W13,Data!$DT:$DT,0),MATCH(X$1&amp;"/"&amp;$A$2,Data!$DY$1:$IB$1,0)))=TRUE,0,INDEX(Data!$DY:$IB,MATCH($W13,Data!$DT:$DT,0),MATCH(X$1&amp;"/"&amp;$A$2,Data!$DY$1:$IB$1,0)))</f>
        <v>4</v>
      </c>
      <c r="Y13" s="215">
        <f>IF(ISERROR(INDEX(Data!$DY:$IB,MATCH($W13,Data!$DT:$DT,0),MATCH(Y$1&amp;"/"&amp;$A$2,Data!$DY$1:$IB$1,0)))=TRUE,0,INDEX(Data!$DY:$IB,MATCH($W13,Data!$DT:$DT,0),MATCH(Y$1&amp;"/"&amp;$A$2,Data!$DY$1:$IB$1,0)))</f>
        <v>4</v>
      </c>
      <c r="Z13" s="215">
        <f>IF(ISERROR(INDEX(Data!$DY:$IB,MATCH($W13,Data!$DT:$DT,0),MATCH(Z$1&amp;"/"&amp;$A$2,Data!$DY$1:$IB$1,0)))=TRUE,0,INDEX(Data!$DY:$IB,MATCH($W13,Data!$DT:$DT,0),MATCH(Z$1&amp;"/"&amp;$A$2,Data!$DY$1:$IB$1,0)))</f>
        <v>3</v>
      </c>
      <c r="AA13" s="215">
        <f>IF(ISERROR(INDEX(Data!$DY:$IB,MATCH($W13,Data!$DT:$DT,0),MATCH(AA$1&amp;"/"&amp;$A$2,Data!$DY$1:$IB$1,0)))=TRUE,0,INDEX(Data!$DY:$IB,MATCH($W13,Data!$DT:$DT,0),MATCH(AA$1&amp;"/"&amp;$A$2,Data!$DY$1:$IB$1,0)))</f>
        <v>3</v>
      </c>
      <c r="AB13" s="215">
        <f>IF(ISERROR(INDEX(Data!$DY:$IB,MATCH($W13,Data!$DT:$DT,0),MATCH(AB$1&amp;"/"&amp;$A$2,Data!$DY$1:$IB$1,0)))=TRUE,0,INDEX(Data!$DY:$IB,MATCH($W13,Data!$DT:$DT,0),MATCH(AB$1&amp;"/"&amp;$A$2,Data!$DY$1:$IB$1,0)))</f>
        <v>0</v>
      </c>
      <c r="AC13" s="213">
        <f t="array" aca="1" ref="AC13" ca="1">SUMPRODUCT(($X13:$AB13&lt;=AC$2)*($X13:$AB13&gt;0))</f>
        <v>0</v>
      </c>
      <c r="AD13" s="213">
        <f t="shared" ca="1" si="11"/>
        <v>2</v>
      </c>
      <c r="AE13" s="213">
        <f t="shared" ca="1" si="0"/>
        <v>2</v>
      </c>
      <c r="AF13" s="213">
        <f t="shared" ca="1" si="11"/>
        <v>0</v>
      </c>
      <c r="AG13" s="213">
        <f t="shared" ca="1" si="11"/>
        <v>0</v>
      </c>
      <c r="AH13" s="213">
        <f t="shared" ca="1" si="11"/>
        <v>0</v>
      </c>
      <c r="AI13" s="213">
        <f t="shared" ca="1" si="12"/>
        <v>0</v>
      </c>
      <c r="AJ13" s="213" t="str">
        <f t="shared" ca="1" si="16"/>
        <v/>
      </c>
      <c r="AK13" s="213" t="str">
        <f t="shared" ca="1" si="5"/>
        <v>/R3/F</v>
      </c>
      <c r="AL13" s="213" t="str">
        <f t="shared" ca="1" si="6"/>
        <v>/R1/R2</v>
      </c>
      <c r="AM13" s="213" t="str">
        <f t="shared" ca="1" si="7"/>
        <v/>
      </c>
      <c r="AN13" s="213" t="str">
        <f t="shared" ca="1" si="8"/>
        <v/>
      </c>
      <c r="AO13" s="213" t="str">
        <f t="shared" ca="1" si="9"/>
        <v/>
      </c>
      <c r="AP13" s="213" t="str">
        <f t="shared" ca="1" si="3"/>
        <v/>
      </c>
      <c r="AQ13" s="213" t="str">
        <f t="shared" ca="1" si="10"/>
        <v>2487M</v>
      </c>
      <c r="AR13" s="204" t="str">
        <f ca="1">IF(OFFSET($AB13,0,MATCH(A$17,AC$1:AI$1,0))=0,"",OFFSET($AB13,0,MATCH(A$17,AC$1:AI$1,0))&amp;" / "&amp;W13 &amp;" ("&amp;INDEX(Data!DX:DX,MATCH(W13,Data!DT:DT,0))&amp;")")</f>
        <v>2 / Eric Osterwinter (12)</v>
      </c>
      <c r="AS13" s="204">
        <f>INDEX(Data!DX:DX,MATCH(W13,Data!DT:DT,0))</f>
        <v>12</v>
      </c>
      <c r="AT13" s="204" t="str">
        <f>MID(INDEX(Data!A:A,MATCH(W13,Data!DT:DT,0)),2,5)</f>
        <v>13</v>
      </c>
      <c r="AU13" s="204" t="str">
        <f>INDEX(Data!DW:DW,MATCH(W13,Data!DT:DT,0))</f>
        <v>M</v>
      </c>
      <c r="AV13" s="204" t="str">
        <f t="shared" ca="1" si="4"/>
        <v>R3/F</v>
      </c>
      <c r="AW13" s="204" t="str">
        <f t="array" aca="1" ref="AW13" ca="1">INDEX($AR$3:$AR$102,MATCH(LARGE(COUNTIF($AQ$3:$AQ$102,"&lt;"&amp;$AQ$3:$AQ$102),ROWS(AQ$3:AQ13)),COUNTIF($AQ$3:$AQ$102,"&lt;"&amp;$AQ$3:$AQ$102),0))</f>
        <v>1 / Mike Bischof-Horak (6)</v>
      </c>
      <c r="AX13" s="344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  <c r="BI13" s="216"/>
      <c r="BJ13" s="216"/>
      <c r="BK13" s="216"/>
      <c r="BL13" s="216"/>
      <c r="BM13" s="216"/>
      <c r="BN13" s="216"/>
      <c r="BO13" s="216"/>
      <c r="BP13" s="216"/>
      <c r="BQ13" s="216"/>
      <c r="BR13" s="216"/>
      <c r="BS13" s="216"/>
      <c r="BT13" s="216"/>
      <c r="BU13" s="216"/>
      <c r="BV13" s="216"/>
      <c r="BW13" s="216"/>
      <c r="BX13" s="216"/>
      <c r="BY13" s="216"/>
      <c r="BZ13" s="216"/>
      <c r="CA13" s="216"/>
      <c r="CB13" s="216"/>
      <c r="CC13" s="216"/>
      <c r="CD13" s="216"/>
      <c r="CE13" s="216"/>
      <c r="CF13" s="216"/>
      <c r="CG13" s="216"/>
      <c r="CH13" s="216"/>
      <c r="CI13" s="216"/>
      <c r="CJ13" s="216"/>
      <c r="CK13" s="216"/>
    </row>
    <row r="14" spans="1:89" s="79" customFormat="1" x14ac:dyDescent="0.25">
      <c r="A14" s="136" t="s">
        <v>123</v>
      </c>
      <c r="B14" s="93" t="e">
        <f t="shared" ref="B14:H14" ca="1" si="23">B8/SUM($B8:$H8)</f>
        <v>#N/A</v>
      </c>
      <c r="C14" s="94" t="e">
        <f t="shared" ca="1" si="23"/>
        <v>#N/A</v>
      </c>
      <c r="D14" s="94" t="e">
        <f t="shared" ca="1" si="23"/>
        <v>#N/A</v>
      </c>
      <c r="E14" s="94" t="e">
        <f t="shared" ca="1" si="23"/>
        <v>#N/A</v>
      </c>
      <c r="F14" s="94" t="e">
        <f t="shared" ca="1" si="23"/>
        <v>#N/A</v>
      </c>
      <c r="G14" s="94" t="e">
        <f t="shared" ca="1" si="23"/>
        <v>#N/A</v>
      </c>
      <c r="H14" s="95" t="e">
        <f t="shared" ca="1" si="23"/>
        <v>#N/A</v>
      </c>
      <c r="I14" s="96" t="e">
        <f t="shared" ca="1" si="14"/>
        <v>#N/A</v>
      </c>
      <c r="J14" s="97" t="e">
        <f t="shared" ref="J14:O14" ca="1" si="24">J8/SUM($I8:$O8)</f>
        <v>#N/A</v>
      </c>
      <c r="K14" s="97" t="e">
        <f t="shared" ca="1" si="24"/>
        <v>#N/A</v>
      </c>
      <c r="L14" s="97" t="e">
        <f t="shared" ca="1" si="24"/>
        <v>#N/A</v>
      </c>
      <c r="M14" s="97" t="e">
        <f t="shared" ca="1" si="24"/>
        <v>#N/A</v>
      </c>
      <c r="N14" s="97" t="e">
        <f t="shared" ca="1" si="24"/>
        <v>#N/A</v>
      </c>
      <c r="O14" s="98" t="e">
        <f t="shared" ca="1" si="24"/>
        <v>#N/A</v>
      </c>
      <c r="P14" s="216"/>
      <c r="Q14" s="216"/>
      <c r="R14" s="216"/>
      <c r="S14" s="216"/>
      <c r="T14" s="216"/>
      <c r="U14" s="215"/>
      <c r="V14" s="259"/>
      <c r="W14" s="213" t="str">
        <f>Data!DT102</f>
        <v>Florian Gruber</v>
      </c>
      <c r="X14" s="215">
        <f>IF(ISERROR(INDEX(Data!$DY:$IB,MATCH($W14,Data!$DT:$DT,0),MATCH(X$1&amp;"/"&amp;$A$2,Data!$DY$1:$IB$1,0)))=TRUE,0,INDEX(Data!$DY:$IB,MATCH($W14,Data!$DT:$DT,0),MATCH(X$1&amp;"/"&amp;$A$2,Data!$DY$1:$IB$1,0)))</f>
        <v>4</v>
      </c>
      <c r="Y14" s="215">
        <f>IF(ISERROR(INDEX(Data!$DY:$IB,MATCH($W14,Data!$DT:$DT,0),MATCH(Y$1&amp;"/"&amp;$A$2,Data!$DY$1:$IB$1,0)))=TRUE,0,INDEX(Data!$DY:$IB,MATCH($W14,Data!$DT:$DT,0),MATCH(Y$1&amp;"/"&amp;$A$2,Data!$DY$1:$IB$1,0)))</f>
        <v>4</v>
      </c>
      <c r="Z14" s="215">
        <f>IF(ISERROR(INDEX(Data!$DY:$IB,MATCH($W14,Data!$DT:$DT,0),MATCH(Z$1&amp;"/"&amp;$A$2,Data!$DY$1:$IB$1,0)))=TRUE,0,INDEX(Data!$DY:$IB,MATCH($W14,Data!$DT:$DT,0),MATCH(Z$1&amp;"/"&amp;$A$2,Data!$DY$1:$IB$1,0)))</f>
        <v>4</v>
      </c>
      <c r="AA14" s="215">
        <f>IF(ISERROR(INDEX(Data!$DY:$IB,MATCH($W14,Data!$DT:$DT,0),MATCH(AA$1&amp;"/"&amp;$A$2,Data!$DY$1:$IB$1,0)))=TRUE,0,INDEX(Data!$DY:$IB,MATCH($W14,Data!$DT:$DT,0),MATCH(AA$1&amp;"/"&amp;$A$2,Data!$DY$1:$IB$1,0)))</f>
        <v>0</v>
      </c>
      <c r="AB14" s="215">
        <f>IF(ISERROR(INDEX(Data!$DY:$IB,MATCH($W14,Data!$DT:$DT,0),MATCH(AB$1&amp;"/"&amp;$A$2,Data!$DY$1:$IB$1,0)))=TRUE,0,INDEX(Data!$DY:$IB,MATCH($W14,Data!$DT:$DT,0),MATCH(AB$1&amp;"/"&amp;$A$2,Data!$DY$1:$IB$1,0)))</f>
        <v>0</v>
      </c>
      <c r="AC14" s="213">
        <f t="array" aca="1" ref="AC14" ca="1">SUMPRODUCT(($X14:$AB14&lt;=AC$2)*($X14:$AB14&gt;0))</f>
        <v>0</v>
      </c>
      <c r="AD14" s="213">
        <f t="shared" ca="1" si="11"/>
        <v>0</v>
      </c>
      <c r="AE14" s="213">
        <f t="shared" ca="1" si="0"/>
        <v>3</v>
      </c>
      <c r="AF14" s="213">
        <f t="shared" ca="1" si="11"/>
        <v>0</v>
      </c>
      <c r="AG14" s="213">
        <f t="shared" ca="1" si="11"/>
        <v>0</v>
      </c>
      <c r="AH14" s="213">
        <f t="shared" ca="1" si="11"/>
        <v>0</v>
      </c>
      <c r="AI14" s="213">
        <f t="shared" ca="1" si="12"/>
        <v>0</v>
      </c>
      <c r="AJ14" s="213" t="str">
        <f t="shared" ca="1" si="16"/>
        <v/>
      </c>
      <c r="AK14" s="213" t="str">
        <f t="shared" ca="1" si="5"/>
        <v/>
      </c>
      <c r="AL14" s="213" t="str">
        <f t="shared" ca="1" si="6"/>
        <v>/R1/R2/R3</v>
      </c>
      <c r="AM14" s="213" t="str">
        <f t="shared" ca="1" si="7"/>
        <v/>
      </c>
      <c r="AN14" s="213" t="str">
        <f t="shared" ca="1" si="8"/>
        <v/>
      </c>
      <c r="AO14" s="213" t="str">
        <f t="shared" ca="1" si="9"/>
        <v/>
      </c>
      <c r="AP14" s="213" t="str">
        <f t="shared" ca="1" si="3"/>
        <v/>
      </c>
      <c r="AQ14" s="213" t="str">
        <f t="shared" ca="1" si="10"/>
        <v/>
      </c>
      <c r="AR14" s="204" t="str">
        <f ca="1">IF(OFFSET($AB14,0,MATCH(A$17,AC$1:AI$1,0))=0,"",OFFSET($AB14,0,MATCH(A$17,AC$1:AI$1,0))&amp;" / "&amp;W14 &amp;" ("&amp;INDEX(Data!DX:DX,MATCH(W14,Data!DT:DT,0))&amp;")")</f>
        <v/>
      </c>
      <c r="AS14" s="204">
        <f>INDEX(Data!DX:DX,MATCH(W14,Data!DT:DT,0))</f>
        <v>29</v>
      </c>
      <c r="AT14" s="204" t="str">
        <f>MID(INDEX(Data!A:A,MATCH(W14,Data!DT:DT,0)),2,5)</f>
        <v>29</v>
      </c>
      <c r="AU14" s="204" t="str">
        <f>INDEX(Data!DW:DW,MATCH(W14,Data!DT:DT,0))</f>
        <v>M</v>
      </c>
      <c r="AV14" s="204" t="str">
        <f t="shared" ca="1" si="4"/>
        <v/>
      </c>
      <c r="AW14" s="204" t="str">
        <f t="array" aca="1" ref="AW14" ca="1">INDEX($AR$3:$AR$102,MATCH(LARGE(COUNTIF($AQ$3:$AQ$102,"&lt;"&amp;$AQ$3:$AQ$102),ROWS(AQ$3:AQ14)),COUNTIF($AQ$3:$AQ$102,"&lt;"&amp;$AQ$3:$AQ$102),0))</f>
        <v>1 / Johannes Hielfer (8)</v>
      </c>
      <c r="AX14" s="344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  <c r="BI14" s="216"/>
      <c r="BJ14" s="216"/>
      <c r="BK14" s="216"/>
      <c r="BL14" s="216"/>
      <c r="BM14" s="216"/>
      <c r="BN14" s="216"/>
      <c r="BO14" s="216"/>
      <c r="BP14" s="216"/>
      <c r="BQ14" s="216"/>
      <c r="BR14" s="216"/>
      <c r="BS14" s="216"/>
      <c r="BT14" s="216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216"/>
      <c r="CG14" s="216"/>
      <c r="CH14" s="216"/>
      <c r="CI14" s="216"/>
      <c r="CJ14" s="216"/>
      <c r="CK14" s="216"/>
    </row>
    <row r="15" spans="1:89" s="79" customFormat="1" ht="15" customHeight="1" thickBot="1" x14ac:dyDescent="0.3">
      <c r="A15" s="137" t="s">
        <v>124</v>
      </c>
      <c r="B15" s="99">
        <f t="shared" ref="B15:H15" ca="1" si="25">B9/SUM($B9:$H9)</f>
        <v>0</v>
      </c>
      <c r="C15" s="100">
        <f t="shared" ca="1" si="25"/>
        <v>0.17171717171717171</v>
      </c>
      <c r="D15" s="100">
        <f t="shared" ca="1" si="25"/>
        <v>0.54040404040404044</v>
      </c>
      <c r="E15" s="100">
        <f t="shared" ca="1" si="25"/>
        <v>0.23232323232323232</v>
      </c>
      <c r="F15" s="100">
        <f t="shared" ca="1" si="25"/>
        <v>4.5454545454545456E-2</v>
      </c>
      <c r="G15" s="100">
        <f t="shared" ca="1" si="25"/>
        <v>1.0101010101010102E-2</v>
      </c>
      <c r="H15" s="101">
        <f t="shared" ca="1" si="25"/>
        <v>0</v>
      </c>
      <c r="I15" s="102">
        <f t="shared" ca="1" si="14"/>
        <v>0</v>
      </c>
      <c r="J15" s="103">
        <f t="shared" ref="J15:O15" ca="1" si="26">J9/SUM($I9:$O9)</f>
        <v>0</v>
      </c>
      <c r="K15" s="103">
        <f t="shared" ca="1" si="26"/>
        <v>0.44444444444444442</v>
      </c>
      <c r="L15" s="103">
        <f t="shared" ca="1" si="26"/>
        <v>0.5</v>
      </c>
      <c r="M15" s="103">
        <f t="shared" ca="1" si="26"/>
        <v>5.5555555555555552E-2</v>
      </c>
      <c r="N15" s="103">
        <f t="shared" ca="1" si="26"/>
        <v>0</v>
      </c>
      <c r="O15" s="104">
        <f t="shared" ca="1" si="26"/>
        <v>0</v>
      </c>
      <c r="P15" s="216"/>
      <c r="Q15" s="216"/>
      <c r="R15" s="216"/>
      <c r="S15" s="216"/>
      <c r="T15" s="216"/>
      <c r="U15" s="215"/>
      <c r="V15" s="259"/>
      <c r="W15" s="213" t="str">
        <f>Data!DT103</f>
        <v>Florian Lingenhel</v>
      </c>
      <c r="X15" s="215">
        <f>IF(ISERROR(INDEX(Data!$DY:$IB,MATCH($W15,Data!$DT:$DT,0),MATCH(X$1&amp;"/"&amp;$A$2,Data!$DY$1:$IB$1,0)))=TRUE,0,INDEX(Data!$DY:$IB,MATCH($W15,Data!$DT:$DT,0),MATCH(X$1&amp;"/"&amp;$A$2,Data!$DY$1:$IB$1,0)))</f>
        <v>5</v>
      </c>
      <c r="Y15" s="215">
        <f>IF(ISERROR(INDEX(Data!$DY:$IB,MATCH($W15,Data!$DT:$DT,0),MATCH(Y$1&amp;"/"&amp;$A$2,Data!$DY$1:$IB$1,0)))=TRUE,0,INDEX(Data!$DY:$IB,MATCH($W15,Data!$DT:$DT,0),MATCH(Y$1&amp;"/"&amp;$A$2,Data!$DY$1:$IB$1,0)))</f>
        <v>4</v>
      </c>
      <c r="Z15" s="215">
        <f>IF(ISERROR(INDEX(Data!$DY:$IB,MATCH($W15,Data!$DT:$DT,0),MATCH(Z$1&amp;"/"&amp;$A$2,Data!$DY$1:$IB$1,0)))=TRUE,0,INDEX(Data!$DY:$IB,MATCH($W15,Data!$DT:$DT,0),MATCH(Z$1&amp;"/"&amp;$A$2,Data!$DY$1:$IB$1,0)))</f>
        <v>4</v>
      </c>
      <c r="AA15" s="215">
        <f>IF(ISERROR(INDEX(Data!$DY:$IB,MATCH($W15,Data!$DT:$DT,0),MATCH(AA$1&amp;"/"&amp;$A$2,Data!$DY$1:$IB$1,0)))=TRUE,0,INDEX(Data!$DY:$IB,MATCH($W15,Data!$DT:$DT,0),MATCH(AA$1&amp;"/"&amp;$A$2,Data!$DY$1:$IB$1,0)))</f>
        <v>0</v>
      </c>
      <c r="AB15" s="215">
        <f>IF(ISERROR(INDEX(Data!$DY:$IB,MATCH($W15,Data!$DT:$DT,0),MATCH(AB$1&amp;"/"&amp;$A$2,Data!$DY$1:$IB$1,0)))=TRUE,0,INDEX(Data!$DY:$IB,MATCH($W15,Data!$DT:$DT,0),MATCH(AB$1&amp;"/"&amp;$A$2,Data!$DY$1:$IB$1,0)))</f>
        <v>0</v>
      </c>
      <c r="AC15" s="213">
        <f t="array" aca="1" ref="AC15" ca="1">SUMPRODUCT(($X15:$AB15&lt;=AC$2)*($X15:$AB15&gt;0))</f>
        <v>0</v>
      </c>
      <c r="AD15" s="213">
        <f t="shared" ca="1" si="11"/>
        <v>0</v>
      </c>
      <c r="AE15" s="213">
        <f t="shared" ca="1" si="0"/>
        <v>2</v>
      </c>
      <c r="AF15" s="213">
        <f t="shared" ca="1" si="11"/>
        <v>1</v>
      </c>
      <c r="AG15" s="213">
        <f t="shared" ca="1" si="11"/>
        <v>0</v>
      </c>
      <c r="AH15" s="213">
        <f t="shared" ca="1" si="11"/>
        <v>0</v>
      </c>
      <c r="AI15" s="213">
        <f t="shared" ca="1" si="12"/>
        <v>0</v>
      </c>
      <c r="AJ15" s="213" t="str">
        <f t="shared" ca="1" si="16"/>
        <v/>
      </c>
      <c r="AK15" s="213" t="str">
        <f t="shared" ca="1" si="5"/>
        <v/>
      </c>
      <c r="AL15" s="213" t="str">
        <f t="shared" ca="1" si="6"/>
        <v>/R2/R3</v>
      </c>
      <c r="AM15" s="213" t="str">
        <f t="shared" ca="1" si="7"/>
        <v>/R1</v>
      </c>
      <c r="AN15" s="213" t="str">
        <f t="shared" ca="1" si="8"/>
        <v/>
      </c>
      <c r="AO15" s="213" t="str">
        <f t="shared" ca="1" si="9"/>
        <v/>
      </c>
      <c r="AP15" s="213" t="str">
        <f t="shared" ca="1" si="3"/>
        <v/>
      </c>
      <c r="AQ15" s="213" t="str">
        <f t="shared" ca="1" si="10"/>
        <v/>
      </c>
      <c r="AR15" s="204" t="str">
        <f ca="1">IF(OFFSET($AB15,0,MATCH(A$17,AC$1:AI$1,0))=0,"",OFFSET($AB15,0,MATCH(A$17,AC$1:AI$1,0))&amp;" / "&amp;W15 &amp;" ("&amp;INDEX(Data!DX:DX,MATCH(W15,Data!DT:DT,0))&amp;")")</f>
        <v/>
      </c>
      <c r="AS15" s="204">
        <f>INDEX(Data!DX:DX,MATCH(W15,Data!DT:DT,0))</f>
        <v>45</v>
      </c>
      <c r="AT15" s="204" t="str">
        <f>MID(INDEX(Data!A:A,MATCH(W15,Data!DT:DT,0)),2,5)</f>
        <v>45</v>
      </c>
      <c r="AU15" s="204" t="str">
        <f>INDEX(Data!DW:DW,MATCH(W15,Data!DT:DT,0))</f>
        <v>M</v>
      </c>
      <c r="AV15" s="204" t="str">
        <f t="shared" ca="1" si="4"/>
        <v/>
      </c>
      <c r="AW15" s="204" t="str">
        <f t="array" aca="1" ref="AW15" ca="1">INDEX($AR$3:$AR$102,MATCH(LARGE(COUNTIF($AQ$3:$AQ$102,"&lt;"&amp;$AQ$3:$AQ$102),ROWS(AQ$3:AQ15)),COUNTIF($AQ$3:$AQ$102,"&lt;"&amp;$AQ$3:$AQ$102),0))</f>
        <v>1 / Manuel Oman (10)</v>
      </c>
      <c r="AX15" s="344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  <c r="BI15" s="216"/>
      <c r="BJ15" s="216"/>
      <c r="BK15" s="216"/>
      <c r="BL15" s="216"/>
      <c r="BM15" s="216"/>
      <c r="BN15" s="216"/>
      <c r="BO15" s="216"/>
      <c r="BP15" s="216"/>
      <c r="BQ15" s="216"/>
      <c r="BR15" s="216"/>
      <c r="BS15" s="216"/>
      <c r="BT15" s="216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216"/>
      <c r="CG15" s="216"/>
      <c r="CH15" s="216"/>
      <c r="CI15" s="216"/>
      <c r="CJ15" s="216"/>
      <c r="CK15" s="216"/>
    </row>
    <row r="16" spans="1:89" s="203" customFormat="1" ht="3.75" customHeight="1" thickBot="1" x14ac:dyDescent="0.3">
      <c r="A16" s="213"/>
      <c r="U16" s="215"/>
      <c r="V16" s="258"/>
      <c r="W16" s="213" t="str">
        <f>Data!DT104</f>
        <v>Franz Hable</v>
      </c>
      <c r="X16" s="215">
        <f>IF(ISERROR(INDEX(Data!$DY:$IB,MATCH($W16,Data!$DT:$DT,0),MATCH(X$1&amp;"/"&amp;$A$2,Data!$DY$1:$IB$1,0)))=TRUE,0,INDEX(Data!$DY:$IB,MATCH($W16,Data!$DT:$DT,0),MATCH(X$1&amp;"/"&amp;$A$2,Data!$DY$1:$IB$1,0)))</f>
        <v>4</v>
      </c>
      <c r="Y16" s="215">
        <f>IF(ISERROR(INDEX(Data!$DY:$IB,MATCH($W16,Data!$DT:$DT,0),MATCH(Y$1&amp;"/"&amp;$A$2,Data!$DY$1:$IB$1,0)))=TRUE,0,INDEX(Data!$DY:$IB,MATCH($W16,Data!$DT:$DT,0),MATCH(Y$1&amp;"/"&amp;$A$2,Data!$DY$1:$IB$1,0)))</f>
        <v>4</v>
      </c>
      <c r="Z16" s="215">
        <f>IF(ISERROR(INDEX(Data!$DY:$IB,MATCH($W16,Data!$DT:$DT,0),MATCH(Z$1&amp;"/"&amp;$A$2,Data!$DY$1:$IB$1,0)))=TRUE,0,INDEX(Data!$DY:$IB,MATCH($W16,Data!$DT:$DT,0),MATCH(Z$1&amp;"/"&amp;$A$2,Data!$DY$1:$IB$1,0)))</f>
        <v>4</v>
      </c>
      <c r="AA16" s="215">
        <f>IF(ISERROR(INDEX(Data!$DY:$IB,MATCH($W16,Data!$DT:$DT,0),MATCH(AA$1&amp;"/"&amp;$A$2,Data!$DY$1:$IB$1,0)))=TRUE,0,INDEX(Data!$DY:$IB,MATCH($W16,Data!$DT:$DT,0),MATCH(AA$1&amp;"/"&amp;$A$2,Data!$DY$1:$IB$1,0)))</f>
        <v>0</v>
      </c>
      <c r="AB16" s="215">
        <f>IF(ISERROR(INDEX(Data!$DY:$IB,MATCH($W16,Data!$DT:$DT,0),MATCH(AB$1&amp;"/"&amp;$A$2,Data!$DY$1:$IB$1,0)))=TRUE,0,INDEX(Data!$DY:$IB,MATCH($W16,Data!$DT:$DT,0),MATCH(AB$1&amp;"/"&amp;$A$2,Data!$DY$1:$IB$1,0)))</f>
        <v>0</v>
      </c>
      <c r="AC16" s="213">
        <f t="array" aca="1" ref="AC16" ca="1">SUMPRODUCT(($X16:$AB16&lt;=AC$2)*($X16:$AB16&gt;0))</f>
        <v>0</v>
      </c>
      <c r="AD16" s="213">
        <f t="shared" ca="1" si="11"/>
        <v>0</v>
      </c>
      <c r="AE16" s="213">
        <f t="shared" ca="1" si="0"/>
        <v>3</v>
      </c>
      <c r="AF16" s="213">
        <f t="shared" ca="1" si="11"/>
        <v>0</v>
      </c>
      <c r="AG16" s="213">
        <f t="shared" ca="1" si="11"/>
        <v>0</v>
      </c>
      <c r="AH16" s="213">
        <f t="shared" ca="1" si="11"/>
        <v>0</v>
      </c>
      <c r="AI16" s="213">
        <f t="shared" ca="1" si="12"/>
        <v>0</v>
      </c>
      <c r="AJ16" s="213" t="str">
        <f t="shared" ca="1" si="16"/>
        <v/>
      </c>
      <c r="AK16" s="213" t="str">
        <f t="shared" ca="1" si="5"/>
        <v/>
      </c>
      <c r="AL16" s="213" t="str">
        <f t="shared" ca="1" si="6"/>
        <v>/R1/R2/R3</v>
      </c>
      <c r="AM16" s="213" t="str">
        <f t="shared" ca="1" si="7"/>
        <v/>
      </c>
      <c r="AN16" s="213" t="str">
        <f t="shared" ca="1" si="8"/>
        <v/>
      </c>
      <c r="AO16" s="213" t="str">
        <f t="shared" ca="1" si="9"/>
        <v/>
      </c>
      <c r="AP16" s="213" t="str">
        <f t="shared" ca="1" si="3"/>
        <v/>
      </c>
      <c r="AQ16" s="213" t="str">
        <f t="shared" ca="1" si="10"/>
        <v/>
      </c>
      <c r="AR16" s="204" t="str">
        <f ca="1">IF(OFFSET($AB16,0,MATCH(A$17,AC$1:AI$1,0))=0,"",OFFSET($AB16,0,MATCH(A$17,AC$1:AI$1,0))&amp;" / "&amp;W16 &amp;" ("&amp;INDEX(Data!DX:DX,MATCH(W16,Data!DT:DT,0))&amp;")")</f>
        <v/>
      </c>
      <c r="AS16" s="204">
        <f>INDEX(Data!DX:DX,MATCH(W16,Data!DT:DT,0))</f>
        <v>38</v>
      </c>
      <c r="AT16" s="204" t="str">
        <f>MID(INDEX(Data!A:A,MATCH(W16,Data!DT:DT,0)),2,5)</f>
        <v>38</v>
      </c>
      <c r="AU16" s="204" t="str">
        <f>INDEX(Data!DW:DW,MATCH(W16,Data!DT:DT,0))</f>
        <v>M</v>
      </c>
      <c r="AV16" s="204" t="str">
        <f t="shared" ca="1" si="4"/>
        <v/>
      </c>
      <c r="AW16" s="204" t="str">
        <f t="array" aca="1" ref="AW16" ca="1">INDEX($AR$3:$AR$102,MATCH(LARGE(COUNTIF($AQ$3:$AQ$102,"&lt;"&amp;$AQ$3:$AQ$102),ROWS(AQ$3:AQ16)),COUNTIF($AQ$3:$AQ$102,"&lt;"&amp;$AQ$3:$AQ$102),0))</f>
        <v>1 / Laurenz Schaurhofer (11)</v>
      </c>
      <c r="AX16" s="344"/>
    </row>
    <row r="17" spans="1:49" ht="15" customHeight="1" thickBot="1" x14ac:dyDescent="0.3">
      <c r="A17" s="403" t="s">
        <v>44</v>
      </c>
      <c r="B17" s="404"/>
      <c r="C17" s="404"/>
      <c r="D17" s="404"/>
      <c r="E17" s="405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U17" s="215"/>
      <c r="W17" s="213" t="str">
        <f>Data!DT105</f>
        <v>Gabriele Gould</v>
      </c>
      <c r="X17" s="215">
        <f>IF(ISERROR(INDEX(Data!$DY:$IB,MATCH($W17,Data!$DT:$DT,0),MATCH(X$1&amp;"/"&amp;$A$2,Data!$DY$1:$IB$1,0)))=TRUE,0,INDEX(Data!$DY:$IB,MATCH($W17,Data!$DT:$DT,0),MATCH(X$1&amp;"/"&amp;$A$2,Data!$DY$1:$IB$1,0)))</f>
        <v>6</v>
      </c>
      <c r="Y17" s="215">
        <f>IF(ISERROR(INDEX(Data!$DY:$IB,MATCH($W17,Data!$DT:$DT,0),MATCH(Y$1&amp;"/"&amp;$A$2,Data!$DY$1:$IB$1,0)))=TRUE,0,INDEX(Data!$DY:$IB,MATCH($W17,Data!$DT:$DT,0),MATCH(Y$1&amp;"/"&amp;$A$2,Data!$DY$1:$IB$1,0)))</f>
        <v>0</v>
      </c>
      <c r="Z17" s="215">
        <f>IF(ISERROR(INDEX(Data!$DY:$IB,MATCH($W17,Data!$DT:$DT,0),MATCH(Z$1&amp;"/"&amp;$A$2,Data!$DY$1:$IB$1,0)))=TRUE,0,INDEX(Data!$DY:$IB,MATCH($W17,Data!$DT:$DT,0),MATCH(Z$1&amp;"/"&amp;$A$2,Data!$DY$1:$IB$1,0)))</f>
        <v>5</v>
      </c>
      <c r="AA17" s="215">
        <f>IF(ISERROR(INDEX(Data!$DY:$IB,MATCH($W17,Data!$DT:$DT,0),MATCH(AA$1&amp;"/"&amp;$A$2,Data!$DY$1:$IB$1,0)))=TRUE,0,INDEX(Data!$DY:$IB,MATCH($W17,Data!$DT:$DT,0),MATCH(AA$1&amp;"/"&amp;$A$2,Data!$DY$1:$IB$1,0)))</f>
        <v>0</v>
      </c>
      <c r="AB17" s="215">
        <f>IF(ISERROR(INDEX(Data!$DY:$IB,MATCH($W17,Data!$DT:$DT,0),MATCH(AB$1&amp;"/"&amp;$A$2,Data!$DY$1:$IB$1,0)))=TRUE,0,INDEX(Data!$DY:$IB,MATCH($W17,Data!$DT:$DT,0),MATCH(AB$1&amp;"/"&amp;$A$2,Data!$DY$1:$IB$1,0)))</f>
        <v>0</v>
      </c>
      <c r="AC17" s="213">
        <f t="array" aca="1" ref="AC17" ca="1">SUMPRODUCT(($X17:$AB17&lt;=AC$2)*($X17:$AB17&gt;0))</f>
        <v>0</v>
      </c>
      <c r="AD17" s="213">
        <f t="shared" ca="1" si="11"/>
        <v>0</v>
      </c>
      <c r="AE17" s="213">
        <f t="shared" ca="1" si="0"/>
        <v>0</v>
      </c>
      <c r="AF17" s="213">
        <f t="shared" ca="1" si="11"/>
        <v>1</v>
      </c>
      <c r="AG17" s="213">
        <f t="shared" ca="1" si="11"/>
        <v>1</v>
      </c>
      <c r="AH17" s="213">
        <f t="shared" ca="1" si="11"/>
        <v>0</v>
      </c>
      <c r="AI17" s="213">
        <f t="shared" ca="1" si="12"/>
        <v>0</v>
      </c>
      <c r="AJ17" s="213" t="str">
        <f t="shared" ca="1" si="16"/>
        <v/>
      </c>
      <c r="AK17" s="213" t="str">
        <f t="shared" ca="1" si="5"/>
        <v/>
      </c>
      <c r="AL17" s="213" t="str">
        <f t="shared" ca="1" si="6"/>
        <v/>
      </c>
      <c r="AM17" s="213" t="str">
        <f t="shared" ca="1" si="7"/>
        <v>/R3</v>
      </c>
      <c r="AN17" s="213" t="str">
        <f t="shared" ca="1" si="8"/>
        <v>/R1</v>
      </c>
      <c r="AO17" s="213" t="str">
        <f t="shared" ca="1" si="9"/>
        <v/>
      </c>
      <c r="AP17" s="213" t="str">
        <f t="shared" ca="1" si="3"/>
        <v/>
      </c>
      <c r="AQ17" s="213" t="str">
        <f t="shared" ca="1" si="10"/>
        <v/>
      </c>
      <c r="AR17" s="204" t="str">
        <f ca="1">IF(OFFSET($AB17,0,MATCH(A$17,AC$1:AI$1,0))=0,"",OFFSET($AB17,0,MATCH(A$17,AC$1:AI$1,0))&amp;" / "&amp;W17 &amp;" ("&amp;INDEX(Data!DX:DX,MATCH(W17,Data!DT:DT,0))&amp;")")</f>
        <v/>
      </c>
      <c r="AS17" s="204" t="str">
        <f>INDEX(Data!DX:DX,MATCH(W17,Data!DT:DT,0))</f>
        <v>NF</v>
      </c>
      <c r="AT17" s="204" t="str">
        <f>MID(INDEX(Data!A:A,MATCH(W17,Data!DT:DT,0)),2,5)</f>
        <v>NF0</v>
      </c>
      <c r="AU17" s="204" t="str">
        <f>INDEX(Data!DW:DW,MATCH(W17,Data!DT:DT,0))</f>
        <v>W</v>
      </c>
      <c r="AV17" s="204" t="str">
        <f t="shared" ca="1" si="4"/>
        <v/>
      </c>
      <c r="AW17" s="204" t="str">
        <f t="array" aca="1" ref="AW17" ca="1">INDEX($AR$3:$AR$102,MATCH(LARGE(COUNTIF($AQ$3:$AQ$102,"&lt;"&amp;$AQ$3:$AQ$102),ROWS(AQ$3:AQ17)),COUNTIF($AQ$3:$AQ$102,"&lt;"&amp;$AQ$3:$AQ$102),0))</f>
        <v>1 / Arno Lingenhel (12)</v>
      </c>
    </row>
    <row r="18" spans="1:49" ht="15" customHeight="1" x14ac:dyDescent="0.25">
      <c r="A18" s="262" t="s">
        <v>188</v>
      </c>
      <c r="B18" s="263"/>
      <c r="C18" s="263"/>
      <c r="D18" s="406" t="s">
        <v>189</v>
      </c>
      <c r="E18" s="407"/>
      <c r="F18" s="203"/>
      <c r="G18" s="203"/>
      <c r="H18" s="203"/>
      <c r="I18" s="203"/>
      <c r="J18" s="203"/>
      <c r="K18" s="203"/>
      <c r="L18" s="203"/>
      <c r="M18" s="203"/>
      <c r="N18" s="203"/>
      <c r="O18" s="203"/>
      <c r="U18" s="215"/>
      <c r="W18" s="213" t="str">
        <f>Data!DT106</f>
        <v>Georg Stocker</v>
      </c>
      <c r="X18" s="215">
        <f>IF(ISERROR(INDEX(Data!$DY:$IB,MATCH($W18,Data!$DT:$DT,0),MATCH(X$1&amp;"/"&amp;$A$2,Data!$DY$1:$IB$1,0)))=TRUE,0,INDEX(Data!$DY:$IB,MATCH($W18,Data!$DT:$DT,0),MATCH(X$1&amp;"/"&amp;$A$2,Data!$DY$1:$IB$1,0)))</f>
        <v>4</v>
      </c>
      <c r="Y18" s="215">
        <f>IF(ISERROR(INDEX(Data!$DY:$IB,MATCH($W18,Data!$DT:$DT,0),MATCH(Y$1&amp;"/"&amp;$A$2,Data!$DY$1:$IB$1,0)))=TRUE,0,INDEX(Data!$DY:$IB,MATCH($W18,Data!$DT:$DT,0),MATCH(Y$1&amp;"/"&amp;$A$2,Data!$DY$1:$IB$1,0)))</f>
        <v>4</v>
      </c>
      <c r="Z18" s="215">
        <f>IF(ISERROR(INDEX(Data!$DY:$IB,MATCH($W18,Data!$DT:$DT,0),MATCH(Z$1&amp;"/"&amp;$A$2,Data!$DY$1:$IB$1,0)))=TRUE,0,INDEX(Data!$DY:$IB,MATCH($W18,Data!$DT:$DT,0),MATCH(Z$1&amp;"/"&amp;$A$2,Data!$DY$1:$IB$1,0)))</f>
        <v>5</v>
      </c>
      <c r="AA18" s="215">
        <f>IF(ISERROR(INDEX(Data!$DY:$IB,MATCH($W18,Data!$DT:$DT,0),MATCH(AA$1&amp;"/"&amp;$A$2,Data!$DY$1:$IB$1,0)))=TRUE,0,INDEX(Data!$DY:$IB,MATCH($W18,Data!$DT:$DT,0),MATCH(AA$1&amp;"/"&amp;$A$2,Data!$DY$1:$IB$1,0)))</f>
        <v>0</v>
      </c>
      <c r="AB18" s="215">
        <f>IF(ISERROR(INDEX(Data!$DY:$IB,MATCH($W18,Data!$DT:$DT,0),MATCH(AB$1&amp;"/"&amp;$A$2,Data!$DY$1:$IB$1,0)))=TRUE,0,INDEX(Data!$DY:$IB,MATCH($W18,Data!$DT:$DT,0),MATCH(AB$1&amp;"/"&amp;$A$2,Data!$DY$1:$IB$1,0)))</f>
        <v>0</v>
      </c>
      <c r="AC18" s="213">
        <f t="array" aca="1" ref="AC18" ca="1">SUMPRODUCT(($X18:$AB18&lt;=AC$2)*($X18:$AB18&gt;0))</f>
        <v>0</v>
      </c>
      <c r="AD18" s="213">
        <f t="shared" ca="1" si="11"/>
        <v>0</v>
      </c>
      <c r="AE18" s="213">
        <f t="shared" ca="1" si="0"/>
        <v>2</v>
      </c>
      <c r="AF18" s="213">
        <f t="shared" ca="1" si="11"/>
        <v>1</v>
      </c>
      <c r="AG18" s="213">
        <f t="shared" ca="1" si="11"/>
        <v>0</v>
      </c>
      <c r="AH18" s="213">
        <f t="shared" ca="1" si="11"/>
        <v>0</v>
      </c>
      <c r="AI18" s="213">
        <f t="shared" ca="1" si="12"/>
        <v>0</v>
      </c>
      <c r="AJ18" s="213" t="str">
        <f t="shared" ca="1" si="16"/>
        <v/>
      </c>
      <c r="AK18" s="213" t="str">
        <f t="shared" ca="1" si="5"/>
        <v/>
      </c>
      <c r="AL18" s="213" t="str">
        <f t="shared" ca="1" si="6"/>
        <v>/R1/R2</v>
      </c>
      <c r="AM18" s="213" t="str">
        <f t="shared" ca="1" si="7"/>
        <v>/R3</v>
      </c>
      <c r="AN18" s="213" t="str">
        <f t="shared" ca="1" si="8"/>
        <v/>
      </c>
      <c r="AO18" s="213" t="str">
        <f t="shared" ca="1" si="9"/>
        <v/>
      </c>
      <c r="AP18" s="213" t="str">
        <f t="shared" ca="1" si="3"/>
        <v/>
      </c>
      <c r="AQ18" s="213" t="str">
        <f t="shared" ca="1" si="10"/>
        <v/>
      </c>
      <c r="AR18" s="204" t="str">
        <f ca="1">IF(OFFSET($AB18,0,MATCH(A$17,AC$1:AI$1,0))=0,"",OFFSET($AB18,0,MATCH(A$17,AC$1:AI$1,0))&amp;" / "&amp;W18 &amp;" ("&amp;INDEX(Data!DX:DX,MATCH(W18,Data!DT:DT,0))&amp;")")</f>
        <v/>
      </c>
      <c r="AS18" s="204">
        <f>INDEX(Data!DX:DX,MATCH(W18,Data!DT:DT,0))</f>
        <v>47</v>
      </c>
      <c r="AT18" s="204" t="str">
        <f>MID(INDEX(Data!A:A,MATCH(W18,Data!DT:DT,0)),2,5)</f>
        <v>47</v>
      </c>
      <c r="AU18" s="204" t="str">
        <f>INDEX(Data!DW:DW,MATCH(W18,Data!DT:DT,0))</f>
        <v>M</v>
      </c>
      <c r="AV18" s="204" t="str">
        <f t="shared" ca="1" si="4"/>
        <v/>
      </c>
      <c r="AW18" s="204" t="str">
        <f t="array" aca="1" ref="AW18" ca="1">INDEX($AR$3:$AR$102,MATCH(LARGE(COUNTIF($AQ$3:$AQ$102,"&lt;"&amp;$AQ$3:$AQ$102),ROWS(AQ$3:AQ18)),COUNTIF($AQ$3:$AQ$102,"&lt;"&amp;$AQ$3:$AQ$102),0))</f>
        <v>1 / Wolfgang Pachler (12)</v>
      </c>
    </row>
    <row r="19" spans="1:49" ht="15" customHeight="1" x14ac:dyDescent="0.25">
      <c r="A19" s="264" t="str">
        <f ca="1">AW3</f>
        <v>3 / Jakob Gusenbauer (1)</v>
      </c>
      <c r="B19" s="265"/>
      <c r="C19" s="266"/>
      <c r="D19" s="400" t="str">
        <f t="shared" ref="D19:D50" ca="1" si="27">INDEX(AV:AV,MATCH(A19,AR:AR,0))</f>
        <v>R1/R2/F</v>
      </c>
      <c r="E19" s="401"/>
      <c r="F19" s="203" t="str">
        <f t="shared" ref="F19:F50" ca="1" si="28">IF(A19="","",INDEX(AU:AU,MATCH(A19,AR:AR,0)))</f>
        <v>M</v>
      </c>
      <c r="G19" s="203"/>
      <c r="H19" s="203"/>
      <c r="I19" s="203"/>
      <c r="J19" s="203"/>
      <c r="K19" s="203"/>
      <c r="L19" s="203"/>
      <c r="M19" s="203"/>
      <c r="N19" s="203"/>
      <c r="O19" s="203"/>
      <c r="U19" s="215"/>
      <c r="W19" s="213" t="str">
        <f>Data!DT107</f>
        <v>Gerhard Fluch</v>
      </c>
      <c r="X19" s="215">
        <f>IF(ISERROR(INDEX(Data!$DY:$IB,MATCH($W19,Data!$DT:$DT,0),MATCH(X$1&amp;"/"&amp;$A$2,Data!$DY$1:$IB$1,0)))=TRUE,0,INDEX(Data!$DY:$IB,MATCH($W19,Data!$DT:$DT,0),MATCH(X$1&amp;"/"&amp;$A$2,Data!$DY$1:$IB$1,0)))</f>
        <v>5</v>
      </c>
      <c r="Y19" s="215">
        <f>IF(ISERROR(INDEX(Data!$DY:$IB,MATCH($W19,Data!$DT:$DT,0),MATCH(Y$1&amp;"/"&amp;$A$2,Data!$DY$1:$IB$1,0)))=TRUE,0,INDEX(Data!$DY:$IB,MATCH($W19,Data!$DT:$DT,0),MATCH(Y$1&amp;"/"&amp;$A$2,Data!$DY$1:$IB$1,0)))</f>
        <v>6</v>
      </c>
      <c r="Z19" s="215">
        <f>IF(ISERROR(INDEX(Data!$DY:$IB,MATCH($W19,Data!$DT:$DT,0),MATCH(Z$1&amp;"/"&amp;$A$2,Data!$DY$1:$IB$1,0)))=TRUE,0,INDEX(Data!$DY:$IB,MATCH($W19,Data!$DT:$DT,0),MATCH(Z$1&amp;"/"&amp;$A$2,Data!$DY$1:$IB$1,0)))</f>
        <v>0</v>
      </c>
      <c r="AA19" s="215">
        <f>IF(ISERROR(INDEX(Data!$DY:$IB,MATCH($W19,Data!$DT:$DT,0),MATCH(AA$1&amp;"/"&amp;$A$2,Data!$DY$1:$IB$1,0)))=TRUE,0,INDEX(Data!$DY:$IB,MATCH($W19,Data!$DT:$DT,0),MATCH(AA$1&amp;"/"&amp;$A$2,Data!$DY$1:$IB$1,0)))</f>
        <v>0</v>
      </c>
      <c r="AB19" s="215">
        <f>IF(ISERROR(INDEX(Data!$DY:$IB,MATCH($W19,Data!$DT:$DT,0),MATCH(AB$1&amp;"/"&amp;$A$2,Data!$DY$1:$IB$1,0)))=TRUE,0,INDEX(Data!$DY:$IB,MATCH($W19,Data!$DT:$DT,0),MATCH(AB$1&amp;"/"&amp;$A$2,Data!$DY$1:$IB$1,0)))</f>
        <v>0</v>
      </c>
      <c r="AC19" s="213">
        <f t="array" aca="1" ref="AC19" ca="1">SUMPRODUCT(($X19:$AB19&lt;=AC$2)*($X19:$AB19&gt;0))</f>
        <v>0</v>
      </c>
      <c r="AD19" s="213">
        <f t="shared" ca="1" si="11"/>
        <v>0</v>
      </c>
      <c r="AE19" s="213">
        <f t="shared" ca="1" si="11"/>
        <v>0</v>
      </c>
      <c r="AF19" s="213">
        <f t="shared" ca="1" si="11"/>
        <v>1</v>
      </c>
      <c r="AG19" s="213">
        <f t="shared" ca="1" si="11"/>
        <v>1</v>
      </c>
      <c r="AH19" s="213">
        <f t="shared" ca="1" si="11"/>
        <v>0</v>
      </c>
      <c r="AI19" s="213">
        <f t="shared" ca="1" si="12"/>
        <v>0</v>
      </c>
      <c r="AJ19" s="213" t="str">
        <f t="shared" ca="1" si="16"/>
        <v/>
      </c>
      <c r="AK19" s="213" t="str">
        <f t="shared" ca="1" si="5"/>
        <v/>
      </c>
      <c r="AL19" s="213" t="str">
        <f t="shared" ca="1" si="6"/>
        <v/>
      </c>
      <c r="AM19" s="213" t="str">
        <f t="shared" ca="1" si="7"/>
        <v>/R1</v>
      </c>
      <c r="AN19" s="213" t="str">
        <f t="shared" ca="1" si="8"/>
        <v>/R2</v>
      </c>
      <c r="AO19" s="213" t="str">
        <f t="shared" ca="1" si="9"/>
        <v/>
      </c>
      <c r="AP19" s="213" t="str">
        <f t="shared" ca="1" si="3"/>
        <v/>
      </c>
      <c r="AQ19" s="213" t="str">
        <f t="shared" ca="1" si="10"/>
        <v/>
      </c>
      <c r="AR19" s="204" t="str">
        <f ca="1">IF(OFFSET($AB19,0,MATCH(A$17,AC$1:AI$1,0))=0,"",OFFSET($AB19,0,MATCH(A$17,AC$1:AI$1,0))&amp;" / "&amp;W19 &amp;" ("&amp;INDEX(Data!DX:DX,MATCH(W19,Data!DT:DT,0))&amp;")")</f>
        <v/>
      </c>
      <c r="AS19" s="204" t="str">
        <f>INDEX(Data!DX:DX,MATCH(W19,Data!DT:DT,0))</f>
        <v>NF</v>
      </c>
      <c r="AT19" s="204" t="str">
        <f>MID(INDEX(Data!A:A,MATCH(W19,Data!DT:DT,0)),2,5)</f>
        <v>NF1</v>
      </c>
      <c r="AU19" s="204" t="str">
        <f>INDEX(Data!DW:DW,MATCH(W19,Data!DT:DT,0))</f>
        <v>M</v>
      </c>
      <c r="AV19" s="204" t="str">
        <f t="shared" ca="1" si="4"/>
        <v/>
      </c>
      <c r="AW19" s="204" t="str">
        <f t="array" aca="1" ref="AW19" ca="1">INDEX($AR$3:$AR$102,MATCH(LARGE(COUNTIF($AQ$3:$AQ$102,"&lt;"&amp;$AQ$3:$AQ$102),ROWS(AQ$3:AQ19)),COUNTIF($AQ$3:$AQ$102,"&lt;"&amp;$AQ$3:$AQ$102),0))</f>
        <v>1 / Jonas Marosi (16)</v>
      </c>
    </row>
    <row r="20" spans="1:49" ht="15" customHeight="1" x14ac:dyDescent="0.25">
      <c r="A20" s="264" t="str">
        <f ca="1">AW4</f>
        <v>3 / Stefan Harlander (38)</v>
      </c>
      <c r="B20" s="265"/>
      <c r="C20" s="266"/>
      <c r="D20" s="400" t="str">
        <f t="shared" ca="1" si="27"/>
        <v>R1/R2/R3</v>
      </c>
      <c r="E20" s="401"/>
      <c r="F20" s="203" t="str">
        <f t="shared" ca="1" si="28"/>
        <v>M</v>
      </c>
      <c r="G20" s="203"/>
      <c r="H20" s="203"/>
      <c r="I20" s="203"/>
      <c r="J20" s="203"/>
      <c r="K20" s="203"/>
      <c r="L20" s="203"/>
      <c r="M20" s="203"/>
      <c r="N20" s="203"/>
      <c r="O20" s="203"/>
      <c r="U20" s="215"/>
      <c r="W20" s="213" t="str">
        <f>Data!DT108</f>
        <v>Gerold Lehner</v>
      </c>
      <c r="X20" s="215">
        <f>IF(ISERROR(INDEX(Data!$DY:$IB,MATCH($W20,Data!$DT:$DT,0),MATCH(X$1&amp;"/"&amp;$A$2,Data!$DY$1:$IB$1,0)))=TRUE,0,INDEX(Data!$DY:$IB,MATCH($W20,Data!$DT:$DT,0),MATCH(X$1&amp;"/"&amp;$A$2,Data!$DY$1:$IB$1,0)))</f>
        <v>4</v>
      </c>
      <c r="Y20" s="215">
        <f>IF(ISERROR(INDEX(Data!$DY:$IB,MATCH($W20,Data!$DT:$DT,0),MATCH(Y$1&amp;"/"&amp;$A$2,Data!$DY$1:$IB$1,0)))=TRUE,0,INDEX(Data!$DY:$IB,MATCH($W20,Data!$DT:$DT,0),MATCH(Y$1&amp;"/"&amp;$A$2,Data!$DY$1:$IB$1,0)))</f>
        <v>5</v>
      </c>
      <c r="Z20" s="215">
        <f>IF(ISERROR(INDEX(Data!$DY:$IB,MATCH($W20,Data!$DT:$DT,0),MATCH(Z$1&amp;"/"&amp;$A$2,Data!$DY$1:$IB$1,0)))=TRUE,0,INDEX(Data!$DY:$IB,MATCH($W20,Data!$DT:$DT,0),MATCH(Z$1&amp;"/"&amp;$A$2,Data!$DY$1:$IB$1,0)))</f>
        <v>4</v>
      </c>
      <c r="AA20" s="215">
        <f>IF(ISERROR(INDEX(Data!$DY:$IB,MATCH($W20,Data!$DT:$DT,0),MATCH(AA$1&amp;"/"&amp;$A$2,Data!$DY$1:$IB$1,0)))=TRUE,0,INDEX(Data!$DY:$IB,MATCH($W20,Data!$DT:$DT,0),MATCH(AA$1&amp;"/"&amp;$A$2,Data!$DY$1:$IB$1,0)))</f>
        <v>4</v>
      </c>
      <c r="AB20" s="215">
        <f>IF(ISERROR(INDEX(Data!$DY:$IB,MATCH($W20,Data!$DT:$DT,0),MATCH(AB$1&amp;"/"&amp;$A$2,Data!$DY$1:$IB$1,0)))=TRUE,0,INDEX(Data!$DY:$IB,MATCH($W20,Data!$DT:$DT,0),MATCH(AB$1&amp;"/"&amp;$A$2,Data!$DY$1:$IB$1,0)))</f>
        <v>0</v>
      </c>
      <c r="AC20" s="213">
        <f t="array" aca="1" ref="AC20" ca="1">SUMPRODUCT(($X20:$AB20&lt;=AC$2)*($X20:$AB20&gt;0))</f>
        <v>0</v>
      </c>
      <c r="AD20" s="213">
        <f t="shared" ca="1" si="11"/>
        <v>0</v>
      </c>
      <c r="AE20" s="213">
        <f t="shared" ca="1" si="11"/>
        <v>3</v>
      </c>
      <c r="AF20" s="213">
        <f t="shared" ca="1" si="11"/>
        <v>1</v>
      </c>
      <c r="AG20" s="213">
        <f t="shared" ca="1" si="11"/>
        <v>0</v>
      </c>
      <c r="AH20" s="213">
        <f t="shared" ca="1" si="11"/>
        <v>0</v>
      </c>
      <c r="AI20" s="213">
        <f t="shared" ca="1" si="12"/>
        <v>0</v>
      </c>
      <c r="AJ20" s="213" t="str">
        <f t="shared" ca="1" si="16"/>
        <v/>
      </c>
      <c r="AK20" s="213" t="str">
        <f t="shared" ca="1" si="5"/>
        <v/>
      </c>
      <c r="AL20" s="213" t="str">
        <f t="shared" ca="1" si="6"/>
        <v>/R1/R3/F</v>
      </c>
      <c r="AM20" s="213" t="str">
        <f t="shared" ca="1" si="7"/>
        <v>/R2</v>
      </c>
      <c r="AN20" s="213" t="str">
        <f t="shared" ca="1" si="8"/>
        <v/>
      </c>
      <c r="AO20" s="213" t="str">
        <f t="shared" ca="1" si="9"/>
        <v/>
      </c>
      <c r="AP20" s="213" t="str">
        <f t="shared" ca="1" si="3"/>
        <v/>
      </c>
      <c r="AQ20" s="213" t="str">
        <f t="shared" ca="1" si="10"/>
        <v/>
      </c>
      <c r="AR20" s="204" t="str">
        <f ca="1">IF(OFFSET($AB20,0,MATCH(A$17,AC$1:AI$1,0))=0,"",OFFSET($AB20,0,MATCH(A$17,AC$1:AI$1,0))&amp;" / "&amp;W20 &amp;" ("&amp;INDEX(Data!DX:DX,MATCH(W20,Data!DT:DT,0))&amp;")")</f>
        <v/>
      </c>
      <c r="AS20" s="204">
        <f>INDEX(Data!DX:DX,MATCH(W20,Data!DT:DT,0))</f>
        <v>15</v>
      </c>
      <c r="AT20" s="204" t="str">
        <f>MID(INDEX(Data!A:A,MATCH(W20,Data!DT:DT,0)),2,5)</f>
        <v>15</v>
      </c>
      <c r="AU20" s="204" t="str">
        <f>INDEX(Data!DW:DW,MATCH(W20,Data!DT:DT,0))</f>
        <v>M</v>
      </c>
      <c r="AV20" s="204" t="str">
        <f t="shared" ca="1" si="4"/>
        <v/>
      </c>
      <c r="AW20" s="204" t="str">
        <f t="array" aca="1" ref="AW20" ca="1">INDEX($AR$3:$AR$102,MATCH(LARGE(COUNTIF($AQ$3:$AQ$102,"&lt;"&amp;$AQ$3:$AQ$102),ROWS(AQ$3:AQ20)),COUNTIF($AQ$3:$AQ$102,"&lt;"&amp;$AQ$3:$AQ$102),0))</f>
        <v>1 / Wolfgang Aichinger (16)</v>
      </c>
    </row>
    <row r="21" spans="1:49" x14ac:dyDescent="0.25">
      <c r="A21" s="264" t="str">
        <f ca="1">AW5</f>
        <v>2 / Otfried Derschmidt (6)</v>
      </c>
      <c r="B21" s="265"/>
      <c r="C21" s="266"/>
      <c r="D21" s="400" t="str">
        <f t="shared" ca="1" si="27"/>
        <v>R1/R3</v>
      </c>
      <c r="E21" s="401"/>
      <c r="F21" s="203" t="str">
        <f t="shared" ca="1" si="28"/>
        <v>M</v>
      </c>
      <c r="G21" s="203"/>
      <c r="H21" s="203"/>
      <c r="I21" s="203"/>
      <c r="J21" s="203"/>
      <c r="K21" s="203"/>
      <c r="L21" s="203"/>
      <c r="M21" s="203"/>
      <c r="N21" s="203"/>
      <c r="O21" s="203"/>
      <c r="U21" s="215"/>
      <c r="W21" s="213" t="str">
        <f>Data!DT109</f>
        <v>Giovanni De Rossi</v>
      </c>
      <c r="X21" s="215">
        <f>IF(ISERROR(INDEX(Data!$DY:$IB,MATCH($W21,Data!$DT:$DT,0),MATCH(X$1&amp;"/"&amp;$A$2,Data!$DY$1:$IB$1,0)))=TRUE,0,INDEX(Data!$DY:$IB,MATCH($W21,Data!$DT:$DT,0),MATCH(X$1&amp;"/"&amp;$A$2,Data!$DY$1:$IB$1,0)))</f>
        <v>4</v>
      </c>
      <c r="Y21" s="215">
        <f>IF(ISERROR(INDEX(Data!$DY:$IB,MATCH($W21,Data!$DT:$DT,0),MATCH(Y$1&amp;"/"&amp;$A$2,Data!$DY$1:$IB$1,0)))=TRUE,0,INDEX(Data!$DY:$IB,MATCH($W21,Data!$DT:$DT,0),MATCH(Y$1&amp;"/"&amp;$A$2,Data!$DY$1:$IB$1,0)))</f>
        <v>4</v>
      </c>
      <c r="Z21" s="215">
        <f>IF(ISERROR(INDEX(Data!$DY:$IB,MATCH($W21,Data!$DT:$DT,0),MATCH(Z$1&amp;"/"&amp;$A$2,Data!$DY$1:$IB$1,0)))=TRUE,0,INDEX(Data!$DY:$IB,MATCH($W21,Data!$DT:$DT,0),MATCH(Z$1&amp;"/"&amp;$A$2,Data!$DY$1:$IB$1,0)))</f>
        <v>5</v>
      </c>
      <c r="AA21" s="215">
        <f>IF(ISERROR(INDEX(Data!$DY:$IB,MATCH($W21,Data!$DT:$DT,0),MATCH(AA$1&amp;"/"&amp;$A$2,Data!$DY$1:$IB$1,0)))=TRUE,0,INDEX(Data!$DY:$IB,MATCH($W21,Data!$DT:$DT,0),MATCH(AA$1&amp;"/"&amp;$A$2,Data!$DY$1:$IB$1,0)))</f>
        <v>0</v>
      </c>
      <c r="AB21" s="215">
        <f>IF(ISERROR(INDEX(Data!$DY:$IB,MATCH($W21,Data!$DT:$DT,0),MATCH(AB$1&amp;"/"&amp;$A$2,Data!$DY$1:$IB$1,0)))=TRUE,0,INDEX(Data!$DY:$IB,MATCH($W21,Data!$DT:$DT,0),MATCH(AB$1&amp;"/"&amp;$A$2,Data!$DY$1:$IB$1,0)))</f>
        <v>0</v>
      </c>
      <c r="AC21" s="213">
        <f t="array" aca="1" ref="AC21" ca="1">SUMPRODUCT(($X21:$AB21&lt;=AC$2)*($X21:$AB21&gt;0))</f>
        <v>0</v>
      </c>
      <c r="AD21" s="213">
        <f t="shared" ca="1" si="11"/>
        <v>0</v>
      </c>
      <c r="AE21" s="213">
        <f t="shared" ca="1" si="11"/>
        <v>2</v>
      </c>
      <c r="AF21" s="213">
        <f t="shared" ca="1" si="11"/>
        <v>1</v>
      </c>
      <c r="AG21" s="213">
        <f t="shared" ca="1" si="11"/>
        <v>0</v>
      </c>
      <c r="AH21" s="213">
        <f t="shared" ca="1" si="11"/>
        <v>0</v>
      </c>
      <c r="AI21" s="213">
        <f t="shared" ca="1" si="12"/>
        <v>0</v>
      </c>
      <c r="AJ21" s="213" t="str">
        <f t="shared" ca="1" si="16"/>
        <v/>
      </c>
      <c r="AK21" s="213" t="str">
        <f t="shared" ca="1" si="5"/>
        <v/>
      </c>
      <c r="AL21" s="213" t="str">
        <f t="shared" ca="1" si="6"/>
        <v>/R1/R2</v>
      </c>
      <c r="AM21" s="213" t="str">
        <f t="shared" ca="1" si="7"/>
        <v>/R3</v>
      </c>
      <c r="AN21" s="213" t="str">
        <f t="shared" ca="1" si="8"/>
        <v/>
      </c>
      <c r="AO21" s="213" t="str">
        <f t="shared" ca="1" si="9"/>
        <v/>
      </c>
      <c r="AP21" s="213" t="str">
        <f t="shared" ca="1" si="3"/>
        <v/>
      </c>
      <c r="AQ21" s="213" t="str">
        <f t="shared" ca="1" si="10"/>
        <v/>
      </c>
      <c r="AR21" s="204" t="str">
        <f ca="1">IF(OFFSET($AB21,0,MATCH(A$17,AC$1:AI$1,0))=0,"",OFFSET($AB21,0,MATCH(A$17,AC$1:AI$1,0))&amp;" / "&amp;W21 &amp;" ("&amp;INDEX(Data!DX:DX,MATCH(W21,Data!DT:DT,0))&amp;")")</f>
        <v/>
      </c>
      <c r="AS21" s="204">
        <f>INDEX(Data!DX:DX,MATCH(W21,Data!DT:DT,0))</f>
        <v>44</v>
      </c>
      <c r="AT21" s="204" t="str">
        <f>MID(INDEX(Data!A:A,MATCH(W21,Data!DT:DT,0)),2,5)</f>
        <v>44</v>
      </c>
      <c r="AU21" s="204" t="str">
        <f>INDEX(Data!DW:DW,MATCH(W21,Data!DT:DT,0))</f>
        <v>M</v>
      </c>
      <c r="AV21" s="204" t="str">
        <f t="shared" ca="1" si="4"/>
        <v/>
      </c>
      <c r="AW21" s="204" t="str">
        <f t="array" aca="1" ref="AW21" ca="1">INDEX($AR$3:$AR$102,MATCH(LARGE(COUNTIF($AQ$3:$AQ$102,"&lt;"&amp;$AQ$3:$AQ$102),ROWS(AQ$3:AQ21)),COUNTIF($AQ$3:$AQ$102,"&lt;"&amp;$AQ$3:$AQ$102),0))</f>
        <v>1 / Thomas Panhofer (19)</v>
      </c>
    </row>
    <row r="22" spans="1:49" x14ac:dyDescent="0.25">
      <c r="A22" s="264" t="str">
        <f t="shared" ref="A22:A85" ca="1" si="29">AW6</f>
        <v>2 / Eric Osterwinter (12)</v>
      </c>
      <c r="B22" s="265"/>
      <c r="C22" s="266"/>
      <c r="D22" s="400" t="str">
        <f t="shared" ca="1" si="27"/>
        <v>R3/F</v>
      </c>
      <c r="E22" s="401"/>
      <c r="F22" s="203" t="str">
        <f t="shared" ca="1" si="28"/>
        <v>M</v>
      </c>
      <c r="G22" s="203"/>
      <c r="H22" s="203"/>
      <c r="I22" s="203"/>
      <c r="J22" s="203"/>
      <c r="K22" s="203"/>
      <c r="L22" s="203"/>
      <c r="M22" s="203"/>
      <c r="N22" s="203"/>
      <c r="O22" s="203"/>
      <c r="U22" s="215"/>
      <c r="W22" s="213" t="str">
        <f>Data!DT110</f>
        <v>Günther Kaimberger</v>
      </c>
      <c r="X22" s="215">
        <f>IF(ISERROR(INDEX(Data!$DY:$IB,MATCH($W22,Data!$DT:$DT,0),MATCH(X$1&amp;"/"&amp;$A$2,Data!$DY$1:$IB$1,0)))=TRUE,0,INDEX(Data!$DY:$IB,MATCH($W22,Data!$DT:$DT,0),MATCH(X$1&amp;"/"&amp;$A$2,Data!$DY$1:$IB$1,0)))</f>
        <v>4</v>
      </c>
      <c r="Y22" s="215">
        <f>IF(ISERROR(INDEX(Data!$DY:$IB,MATCH($W22,Data!$DT:$DT,0),MATCH(Y$1&amp;"/"&amp;$A$2,Data!$DY$1:$IB$1,0)))=TRUE,0,INDEX(Data!$DY:$IB,MATCH($W22,Data!$DT:$DT,0),MATCH(Y$1&amp;"/"&amp;$A$2,Data!$DY$1:$IB$1,0)))</f>
        <v>4</v>
      </c>
      <c r="Z22" s="215">
        <f>IF(ISERROR(INDEX(Data!$DY:$IB,MATCH($W22,Data!$DT:$DT,0),MATCH(Z$1&amp;"/"&amp;$A$2,Data!$DY$1:$IB$1,0)))=TRUE,0,INDEX(Data!$DY:$IB,MATCH($W22,Data!$DT:$DT,0),MATCH(Z$1&amp;"/"&amp;$A$2,Data!$DY$1:$IB$1,0)))</f>
        <v>4</v>
      </c>
      <c r="AA22" s="215">
        <f>IF(ISERROR(INDEX(Data!$DY:$IB,MATCH($W22,Data!$DT:$DT,0),MATCH(AA$1&amp;"/"&amp;$A$2,Data!$DY$1:$IB$1,0)))=TRUE,0,INDEX(Data!$DY:$IB,MATCH($W22,Data!$DT:$DT,0),MATCH(AA$1&amp;"/"&amp;$A$2,Data!$DY$1:$IB$1,0)))</f>
        <v>5</v>
      </c>
      <c r="AB22" s="215">
        <f>IF(ISERROR(INDEX(Data!$DY:$IB,MATCH($W22,Data!$DT:$DT,0),MATCH(AB$1&amp;"/"&amp;$A$2,Data!$DY$1:$IB$1,0)))=TRUE,0,INDEX(Data!$DY:$IB,MATCH($W22,Data!$DT:$DT,0),MATCH(AB$1&amp;"/"&amp;$A$2,Data!$DY$1:$IB$1,0)))</f>
        <v>0</v>
      </c>
      <c r="AC22" s="213">
        <f t="array" aca="1" ref="AC22" ca="1">SUMPRODUCT(($X22:$AB22&lt;=AC$2)*($X22:$AB22&gt;0))</f>
        <v>0</v>
      </c>
      <c r="AD22" s="213">
        <f t="shared" ca="1" si="11"/>
        <v>0</v>
      </c>
      <c r="AE22" s="213">
        <f t="shared" ca="1" si="11"/>
        <v>3</v>
      </c>
      <c r="AF22" s="213">
        <f t="shared" ca="1" si="11"/>
        <v>1</v>
      </c>
      <c r="AG22" s="213">
        <f t="shared" ca="1" si="11"/>
        <v>0</v>
      </c>
      <c r="AH22" s="213">
        <f t="shared" ca="1" si="11"/>
        <v>0</v>
      </c>
      <c r="AI22" s="213">
        <f t="shared" ca="1" si="12"/>
        <v>0</v>
      </c>
      <c r="AJ22" s="213" t="str">
        <f t="shared" ca="1" si="16"/>
        <v/>
      </c>
      <c r="AK22" s="213" t="str">
        <f t="shared" ca="1" si="5"/>
        <v/>
      </c>
      <c r="AL22" s="213" t="str">
        <f t="shared" ca="1" si="6"/>
        <v>/R1/R2/R3</v>
      </c>
      <c r="AM22" s="213" t="str">
        <f t="shared" ca="1" si="7"/>
        <v>/F</v>
      </c>
      <c r="AN22" s="213" t="str">
        <f t="shared" ca="1" si="8"/>
        <v/>
      </c>
      <c r="AO22" s="213" t="str">
        <f t="shared" ca="1" si="9"/>
        <v/>
      </c>
      <c r="AP22" s="213" t="str">
        <f t="shared" ca="1" si="3"/>
        <v/>
      </c>
      <c r="AQ22" s="213" t="str">
        <f t="shared" ca="1" si="10"/>
        <v/>
      </c>
      <c r="AR22" s="204" t="str">
        <f ca="1">IF(OFFSET($AB22,0,MATCH(A$17,AC$1:AI$1,0))=0,"",OFFSET($AB22,0,MATCH(A$17,AC$1:AI$1,0))&amp;" / "&amp;W22 &amp;" ("&amp;INDEX(Data!DX:DX,MATCH(W22,Data!DT:DT,0))&amp;")")</f>
        <v/>
      </c>
      <c r="AS22" s="204">
        <f>INDEX(Data!DX:DX,MATCH(W22,Data!DT:DT,0))</f>
        <v>2</v>
      </c>
      <c r="AT22" s="204" t="str">
        <f>MID(INDEX(Data!A:A,MATCH(W22,Data!DT:DT,0)),2,5)</f>
        <v>2</v>
      </c>
      <c r="AU22" s="204" t="str">
        <f>INDEX(Data!DW:DW,MATCH(W22,Data!DT:DT,0))</f>
        <v>M</v>
      </c>
      <c r="AV22" s="204" t="str">
        <f t="shared" ca="1" si="4"/>
        <v/>
      </c>
      <c r="AW22" s="204" t="str">
        <f t="array" aca="1" ref="AW22" ca="1">INDEX($AR$3:$AR$102,MATCH(LARGE(COUNTIF($AQ$3:$AQ$102,"&lt;"&amp;$AQ$3:$AQ$102),ROWS(AQ$3:AQ22)),COUNTIF($AQ$3:$AQ$102,"&lt;"&amp;$AQ$3:$AQ$102),0))</f>
        <v>1 / Roland Wieland (25)</v>
      </c>
    </row>
    <row r="23" spans="1:49" x14ac:dyDescent="0.25">
      <c r="A23" s="264" t="str">
        <f t="shared" ca="1" si="29"/>
        <v>2 / Manfred Knapp (16)</v>
      </c>
      <c r="B23" s="265"/>
      <c r="C23" s="266"/>
      <c r="D23" s="400" t="str">
        <f t="shared" ca="1" si="27"/>
        <v>R2/R3</v>
      </c>
      <c r="E23" s="401"/>
      <c r="F23" s="203" t="str">
        <f t="shared" ca="1" si="28"/>
        <v>M</v>
      </c>
      <c r="G23" s="203"/>
      <c r="H23" s="203"/>
      <c r="I23" s="203"/>
      <c r="J23" s="203"/>
      <c r="K23" s="203"/>
      <c r="L23" s="203"/>
      <c r="M23" s="203"/>
      <c r="N23" s="203"/>
      <c r="O23" s="203"/>
      <c r="U23" s="215"/>
      <c r="W23" s="213" t="str">
        <f>Data!DT111</f>
        <v>Harald Nutz</v>
      </c>
      <c r="X23" s="215">
        <f>IF(ISERROR(INDEX(Data!$DY:$IB,MATCH($W23,Data!$DT:$DT,0),MATCH(X$1&amp;"/"&amp;$A$2,Data!$DY$1:$IB$1,0)))=TRUE,0,INDEX(Data!$DY:$IB,MATCH($W23,Data!$DT:$DT,0),MATCH(X$1&amp;"/"&amp;$A$2,Data!$DY$1:$IB$1,0)))</f>
        <v>5</v>
      </c>
      <c r="Y23" s="215">
        <f>IF(ISERROR(INDEX(Data!$DY:$IB,MATCH($W23,Data!$DT:$DT,0),MATCH(Y$1&amp;"/"&amp;$A$2,Data!$DY$1:$IB$1,0)))=TRUE,0,INDEX(Data!$DY:$IB,MATCH($W23,Data!$DT:$DT,0),MATCH(Y$1&amp;"/"&amp;$A$2,Data!$DY$1:$IB$1,0)))</f>
        <v>5</v>
      </c>
      <c r="Z23" s="215">
        <f>IF(ISERROR(INDEX(Data!$DY:$IB,MATCH($W23,Data!$DT:$DT,0),MATCH(Z$1&amp;"/"&amp;$A$2,Data!$DY$1:$IB$1,0)))=TRUE,0,INDEX(Data!$DY:$IB,MATCH($W23,Data!$DT:$DT,0),MATCH(Z$1&amp;"/"&amp;$A$2,Data!$DY$1:$IB$1,0)))</f>
        <v>5</v>
      </c>
      <c r="AA23" s="215">
        <f>IF(ISERROR(INDEX(Data!$DY:$IB,MATCH($W23,Data!$DT:$DT,0),MATCH(AA$1&amp;"/"&amp;$A$2,Data!$DY$1:$IB$1,0)))=TRUE,0,INDEX(Data!$DY:$IB,MATCH($W23,Data!$DT:$DT,0),MATCH(AA$1&amp;"/"&amp;$A$2,Data!$DY$1:$IB$1,0)))</f>
        <v>0</v>
      </c>
      <c r="AB23" s="215">
        <f>IF(ISERROR(INDEX(Data!$DY:$IB,MATCH($W23,Data!$DT:$DT,0),MATCH(AB$1&amp;"/"&amp;$A$2,Data!$DY$1:$IB$1,0)))=TRUE,0,INDEX(Data!$DY:$IB,MATCH($W23,Data!$DT:$DT,0),MATCH(AB$1&amp;"/"&amp;$A$2,Data!$DY$1:$IB$1,0)))</f>
        <v>0</v>
      </c>
      <c r="AC23" s="213">
        <f t="array" aca="1" ref="AC23" ca="1">SUMPRODUCT(($X23:$AB23&lt;=AC$2)*($X23:$AB23&gt;0))</f>
        <v>0</v>
      </c>
      <c r="AD23" s="213">
        <f t="shared" ca="1" si="11"/>
        <v>0</v>
      </c>
      <c r="AE23" s="213">
        <f t="shared" ca="1" si="11"/>
        <v>0</v>
      </c>
      <c r="AF23" s="213">
        <f t="shared" ca="1" si="11"/>
        <v>3</v>
      </c>
      <c r="AG23" s="213">
        <f t="shared" ca="1" si="11"/>
        <v>0</v>
      </c>
      <c r="AH23" s="213">
        <f t="shared" ca="1" si="11"/>
        <v>0</v>
      </c>
      <c r="AI23" s="213">
        <f t="shared" ca="1" si="12"/>
        <v>0</v>
      </c>
      <c r="AJ23" s="213" t="str">
        <f t="shared" ca="1" si="16"/>
        <v/>
      </c>
      <c r="AK23" s="213" t="str">
        <f t="shared" ca="1" si="5"/>
        <v/>
      </c>
      <c r="AL23" s="213" t="str">
        <f t="shared" ca="1" si="6"/>
        <v/>
      </c>
      <c r="AM23" s="213" t="str">
        <f t="shared" ca="1" si="7"/>
        <v>/R1/R2/R3</v>
      </c>
      <c r="AN23" s="213" t="str">
        <f t="shared" ca="1" si="8"/>
        <v/>
      </c>
      <c r="AO23" s="213" t="str">
        <f t="shared" ca="1" si="9"/>
        <v/>
      </c>
      <c r="AP23" s="213" t="str">
        <f t="shared" ca="1" si="3"/>
        <v/>
      </c>
      <c r="AQ23" s="213" t="str">
        <f t="shared" ca="1" si="10"/>
        <v/>
      </c>
      <c r="AR23" s="204" t="str">
        <f ca="1">IF(OFFSET($AB23,0,MATCH(A$17,AC$1:AI$1,0))=0,"",OFFSET($AB23,0,MATCH(A$17,AC$1:AI$1,0))&amp;" / "&amp;W23 &amp;" ("&amp;INDEX(Data!DX:DX,MATCH(W23,Data!DT:DT,0))&amp;")")</f>
        <v/>
      </c>
      <c r="AS23" s="204">
        <f>INDEX(Data!DX:DX,MATCH(W23,Data!DT:DT,0))</f>
        <v>32</v>
      </c>
      <c r="AT23" s="204" t="str">
        <f>MID(INDEX(Data!A:A,MATCH(W23,Data!DT:DT,0)),2,5)</f>
        <v>32</v>
      </c>
      <c r="AU23" s="204" t="str">
        <f>INDEX(Data!DW:DW,MATCH(W23,Data!DT:DT,0))</f>
        <v>M</v>
      </c>
      <c r="AV23" s="204" t="str">
        <f t="shared" ca="1" si="4"/>
        <v/>
      </c>
      <c r="AW23" s="204" t="str">
        <f t="array" aca="1" ref="AW23" ca="1">INDEX($AR$3:$AR$102,MATCH(LARGE(COUNTIF($AQ$3:$AQ$102,"&lt;"&amp;$AQ$3:$AQ$102),ROWS(AQ$3:AQ23)),COUNTIF($AQ$3:$AQ$102,"&lt;"&amp;$AQ$3:$AQ$102),0))</f>
        <v>1 / Aaron Maxwell Andrews (30)</v>
      </c>
    </row>
    <row r="24" spans="1:49" x14ac:dyDescent="0.25">
      <c r="A24" s="264" t="str">
        <f t="shared" ca="1" si="29"/>
        <v>2 / Christian Klima (20)</v>
      </c>
      <c r="B24" s="265"/>
      <c r="C24" s="266"/>
      <c r="D24" s="400" t="str">
        <f t="shared" ca="1" si="27"/>
        <v>R1/R2</v>
      </c>
      <c r="E24" s="401"/>
      <c r="F24" s="203" t="str">
        <f t="shared" ca="1" si="28"/>
        <v>M</v>
      </c>
      <c r="G24" s="203"/>
      <c r="H24" s="203"/>
      <c r="I24" s="203"/>
      <c r="J24" s="203"/>
      <c r="K24" s="203"/>
      <c r="L24" s="203"/>
      <c r="M24" s="203"/>
      <c r="N24" s="203"/>
      <c r="O24" s="203"/>
      <c r="U24" s="215"/>
      <c r="W24" s="213" t="str">
        <f>Data!DT112</f>
        <v>Helmut Heizeneder</v>
      </c>
      <c r="X24" s="215">
        <f>IF(ISERROR(INDEX(Data!$DY:$IB,MATCH($W24,Data!$DT:$DT,0),MATCH(X$1&amp;"/"&amp;$A$2,Data!$DY$1:$IB$1,0)))=TRUE,0,INDEX(Data!$DY:$IB,MATCH($W24,Data!$DT:$DT,0),MATCH(X$1&amp;"/"&amp;$A$2,Data!$DY$1:$IB$1,0)))</f>
        <v>4</v>
      </c>
      <c r="Y24" s="215">
        <f>IF(ISERROR(INDEX(Data!$DY:$IB,MATCH($W24,Data!$DT:$DT,0),MATCH(Y$1&amp;"/"&amp;$A$2,Data!$DY$1:$IB$1,0)))=TRUE,0,INDEX(Data!$DY:$IB,MATCH($W24,Data!$DT:$DT,0),MATCH(Y$1&amp;"/"&amp;$A$2,Data!$DY$1:$IB$1,0)))</f>
        <v>4</v>
      </c>
      <c r="Z24" s="215">
        <f>IF(ISERROR(INDEX(Data!$DY:$IB,MATCH($W24,Data!$DT:$DT,0),MATCH(Z$1&amp;"/"&amp;$A$2,Data!$DY$1:$IB$1,0)))=TRUE,0,INDEX(Data!$DY:$IB,MATCH($W24,Data!$DT:$DT,0),MATCH(Z$1&amp;"/"&amp;$A$2,Data!$DY$1:$IB$1,0)))</f>
        <v>4</v>
      </c>
      <c r="AA24" s="215">
        <f>IF(ISERROR(INDEX(Data!$DY:$IB,MATCH($W24,Data!$DT:$DT,0),MATCH(AA$1&amp;"/"&amp;$A$2,Data!$DY$1:$IB$1,0)))=TRUE,0,INDEX(Data!$DY:$IB,MATCH($W24,Data!$DT:$DT,0),MATCH(AA$1&amp;"/"&amp;$A$2,Data!$DY$1:$IB$1,0)))</f>
        <v>4</v>
      </c>
      <c r="AB24" s="215">
        <f>IF(ISERROR(INDEX(Data!$DY:$IB,MATCH($W24,Data!$DT:$DT,0),MATCH(AB$1&amp;"/"&amp;$A$2,Data!$DY$1:$IB$1,0)))=TRUE,0,INDEX(Data!$DY:$IB,MATCH($W24,Data!$DT:$DT,0),MATCH(AB$1&amp;"/"&amp;$A$2,Data!$DY$1:$IB$1,0)))</f>
        <v>0</v>
      </c>
      <c r="AC24" s="213">
        <f t="array" aca="1" ref="AC24" ca="1">SUMPRODUCT(($X24:$AB24&lt;=AC$2)*($X24:$AB24&gt;0))</f>
        <v>0</v>
      </c>
      <c r="AD24" s="213">
        <f t="shared" ca="1" si="11"/>
        <v>0</v>
      </c>
      <c r="AE24" s="213">
        <f t="shared" ca="1" si="11"/>
        <v>4</v>
      </c>
      <c r="AF24" s="213">
        <f t="shared" ca="1" si="11"/>
        <v>0</v>
      </c>
      <c r="AG24" s="213">
        <f t="shared" ca="1" si="11"/>
        <v>0</v>
      </c>
      <c r="AH24" s="213">
        <f t="shared" ca="1" si="11"/>
        <v>0</v>
      </c>
      <c r="AI24" s="213">
        <f t="shared" ca="1" si="12"/>
        <v>0</v>
      </c>
      <c r="AJ24" s="213" t="str">
        <f t="shared" ca="1" si="16"/>
        <v/>
      </c>
      <c r="AK24" s="213" t="str">
        <f t="shared" ca="1" si="5"/>
        <v/>
      </c>
      <c r="AL24" s="213" t="str">
        <f t="shared" ca="1" si="6"/>
        <v>/R1/R2/R3/F</v>
      </c>
      <c r="AM24" s="213" t="str">
        <f t="shared" ca="1" si="7"/>
        <v/>
      </c>
      <c r="AN24" s="213" t="str">
        <f t="shared" ca="1" si="8"/>
        <v/>
      </c>
      <c r="AO24" s="213" t="str">
        <f t="shared" ca="1" si="9"/>
        <v/>
      </c>
      <c r="AP24" s="213" t="str">
        <f t="shared" ca="1" si="3"/>
        <v/>
      </c>
      <c r="AQ24" s="213" t="str">
        <f t="shared" ca="1" si="10"/>
        <v/>
      </c>
      <c r="AR24" s="204" t="str">
        <f ca="1">IF(OFFSET($AB24,0,MATCH(A$17,AC$1:AI$1,0))=0,"",OFFSET($AB24,0,MATCH(A$17,AC$1:AI$1,0))&amp;" / "&amp;W24 &amp;" ("&amp;INDEX(Data!DX:DX,MATCH(W24,Data!DT:DT,0))&amp;")")</f>
        <v/>
      </c>
      <c r="AS24" s="204">
        <f>INDEX(Data!DX:DX,MATCH(W24,Data!DT:DT,0))</f>
        <v>28</v>
      </c>
      <c r="AT24" s="204" t="str">
        <f>MID(INDEX(Data!A:A,MATCH(W24,Data!DT:DT,0)),2,5)</f>
        <v>28</v>
      </c>
      <c r="AU24" s="204" t="str">
        <f>INDEX(Data!DW:DW,MATCH(W24,Data!DT:DT,0))</f>
        <v>M</v>
      </c>
      <c r="AV24" s="204" t="str">
        <f t="shared" ca="1" si="4"/>
        <v/>
      </c>
      <c r="AW24" s="204" t="str">
        <f t="array" aca="1" ref="AW24" ca="1">INDEX($AR$3:$AR$102,MATCH(LARGE(COUNTIF($AQ$3:$AQ$102,"&lt;"&amp;$AQ$3:$AQ$102),ROWS(AQ$3:AQ24)),COUNTIF($AQ$3:$AQ$102,"&lt;"&amp;$AQ$3:$AQ$102),0))</f>
        <v>1 / Markus Riepler (30)</v>
      </c>
    </row>
    <row r="25" spans="1:49" x14ac:dyDescent="0.25">
      <c r="A25" s="264" t="str">
        <f t="shared" ca="1" si="29"/>
        <v>2 / Karl Seper (22)</v>
      </c>
      <c r="B25" s="265"/>
      <c r="C25" s="266"/>
      <c r="D25" s="400" t="str">
        <f t="shared" ca="1" si="27"/>
        <v>R1/R3</v>
      </c>
      <c r="E25" s="401"/>
      <c r="F25" s="203" t="str">
        <f t="shared" ca="1" si="28"/>
        <v>M</v>
      </c>
      <c r="G25" s="203"/>
      <c r="H25" s="203"/>
      <c r="I25" s="203"/>
      <c r="J25" s="203"/>
      <c r="K25" s="203"/>
      <c r="L25" s="203"/>
      <c r="M25" s="203"/>
      <c r="N25" s="203"/>
      <c r="O25" s="203"/>
      <c r="U25" s="215"/>
      <c r="W25" s="213" t="str">
        <f>Data!DT113</f>
        <v>Irmgard Derschmidt</v>
      </c>
      <c r="X25" s="215">
        <f>IF(ISERROR(INDEX(Data!$DY:$IB,MATCH($W25,Data!$DT:$DT,0),MATCH(X$1&amp;"/"&amp;$A$2,Data!$DY$1:$IB$1,0)))=TRUE,0,INDEX(Data!$DY:$IB,MATCH($W25,Data!$DT:$DT,0),MATCH(X$1&amp;"/"&amp;$A$2,Data!$DY$1:$IB$1,0)))</f>
        <v>5</v>
      </c>
      <c r="Y25" s="215">
        <f>IF(ISERROR(INDEX(Data!$DY:$IB,MATCH($W25,Data!$DT:$DT,0),MATCH(Y$1&amp;"/"&amp;$A$2,Data!$DY$1:$IB$1,0)))=TRUE,0,INDEX(Data!$DY:$IB,MATCH($W25,Data!$DT:$DT,0),MATCH(Y$1&amp;"/"&amp;$A$2,Data!$DY$1:$IB$1,0)))</f>
        <v>4</v>
      </c>
      <c r="Z25" s="215">
        <f>IF(ISERROR(INDEX(Data!$DY:$IB,MATCH($W25,Data!$DT:$DT,0),MATCH(Z$1&amp;"/"&amp;$A$2,Data!$DY$1:$IB$1,0)))=TRUE,0,INDEX(Data!$DY:$IB,MATCH($W25,Data!$DT:$DT,0),MATCH(Z$1&amp;"/"&amp;$A$2,Data!$DY$1:$IB$1,0)))</f>
        <v>4</v>
      </c>
      <c r="AA25" s="215">
        <f>IF(ISERROR(INDEX(Data!$DY:$IB,MATCH($W25,Data!$DT:$DT,0),MATCH(AA$1&amp;"/"&amp;$A$2,Data!$DY$1:$IB$1,0)))=TRUE,0,INDEX(Data!$DY:$IB,MATCH($W25,Data!$DT:$DT,0),MATCH(AA$1&amp;"/"&amp;$A$2,Data!$DY$1:$IB$1,0)))</f>
        <v>4</v>
      </c>
      <c r="AB25" s="215">
        <f>IF(ISERROR(INDEX(Data!$DY:$IB,MATCH($W25,Data!$DT:$DT,0),MATCH(AB$1&amp;"/"&amp;$A$2,Data!$DY$1:$IB$1,0)))=TRUE,0,INDEX(Data!$DY:$IB,MATCH($W25,Data!$DT:$DT,0),MATCH(AB$1&amp;"/"&amp;$A$2,Data!$DY$1:$IB$1,0)))</f>
        <v>0</v>
      </c>
      <c r="AC25" s="213">
        <f t="array" aca="1" ref="AC25" ca="1">SUMPRODUCT(($X25:$AB25&lt;=AC$2)*($X25:$AB25&gt;0))</f>
        <v>0</v>
      </c>
      <c r="AD25" s="213">
        <f t="shared" ca="1" si="11"/>
        <v>0</v>
      </c>
      <c r="AE25" s="213">
        <f t="shared" ca="1" si="11"/>
        <v>3</v>
      </c>
      <c r="AF25" s="213">
        <f t="shared" ca="1" si="11"/>
        <v>1</v>
      </c>
      <c r="AG25" s="213">
        <f t="shared" ca="1" si="11"/>
        <v>0</v>
      </c>
      <c r="AH25" s="213">
        <f t="shared" ca="1" si="11"/>
        <v>0</v>
      </c>
      <c r="AI25" s="213">
        <f t="shared" ca="1" si="12"/>
        <v>0</v>
      </c>
      <c r="AJ25" s="213" t="str">
        <f t="shared" ca="1" si="16"/>
        <v/>
      </c>
      <c r="AK25" s="213" t="str">
        <f t="shared" ca="1" si="5"/>
        <v/>
      </c>
      <c r="AL25" s="213" t="str">
        <f t="shared" ca="1" si="6"/>
        <v>/R2/R3/F</v>
      </c>
      <c r="AM25" s="213" t="str">
        <f t="shared" ca="1" si="7"/>
        <v>/R1</v>
      </c>
      <c r="AN25" s="213" t="str">
        <f t="shared" ca="1" si="8"/>
        <v/>
      </c>
      <c r="AO25" s="213" t="str">
        <f t="shared" ca="1" si="9"/>
        <v/>
      </c>
      <c r="AP25" s="213" t="str">
        <f t="shared" ca="1" si="3"/>
        <v/>
      </c>
      <c r="AQ25" s="213" t="str">
        <f t="shared" ca="1" si="10"/>
        <v/>
      </c>
      <c r="AR25" s="204" t="str">
        <f ca="1">IF(OFFSET($AB25,0,MATCH(A$17,AC$1:AI$1,0))=0,"",OFFSET($AB25,0,MATCH(A$17,AC$1:AI$1,0))&amp;" / "&amp;W25 &amp;" ("&amp;INDEX(Data!DX:DX,MATCH(W25,Data!DT:DT,0))&amp;")")</f>
        <v/>
      </c>
      <c r="AS25" s="204">
        <f>INDEX(Data!DX:DX,MATCH(W25,Data!DT:DT,0))</f>
        <v>3</v>
      </c>
      <c r="AT25" s="204" t="str">
        <f>MID(INDEX(Data!A:A,MATCH(W25,Data!DT:DT,0)),2,5)</f>
        <v>3</v>
      </c>
      <c r="AU25" s="204" t="str">
        <f>INDEX(Data!DW:DW,MATCH(W25,Data!DT:DT,0))</f>
        <v>W</v>
      </c>
      <c r="AV25" s="204" t="str">
        <f t="shared" ca="1" si="4"/>
        <v/>
      </c>
      <c r="AW25" s="204" t="str">
        <f t="array" aca="1" ref="AW25" ca="1">INDEX($AR$3:$AR$102,MATCH(LARGE(COUNTIF($AQ$3:$AQ$102,"&lt;"&amp;$AQ$3:$AQ$102),ROWS(AQ$3:AQ25)),COUNTIF($AQ$3:$AQ$102,"&lt;"&amp;$AQ$3:$AQ$102),0))</f>
        <v>1 / Wolfgang Pratl (43)</v>
      </c>
    </row>
    <row r="26" spans="1:49" ht="14.25" customHeight="1" x14ac:dyDescent="0.25">
      <c r="A26" s="264" t="str">
        <f t="shared" ca="1" si="29"/>
        <v>2 / Wolf Naetar (24)</v>
      </c>
      <c r="B26" s="265"/>
      <c r="C26" s="266"/>
      <c r="D26" s="400" t="str">
        <f t="shared" ca="1" si="27"/>
        <v>R1/R2</v>
      </c>
      <c r="E26" s="401"/>
      <c r="F26" s="203" t="str">
        <f t="shared" ca="1" si="28"/>
        <v>M</v>
      </c>
      <c r="G26" s="203"/>
      <c r="H26" s="203"/>
      <c r="I26" s="203"/>
      <c r="J26" s="203"/>
      <c r="K26" s="203"/>
      <c r="L26" s="203"/>
      <c r="M26" s="203"/>
      <c r="N26" s="203"/>
      <c r="O26" s="203"/>
      <c r="U26" s="215"/>
      <c r="W26" s="213" t="str">
        <f>Data!DT114</f>
        <v>Jakob Gusenbauer</v>
      </c>
      <c r="X26" s="215">
        <f>IF(ISERROR(INDEX(Data!$DY:$IB,MATCH($W26,Data!$DT:$DT,0),MATCH(X$1&amp;"/"&amp;$A$2,Data!$DY$1:$IB$1,0)))=TRUE,0,INDEX(Data!$DY:$IB,MATCH($W26,Data!$DT:$DT,0),MATCH(X$1&amp;"/"&amp;$A$2,Data!$DY$1:$IB$1,0)))</f>
        <v>3</v>
      </c>
      <c r="Y26" s="215">
        <f>IF(ISERROR(INDEX(Data!$DY:$IB,MATCH($W26,Data!$DT:$DT,0),MATCH(Y$1&amp;"/"&amp;$A$2,Data!$DY$1:$IB$1,0)))=TRUE,0,INDEX(Data!$DY:$IB,MATCH($W26,Data!$DT:$DT,0),MATCH(Y$1&amp;"/"&amp;$A$2,Data!$DY$1:$IB$1,0)))</f>
        <v>3</v>
      </c>
      <c r="Z26" s="215">
        <f>IF(ISERROR(INDEX(Data!$DY:$IB,MATCH($W26,Data!$DT:$DT,0),MATCH(Z$1&amp;"/"&amp;$A$2,Data!$DY$1:$IB$1,0)))=TRUE,0,INDEX(Data!$DY:$IB,MATCH($W26,Data!$DT:$DT,0),MATCH(Z$1&amp;"/"&amp;$A$2,Data!$DY$1:$IB$1,0)))</f>
        <v>4</v>
      </c>
      <c r="AA26" s="215">
        <f>IF(ISERROR(INDEX(Data!$DY:$IB,MATCH($W26,Data!$DT:$DT,0),MATCH(AA$1&amp;"/"&amp;$A$2,Data!$DY$1:$IB$1,0)))=TRUE,0,INDEX(Data!$DY:$IB,MATCH($W26,Data!$DT:$DT,0),MATCH(AA$1&amp;"/"&amp;$A$2,Data!$DY$1:$IB$1,0)))</f>
        <v>3</v>
      </c>
      <c r="AB26" s="215">
        <f>IF(ISERROR(INDEX(Data!$DY:$IB,MATCH($W26,Data!$DT:$DT,0),MATCH(AB$1&amp;"/"&amp;$A$2,Data!$DY$1:$IB$1,0)))=TRUE,0,INDEX(Data!$DY:$IB,MATCH($W26,Data!$DT:$DT,0),MATCH(AB$1&amp;"/"&amp;$A$2,Data!$DY$1:$IB$1,0)))</f>
        <v>0</v>
      </c>
      <c r="AC26" s="213">
        <f t="array" aca="1" ref="AC26" ca="1">SUMPRODUCT(($X26:$AB26&lt;=AC$2)*($X26:$AB26&gt;0))</f>
        <v>0</v>
      </c>
      <c r="AD26" s="213">
        <f t="shared" ca="1" si="11"/>
        <v>3</v>
      </c>
      <c r="AE26" s="213">
        <f t="shared" ca="1" si="11"/>
        <v>1</v>
      </c>
      <c r="AF26" s="213">
        <f t="shared" ca="1" si="11"/>
        <v>0</v>
      </c>
      <c r="AG26" s="213">
        <f t="shared" ca="1" si="11"/>
        <v>0</v>
      </c>
      <c r="AH26" s="213">
        <f t="shared" ca="1" si="11"/>
        <v>0</v>
      </c>
      <c r="AI26" s="213">
        <f t="shared" ca="1" si="12"/>
        <v>0</v>
      </c>
      <c r="AJ26" s="213" t="str">
        <f t="shared" ca="1" si="16"/>
        <v/>
      </c>
      <c r="AK26" s="213" t="str">
        <f t="shared" ca="1" si="5"/>
        <v>/R1/R2/F</v>
      </c>
      <c r="AL26" s="213" t="str">
        <f t="shared" ca="1" si="6"/>
        <v>/R3</v>
      </c>
      <c r="AM26" s="213" t="str">
        <f t="shared" ca="1" si="7"/>
        <v/>
      </c>
      <c r="AN26" s="213" t="str">
        <f t="shared" ca="1" si="8"/>
        <v/>
      </c>
      <c r="AO26" s="213" t="str">
        <f t="shared" ca="1" si="9"/>
        <v/>
      </c>
      <c r="AP26" s="213" t="str">
        <f t="shared" ca="1" si="3"/>
        <v/>
      </c>
      <c r="AQ26" s="213" t="str">
        <f t="shared" ca="1" si="10"/>
        <v>3499M</v>
      </c>
      <c r="AR26" s="204" t="str">
        <f ca="1">IF(OFFSET($AB26,0,MATCH(A$17,AC$1:AI$1,0))=0,"",OFFSET($AB26,0,MATCH(A$17,AC$1:AI$1,0))&amp;" / "&amp;W26 &amp;" ("&amp;INDEX(Data!DX:DX,MATCH(W26,Data!DT:DT,0))&amp;")")</f>
        <v>3 / Jakob Gusenbauer (1)</v>
      </c>
      <c r="AS26" s="204">
        <f>INDEX(Data!DX:DX,MATCH(W26,Data!DT:DT,0))</f>
        <v>1</v>
      </c>
      <c r="AT26" s="204" t="str">
        <f>MID(INDEX(Data!A:A,MATCH(W26,Data!DT:DT,0)),2,5)</f>
        <v>1</v>
      </c>
      <c r="AU26" s="204" t="str">
        <f>INDEX(Data!DW:DW,MATCH(W26,Data!DT:DT,0))</f>
        <v>M</v>
      </c>
      <c r="AV26" s="204" t="str">
        <f t="shared" ca="1" si="4"/>
        <v>R1/R2/F</v>
      </c>
      <c r="AW26" s="204" t="str">
        <f t="array" aca="1" ref="AW26" ca="1">INDEX($AR$3:$AR$102,MATCH(LARGE(COUNTIF($AQ$3:$AQ$102,"&lt;"&amp;$AQ$3:$AQ$102),ROWS(AQ$3:AQ26)),COUNTIF($AQ$3:$AQ$102,"&lt;"&amp;$AQ$3:$AQ$102),0))</f>
        <v>1 / Richard Hazod (52)</v>
      </c>
    </row>
    <row r="27" spans="1:49" x14ac:dyDescent="0.25">
      <c r="A27" s="264" t="str">
        <f t="shared" ca="1" si="29"/>
        <v>1 / Bernd Wender (4)</v>
      </c>
      <c r="B27" s="265"/>
      <c r="C27" s="266"/>
      <c r="D27" s="400" t="str">
        <f t="shared" ca="1" si="27"/>
        <v>R3</v>
      </c>
      <c r="E27" s="401"/>
      <c r="F27" s="203" t="str">
        <f t="shared" ca="1" si="28"/>
        <v>M</v>
      </c>
      <c r="G27" s="203"/>
      <c r="H27" s="203"/>
      <c r="I27" s="203"/>
      <c r="J27" s="203"/>
      <c r="K27" s="203"/>
      <c r="L27" s="203"/>
      <c r="M27" s="203"/>
      <c r="N27" s="203"/>
      <c r="O27" s="203"/>
      <c r="U27" s="215"/>
      <c r="W27" s="213" t="str">
        <f>Data!DT115</f>
        <v>Johannes Hielfer</v>
      </c>
      <c r="X27" s="215">
        <f>IF(ISERROR(INDEX(Data!$DY:$IB,MATCH($W27,Data!$DT:$DT,0),MATCH(X$1&amp;"/"&amp;$A$2,Data!$DY$1:$IB$1,0)))=TRUE,0,INDEX(Data!$DY:$IB,MATCH($W27,Data!$DT:$DT,0),MATCH(X$1&amp;"/"&amp;$A$2,Data!$DY$1:$IB$1,0)))</f>
        <v>3</v>
      </c>
      <c r="Y27" s="215">
        <f>IF(ISERROR(INDEX(Data!$DY:$IB,MATCH($W27,Data!$DT:$DT,0),MATCH(Y$1&amp;"/"&amp;$A$2,Data!$DY$1:$IB$1,0)))=TRUE,0,INDEX(Data!$DY:$IB,MATCH($W27,Data!$DT:$DT,0),MATCH(Y$1&amp;"/"&amp;$A$2,Data!$DY$1:$IB$1,0)))</f>
        <v>5</v>
      </c>
      <c r="Z27" s="215">
        <f>IF(ISERROR(INDEX(Data!$DY:$IB,MATCH($W27,Data!$DT:$DT,0),MATCH(Z$1&amp;"/"&amp;$A$2,Data!$DY$1:$IB$1,0)))=TRUE,0,INDEX(Data!$DY:$IB,MATCH($W27,Data!$DT:$DT,0),MATCH(Z$1&amp;"/"&amp;$A$2,Data!$DY$1:$IB$1,0)))</f>
        <v>4</v>
      </c>
      <c r="AA27" s="215">
        <f>IF(ISERROR(INDEX(Data!$DY:$IB,MATCH($W27,Data!$DT:$DT,0),MATCH(AA$1&amp;"/"&amp;$A$2,Data!$DY$1:$IB$1,0)))=TRUE,0,INDEX(Data!$DY:$IB,MATCH($W27,Data!$DT:$DT,0),MATCH(AA$1&amp;"/"&amp;$A$2,Data!$DY$1:$IB$1,0)))</f>
        <v>4</v>
      </c>
      <c r="AB27" s="215">
        <f>IF(ISERROR(INDEX(Data!$DY:$IB,MATCH($W27,Data!$DT:$DT,0),MATCH(AB$1&amp;"/"&amp;$A$2,Data!$DY$1:$IB$1,0)))=TRUE,0,INDEX(Data!$DY:$IB,MATCH($W27,Data!$DT:$DT,0),MATCH(AB$1&amp;"/"&amp;$A$2,Data!$DY$1:$IB$1,0)))</f>
        <v>0</v>
      </c>
      <c r="AC27" s="213">
        <f t="array" aca="1" ref="AC27" ca="1">SUMPRODUCT(($X27:$AB27&lt;=AC$2)*($X27:$AB27&gt;0))</f>
        <v>0</v>
      </c>
      <c r="AD27" s="213">
        <f t="shared" ca="1" si="11"/>
        <v>1</v>
      </c>
      <c r="AE27" s="213">
        <f t="shared" ca="1" si="11"/>
        <v>2</v>
      </c>
      <c r="AF27" s="213">
        <f t="shared" ca="1" si="11"/>
        <v>1</v>
      </c>
      <c r="AG27" s="213">
        <f t="shared" ca="1" si="11"/>
        <v>0</v>
      </c>
      <c r="AH27" s="213">
        <f t="shared" ca="1" si="11"/>
        <v>0</v>
      </c>
      <c r="AI27" s="213">
        <f t="shared" ca="1" si="12"/>
        <v>0</v>
      </c>
      <c r="AJ27" s="213" t="str">
        <f t="shared" ca="1" si="16"/>
        <v/>
      </c>
      <c r="AK27" s="213" t="str">
        <f t="shared" ca="1" si="5"/>
        <v>/R1</v>
      </c>
      <c r="AL27" s="213" t="str">
        <f t="shared" ca="1" si="6"/>
        <v>/R3/F</v>
      </c>
      <c r="AM27" s="213" t="str">
        <f t="shared" ca="1" si="7"/>
        <v>/R2</v>
      </c>
      <c r="AN27" s="213" t="str">
        <f t="shared" ca="1" si="8"/>
        <v/>
      </c>
      <c r="AO27" s="213" t="str">
        <f t="shared" ca="1" si="9"/>
        <v/>
      </c>
      <c r="AP27" s="213" t="str">
        <f t="shared" ca="1" si="3"/>
        <v/>
      </c>
      <c r="AQ27" s="213" t="str">
        <f t="shared" ca="1" si="10"/>
        <v>1492M</v>
      </c>
      <c r="AR27" s="204" t="str">
        <f ca="1">IF(OFFSET($AB27,0,MATCH(A$17,AC$1:AI$1,0))=0,"",OFFSET($AB27,0,MATCH(A$17,AC$1:AI$1,0))&amp;" / "&amp;W27 &amp;" ("&amp;INDEX(Data!DX:DX,MATCH(W27,Data!DT:DT,0))&amp;")")</f>
        <v>1 / Johannes Hielfer (8)</v>
      </c>
      <c r="AS27" s="204">
        <f>INDEX(Data!DX:DX,MATCH(W27,Data!DT:DT,0))</f>
        <v>8</v>
      </c>
      <c r="AT27" s="204" t="str">
        <f>MID(INDEX(Data!A:A,MATCH(W27,Data!DT:DT,0)),2,5)</f>
        <v>8</v>
      </c>
      <c r="AU27" s="204" t="str">
        <f>INDEX(Data!DW:DW,MATCH(W27,Data!DT:DT,0))</f>
        <v>M</v>
      </c>
      <c r="AV27" s="204" t="str">
        <f t="shared" ca="1" si="4"/>
        <v>R1</v>
      </c>
      <c r="AW27" s="204" t="str">
        <f t="array" aca="1" ref="AW27" ca="1">INDEX($AR$3:$AR$102,MATCH(LARGE(COUNTIF($AQ$3:$AQ$102,"&lt;"&amp;$AQ$3:$AQ$102),ROWS(AQ$3:AQ27)),COUNTIF($AQ$3:$AQ$102,"&lt;"&amp;$AQ$3:$AQ$102),0))</f>
        <v/>
      </c>
    </row>
    <row r="28" spans="1:49" x14ac:dyDescent="0.25">
      <c r="A28" s="264" t="str">
        <f t="shared" ca="1" si="29"/>
        <v>1 / Daniel Maier (4)</v>
      </c>
      <c r="B28" s="265"/>
      <c r="C28" s="266"/>
      <c r="D28" s="400" t="str">
        <f t="shared" ca="1" si="27"/>
        <v>F</v>
      </c>
      <c r="E28" s="401"/>
      <c r="F28" s="203" t="str">
        <f t="shared" ca="1" si="28"/>
        <v>M</v>
      </c>
      <c r="G28" s="203"/>
      <c r="H28" s="203"/>
      <c r="I28" s="203"/>
      <c r="J28" s="203"/>
      <c r="K28" s="203"/>
      <c r="L28" s="203"/>
      <c r="M28" s="203"/>
      <c r="N28" s="203"/>
      <c r="O28" s="203"/>
      <c r="U28" s="215"/>
      <c r="W28" s="213" t="str">
        <f>Data!DT116</f>
        <v>Jonas Marosi</v>
      </c>
      <c r="X28" s="215">
        <f>IF(ISERROR(INDEX(Data!$DY:$IB,MATCH($W28,Data!$DT:$DT,0),MATCH(X$1&amp;"/"&amp;$A$2,Data!$DY$1:$IB$1,0)))=TRUE,0,INDEX(Data!$DY:$IB,MATCH($W28,Data!$DT:$DT,0),MATCH(X$1&amp;"/"&amp;$A$2,Data!$DY$1:$IB$1,0)))</f>
        <v>3</v>
      </c>
      <c r="Y28" s="215">
        <f>IF(ISERROR(INDEX(Data!$DY:$IB,MATCH($W28,Data!$DT:$DT,0),MATCH(Y$1&amp;"/"&amp;$A$2,Data!$DY$1:$IB$1,0)))=TRUE,0,INDEX(Data!$DY:$IB,MATCH($W28,Data!$DT:$DT,0),MATCH(Y$1&amp;"/"&amp;$A$2,Data!$DY$1:$IB$1,0)))</f>
        <v>4</v>
      </c>
      <c r="Z28" s="215">
        <f>IF(ISERROR(INDEX(Data!$DY:$IB,MATCH($W28,Data!$DT:$DT,0),MATCH(Z$1&amp;"/"&amp;$A$2,Data!$DY$1:$IB$1,0)))=TRUE,0,INDEX(Data!$DY:$IB,MATCH($W28,Data!$DT:$DT,0),MATCH(Z$1&amp;"/"&amp;$A$2,Data!$DY$1:$IB$1,0)))</f>
        <v>4</v>
      </c>
      <c r="AA28" s="215">
        <f>IF(ISERROR(INDEX(Data!$DY:$IB,MATCH($W28,Data!$DT:$DT,0),MATCH(AA$1&amp;"/"&amp;$A$2,Data!$DY$1:$IB$1,0)))=TRUE,0,INDEX(Data!$DY:$IB,MATCH($W28,Data!$DT:$DT,0),MATCH(AA$1&amp;"/"&amp;$A$2,Data!$DY$1:$IB$1,0)))</f>
        <v>4</v>
      </c>
      <c r="AB28" s="215">
        <f>IF(ISERROR(INDEX(Data!$DY:$IB,MATCH($W28,Data!$DT:$DT,0),MATCH(AB$1&amp;"/"&amp;$A$2,Data!$DY$1:$IB$1,0)))=TRUE,0,INDEX(Data!$DY:$IB,MATCH($W28,Data!$DT:$DT,0),MATCH(AB$1&amp;"/"&amp;$A$2,Data!$DY$1:$IB$1,0)))</f>
        <v>0</v>
      </c>
      <c r="AC28" s="213">
        <f t="array" aca="1" ref="AC28" ca="1">SUMPRODUCT(($X28:$AB28&lt;=AC$2)*($X28:$AB28&gt;0))</f>
        <v>0</v>
      </c>
      <c r="AD28" s="213">
        <f t="shared" ca="1" si="11"/>
        <v>1</v>
      </c>
      <c r="AE28" s="213">
        <f t="shared" ca="1" si="11"/>
        <v>3</v>
      </c>
      <c r="AF28" s="213">
        <f t="shared" ca="1" si="11"/>
        <v>0</v>
      </c>
      <c r="AG28" s="213">
        <f t="shared" ca="1" si="11"/>
        <v>0</v>
      </c>
      <c r="AH28" s="213">
        <f t="shared" ca="1" si="11"/>
        <v>0</v>
      </c>
      <c r="AI28" s="213">
        <f t="shared" ca="1" si="12"/>
        <v>0</v>
      </c>
      <c r="AJ28" s="213" t="str">
        <f t="shared" ca="1" si="16"/>
        <v/>
      </c>
      <c r="AK28" s="213" t="str">
        <f t="shared" ca="1" si="5"/>
        <v>/R1</v>
      </c>
      <c r="AL28" s="213" t="str">
        <f t="shared" ca="1" si="6"/>
        <v>/R2/R3/F</v>
      </c>
      <c r="AM28" s="213" t="str">
        <f t="shared" ca="1" si="7"/>
        <v/>
      </c>
      <c r="AN28" s="213" t="str">
        <f t="shared" ca="1" si="8"/>
        <v/>
      </c>
      <c r="AO28" s="213" t="str">
        <f t="shared" ca="1" si="9"/>
        <v/>
      </c>
      <c r="AP28" s="213" t="str">
        <f t="shared" ca="1" si="3"/>
        <v/>
      </c>
      <c r="AQ28" s="213" t="str">
        <f t="shared" ca="1" si="10"/>
        <v>1484M</v>
      </c>
      <c r="AR28" s="204" t="str">
        <f ca="1">IF(OFFSET($AB28,0,MATCH(A$17,AC$1:AI$1,0))=0,"",OFFSET($AB28,0,MATCH(A$17,AC$1:AI$1,0))&amp;" / "&amp;W28 &amp;" ("&amp;INDEX(Data!DX:DX,MATCH(W28,Data!DT:DT,0))&amp;")")</f>
        <v>1 / Jonas Marosi (16)</v>
      </c>
      <c r="AS28" s="204">
        <f>INDEX(Data!DX:DX,MATCH(W28,Data!DT:DT,0))</f>
        <v>16</v>
      </c>
      <c r="AT28" s="204" t="str">
        <f>MID(INDEX(Data!A:A,MATCH(W28,Data!DT:DT,0)),2,5)</f>
        <v>16</v>
      </c>
      <c r="AU28" s="204" t="str">
        <f>INDEX(Data!DW:DW,MATCH(W28,Data!DT:DT,0))</f>
        <v>M</v>
      </c>
      <c r="AV28" s="204" t="str">
        <f t="shared" ca="1" si="4"/>
        <v>R1</v>
      </c>
      <c r="AW28" s="204" t="str">
        <f t="array" aca="1" ref="AW28" ca="1">INDEX($AR$3:$AR$102,MATCH(LARGE(COUNTIF($AQ$3:$AQ$102,"&lt;"&amp;$AQ$3:$AQ$102),ROWS(AQ$3:AQ28)),COUNTIF($AQ$3:$AQ$102,"&lt;"&amp;$AQ$3:$AQ$102),0))</f>
        <v/>
      </c>
    </row>
    <row r="29" spans="1:49" x14ac:dyDescent="0.25">
      <c r="A29" s="264" t="str">
        <f t="shared" ca="1" si="29"/>
        <v>1 / Mike Bischof-Horak (6)</v>
      </c>
      <c r="B29" s="265"/>
      <c r="C29" s="266"/>
      <c r="D29" s="400" t="str">
        <f t="shared" ca="1" si="27"/>
        <v>R2</v>
      </c>
      <c r="E29" s="401"/>
      <c r="F29" s="203" t="str">
        <f t="shared" ca="1" si="28"/>
        <v>M</v>
      </c>
      <c r="G29" s="203"/>
      <c r="H29" s="203"/>
      <c r="I29" s="203"/>
      <c r="J29" s="203"/>
      <c r="K29" s="203"/>
      <c r="L29" s="203"/>
      <c r="M29" s="203"/>
      <c r="N29" s="203"/>
      <c r="O29" s="203"/>
      <c r="U29" s="215"/>
      <c r="W29" s="213" t="str">
        <f>Data!DT117</f>
        <v>Jonas Neulinger</v>
      </c>
      <c r="X29" s="215">
        <f>IF(ISERROR(INDEX(Data!$DY:$IB,MATCH($W29,Data!$DT:$DT,0),MATCH(X$1&amp;"/"&amp;$A$2,Data!$DY$1:$IB$1,0)))=TRUE,0,INDEX(Data!$DY:$IB,MATCH($W29,Data!$DT:$DT,0),MATCH(X$1&amp;"/"&amp;$A$2,Data!$DY$1:$IB$1,0)))</f>
        <v>4</v>
      </c>
      <c r="Y29" s="215">
        <f>IF(ISERROR(INDEX(Data!$DY:$IB,MATCH($W29,Data!$DT:$DT,0),MATCH(Y$1&amp;"/"&amp;$A$2,Data!$DY$1:$IB$1,0)))=TRUE,0,INDEX(Data!$DY:$IB,MATCH($W29,Data!$DT:$DT,0),MATCH(Y$1&amp;"/"&amp;$A$2,Data!$DY$1:$IB$1,0)))</f>
        <v>4</v>
      </c>
      <c r="Z29" s="215">
        <f>IF(ISERROR(INDEX(Data!$DY:$IB,MATCH($W29,Data!$DT:$DT,0),MATCH(Z$1&amp;"/"&amp;$A$2,Data!$DY$1:$IB$1,0)))=TRUE,0,INDEX(Data!$DY:$IB,MATCH($W29,Data!$DT:$DT,0),MATCH(Z$1&amp;"/"&amp;$A$2,Data!$DY$1:$IB$1,0)))</f>
        <v>4</v>
      </c>
      <c r="AA29" s="215">
        <f>IF(ISERROR(INDEX(Data!$DY:$IB,MATCH($W29,Data!$DT:$DT,0),MATCH(AA$1&amp;"/"&amp;$A$2,Data!$DY$1:$IB$1,0)))=TRUE,0,INDEX(Data!$DY:$IB,MATCH($W29,Data!$DT:$DT,0),MATCH(AA$1&amp;"/"&amp;$A$2,Data!$DY$1:$IB$1,0)))</f>
        <v>0</v>
      </c>
      <c r="AB29" s="215">
        <f>IF(ISERROR(INDEX(Data!$DY:$IB,MATCH($W29,Data!$DT:$DT,0),MATCH(AB$1&amp;"/"&amp;$A$2,Data!$DY$1:$IB$1,0)))=TRUE,0,INDEX(Data!$DY:$IB,MATCH($W29,Data!$DT:$DT,0),MATCH(AB$1&amp;"/"&amp;$A$2,Data!$DY$1:$IB$1,0)))</f>
        <v>0</v>
      </c>
      <c r="AC29" s="213">
        <f t="array" aca="1" ref="AC29" ca="1">SUMPRODUCT(($X29:$AB29&lt;=AC$2)*($X29:$AB29&gt;0))</f>
        <v>0</v>
      </c>
      <c r="AD29" s="213">
        <f t="shared" ca="1" si="11"/>
        <v>0</v>
      </c>
      <c r="AE29" s="213">
        <f t="shared" ca="1" si="11"/>
        <v>3</v>
      </c>
      <c r="AF29" s="213">
        <f t="shared" ca="1" si="11"/>
        <v>0</v>
      </c>
      <c r="AG29" s="213">
        <f t="shared" ca="1" si="11"/>
        <v>0</v>
      </c>
      <c r="AH29" s="213">
        <f t="shared" ca="1" si="11"/>
        <v>0</v>
      </c>
      <c r="AI29" s="213">
        <f t="shared" ca="1" si="12"/>
        <v>0</v>
      </c>
      <c r="AJ29" s="213" t="str">
        <f t="shared" ca="1" si="16"/>
        <v/>
      </c>
      <c r="AK29" s="213" t="str">
        <f t="shared" ca="1" si="5"/>
        <v/>
      </c>
      <c r="AL29" s="213" t="str">
        <f t="shared" ca="1" si="6"/>
        <v>/R1/R2/R3</v>
      </c>
      <c r="AM29" s="213" t="str">
        <f t="shared" ca="1" si="7"/>
        <v/>
      </c>
      <c r="AN29" s="213" t="str">
        <f t="shared" ca="1" si="8"/>
        <v/>
      </c>
      <c r="AO29" s="213" t="str">
        <f t="shared" ca="1" si="9"/>
        <v/>
      </c>
      <c r="AP29" s="213" t="str">
        <f t="shared" ca="1" si="3"/>
        <v/>
      </c>
      <c r="AQ29" s="213" t="str">
        <f t="shared" ca="1" si="10"/>
        <v/>
      </c>
      <c r="AR29" s="204" t="str">
        <f ca="1">IF(OFFSET($AB29,0,MATCH(A$17,AC$1:AI$1,0))=0,"",OFFSET($AB29,0,MATCH(A$17,AC$1:AI$1,0))&amp;" / "&amp;W29 &amp;" ("&amp;INDEX(Data!DX:DX,MATCH(W29,Data!DT:DT,0))&amp;")")</f>
        <v/>
      </c>
      <c r="AS29" s="204">
        <f>INDEX(Data!DX:DX,MATCH(W29,Data!DT:DT,0))</f>
        <v>50</v>
      </c>
      <c r="AT29" s="204" t="str">
        <f>MID(INDEX(Data!A:A,MATCH(W29,Data!DT:DT,0)),2,5)</f>
        <v>50</v>
      </c>
      <c r="AU29" s="204" t="str">
        <f>INDEX(Data!DW:DW,MATCH(W29,Data!DT:DT,0))</f>
        <v>M</v>
      </c>
      <c r="AV29" s="204" t="str">
        <f t="shared" ca="1" si="4"/>
        <v/>
      </c>
      <c r="AW29" s="204" t="str">
        <f t="array" aca="1" ref="AW29" ca="1">INDEX($AR$3:$AR$102,MATCH(LARGE(COUNTIF($AQ$3:$AQ$102,"&lt;"&amp;$AQ$3:$AQ$102),ROWS(AQ$3:AQ29)),COUNTIF($AQ$3:$AQ$102,"&lt;"&amp;$AQ$3:$AQ$102),0))</f>
        <v/>
      </c>
    </row>
    <row r="30" spans="1:49" x14ac:dyDescent="0.25">
      <c r="A30" s="264" t="str">
        <f t="shared" ca="1" si="29"/>
        <v>1 / Johannes Hielfer (8)</v>
      </c>
      <c r="B30" s="265"/>
      <c r="C30" s="266"/>
      <c r="D30" s="400" t="str">
        <f t="shared" ca="1" si="27"/>
        <v>R1</v>
      </c>
      <c r="E30" s="401"/>
      <c r="F30" s="203" t="str">
        <f t="shared" ca="1" si="28"/>
        <v>M</v>
      </c>
      <c r="G30" s="203"/>
      <c r="H30" s="203"/>
      <c r="I30" s="203"/>
      <c r="J30" s="203"/>
      <c r="K30" s="203"/>
      <c r="L30" s="203"/>
      <c r="M30" s="203"/>
      <c r="N30" s="203"/>
      <c r="O30" s="203"/>
      <c r="W30" s="213" t="str">
        <f>Data!DT118</f>
        <v>Karl Seper</v>
      </c>
      <c r="X30" s="215">
        <f>IF(ISERROR(INDEX(Data!$DY:$IB,MATCH($W30,Data!$DT:$DT,0),MATCH(X$1&amp;"/"&amp;$A$2,Data!$DY$1:$IB$1,0)))=TRUE,0,INDEX(Data!$DY:$IB,MATCH($W30,Data!$DT:$DT,0),MATCH(X$1&amp;"/"&amp;$A$2,Data!$DY$1:$IB$1,0)))</f>
        <v>3</v>
      </c>
      <c r="Y30" s="215">
        <f>IF(ISERROR(INDEX(Data!$DY:$IB,MATCH($W30,Data!$DT:$DT,0),MATCH(Y$1&amp;"/"&amp;$A$2,Data!$DY$1:$IB$1,0)))=TRUE,0,INDEX(Data!$DY:$IB,MATCH($W30,Data!$DT:$DT,0),MATCH(Y$1&amp;"/"&amp;$A$2,Data!$DY$1:$IB$1,0)))</f>
        <v>6</v>
      </c>
      <c r="Z30" s="215">
        <f>IF(ISERROR(INDEX(Data!$DY:$IB,MATCH($W30,Data!$DT:$DT,0),MATCH(Z$1&amp;"/"&amp;$A$2,Data!$DY$1:$IB$1,0)))=TRUE,0,INDEX(Data!$DY:$IB,MATCH($W30,Data!$DT:$DT,0),MATCH(Z$1&amp;"/"&amp;$A$2,Data!$DY$1:$IB$1,0)))</f>
        <v>3</v>
      </c>
      <c r="AA30" s="215">
        <f>IF(ISERROR(INDEX(Data!$DY:$IB,MATCH($W30,Data!$DT:$DT,0),MATCH(AA$1&amp;"/"&amp;$A$2,Data!$DY$1:$IB$1,0)))=TRUE,0,INDEX(Data!$DY:$IB,MATCH($W30,Data!$DT:$DT,0),MATCH(AA$1&amp;"/"&amp;$A$2,Data!$DY$1:$IB$1,0)))</f>
        <v>4</v>
      </c>
      <c r="AB30" s="215">
        <f>IF(ISERROR(INDEX(Data!$DY:$IB,MATCH($W30,Data!$DT:$DT,0),MATCH(AB$1&amp;"/"&amp;$A$2,Data!$DY$1:$IB$1,0)))=TRUE,0,INDEX(Data!$DY:$IB,MATCH($W30,Data!$DT:$DT,0),MATCH(AB$1&amp;"/"&amp;$A$2,Data!$DY$1:$IB$1,0)))</f>
        <v>0</v>
      </c>
      <c r="AC30" s="213">
        <f t="array" aca="1" ref="AC30" ca="1">SUMPRODUCT(($X30:$AB30&lt;=AC$2)*($X30:$AB30&gt;0))</f>
        <v>0</v>
      </c>
      <c r="AD30" s="213">
        <f t="shared" ca="1" si="11"/>
        <v>2</v>
      </c>
      <c r="AE30" s="213">
        <f t="shared" ca="1" si="11"/>
        <v>1</v>
      </c>
      <c r="AF30" s="213">
        <f t="shared" ca="1" si="11"/>
        <v>0</v>
      </c>
      <c r="AG30" s="213">
        <f t="shared" ca="1" si="11"/>
        <v>1</v>
      </c>
      <c r="AH30" s="213">
        <f t="shared" ca="1" si="11"/>
        <v>0</v>
      </c>
      <c r="AI30" s="213">
        <f t="shared" ca="1" si="12"/>
        <v>0</v>
      </c>
      <c r="AJ30" s="213" t="str">
        <f t="shared" ca="1" si="16"/>
        <v/>
      </c>
      <c r="AK30" s="213" t="str">
        <f t="shared" ca="1" si="5"/>
        <v>/R1/R3</v>
      </c>
      <c r="AL30" s="213" t="str">
        <f t="shared" ca="1" si="6"/>
        <v>/F</v>
      </c>
      <c r="AM30" s="213" t="str">
        <f t="shared" ca="1" si="7"/>
        <v/>
      </c>
      <c r="AN30" s="213" t="str">
        <f t="shared" ca="1" si="8"/>
        <v>/R2</v>
      </c>
      <c r="AO30" s="213" t="str">
        <f t="shared" ca="1" si="9"/>
        <v/>
      </c>
      <c r="AP30" s="213" t="str">
        <f t="shared" ca="1" si="3"/>
        <v/>
      </c>
      <c r="AQ30" s="213" t="str">
        <f t="shared" ca="1" si="10"/>
        <v>2478M</v>
      </c>
      <c r="AR30" s="204" t="str">
        <f ca="1">IF(OFFSET($AB30,0,MATCH(A$17,AC$1:AI$1,0))=0,"",OFFSET($AB30,0,MATCH(A$17,AC$1:AI$1,0))&amp;" / "&amp;W30 &amp;" ("&amp;INDEX(Data!DX:DX,MATCH(W30,Data!DT:DT,0))&amp;")")</f>
        <v>2 / Karl Seper (22)</v>
      </c>
      <c r="AS30" s="204">
        <f>INDEX(Data!DX:DX,MATCH(W30,Data!DT:DT,0))</f>
        <v>22</v>
      </c>
      <c r="AT30" s="204" t="str">
        <f>MID(INDEX(Data!A:A,MATCH(W30,Data!DT:DT,0)),2,5)</f>
        <v>22</v>
      </c>
      <c r="AU30" s="204" t="str">
        <f>INDEX(Data!DW:DW,MATCH(W30,Data!DT:DT,0))</f>
        <v>M</v>
      </c>
      <c r="AV30" s="204" t="str">
        <f t="shared" ca="1" si="4"/>
        <v>R1/R3</v>
      </c>
      <c r="AW30" s="204" t="str">
        <f t="array" aca="1" ref="AW30" ca="1">INDEX($AR$3:$AR$102,MATCH(LARGE(COUNTIF($AQ$3:$AQ$102,"&lt;"&amp;$AQ$3:$AQ$102),ROWS(AQ$3:AQ30)),COUNTIF($AQ$3:$AQ$102,"&lt;"&amp;$AQ$3:$AQ$102),0))</f>
        <v/>
      </c>
    </row>
    <row r="31" spans="1:49" x14ac:dyDescent="0.25">
      <c r="A31" s="264" t="str">
        <f t="shared" ca="1" si="29"/>
        <v>1 / Manuel Oman (10)</v>
      </c>
      <c r="B31" s="265"/>
      <c r="C31" s="266"/>
      <c r="D31" s="400" t="str">
        <f t="shared" ca="1" si="27"/>
        <v>R1</v>
      </c>
      <c r="E31" s="401"/>
      <c r="F31" s="203" t="str">
        <f t="shared" ca="1" si="28"/>
        <v>M</v>
      </c>
      <c r="G31" s="203"/>
      <c r="H31" s="203"/>
      <c r="I31" s="203"/>
      <c r="J31" s="203"/>
      <c r="K31" s="203"/>
      <c r="L31" s="203"/>
      <c r="M31" s="203"/>
      <c r="N31" s="203"/>
      <c r="O31" s="203"/>
      <c r="W31" s="213" t="str">
        <f>Data!DT119</f>
        <v>Katharina Gusenbauer</v>
      </c>
      <c r="X31" s="215">
        <f>IF(ISERROR(INDEX(Data!$DY:$IB,MATCH($W31,Data!$DT:$DT,0),MATCH(X$1&amp;"/"&amp;$A$2,Data!$DY$1:$IB$1,0)))=TRUE,0,INDEX(Data!$DY:$IB,MATCH($W31,Data!$DT:$DT,0),MATCH(X$1&amp;"/"&amp;$A$2,Data!$DY$1:$IB$1,0)))</f>
        <v>5</v>
      </c>
      <c r="Y31" s="215">
        <f>IF(ISERROR(INDEX(Data!$DY:$IB,MATCH($W31,Data!$DT:$DT,0),MATCH(Y$1&amp;"/"&amp;$A$2,Data!$DY$1:$IB$1,0)))=TRUE,0,INDEX(Data!$DY:$IB,MATCH($W31,Data!$DT:$DT,0),MATCH(Y$1&amp;"/"&amp;$A$2,Data!$DY$1:$IB$1,0)))</f>
        <v>5</v>
      </c>
      <c r="Z31" s="215">
        <f>IF(ISERROR(INDEX(Data!$DY:$IB,MATCH($W31,Data!$DT:$DT,0),MATCH(Z$1&amp;"/"&amp;$A$2,Data!$DY$1:$IB$1,0)))=TRUE,0,INDEX(Data!$DY:$IB,MATCH($W31,Data!$DT:$DT,0),MATCH(Z$1&amp;"/"&amp;$A$2,Data!$DY$1:$IB$1,0)))</f>
        <v>4</v>
      </c>
      <c r="AA31" s="215">
        <f>IF(ISERROR(INDEX(Data!$DY:$IB,MATCH($W31,Data!$DT:$DT,0),MATCH(AA$1&amp;"/"&amp;$A$2,Data!$DY$1:$IB$1,0)))=TRUE,0,INDEX(Data!$DY:$IB,MATCH($W31,Data!$DT:$DT,0),MATCH(AA$1&amp;"/"&amp;$A$2,Data!$DY$1:$IB$1,0)))</f>
        <v>4</v>
      </c>
      <c r="AB31" s="215">
        <f>IF(ISERROR(INDEX(Data!$DY:$IB,MATCH($W31,Data!$DT:$DT,0),MATCH(AB$1&amp;"/"&amp;$A$2,Data!$DY$1:$IB$1,0)))=TRUE,0,INDEX(Data!$DY:$IB,MATCH($W31,Data!$DT:$DT,0),MATCH(AB$1&amp;"/"&amp;$A$2,Data!$DY$1:$IB$1,0)))</f>
        <v>0</v>
      </c>
      <c r="AC31" s="213">
        <f t="array" aca="1" ref="AC31" ca="1">SUMPRODUCT(($X31:$AB31&lt;=AC$2)*($X31:$AB31&gt;0))</f>
        <v>0</v>
      </c>
      <c r="AD31" s="213">
        <f t="shared" ca="1" si="11"/>
        <v>0</v>
      </c>
      <c r="AE31" s="213">
        <f t="shared" ca="1" si="11"/>
        <v>2</v>
      </c>
      <c r="AF31" s="213">
        <f t="shared" ca="1" si="11"/>
        <v>2</v>
      </c>
      <c r="AG31" s="213">
        <f t="shared" ca="1" si="11"/>
        <v>0</v>
      </c>
      <c r="AH31" s="213">
        <f t="shared" ca="1" si="11"/>
        <v>0</v>
      </c>
      <c r="AI31" s="213">
        <f t="shared" ca="1" si="12"/>
        <v>0</v>
      </c>
      <c r="AJ31" s="213" t="str">
        <f t="shared" ca="1" si="16"/>
        <v/>
      </c>
      <c r="AK31" s="213" t="str">
        <f t="shared" ca="1" si="5"/>
        <v/>
      </c>
      <c r="AL31" s="213" t="str">
        <f t="shared" ca="1" si="6"/>
        <v>/R3/F</v>
      </c>
      <c r="AM31" s="213" t="str">
        <f t="shared" ca="1" si="7"/>
        <v>/R1/R2</v>
      </c>
      <c r="AN31" s="213" t="str">
        <f t="shared" ca="1" si="8"/>
        <v/>
      </c>
      <c r="AO31" s="213" t="str">
        <f t="shared" ca="1" si="9"/>
        <v/>
      </c>
      <c r="AP31" s="213" t="str">
        <f t="shared" ca="1" si="3"/>
        <v/>
      </c>
      <c r="AQ31" s="213" t="str">
        <f t="shared" ca="1" si="10"/>
        <v/>
      </c>
      <c r="AR31" s="204" t="str">
        <f ca="1">IF(OFFSET($AB31,0,MATCH(A$17,AC$1:AI$1,0))=0,"",OFFSET($AB31,0,MATCH(A$17,AC$1:AI$1,0))&amp;" / "&amp;W31 &amp;" ("&amp;INDEX(Data!DX:DX,MATCH(W31,Data!DT:DT,0))&amp;")")</f>
        <v/>
      </c>
      <c r="AS31" s="204">
        <f>INDEX(Data!DX:DX,MATCH(W31,Data!DT:DT,0))</f>
        <v>1</v>
      </c>
      <c r="AT31" s="204" t="str">
        <f>MID(INDEX(Data!A:A,MATCH(W31,Data!DT:DT,0)),2,5)</f>
        <v>1</v>
      </c>
      <c r="AU31" s="204" t="str">
        <f>INDEX(Data!DW:DW,MATCH(W31,Data!DT:DT,0))</f>
        <v>W</v>
      </c>
      <c r="AV31" s="204" t="str">
        <f t="shared" ca="1" si="4"/>
        <v/>
      </c>
      <c r="AW31" s="204" t="str">
        <f t="array" aca="1" ref="AW31" ca="1">INDEX($AR$3:$AR$102,MATCH(LARGE(COUNTIF($AQ$3:$AQ$102,"&lt;"&amp;$AQ$3:$AQ$102),ROWS(AQ$3:AQ31)),COUNTIF($AQ$3:$AQ$102,"&lt;"&amp;$AQ$3:$AQ$102),0))</f>
        <v/>
      </c>
    </row>
    <row r="32" spans="1:49" x14ac:dyDescent="0.25">
      <c r="A32" s="264" t="str">
        <f t="shared" ca="1" si="29"/>
        <v>1 / Laurenz Schaurhofer (11)</v>
      </c>
      <c r="B32" s="265"/>
      <c r="C32" s="266"/>
      <c r="D32" s="400" t="str">
        <f t="shared" ca="1" si="27"/>
        <v>R1</v>
      </c>
      <c r="E32" s="401"/>
      <c r="F32" s="203" t="str">
        <f t="shared" ca="1" si="28"/>
        <v>M</v>
      </c>
      <c r="G32" s="203"/>
      <c r="H32" s="203"/>
      <c r="I32" s="203"/>
      <c r="J32" s="203"/>
      <c r="K32" s="203"/>
      <c r="L32" s="203"/>
      <c r="M32" s="203"/>
      <c r="N32" s="203"/>
      <c r="O32" s="203"/>
      <c r="W32" s="213" t="str">
        <f>Data!DT120</f>
        <v>Klaus Egger</v>
      </c>
      <c r="X32" s="215">
        <f>IF(ISERROR(INDEX(Data!$DY:$IB,MATCH($W32,Data!$DT:$DT,0),MATCH(X$1&amp;"/"&amp;$A$2,Data!$DY$1:$IB$1,0)))=TRUE,0,INDEX(Data!$DY:$IB,MATCH($W32,Data!$DT:$DT,0),MATCH(X$1&amp;"/"&amp;$A$2,Data!$DY$1:$IB$1,0)))</f>
        <v>4</v>
      </c>
      <c r="Y32" s="215">
        <f>IF(ISERROR(INDEX(Data!$DY:$IB,MATCH($W32,Data!$DT:$DT,0),MATCH(Y$1&amp;"/"&amp;$A$2,Data!$DY$1:$IB$1,0)))=TRUE,0,INDEX(Data!$DY:$IB,MATCH($W32,Data!$DT:$DT,0),MATCH(Y$1&amp;"/"&amp;$A$2,Data!$DY$1:$IB$1,0)))</f>
        <v>5</v>
      </c>
      <c r="Z32" s="215">
        <f>IF(ISERROR(INDEX(Data!$DY:$IB,MATCH($W32,Data!$DT:$DT,0),MATCH(Z$1&amp;"/"&amp;$A$2,Data!$DY$1:$IB$1,0)))=TRUE,0,INDEX(Data!$DY:$IB,MATCH($W32,Data!$DT:$DT,0),MATCH(Z$1&amp;"/"&amp;$A$2,Data!$DY$1:$IB$1,0)))</f>
        <v>5</v>
      </c>
      <c r="AA32" s="215">
        <f>IF(ISERROR(INDEX(Data!$DY:$IB,MATCH($W32,Data!$DT:$DT,0),MATCH(AA$1&amp;"/"&amp;$A$2,Data!$DY$1:$IB$1,0)))=TRUE,0,INDEX(Data!$DY:$IB,MATCH($W32,Data!$DT:$DT,0),MATCH(AA$1&amp;"/"&amp;$A$2,Data!$DY$1:$IB$1,0)))</f>
        <v>0</v>
      </c>
      <c r="AB32" s="215">
        <f>IF(ISERROR(INDEX(Data!$DY:$IB,MATCH($W32,Data!$DT:$DT,0),MATCH(AB$1&amp;"/"&amp;$A$2,Data!$DY$1:$IB$1,0)))=TRUE,0,INDEX(Data!$DY:$IB,MATCH($W32,Data!$DT:$DT,0),MATCH(AB$1&amp;"/"&amp;$A$2,Data!$DY$1:$IB$1,0)))</f>
        <v>0</v>
      </c>
      <c r="AC32" s="213">
        <f t="array" aca="1" ref="AC32" ca="1">SUMPRODUCT(($X32:$AB32&lt;=AC$2)*($X32:$AB32&gt;0))</f>
        <v>0</v>
      </c>
      <c r="AD32" s="213">
        <f t="shared" ca="1" si="11"/>
        <v>0</v>
      </c>
      <c r="AE32" s="213">
        <f t="shared" ca="1" si="11"/>
        <v>1</v>
      </c>
      <c r="AF32" s="213">
        <f t="shared" ca="1" si="11"/>
        <v>2</v>
      </c>
      <c r="AG32" s="213">
        <f t="shared" ca="1" si="11"/>
        <v>0</v>
      </c>
      <c r="AH32" s="213">
        <f t="shared" ca="1" si="11"/>
        <v>0</v>
      </c>
      <c r="AI32" s="213">
        <f t="shared" ca="1" si="12"/>
        <v>0</v>
      </c>
      <c r="AJ32" s="213" t="str">
        <f t="shared" ca="1" si="16"/>
        <v/>
      </c>
      <c r="AK32" s="213" t="str">
        <f t="shared" ca="1" si="5"/>
        <v/>
      </c>
      <c r="AL32" s="213" t="str">
        <f t="shared" ca="1" si="6"/>
        <v>/R1</v>
      </c>
      <c r="AM32" s="213" t="str">
        <f t="shared" ca="1" si="7"/>
        <v>/R2/R3</v>
      </c>
      <c r="AN32" s="213" t="str">
        <f t="shared" ca="1" si="8"/>
        <v/>
      </c>
      <c r="AO32" s="213" t="str">
        <f t="shared" ca="1" si="9"/>
        <v/>
      </c>
      <c r="AP32" s="213" t="str">
        <f t="shared" ca="1" si="3"/>
        <v/>
      </c>
      <c r="AQ32" s="213" t="str">
        <f t="shared" ca="1" si="10"/>
        <v/>
      </c>
      <c r="AR32" s="204" t="str">
        <f ca="1">IF(OFFSET($AB32,0,MATCH(A$17,AC$1:AI$1,0))=0,"",OFFSET($AB32,0,MATCH(A$17,AC$1:AI$1,0))&amp;" / "&amp;W32 &amp;" ("&amp;INDEX(Data!DX:DX,MATCH(W32,Data!DT:DT,0))&amp;")")</f>
        <v/>
      </c>
      <c r="AS32" s="204">
        <f>INDEX(Data!DX:DX,MATCH(W32,Data!DT:DT,0))</f>
        <v>32</v>
      </c>
      <c r="AT32" s="204" t="str">
        <f>MID(INDEX(Data!A:A,MATCH(W32,Data!DT:DT,0)),2,5)</f>
        <v>33</v>
      </c>
      <c r="AU32" s="204" t="str">
        <f>INDEX(Data!DW:DW,MATCH(W32,Data!DT:DT,0))</f>
        <v>M</v>
      </c>
      <c r="AV32" s="204" t="str">
        <f t="shared" ca="1" si="4"/>
        <v/>
      </c>
      <c r="AW32" s="204" t="str">
        <f t="array" aca="1" ref="AW32" ca="1">INDEX($AR$3:$AR$102,MATCH(LARGE(COUNTIF($AQ$3:$AQ$102,"&lt;"&amp;$AQ$3:$AQ$102),ROWS(AQ$3:AQ32)),COUNTIF($AQ$3:$AQ$102,"&lt;"&amp;$AQ$3:$AQ$102),0))</f>
        <v/>
      </c>
    </row>
    <row r="33" spans="1:89" x14ac:dyDescent="0.25">
      <c r="A33" s="264" t="str">
        <f t="shared" ca="1" si="29"/>
        <v>1 / Arno Lingenhel (12)</v>
      </c>
      <c r="B33" s="265"/>
      <c r="C33" s="266"/>
      <c r="D33" s="400" t="str">
        <f t="shared" ca="1" si="27"/>
        <v>R3</v>
      </c>
      <c r="E33" s="401"/>
      <c r="F33" s="203" t="str">
        <f t="shared" ca="1" si="28"/>
        <v>M</v>
      </c>
      <c r="G33" s="203"/>
      <c r="H33" s="203"/>
      <c r="I33" s="203"/>
      <c r="J33" s="203"/>
      <c r="K33" s="203"/>
      <c r="L33" s="203"/>
      <c r="M33" s="203"/>
      <c r="N33" s="203"/>
      <c r="O33" s="203"/>
      <c r="W33" s="213" t="str">
        <f>Data!DT121</f>
        <v>Konrad Ertl</v>
      </c>
      <c r="X33" s="215">
        <f>IF(ISERROR(INDEX(Data!$DY:$IB,MATCH($W33,Data!$DT:$DT,0),MATCH(X$1&amp;"/"&amp;$A$2,Data!$DY$1:$IB$1,0)))=TRUE,0,INDEX(Data!$DY:$IB,MATCH($W33,Data!$DT:$DT,0),MATCH(X$1&amp;"/"&amp;$A$2,Data!$DY$1:$IB$1,0)))</f>
        <v>4</v>
      </c>
      <c r="Y33" s="215">
        <f>IF(ISERROR(INDEX(Data!$DY:$IB,MATCH($W33,Data!$DT:$DT,0),MATCH(Y$1&amp;"/"&amp;$A$2,Data!$DY$1:$IB$1,0)))=TRUE,0,INDEX(Data!$DY:$IB,MATCH($W33,Data!$DT:$DT,0),MATCH(Y$1&amp;"/"&amp;$A$2,Data!$DY$1:$IB$1,0)))</f>
        <v>5</v>
      </c>
      <c r="Z33" s="215">
        <f>IF(ISERROR(INDEX(Data!$DY:$IB,MATCH($W33,Data!$DT:$DT,0),MATCH(Z$1&amp;"/"&amp;$A$2,Data!$DY$1:$IB$1,0)))=TRUE,0,INDEX(Data!$DY:$IB,MATCH($W33,Data!$DT:$DT,0),MATCH(Z$1&amp;"/"&amp;$A$2,Data!$DY$1:$IB$1,0)))</f>
        <v>4</v>
      </c>
      <c r="AA33" s="215">
        <f>IF(ISERROR(INDEX(Data!$DY:$IB,MATCH($W33,Data!$DT:$DT,0),MATCH(AA$1&amp;"/"&amp;$A$2,Data!$DY$1:$IB$1,0)))=TRUE,0,INDEX(Data!$DY:$IB,MATCH($W33,Data!$DT:$DT,0),MATCH(AA$1&amp;"/"&amp;$A$2,Data!$DY$1:$IB$1,0)))</f>
        <v>0</v>
      </c>
      <c r="AB33" s="215">
        <f>IF(ISERROR(INDEX(Data!$DY:$IB,MATCH($W33,Data!$DT:$DT,0),MATCH(AB$1&amp;"/"&amp;$A$2,Data!$DY$1:$IB$1,0)))=TRUE,0,INDEX(Data!$DY:$IB,MATCH($W33,Data!$DT:$DT,0),MATCH(AB$1&amp;"/"&amp;$A$2,Data!$DY$1:$IB$1,0)))</f>
        <v>0</v>
      </c>
      <c r="AC33" s="213">
        <f t="array" aca="1" ref="AC33" ca="1">SUMPRODUCT(($X33:$AB33&lt;=AC$2)*($X33:$AB33&gt;0))</f>
        <v>0</v>
      </c>
      <c r="AD33" s="213">
        <f t="shared" ca="1" si="11"/>
        <v>0</v>
      </c>
      <c r="AE33" s="213">
        <f t="shared" ca="1" si="11"/>
        <v>2</v>
      </c>
      <c r="AF33" s="213">
        <f t="shared" ca="1" si="11"/>
        <v>1</v>
      </c>
      <c r="AG33" s="213">
        <f t="shared" ca="1" si="11"/>
        <v>0</v>
      </c>
      <c r="AH33" s="213">
        <f t="shared" ca="1" si="11"/>
        <v>0</v>
      </c>
      <c r="AI33" s="213">
        <f t="shared" ca="1" si="12"/>
        <v>0</v>
      </c>
      <c r="AJ33" s="213" t="str">
        <f t="shared" ca="1" si="16"/>
        <v/>
      </c>
      <c r="AK33" s="213" t="str">
        <f t="shared" ca="1" si="5"/>
        <v/>
      </c>
      <c r="AL33" s="213" t="str">
        <f t="shared" ca="1" si="6"/>
        <v>/R1/R3</v>
      </c>
      <c r="AM33" s="213" t="str">
        <f t="shared" ca="1" si="7"/>
        <v>/R2</v>
      </c>
      <c r="AN33" s="213" t="str">
        <f t="shared" ca="1" si="8"/>
        <v/>
      </c>
      <c r="AO33" s="213" t="str">
        <f t="shared" ca="1" si="9"/>
        <v/>
      </c>
      <c r="AP33" s="213" t="str">
        <f t="shared" ca="1" si="3"/>
        <v/>
      </c>
      <c r="AQ33" s="213" t="str">
        <f t="shared" ca="1" si="10"/>
        <v/>
      </c>
      <c r="AR33" s="204" t="str">
        <f ca="1">IF(OFFSET($AB33,0,MATCH(A$17,AC$1:AI$1,0))=0,"",OFFSET($AB33,0,MATCH(A$17,AC$1:AI$1,0))&amp;" / "&amp;W33 &amp;" ("&amp;INDEX(Data!DX:DX,MATCH(W33,Data!DT:DT,0))&amp;")")</f>
        <v/>
      </c>
      <c r="AS33" s="204">
        <f>INDEX(Data!DX:DX,MATCH(W33,Data!DT:DT,0))</f>
        <v>53</v>
      </c>
      <c r="AT33" s="204" t="str">
        <f>MID(INDEX(Data!A:A,MATCH(W33,Data!DT:DT,0)),2,5)</f>
        <v>53</v>
      </c>
      <c r="AU33" s="204" t="str">
        <f>INDEX(Data!DW:DW,MATCH(W33,Data!DT:DT,0))</f>
        <v>M</v>
      </c>
      <c r="AV33" s="204" t="str">
        <f t="shared" ca="1" si="4"/>
        <v/>
      </c>
      <c r="AW33" s="204" t="str">
        <f t="array" aca="1" ref="AW33" ca="1">INDEX($AR$3:$AR$102,MATCH(LARGE(COUNTIF($AQ$3:$AQ$102,"&lt;"&amp;$AQ$3:$AQ$102),ROWS(AQ$3:AQ33)),COUNTIF($AQ$3:$AQ$102,"&lt;"&amp;$AQ$3:$AQ$102),0))</f>
        <v/>
      </c>
    </row>
    <row r="34" spans="1:89" x14ac:dyDescent="0.25">
      <c r="A34" s="264" t="str">
        <f t="shared" ca="1" si="29"/>
        <v>1 / Wolfgang Pachler (12)</v>
      </c>
      <c r="B34" s="265"/>
      <c r="C34" s="266"/>
      <c r="D34" s="400" t="str">
        <f t="shared" ca="1" si="27"/>
        <v>R2</v>
      </c>
      <c r="E34" s="401"/>
      <c r="F34" s="203" t="str">
        <f t="shared" ca="1" si="28"/>
        <v>M</v>
      </c>
      <c r="G34" s="203"/>
      <c r="H34" s="203"/>
      <c r="I34" s="203"/>
      <c r="J34" s="203"/>
      <c r="K34" s="203"/>
      <c r="L34" s="203"/>
      <c r="M34" s="203"/>
      <c r="N34" s="203"/>
      <c r="O34" s="203"/>
      <c r="W34" s="213" t="str">
        <f>Data!DT122</f>
        <v>Laurenz Schaurhofer</v>
      </c>
      <c r="X34" s="215">
        <f>IF(ISERROR(INDEX(Data!$DY:$IB,MATCH($W34,Data!$DT:$DT,0),MATCH(X$1&amp;"/"&amp;$A$2,Data!$DY$1:$IB$1,0)))=TRUE,0,INDEX(Data!$DY:$IB,MATCH($W34,Data!$DT:$DT,0),MATCH(X$1&amp;"/"&amp;$A$2,Data!$DY$1:$IB$1,0)))</f>
        <v>3</v>
      </c>
      <c r="Y34" s="215">
        <f>IF(ISERROR(INDEX(Data!$DY:$IB,MATCH($W34,Data!$DT:$DT,0),MATCH(Y$1&amp;"/"&amp;$A$2,Data!$DY$1:$IB$1,0)))=TRUE,0,INDEX(Data!$DY:$IB,MATCH($W34,Data!$DT:$DT,0),MATCH(Y$1&amp;"/"&amp;$A$2,Data!$DY$1:$IB$1,0)))</f>
        <v>4</v>
      </c>
      <c r="Z34" s="215">
        <f>IF(ISERROR(INDEX(Data!$DY:$IB,MATCH($W34,Data!$DT:$DT,0),MATCH(Z$1&amp;"/"&amp;$A$2,Data!$DY$1:$IB$1,0)))=TRUE,0,INDEX(Data!$DY:$IB,MATCH($W34,Data!$DT:$DT,0),MATCH(Z$1&amp;"/"&amp;$A$2,Data!$DY$1:$IB$1,0)))</f>
        <v>5</v>
      </c>
      <c r="AA34" s="215">
        <f>IF(ISERROR(INDEX(Data!$DY:$IB,MATCH($W34,Data!$DT:$DT,0),MATCH(AA$1&amp;"/"&amp;$A$2,Data!$DY$1:$IB$1,0)))=TRUE,0,INDEX(Data!$DY:$IB,MATCH($W34,Data!$DT:$DT,0),MATCH(AA$1&amp;"/"&amp;$A$2,Data!$DY$1:$IB$1,0)))</f>
        <v>5</v>
      </c>
      <c r="AB34" s="215">
        <f>IF(ISERROR(INDEX(Data!$DY:$IB,MATCH($W34,Data!$DT:$DT,0),MATCH(AB$1&amp;"/"&amp;$A$2,Data!$DY$1:$IB$1,0)))=TRUE,0,INDEX(Data!$DY:$IB,MATCH($W34,Data!$DT:$DT,0),MATCH(AB$1&amp;"/"&amp;$A$2,Data!$DY$1:$IB$1,0)))</f>
        <v>0</v>
      </c>
      <c r="AC34" s="213">
        <f t="array" aca="1" ref="AC34" ca="1">SUMPRODUCT(($X34:$AB34&lt;=AC$2)*($X34:$AB34&gt;0))</f>
        <v>0</v>
      </c>
      <c r="AD34" s="213">
        <f t="shared" ca="1" si="11"/>
        <v>1</v>
      </c>
      <c r="AE34" s="213">
        <f t="shared" ca="1" si="11"/>
        <v>1</v>
      </c>
      <c r="AF34" s="213">
        <f t="shared" ca="1" si="11"/>
        <v>2</v>
      </c>
      <c r="AG34" s="213">
        <f t="shared" ca="1" si="11"/>
        <v>0</v>
      </c>
      <c r="AH34" s="213">
        <f t="shared" ca="1" si="11"/>
        <v>0</v>
      </c>
      <c r="AI34" s="213">
        <f t="shared" ca="1" si="12"/>
        <v>0</v>
      </c>
      <c r="AJ34" s="213" t="str">
        <f t="shared" ca="1" si="16"/>
        <v/>
      </c>
      <c r="AK34" s="213" t="str">
        <f t="shared" ca="1" si="5"/>
        <v>/R1</v>
      </c>
      <c r="AL34" s="213" t="str">
        <f t="shared" ca="1" si="6"/>
        <v>/R2</v>
      </c>
      <c r="AM34" s="213" t="str">
        <f t="shared" ca="1" si="7"/>
        <v>/R3/F</v>
      </c>
      <c r="AN34" s="213" t="str">
        <f t="shared" ca="1" si="8"/>
        <v/>
      </c>
      <c r="AO34" s="213" t="str">
        <f t="shared" ca="1" si="9"/>
        <v/>
      </c>
      <c r="AP34" s="213" t="str">
        <f t="shared" ca="1" si="3"/>
        <v/>
      </c>
      <c r="AQ34" s="213" t="str">
        <f t="shared" ca="1" si="10"/>
        <v>1489M</v>
      </c>
      <c r="AR34" s="204" t="str">
        <f ca="1">IF(OFFSET($AB34,0,MATCH(A$17,AC$1:AI$1,0))=0,"",OFFSET($AB34,0,MATCH(A$17,AC$1:AI$1,0))&amp;" / "&amp;W34 &amp;" ("&amp;INDEX(Data!DX:DX,MATCH(W34,Data!DT:DT,0))&amp;")")</f>
        <v>1 / Laurenz Schaurhofer (11)</v>
      </c>
      <c r="AS34" s="204">
        <f>INDEX(Data!DX:DX,MATCH(W34,Data!DT:DT,0))</f>
        <v>11</v>
      </c>
      <c r="AT34" s="204" t="str">
        <f>MID(INDEX(Data!A:A,MATCH(W34,Data!DT:DT,0)),2,5)</f>
        <v>11</v>
      </c>
      <c r="AU34" s="204" t="str">
        <f>INDEX(Data!DW:DW,MATCH(W34,Data!DT:DT,0))</f>
        <v>M</v>
      </c>
      <c r="AV34" s="204" t="str">
        <f t="shared" ca="1" si="4"/>
        <v>R1</v>
      </c>
      <c r="AW34" s="204" t="str">
        <f t="array" aca="1" ref="AW34" ca="1">INDEX($AR$3:$AR$102,MATCH(LARGE(COUNTIF($AQ$3:$AQ$102,"&lt;"&amp;$AQ$3:$AQ$102),ROWS(AQ$3:AQ34)),COUNTIF($AQ$3:$AQ$102,"&lt;"&amp;$AQ$3:$AQ$102),0))</f>
        <v/>
      </c>
    </row>
    <row r="35" spans="1:89" x14ac:dyDescent="0.25">
      <c r="A35" s="264" t="str">
        <f t="shared" ca="1" si="29"/>
        <v>1 / Jonas Marosi (16)</v>
      </c>
      <c r="B35" s="265"/>
      <c r="C35" s="266"/>
      <c r="D35" s="400" t="str">
        <f t="shared" ca="1" si="27"/>
        <v>R1</v>
      </c>
      <c r="E35" s="401"/>
      <c r="F35" s="203" t="str">
        <f t="shared" ca="1" si="28"/>
        <v>M</v>
      </c>
      <c r="G35" s="203"/>
      <c r="H35" s="203"/>
      <c r="I35" s="203"/>
      <c r="J35" s="203"/>
      <c r="K35" s="203"/>
      <c r="L35" s="203"/>
      <c r="M35" s="203"/>
      <c r="N35" s="203"/>
      <c r="O35" s="203"/>
      <c r="W35" s="213" t="str">
        <f>Data!DT123</f>
        <v>Leo Reichel</v>
      </c>
      <c r="X35" s="215">
        <f>IF(ISERROR(INDEX(Data!$DY:$IB,MATCH($W35,Data!$DT:$DT,0),MATCH(X$1&amp;"/"&amp;$A$2,Data!$DY$1:$IB$1,0)))=TRUE,0,INDEX(Data!$DY:$IB,MATCH($W35,Data!$DT:$DT,0),MATCH(X$1&amp;"/"&amp;$A$2,Data!$DY$1:$IB$1,0)))</f>
        <v>4</v>
      </c>
      <c r="Y35" s="215">
        <f>IF(ISERROR(INDEX(Data!$DY:$IB,MATCH($W35,Data!$DT:$DT,0),MATCH(Y$1&amp;"/"&amp;$A$2,Data!$DY$1:$IB$1,0)))=TRUE,0,INDEX(Data!$DY:$IB,MATCH($W35,Data!$DT:$DT,0),MATCH(Y$1&amp;"/"&amp;$A$2,Data!$DY$1:$IB$1,0)))</f>
        <v>4</v>
      </c>
      <c r="Z35" s="215">
        <f>IF(ISERROR(INDEX(Data!$DY:$IB,MATCH($W35,Data!$DT:$DT,0),MATCH(Z$1&amp;"/"&amp;$A$2,Data!$DY$1:$IB$1,0)))=TRUE,0,INDEX(Data!$DY:$IB,MATCH($W35,Data!$DT:$DT,0),MATCH(Z$1&amp;"/"&amp;$A$2,Data!$DY$1:$IB$1,0)))</f>
        <v>4</v>
      </c>
      <c r="AA35" s="215">
        <f>IF(ISERROR(INDEX(Data!$DY:$IB,MATCH($W35,Data!$DT:$DT,0),MATCH(AA$1&amp;"/"&amp;$A$2,Data!$DY$1:$IB$1,0)))=TRUE,0,INDEX(Data!$DY:$IB,MATCH($W35,Data!$DT:$DT,0),MATCH(AA$1&amp;"/"&amp;$A$2,Data!$DY$1:$IB$1,0)))</f>
        <v>5</v>
      </c>
      <c r="AB35" s="215">
        <f>IF(ISERROR(INDEX(Data!$DY:$IB,MATCH($W35,Data!$DT:$DT,0),MATCH(AB$1&amp;"/"&amp;$A$2,Data!$DY$1:$IB$1,0)))=TRUE,0,INDEX(Data!$DY:$IB,MATCH($W35,Data!$DT:$DT,0),MATCH(AB$1&amp;"/"&amp;$A$2,Data!$DY$1:$IB$1,0)))</f>
        <v>0</v>
      </c>
      <c r="AC35" s="213">
        <f t="array" aca="1" ref="AC35" ca="1">SUMPRODUCT(($X35:$AB35&lt;=AC$2)*($X35:$AB35&gt;0))</f>
        <v>0</v>
      </c>
      <c r="AD35" s="213">
        <f t="shared" ca="1" si="11"/>
        <v>0</v>
      </c>
      <c r="AE35" s="213">
        <f t="shared" ca="1" si="11"/>
        <v>3</v>
      </c>
      <c r="AF35" s="213">
        <f t="shared" ca="1" si="11"/>
        <v>1</v>
      </c>
      <c r="AG35" s="213">
        <f t="shared" ca="1" si="11"/>
        <v>0</v>
      </c>
      <c r="AH35" s="213">
        <f t="shared" ca="1" si="11"/>
        <v>0</v>
      </c>
      <c r="AI35" s="213">
        <f t="shared" ca="1" si="12"/>
        <v>0</v>
      </c>
      <c r="AJ35" s="213" t="str">
        <f t="shared" ca="1" si="16"/>
        <v/>
      </c>
      <c r="AK35" s="213" t="str">
        <f t="shared" ca="1" si="5"/>
        <v/>
      </c>
      <c r="AL35" s="213" t="str">
        <f t="shared" ca="1" si="6"/>
        <v>/R1/R2/R3</v>
      </c>
      <c r="AM35" s="213" t="str">
        <f t="shared" ca="1" si="7"/>
        <v>/F</v>
      </c>
      <c r="AN35" s="213" t="str">
        <f t="shared" ca="1" si="8"/>
        <v/>
      </c>
      <c r="AO35" s="213" t="str">
        <f t="shared" ca="1" si="9"/>
        <v/>
      </c>
      <c r="AP35" s="213" t="str">
        <f t="shared" ref="AP35:AP66" ca="1" si="30">IF(AI35=0,"",IF($X35&gt;=AI$2,"/R1","")&amp;IF($Y35&gt;=AI$2,"/R2","")&amp;IF($Z35&gt;=AI$2,"/R3","")&amp;IF($AA35&gt;=AI$2,"/F","")&amp;IF($AB35&gt;=AI$2,"/PO",""))</f>
        <v/>
      </c>
      <c r="AQ35" s="213" t="str">
        <f t="shared" ca="1" si="10"/>
        <v/>
      </c>
      <c r="AR35" s="204" t="str">
        <f ca="1">IF(OFFSET($AB35,0,MATCH(A$17,AC$1:AI$1,0))=0,"",OFFSET($AB35,0,MATCH(A$17,AC$1:AI$1,0))&amp;" / "&amp;W35 &amp;" ("&amp;INDEX(Data!DX:DX,MATCH(W35,Data!DT:DT,0))&amp;")")</f>
        <v/>
      </c>
      <c r="AS35" s="204">
        <f>INDEX(Data!DX:DX,MATCH(W35,Data!DT:DT,0))</f>
        <v>25</v>
      </c>
      <c r="AT35" s="204" t="str">
        <f>MID(INDEX(Data!A:A,MATCH(W35,Data!DT:DT,0)),2,5)</f>
        <v>25</v>
      </c>
      <c r="AU35" s="204" t="str">
        <f>INDEX(Data!DW:DW,MATCH(W35,Data!DT:DT,0))</f>
        <v>M</v>
      </c>
      <c r="AV35" s="204" t="str">
        <f t="shared" ref="AV35:AV66" ca="1" si="31">MID(OFFSET($AI35,0,MATCH(A$17,AJ$1:AP$1,0)),2,30)</f>
        <v/>
      </c>
      <c r="AW35" s="204" t="str">
        <f t="array" aca="1" ref="AW35" ca="1">INDEX($AR$3:$AR$102,MATCH(LARGE(COUNTIF($AQ$3:$AQ$102,"&lt;"&amp;$AQ$3:$AQ$102),ROWS(AQ$3:AQ35)),COUNTIF($AQ$3:$AQ$102,"&lt;"&amp;$AQ$3:$AQ$102),0))</f>
        <v/>
      </c>
    </row>
    <row r="36" spans="1:89" x14ac:dyDescent="0.25">
      <c r="A36" s="264" t="str">
        <f t="shared" ca="1" si="29"/>
        <v>1 / Wolfgang Aichinger (16)</v>
      </c>
      <c r="B36" s="265"/>
      <c r="C36" s="266"/>
      <c r="D36" s="400" t="str">
        <f t="shared" ca="1" si="27"/>
        <v>F</v>
      </c>
      <c r="E36" s="401"/>
      <c r="F36" s="203" t="str">
        <f t="shared" ca="1" si="28"/>
        <v>M</v>
      </c>
      <c r="G36" s="203"/>
      <c r="H36" s="203"/>
      <c r="I36" s="203"/>
      <c r="J36" s="203"/>
      <c r="K36" s="203"/>
      <c r="L36" s="203"/>
      <c r="M36" s="203"/>
      <c r="N36" s="203"/>
      <c r="O36" s="203"/>
      <c r="W36" s="213" t="str">
        <f>Data!DT124</f>
        <v>Ludwig Ertl</v>
      </c>
      <c r="X36" s="215">
        <f>IF(ISERROR(INDEX(Data!$DY:$IB,MATCH($W36,Data!$DT:$DT,0),MATCH(X$1&amp;"/"&amp;$A$2,Data!$DY$1:$IB$1,0)))=TRUE,0,INDEX(Data!$DY:$IB,MATCH($W36,Data!$DT:$DT,0),MATCH(X$1&amp;"/"&amp;$A$2,Data!$DY$1:$IB$1,0)))</f>
        <v>5</v>
      </c>
      <c r="Y36" s="215">
        <f>IF(ISERROR(INDEX(Data!$DY:$IB,MATCH($W36,Data!$DT:$DT,0),MATCH(Y$1&amp;"/"&amp;$A$2,Data!$DY$1:$IB$1,0)))=TRUE,0,INDEX(Data!$DY:$IB,MATCH($W36,Data!$DT:$DT,0),MATCH(Y$1&amp;"/"&amp;$A$2,Data!$DY$1:$IB$1,0)))</f>
        <v>5</v>
      </c>
      <c r="Z36" s="215">
        <f>IF(ISERROR(INDEX(Data!$DY:$IB,MATCH($W36,Data!$DT:$DT,0),MATCH(Z$1&amp;"/"&amp;$A$2,Data!$DY$1:$IB$1,0)))=TRUE,0,INDEX(Data!$DY:$IB,MATCH($W36,Data!$DT:$DT,0),MATCH(Z$1&amp;"/"&amp;$A$2,Data!$DY$1:$IB$1,0)))</f>
        <v>6</v>
      </c>
      <c r="AA36" s="215">
        <f>IF(ISERROR(INDEX(Data!$DY:$IB,MATCH($W36,Data!$DT:$DT,0),MATCH(AA$1&amp;"/"&amp;$A$2,Data!$DY$1:$IB$1,0)))=TRUE,0,INDEX(Data!$DY:$IB,MATCH($W36,Data!$DT:$DT,0),MATCH(AA$1&amp;"/"&amp;$A$2,Data!$DY$1:$IB$1,0)))</f>
        <v>0</v>
      </c>
      <c r="AB36" s="215">
        <f>IF(ISERROR(INDEX(Data!$DY:$IB,MATCH($W36,Data!$DT:$DT,0),MATCH(AB$1&amp;"/"&amp;$A$2,Data!$DY$1:$IB$1,0)))=TRUE,0,INDEX(Data!$DY:$IB,MATCH($W36,Data!$DT:$DT,0),MATCH(AB$1&amp;"/"&amp;$A$2,Data!$DY$1:$IB$1,0)))</f>
        <v>0</v>
      </c>
      <c r="AC36" s="213">
        <f t="array" aca="1" ref="AC36" ca="1">SUMPRODUCT(($X36:$AB36&lt;=AC$2)*($X36:$AB36&gt;0))</f>
        <v>0</v>
      </c>
      <c r="AD36" s="213">
        <f t="shared" ca="1" si="11"/>
        <v>0</v>
      </c>
      <c r="AE36" s="213">
        <f t="shared" ca="1" si="11"/>
        <v>0</v>
      </c>
      <c r="AF36" s="213">
        <f t="shared" ca="1" si="11"/>
        <v>2</v>
      </c>
      <c r="AG36" s="213">
        <f t="shared" ca="1" si="11"/>
        <v>1</v>
      </c>
      <c r="AH36" s="213">
        <f t="shared" ca="1" si="11"/>
        <v>0</v>
      </c>
      <c r="AI36" s="213">
        <f t="shared" ca="1" si="12"/>
        <v>0</v>
      </c>
      <c r="AJ36" s="213" t="str">
        <f t="shared" ca="1" si="16"/>
        <v/>
      </c>
      <c r="AK36" s="213" t="str">
        <f t="shared" ref="AK36:AK67" ca="1" si="32">IF(AD36=0,"",IF($X36=AD$2,"/R1","")&amp;IF($Y36=AD$2,"/R2","")&amp;IF($Z36=AD$2,"/R3","")&amp;IF($AA36=AD$2,"/F","")&amp;IF($AB36=AD$2,"/PO",""))</f>
        <v/>
      </c>
      <c r="AL36" s="213" t="str">
        <f t="shared" ca="1" si="6"/>
        <v/>
      </c>
      <c r="AM36" s="213" t="str">
        <f t="shared" ref="AM36:AM67" ca="1" si="33">IF(AF36=0,"",IF($X36=AF$2,"/R1","")&amp;IF($Y36=AF$2,"/R2","")&amp;IF($Z36=AF$2,"/R3","")&amp;IF($AA36=AF$2,"/F","")&amp;IF($AB36=AF$2,"/PO",""))</f>
        <v>/R1/R2</v>
      </c>
      <c r="AN36" s="213" t="str">
        <f t="shared" ref="AN36:AN67" ca="1" si="34">IF(AG36=0,"",IF($X36=AG$2,"/R1","")&amp;IF($Y36=AG$2,"/R2","")&amp;IF($Z36=AG$2,"/R3","")&amp;IF($AA36=AG$2,"/F","")&amp;IF($AB36=AG$2,"/PO",""))</f>
        <v>/R3</v>
      </c>
      <c r="AO36" s="213" t="str">
        <f t="shared" ref="AO36:AO67" ca="1" si="35">IF(AH36=0,"",IF($X36=AH$2,"/R1","")&amp;IF($Y36=AH$2,"/R2","")&amp;IF($Z36=AH$2,"/R3","")&amp;IF($AA36=AH$2,"/F","")&amp;IF($AB36=AH$2,"/PO",""))</f>
        <v/>
      </c>
      <c r="AP36" s="213" t="str">
        <f t="shared" ca="1" si="30"/>
        <v/>
      </c>
      <c r="AQ36" s="213" t="str">
        <f t="shared" ca="1" si="10"/>
        <v/>
      </c>
      <c r="AR36" s="204" t="str">
        <f ca="1">IF(OFFSET($AB36,0,MATCH(A$17,AC$1:AI$1,0))=0,"",OFFSET($AB36,0,MATCH(A$17,AC$1:AI$1,0))&amp;" / "&amp;W36 &amp;" ("&amp;INDEX(Data!DX:DX,MATCH(W36,Data!DT:DT,0))&amp;")")</f>
        <v/>
      </c>
      <c r="AS36" s="204">
        <f>INDEX(Data!DX:DX,MATCH(W36,Data!DT:DT,0))</f>
        <v>54</v>
      </c>
      <c r="AT36" s="204" t="str">
        <f>MID(INDEX(Data!A:A,MATCH(W36,Data!DT:DT,0)),2,5)</f>
        <v>54</v>
      </c>
      <c r="AU36" s="204" t="str">
        <f>INDEX(Data!DW:DW,MATCH(W36,Data!DT:DT,0))</f>
        <v>M</v>
      </c>
      <c r="AV36" s="204" t="str">
        <f t="shared" ca="1" si="31"/>
        <v/>
      </c>
      <c r="AW36" s="204" t="str">
        <f t="array" aca="1" ref="AW36" ca="1">INDEX($AR$3:$AR$102,MATCH(LARGE(COUNTIF($AQ$3:$AQ$102,"&lt;"&amp;$AQ$3:$AQ$102),ROWS(AQ$3:AQ36)),COUNTIF($AQ$3:$AQ$102,"&lt;"&amp;$AQ$3:$AQ$102),0))</f>
        <v/>
      </c>
    </row>
    <row r="37" spans="1:89" x14ac:dyDescent="0.25">
      <c r="A37" s="264" t="str">
        <f t="shared" ca="1" si="29"/>
        <v>1 / Thomas Panhofer (19)</v>
      </c>
      <c r="B37" s="265"/>
      <c r="C37" s="266"/>
      <c r="D37" s="400" t="str">
        <f t="shared" ca="1" si="27"/>
        <v>R2</v>
      </c>
      <c r="E37" s="401"/>
      <c r="F37" s="203" t="str">
        <f t="shared" ca="1" si="28"/>
        <v>M</v>
      </c>
      <c r="G37" s="203"/>
      <c r="H37" s="203"/>
      <c r="I37" s="203"/>
      <c r="J37" s="203"/>
      <c r="K37" s="203"/>
      <c r="L37" s="203"/>
      <c r="M37" s="203"/>
      <c r="N37" s="203"/>
      <c r="O37" s="203"/>
      <c r="W37" s="213" t="str">
        <f>Data!DT125</f>
        <v>Manfred Knapp</v>
      </c>
      <c r="X37" s="215">
        <f>IF(ISERROR(INDEX(Data!$DY:$IB,MATCH($W37,Data!$DT:$DT,0),MATCH(X$1&amp;"/"&amp;$A$2,Data!$DY$1:$IB$1,0)))=TRUE,0,INDEX(Data!$DY:$IB,MATCH($W37,Data!$DT:$DT,0),MATCH(X$1&amp;"/"&amp;$A$2,Data!$DY$1:$IB$1,0)))</f>
        <v>5</v>
      </c>
      <c r="Y37" s="215">
        <f>IF(ISERROR(INDEX(Data!$DY:$IB,MATCH($W37,Data!$DT:$DT,0),MATCH(Y$1&amp;"/"&amp;$A$2,Data!$DY$1:$IB$1,0)))=TRUE,0,INDEX(Data!$DY:$IB,MATCH($W37,Data!$DT:$DT,0),MATCH(Y$1&amp;"/"&amp;$A$2,Data!$DY$1:$IB$1,0)))</f>
        <v>3</v>
      </c>
      <c r="Z37" s="215">
        <f>IF(ISERROR(INDEX(Data!$DY:$IB,MATCH($W37,Data!$DT:$DT,0),MATCH(Z$1&amp;"/"&amp;$A$2,Data!$DY$1:$IB$1,0)))=TRUE,0,INDEX(Data!$DY:$IB,MATCH($W37,Data!$DT:$DT,0),MATCH(Z$1&amp;"/"&amp;$A$2,Data!$DY$1:$IB$1,0)))</f>
        <v>3</v>
      </c>
      <c r="AA37" s="215">
        <f>IF(ISERROR(INDEX(Data!$DY:$IB,MATCH($W37,Data!$DT:$DT,0),MATCH(AA$1&amp;"/"&amp;$A$2,Data!$DY$1:$IB$1,0)))=TRUE,0,INDEX(Data!$DY:$IB,MATCH($W37,Data!$DT:$DT,0),MATCH(AA$1&amp;"/"&amp;$A$2,Data!$DY$1:$IB$1,0)))</f>
        <v>4</v>
      </c>
      <c r="AB37" s="215">
        <f>IF(ISERROR(INDEX(Data!$DY:$IB,MATCH($W37,Data!$DT:$DT,0),MATCH(AB$1&amp;"/"&amp;$A$2,Data!$DY$1:$IB$1,0)))=TRUE,0,INDEX(Data!$DY:$IB,MATCH($W37,Data!$DT:$DT,0),MATCH(AB$1&amp;"/"&amp;$A$2,Data!$DY$1:$IB$1,0)))</f>
        <v>0</v>
      </c>
      <c r="AC37" s="213">
        <f t="array" aca="1" ref="AC37" ca="1">SUMPRODUCT(($X37:$AB37&lt;=AC$2)*($X37:$AB37&gt;0))</f>
        <v>0</v>
      </c>
      <c r="AD37" s="213">
        <f t="shared" ca="1" si="11"/>
        <v>2</v>
      </c>
      <c r="AE37" s="213">
        <f t="shared" ca="1" si="11"/>
        <v>1</v>
      </c>
      <c r="AF37" s="213">
        <f t="shared" ca="1" si="11"/>
        <v>1</v>
      </c>
      <c r="AG37" s="213">
        <f t="shared" ca="1" si="11"/>
        <v>0</v>
      </c>
      <c r="AH37" s="213">
        <f t="shared" ca="1" si="11"/>
        <v>0</v>
      </c>
      <c r="AI37" s="213">
        <f t="shared" ca="1" si="12"/>
        <v>0</v>
      </c>
      <c r="AJ37" s="213" t="str">
        <f t="shared" ca="1" si="16"/>
        <v/>
      </c>
      <c r="AK37" s="213" t="str">
        <f t="shared" ca="1" si="32"/>
        <v>/R2/R3</v>
      </c>
      <c r="AL37" s="213" t="str">
        <f t="shared" ca="1" si="6"/>
        <v>/F</v>
      </c>
      <c r="AM37" s="213" t="str">
        <f t="shared" ca="1" si="33"/>
        <v>/R1</v>
      </c>
      <c r="AN37" s="213" t="str">
        <f t="shared" ca="1" si="34"/>
        <v/>
      </c>
      <c r="AO37" s="213" t="str">
        <f t="shared" ca="1" si="35"/>
        <v/>
      </c>
      <c r="AP37" s="213" t="str">
        <f t="shared" ca="1" si="30"/>
        <v/>
      </c>
      <c r="AQ37" s="213" t="str">
        <f t="shared" ca="1" si="10"/>
        <v>2483M</v>
      </c>
      <c r="AR37" s="204" t="str">
        <f ca="1">IF(OFFSET($AB37,0,MATCH(A$17,AC$1:AI$1,0))=0,"",OFFSET($AB37,0,MATCH(A$17,AC$1:AI$1,0))&amp;" / "&amp;W37 &amp;" ("&amp;INDEX(Data!DX:DX,MATCH(W37,Data!DT:DT,0))&amp;")")</f>
        <v>2 / Manfred Knapp (16)</v>
      </c>
      <c r="AS37" s="204">
        <f>INDEX(Data!DX:DX,MATCH(W37,Data!DT:DT,0))</f>
        <v>16</v>
      </c>
      <c r="AT37" s="204" t="str">
        <f>MID(INDEX(Data!A:A,MATCH(W37,Data!DT:DT,0)),2,5)</f>
        <v>17</v>
      </c>
      <c r="AU37" s="204" t="str">
        <f>INDEX(Data!DW:DW,MATCH(W37,Data!DT:DT,0))</f>
        <v>M</v>
      </c>
      <c r="AV37" s="204" t="str">
        <f t="shared" ca="1" si="31"/>
        <v>R2/R3</v>
      </c>
      <c r="AW37" s="204" t="str">
        <f t="array" aca="1" ref="AW37" ca="1">INDEX($AR$3:$AR$102,MATCH(LARGE(COUNTIF($AQ$3:$AQ$102,"&lt;"&amp;$AQ$3:$AQ$102),ROWS(AQ$3:AQ37)),COUNTIF($AQ$3:$AQ$102,"&lt;"&amp;$AQ$3:$AQ$102),0))</f>
        <v/>
      </c>
    </row>
    <row r="38" spans="1:89" x14ac:dyDescent="0.25">
      <c r="A38" s="264" t="str">
        <f t="shared" ca="1" si="29"/>
        <v>1 / Roland Wieland (25)</v>
      </c>
      <c r="B38" s="265"/>
      <c r="C38" s="266"/>
      <c r="D38" s="400" t="str">
        <f t="shared" ca="1" si="27"/>
        <v>F</v>
      </c>
      <c r="E38" s="401"/>
      <c r="F38" s="203" t="str">
        <f t="shared" ca="1" si="28"/>
        <v>M</v>
      </c>
      <c r="G38" s="203"/>
      <c r="H38" s="203"/>
      <c r="I38" s="203"/>
      <c r="J38" s="203"/>
      <c r="K38" s="203"/>
      <c r="L38" s="203"/>
      <c r="M38" s="203"/>
      <c r="N38" s="203"/>
      <c r="O38" s="203"/>
      <c r="W38" s="213" t="str">
        <f>Data!DT126</f>
        <v>Manuel Oman</v>
      </c>
      <c r="X38" s="215">
        <f>IF(ISERROR(INDEX(Data!$DY:$IB,MATCH($W38,Data!$DT:$DT,0),MATCH(X$1&amp;"/"&amp;$A$2,Data!$DY$1:$IB$1,0)))=TRUE,0,INDEX(Data!$DY:$IB,MATCH($W38,Data!$DT:$DT,0),MATCH(X$1&amp;"/"&amp;$A$2,Data!$DY$1:$IB$1,0)))</f>
        <v>3</v>
      </c>
      <c r="Y38" s="215">
        <f>IF(ISERROR(INDEX(Data!$DY:$IB,MATCH($W38,Data!$DT:$DT,0),MATCH(Y$1&amp;"/"&amp;$A$2,Data!$DY$1:$IB$1,0)))=TRUE,0,INDEX(Data!$DY:$IB,MATCH($W38,Data!$DT:$DT,0),MATCH(Y$1&amp;"/"&amp;$A$2,Data!$DY$1:$IB$1,0)))</f>
        <v>4</v>
      </c>
      <c r="Z38" s="215">
        <f>IF(ISERROR(INDEX(Data!$DY:$IB,MATCH($W38,Data!$DT:$DT,0),MATCH(Z$1&amp;"/"&amp;$A$2,Data!$DY$1:$IB$1,0)))=TRUE,0,INDEX(Data!$DY:$IB,MATCH($W38,Data!$DT:$DT,0),MATCH(Z$1&amp;"/"&amp;$A$2,Data!$DY$1:$IB$1,0)))</f>
        <v>4</v>
      </c>
      <c r="AA38" s="215">
        <f>IF(ISERROR(INDEX(Data!$DY:$IB,MATCH($W38,Data!$DT:$DT,0),MATCH(AA$1&amp;"/"&amp;$A$2,Data!$DY$1:$IB$1,0)))=TRUE,0,INDEX(Data!$DY:$IB,MATCH($W38,Data!$DT:$DT,0),MATCH(AA$1&amp;"/"&amp;$A$2,Data!$DY$1:$IB$1,0)))</f>
        <v>5</v>
      </c>
      <c r="AB38" s="215">
        <f>IF(ISERROR(INDEX(Data!$DY:$IB,MATCH($W38,Data!$DT:$DT,0),MATCH(AB$1&amp;"/"&amp;$A$2,Data!$DY$1:$IB$1,0)))=TRUE,0,INDEX(Data!$DY:$IB,MATCH($W38,Data!$DT:$DT,0),MATCH(AB$1&amp;"/"&amp;$A$2,Data!$DY$1:$IB$1,0)))</f>
        <v>0</v>
      </c>
      <c r="AC38" s="213">
        <f t="array" aca="1" ref="AC38" ca="1">SUMPRODUCT(($X38:$AB38&lt;=AC$2)*($X38:$AB38&gt;0))</f>
        <v>0</v>
      </c>
      <c r="AD38" s="213">
        <f t="shared" ca="1" si="11"/>
        <v>1</v>
      </c>
      <c r="AE38" s="213">
        <f t="shared" ca="1" si="11"/>
        <v>2</v>
      </c>
      <c r="AF38" s="213">
        <f t="shared" ca="1" si="11"/>
        <v>1</v>
      </c>
      <c r="AG38" s="213">
        <f t="shared" ca="1" si="11"/>
        <v>0</v>
      </c>
      <c r="AH38" s="213">
        <f t="shared" ca="1" si="11"/>
        <v>0</v>
      </c>
      <c r="AI38" s="213">
        <f t="shared" ca="1" si="12"/>
        <v>0</v>
      </c>
      <c r="AJ38" s="213" t="str">
        <f t="shared" ca="1" si="16"/>
        <v/>
      </c>
      <c r="AK38" s="213" t="str">
        <f t="shared" ca="1" si="32"/>
        <v>/R1</v>
      </c>
      <c r="AL38" s="213" t="str">
        <f t="shared" ca="1" si="6"/>
        <v>/R2/R3</v>
      </c>
      <c r="AM38" s="213" t="str">
        <f t="shared" ca="1" si="33"/>
        <v>/F</v>
      </c>
      <c r="AN38" s="213" t="str">
        <f t="shared" ca="1" si="34"/>
        <v/>
      </c>
      <c r="AO38" s="213" t="str">
        <f t="shared" ca="1" si="35"/>
        <v/>
      </c>
      <c r="AP38" s="213" t="str">
        <f t="shared" ca="1" si="30"/>
        <v/>
      </c>
      <c r="AQ38" s="213" t="str">
        <f t="shared" ca="1" si="10"/>
        <v>1490M</v>
      </c>
      <c r="AR38" s="204" t="str">
        <f ca="1">IF(OFFSET($AB38,0,MATCH(A$17,AC$1:AI$1,0))=0,"",OFFSET($AB38,0,MATCH(A$17,AC$1:AI$1,0))&amp;" / "&amp;W38 &amp;" ("&amp;INDEX(Data!DX:DX,MATCH(W38,Data!DT:DT,0))&amp;")")</f>
        <v>1 / Manuel Oman (10)</v>
      </c>
      <c r="AS38" s="204">
        <f>INDEX(Data!DX:DX,MATCH(W38,Data!DT:DT,0))</f>
        <v>10</v>
      </c>
      <c r="AT38" s="204" t="str">
        <f>MID(INDEX(Data!A:A,MATCH(W38,Data!DT:DT,0)),2,5)</f>
        <v>10</v>
      </c>
      <c r="AU38" s="204" t="str">
        <f>INDEX(Data!DW:DW,MATCH(W38,Data!DT:DT,0))</f>
        <v>M</v>
      </c>
      <c r="AV38" s="204" t="str">
        <f t="shared" ca="1" si="31"/>
        <v>R1</v>
      </c>
      <c r="AW38" s="204" t="str">
        <f t="array" aca="1" ref="AW38" ca="1">INDEX($AR$3:$AR$102,MATCH(LARGE(COUNTIF($AQ$3:$AQ$102,"&lt;"&amp;$AQ$3:$AQ$102),ROWS(AQ$3:AQ38)),COUNTIF($AQ$3:$AQ$102,"&lt;"&amp;$AQ$3:$AQ$102),0))</f>
        <v/>
      </c>
    </row>
    <row r="39" spans="1:89" s="138" customFormat="1" x14ac:dyDescent="0.25">
      <c r="A39" s="264" t="str">
        <f t="shared" ca="1" si="29"/>
        <v>1 / Aaron Maxwell Andrews (30)</v>
      </c>
      <c r="B39" s="265"/>
      <c r="C39" s="266"/>
      <c r="D39" s="400" t="str">
        <f t="shared" ca="1" si="27"/>
        <v>R2</v>
      </c>
      <c r="E39" s="401"/>
      <c r="F39" s="203" t="str">
        <f t="shared" ca="1" si="28"/>
        <v>M</v>
      </c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13"/>
      <c r="V39" s="258"/>
      <c r="W39" s="213" t="str">
        <f>Data!DT127</f>
        <v>Markus Riepler</v>
      </c>
      <c r="X39" s="215">
        <f>IF(ISERROR(INDEX(Data!$DY:$IB,MATCH($W39,Data!$DT:$DT,0),MATCH(X$1&amp;"/"&amp;$A$2,Data!$DY$1:$IB$1,0)))=TRUE,0,INDEX(Data!$DY:$IB,MATCH($W39,Data!$DT:$DT,0),MATCH(X$1&amp;"/"&amp;$A$2,Data!$DY$1:$IB$1,0)))</f>
        <v>6</v>
      </c>
      <c r="Y39" s="215">
        <f>IF(ISERROR(INDEX(Data!$DY:$IB,MATCH($W39,Data!$DT:$DT,0),MATCH(Y$1&amp;"/"&amp;$A$2,Data!$DY$1:$IB$1,0)))=TRUE,0,INDEX(Data!$DY:$IB,MATCH($W39,Data!$DT:$DT,0),MATCH(Y$1&amp;"/"&amp;$A$2,Data!$DY$1:$IB$1,0)))</f>
        <v>4</v>
      </c>
      <c r="Z39" s="215">
        <f>IF(ISERROR(INDEX(Data!$DY:$IB,MATCH($W39,Data!$DT:$DT,0),MATCH(Z$1&amp;"/"&amp;$A$2,Data!$DY$1:$IB$1,0)))=TRUE,0,INDEX(Data!$DY:$IB,MATCH($W39,Data!$DT:$DT,0),MATCH(Z$1&amp;"/"&amp;$A$2,Data!$DY$1:$IB$1,0)))</f>
        <v>3</v>
      </c>
      <c r="AA39" s="215">
        <f>IF(ISERROR(INDEX(Data!$DY:$IB,MATCH($W39,Data!$DT:$DT,0),MATCH(AA$1&amp;"/"&amp;$A$2,Data!$DY$1:$IB$1,0)))=TRUE,0,INDEX(Data!$DY:$IB,MATCH($W39,Data!$DT:$DT,0),MATCH(AA$1&amp;"/"&amp;$A$2,Data!$DY$1:$IB$1,0)))</f>
        <v>0</v>
      </c>
      <c r="AB39" s="215">
        <f>IF(ISERROR(INDEX(Data!$DY:$IB,MATCH($W39,Data!$DT:$DT,0),MATCH(AB$1&amp;"/"&amp;$A$2,Data!$DY$1:$IB$1,0)))=TRUE,0,INDEX(Data!$DY:$IB,MATCH($W39,Data!$DT:$DT,0),MATCH(AB$1&amp;"/"&amp;$A$2,Data!$DY$1:$IB$1,0)))</f>
        <v>0</v>
      </c>
      <c r="AC39" s="213">
        <f t="array" aca="1" ref="AC39" ca="1">SUMPRODUCT(($X39:$AB39&lt;=AC$2)*($X39:$AB39&gt;0))</f>
        <v>0</v>
      </c>
      <c r="AD39" s="213">
        <f t="shared" ca="1" si="11"/>
        <v>1</v>
      </c>
      <c r="AE39" s="213">
        <f t="shared" ca="1" si="11"/>
        <v>1</v>
      </c>
      <c r="AF39" s="213">
        <f t="shared" ca="1" si="11"/>
        <v>0</v>
      </c>
      <c r="AG39" s="213">
        <f t="shared" ca="1" si="11"/>
        <v>1</v>
      </c>
      <c r="AH39" s="213">
        <f t="shared" ca="1" si="11"/>
        <v>0</v>
      </c>
      <c r="AI39" s="213">
        <f t="shared" ca="1" si="12"/>
        <v>0</v>
      </c>
      <c r="AJ39" s="213" t="str">
        <f t="shared" ca="1" si="16"/>
        <v/>
      </c>
      <c r="AK39" s="213" t="str">
        <f t="shared" ca="1" si="32"/>
        <v>/R3</v>
      </c>
      <c r="AL39" s="213" t="str">
        <f t="shared" ca="1" si="6"/>
        <v>/R2</v>
      </c>
      <c r="AM39" s="213" t="str">
        <f t="shared" ca="1" si="33"/>
        <v/>
      </c>
      <c r="AN39" s="213" t="str">
        <f t="shared" ca="1" si="34"/>
        <v>/R1</v>
      </c>
      <c r="AO39" s="213" t="str">
        <f t="shared" ca="1" si="35"/>
        <v/>
      </c>
      <c r="AP39" s="213" t="str">
        <f t="shared" ca="1" si="30"/>
        <v/>
      </c>
      <c r="AQ39" s="213" t="str">
        <f t="shared" ca="1" si="10"/>
        <v>1469M</v>
      </c>
      <c r="AR39" s="204" t="str">
        <f ca="1">IF(OFFSET($AB39,0,MATCH(A$17,AC$1:AI$1,0))=0,"",OFFSET($AB39,0,MATCH(A$17,AC$1:AI$1,0))&amp;" / "&amp;W39 &amp;" ("&amp;INDEX(Data!DX:DX,MATCH(W39,Data!DT:DT,0))&amp;")")</f>
        <v>1 / Markus Riepler (30)</v>
      </c>
      <c r="AS39" s="204">
        <f>INDEX(Data!DX:DX,MATCH(W39,Data!DT:DT,0))</f>
        <v>30</v>
      </c>
      <c r="AT39" s="204" t="str">
        <f>MID(INDEX(Data!A:A,MATCH(W39,Data!DT:DT,0)),2,5)</f>
        <v>31</v>
      </c>
      <c r="AU39" s="204" t="str">
        <f>INDEX(Data!DW:DW,MATCH(W39,Data!DT:DT,0))</f>
        <v>M</v>
      </c>
      <c r="AV39" s="204" t="str">
        <f t="shared" ca="1" si="31"/>
        <v>R3</v>
      </c>
      <c r="AW39" s="204" t="str">
        <f t="array" aca="1" ref="AW39" ca="1">INDEX($AR$3:$AR$102,MATCH(LARGE(COUNTIF($AQ$3:$AQ$102,"&lt;"&amp;$AQ$3:$AQ$102),ROWS(AQ$3:AQ39)),COUNTIF($AQ$3:$AQ$102,"&lt;"&amp;$AQ$3:$AQ$102),0))</f>
        <v/>
      </c>
      <c r="AX39" s="344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</row>
    <row r="40" spans="1:89" s="138" customFormat="1" x14ac:dyDescent="0.25">
      <c r="A40" s="264" t="str">
        <f t="shared" ca="1" si="29"/>
        <v>1 / Markus Riepler (30)</v>
      </c>
      <c r="B40" s="265"/>
      <c r="C40" s="266"/>
      <c r="D40" s="400" t="str">
        <f t="shared" ca="1" si="27"/>
        <v>R3</v>
      </c>
      <c r="E40" s="401"/>
      <c r="F40" s="203" t="str">
        <f t="shared" ca="1" si="28"/>
        <v>M</v>
      </c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13"/>
      <c r="V40" s="258"/>
      <c r="W40" s="213" t="str">
        <f>Data!DT128</f>
        <v>Martin Killinger</v>
      </c>
      <c r="X40" s="215">
        <f>IF(ISERROR(INDEX(Data!$DY:$IB,MATCH($W40,Data!$DT:$DT,0),MATCH(X$1&amp;"/"&amp;$A$2,Data!$DY$1:$IB$1,0)))=TRUE,0,INDEX(Data!$DY:$IB,MATCH($W40,Data!$DT:$DT,0),MATCH(X$1&amp;"/"&amp;$A$2,Data!$DY$1:$IB$1,0)))</f>
        <v>4</v>
      </c>
      <c r="Y40" s="215">
        <f>IF(ISERROR(INDEX(Data!$DY:$IB,MATCH($W40,Data!$DT:$DT,0),MATCH(Y$1&amp;"/"&amp;$A$2,Data!$DY$1:$IB$1,0)))=TRUE,0,INDEX(Data!$DY:$IB,MATCH($W40,Data!$DT:$DT,0),MATCH(Y$1&amp;"/"&amp;$A$2,Data!$DY$1:$IB$1,0)))</f>
        <v>5</v>
      </c>
      <c r="Z40" s="215">
        <f>IF(ISERROR(INDEX(Data!$DY:$IB,MATCH($W40,Data!$DT:$DT,0),MATCH(Z$1&amp;"/"&amp;$A$2,Data!$DY$1:$IB$1,0)))=TRUE,0,INDEX(Data!$DY:$IB,MATCH($W40,Data!$DT:$DT,0),MATCH(Z$1&amp;"/"&amp;$A$2,Data!$DY$1:$IB$1,0)))</f>
        <v>4</v>
      </c>
      <c r="AA40" s="215">
        <f>IF(ISERROR(INDEX(Data!$DY:$IB,MATCH($W40,Data!$DT:$DT,0),MATCH(AA$1&amp;"/"&amp;$A$2,Data!$DY$1:$IB$1,0)))=TRUE,0,INDEX(Data!$DY:$IB,MATCH($W40,Data!$DT:$DT,0),MATCH(AA$1&amp;"/"&amp;$A$2,Data!$DY$1:$IB$1,0)))</f>
        <v>0</v>
      </c>
      <c r="AB40" s="215">
        <f>IF(ISERROR(INDEX(Data!$DY:$IB,MATCH($W40,Data!$DT:$DT,0),MATCH(AB$1&amp;"/"&amp;$A$2,Data!$DY$1:$IB$1,0)))=TRUE,0,INDEX(Data!$DY:$IB,MATCH($W40,Data!$DT:$DT,0),MATCH(AB$1&amp;"/"&amp;$A$2,Data!$DY$1:$IB$1,0)))</f>
        <v>0</v>
      </c>
      <c r="AC40" s="213">
        <f t="array" aca="1" ref="AC40" ca="1">SUMPRODUCT(($X40:$AB40&lt;=AC$2)*($X40:$AB40&gt;0))</f>
        <v>0</v>
      </c>
      <c r="AD40" s="213">
        <f t="shared" ca="1" si="11"/>
        <v>0</v>
      </c>
      <c r="AE40" s="213">
        <f t="shared" ca="1" si="11"/>
        <v>2</v>
      </c>
      <c r="AF40" s="213">
        <f t="shared" ca="1" si="11"/>
        <v>1</v>
      </c>
      <c r="AG40" s="213">
        <f t="shared" ca="1" si="11"/>
        <v>0</v>
      </c>
      <c r="AH40" s="213">
        <f t="shared" ca="1" si="11"/>
        <v>0</v>
      </c>
      <c r="AI40" s="213">
        <f t="shared" ca="1" si="12"/>
        <v>0</v>
      </c>
      <c r="AJ40" s="213" t="str">
        <f t="shared" ca="1" si="16"/>
        <v/>
      </c>
      <c r="AK40" s="213" t="str">
        <f t="shared" ca="1" si="32"/>
        <v/>
      </c>
      <c r="AL40" s="213" t="str">
        <f t="shared" ca="1" si="6"/>
        <v>/R1/R3</v>
      </c>
      <c r="AM40" s="213" t="str">
        <f t="shared" ca="1" si="33"/>
        <v>/R2</v>
      </c>
      <c r="AN40" s="213" t="str">
        <f t="shared" ca="1" si="34"/>
        <v/>
      </c>
      <c r="AO40" s="213" t="str">
        <f t="shared" ca="1" si="35"/>
        <v/>
      </c>
      <c r="AP40" s="213" t="str">
        <f t="shared" ca="1" si="30"/>
        <v/>
      </c>
      <c r="AQ40" s="213" t="str">
        <f t="shared" ca="1" si="10"/>
        <v/>
      </c>
      <c r="AR40" s="204" t="str">
        <f ca="1">IF(OFFSET($AB40,0,MATCH(A$17,AC$1:AI$1,0))=0,"",OFFSET($AB40,0,MATCH(A$17,AC$1:AI$1,0))&amp;" / "&amp;W40 &amp;" ("&amp;INDEX(Data!DX:DX,MATCH(W40,Data!DT:DT,0))&amp;")")</f>
        <v/>
      </c>
      <c r="AS40" s="204">
        <f>INDEX(Data!DX:DX,MATCH(W40,Data!DT:DT,0))</f>
        <v>41</v>
      </c>
      <c r="AT40" s="204" t="str">
        <f>MID(INDEX(Data!A:A,MATCH(W40,Data!DT:DT,0)),2,5)</f>
        <v>42</v>
      </c>
      <c r="AU40" s="204" t="str">
        <f>INDEX(Data!DW:DW,MATCH(W40,Data!DT:DT,0))</f>
        <v>M</v>
      </c>
      <c r="AV40" s="204" t="str">
        <f t="shared" ca="1" si="31"/>
        <v/>
      </c>
      <c r="AW40" s="204" t="str">
        <f t="array" aca="1" ref="AW40" ca="1">INDEX($AR$3:$AR$102,MATCH(LARGE(COUNTIF($AQ$3:$AQ$102,"&lt;"&amp;$AQ$3:$AQ$102),ROWS(AQ$3:AQ40)),COUNTIF($AQ$3:$AQ$102,"&lt;"&amp;$AQ$3:$AQ$102),0))</f>
        <v/>
      </c>
      <c r="AX40" s="344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</row>
    <row r="41" spans="1:89" s="138" customFormat="1" x14ac:dyDescent="0.25">
      <c r="A41" s="264" t="str">
        <f t="shared" ca="1" si="29"/>
        <v>1 / Wolfgang Pratl (43)</v>
      </c>
      <c r="B41" s="265"/>
      <c r="C41" s="266"/>
      <c r="D41" s="400" t="str">
        <f t="shared" ca="1" si="27"/>
        <v>R1</v>
      </c>
      <c r="E41" s="401"/>
      <c r="F41" s="203" t="str">
        <f t="shared" ca="1" si="28"/>
        <v>M</v>
      </c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13"/>
      <c r="V41" s="258"/>
      <c r="W41" s="213" t="str">
        <f>Data!DT129</f>
        <v>Martin Zeilbauer</v>
      </c>
      <c r="X41" s="215">
        <f>IF(ISERROR(INDEX(Data!$DY:$IB,MATCH($W41,Data!$DT:$DT,0),MATCH(X$1&amp;"/"&amp;$A$2,Data!$DY$1:$IB$1,0)))=TRUE,0,INDEX(Data!$DY:$IB,MATCH($W41,Data!$DT:$DT,0),MATCH(X$1&amp;"/"&amp;$A$2,Data!$DY$1:$IB$1,0)))</f>
        <v>5</v>
      </c>
      <c r="Y41" s="215">
        <f>IF(ISERROR(INDEX(Data!$DY:$IB,MATCH($W41,Data!$DT:$DT,0),MATCH(Y$1&amp;"/"&amp;$A$2,Data!$DY$1:$IB$1,0)))=TRUE,0,INDEX(Data!$DY:$IB,MATCH($W41,Data!$DT:$DT,0),MATCH(Y$1&amp;"/"&amp;$A$2,Data!$DY$1:$IB$1,0)))</f>
        <v>4</v>
      </c>
      <c r="Z41" s="215">
        <f>IF(ISERROR(INDEX(Data!$DY:$IB,MATCH($W41,Data!$DT:$DT,0),MATCH(Z$1&amp;"/"&amp;$A$2,Data!$DY$1:$IB$1,0)))=TRUE,0,INDEX(Data!$DY:$IB,MATCH($W41,Data!$DT:$DT,0),MATCH(Z$1&amp;"/"&amp;$A$2,Data!$DY$1:$IB$1,0)))</f>
        <v>5</v>
      </c>
      <c r="AA41" s="215">
        <f>IF(ISERROR(INDEX(Data!$DY:$IB,MATCH($W41,Data!$DT:$DT,0),MATCH(AA$1&amp;"/"&amp;$A$2,Data!$DY$1:$IB$1,0)))=TRUE,0,INDEX(Data!$DY:$IB,MATCH($W41,Data!$DT:$DT,0),MATCH(AA$1&amp;"/"&amp;$A$2,Data!$DY$1:$IB$1,0)))</f>
        <v>0</v>
      </c>
      <c r="AB41" s="215">
        <f>IF(ISERROR(INDEX(Data!$DY:$IB,MATCH($W41,Data!$DT:$DT,0),MATCH(AB$1&amp;"/"&amp;$A$2,Data!$DY$1:$IB$1,0)))=TRUE,0,INDEX(Data!$DY:$IB,MATCH($W41,Data!$DT:$DT,0),MATCH(AB$1&amp;"/"&amp;$A$2,Data!$DY$1:$IB$1,0)))</f>
        <v>0</v>
      </c>
      <c r="AC41" s="213">
        <f t="array" aca="1" ref="AC41" ca="1">SUMPRODUCT(($X41:$AB41&lt;=AC$2)*($X41:$AB41&gt;0))</f>
        <v>0</v>
      </c>
      <c r="AD41" s="213">
        <f t="shared" ref="AD41:AH91" ca="1" si="36">COUNTIF($X41:$AB41,"="&amp;AD$2)</f>
        <v>0</v>
      </c>
      <c r="AE41" s="213">
        <f t="shared" ca="1" si="36"/>
        <v>1</v>
      </c>
      <c r="AF41" s="213">
        <f t="shared" ca="1" si="36"/>
        <v>2</v>
      </c>
      <c r="AG41" s="213">
        <f t="shared" ca="1" si="36"/>
        <v>0</v>
      </c>
      <c r="AH41" s="213">
        <f t="shared" ca="1" si="36"/>
        <v>0</v>
      </c>
      <c r="AI41" s="213">
        <f t="shared" ca="1" si="12"/>
        <v>0</v>
      </c>
      <c r="AJ41" s="213" t="str">
        <f t="shared" ca="1" si="16"/>
        <v/>
      </c>
      <c r="AK41" s="213" t="str">
        <f t="shared" ca="1" si="32"/>
        <v/>
      </c>
      <c r="AL41" s="213" t="str">
        <f t="shared" ca="1" si="6"/>
        <v>/R2</v>
      </c>
      <c r="AM41" s="213" t="str">
        <f t="shared" ca="1" si="33"/>
        <v>/R1/R3</v>
      </c>
      <c r="AN41" s="213" t="str">
        <f t="shared" ca="1" si="34"/>
        <v/>
      </c>
      <c r="AO41" s="213" t="str">
        <f t="shared" ca="1" si="35"/>
        <v/>
      </c>
      <c r="AP41" s="213" t="str">
        <f t="shared" ca="1" si="30"/>
        <v/>
      </c>
      <c r="AQ41" s="213" t="str">
        <f t="shared" ca="1" si="10"/>
        <v/>
      </c>
      <c r="AR41" s="204" t="str">
        <f ca="1">IF(OFFSET($AB41,0,MATCH(A$17,AC$1:AI$1,0))=0,"",OFFSET($AB41,0,MATCH(A$17,AC$1:AI$1,0))&amp;" / "&amp;W41 &amp;" ("&amp;INDEX(Data!DX:DX,MATCH(W41,Data!DT:DT,0))&amp;")")</f>
        <v/>
      </c>
      <c r="AS41" s="204">
        <f>INDEX(Data!DX:DX,MATCH(W41,Data!DT:DT,0))</f>
        <v>34</v>
      </c>
      <c r="AT41" s="204" t="str">
        <f>MID(INDEX(Data!A:A,MATCH(W41,Data!DT:DT,0)),2,5)</f>
        <v>34</v>
      </c>
      <c r="AU41" s="204" t="str">
        <f>INDEX(Data!DW:DW,MATCH(W41,Data!DT:DT,0))</f>
        <v>M</v>
      </c>
      <c r="AV41" s="204" t="str">
        <f t="shared" ca="1" si="31"/>
        <v/>
      </c>
      <c r="AW41" s="204" t="str">
        <f t="array" aca="1" ref="AW41" ca="1">INDEX($AR$3:$AR$102,MATCH(LARGE(COUNTIF($AQ$3:$AQ$102,"&lt;"&amp;$AQ$3:$AQ$102),ROWS(AQ$3:AQ41)),COUNTIF($AQ$3:$AQ$102,"&lt;"&amp;$AQ$3:$AQ$102),0))</f>
        <v/>
      </c>
      <c r="AX41" s="344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</row>
    <row r="42" spans="1:89" s="138" customFormat="1" x14ac:dyDescent="0.25">
      <c r="A42" s="264" t="str">
        <f t="shared" ca="1" si="29"/>
        <v>1 / Richard Hazod (52)</v>
      </c>
      <c r="B42" s="265"/>
      <c r="C42" s="266"/>
      <c r="D42" s="400" t="str">
        <f t="shared" ca="1" si="27"/>
        <v>R1</v>
      </c>
      <c r="E42" s="401"/>
      <c r="F42" s="203" t="str">
        <f t="shared" ca="1" si="28"/>
        <v>M</v>
      </c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13"/>
      <c r="V42" s="258"/>
      <c r="W42" s="213" t="str">
        <f>Data!DT130</f>
        <v>Matthias Palmetshofer</v>
      </c>
      <c r="X42" s="215">
        <f>IF(ISERROR(INDEX(Data!$DY:$IB,MATCH($W42,Data!$DT:$DT,0),MATCH(X$1&amp;"/"&amp;$A$2,Data!$DY$1:$IB$1,0)))=TRUE,0,INDEX(Data!$DY:$IB,MATCH($W42,Data!$DT:$DT,0),MATCH(X$1&amp;"/"&amp;$A$2,Data!$DY$1:$IB$1,0)))</f>
        <v>5</v>
      </c>
      <c r="Y42" s="215">
        <f>IF(ISERROR(INDEX(Data!$DY:$IB,MATCH($W42,Data!$DT:$DT,0),MATCH(Y$1&amp;"/"&amp;$A$2,Data!$DY$1:$IB$1,0)))=TRUE,0,INDEX(Data!$DY:$IB,MATCH($W42,Data!$DT:$DT,0),MATCH(Y$1&amp;"/"&amp;$A$2,Data!$DY$1:$IB$1,0)))</f>
        <v>4</v>
      </c>
      <c r="Z42" s="215">
        <f>IF(ISERROR(INDEX(Data!$DY:$IB,MATCH($W42,Data!$DT:$DT,0),MATCH(Z$1&amp;"/"&amp;$A$2,Data!$DY$1:$IB$1,0)))=TRUE,0,INDEX(Data!$DY:$IB,MATCH($W42,Data!$DT:$DT,0),MATCH(Z$1&amp;"/"&amp;$A$2,Data!$DY$1:$IB$1,0)))</f>
        <v>5</v>
      </c>
      <c r="AA42" s="215">
        <f>IF(ISERROR(INDEX(Data!$DY:$IB,MATCH($W42,Data!$DT:$DT,0),MATCH(AA$1&amp;"/"&amp;$A$2,Data!$DY$1:$IB$1,0)))=TRUE,0,INDEX(Data!$DY:$IB,MATCH($W42,Data!$DT:$DT,0),MATCH(AA$1&amp;"/"&amp;$A$2,Data!$DY$1:$IB$1,0)))</f>
        <v>4</v>
      </c>
      <c r="AB42" s="215">
        <f>IF(ISERROR(INDEX(Data!$DY:$IB,MATCH($W42,Data!$DT:$DT,0),MATCH(AB$1&amp;"/"&amp;$A$2,Data!$DY$1:$IB$1,0)))=TRUE,0,INDEX(Data!$DY:$IB,MATCH($W42,Data!$DT:$DT,0),MATCH(AB$1&amp;"/"&amp;$A$2,Data!$DY$1:$IB$1,0)))</f>
        <v>0</v>
      </c>
      <c r="AC42" s="213">
        <f t="array" aca="1" ref="AC42" ca="1">SUMPRODUCT(($X42:$AB42&lt;=AC$2)*($X42:$AB42&gt;0))</f>
        <v>0</v>
      </c>
      <c r="AD42" s="213">
        <f t="shared" ca="1" si="36"/>
        <v>0</v>
      </c>
      <c r="AE42" s="213">
        <f t="shared" ca="1" si="36"/>
        <v>2</v>
      </c>
      <c r="AF42" s="213">
        <f t="shared" ca="1" si="36"/>
        <v>2</v>
      </c>
      <c r="AG42" s="213">
        <f t="shared" ca="1" si="36"/>
        <v>0</v>
      </c>
      <c r="AH42" s="213">
        <f t="shared" ca="1" si="36"/>
        <v>0</v>
      </c>
      <c r="AI42" s="213">
        <f t="shared" ca="1" si="12"/>
        <v>0</v>
      </c>
      <c r="AJ42" s="213" t="str">
        <f t="shared" ca="1" si="16"/>
        <v/>
      </c>
      <c r="AK42" s="213" t="str">
        <f t="shared" ca="1" si="32"/>
        <v/>
      </c>
      <c r="AL42" s="213" t="str">
        <f t="shared" ca="1" si="6"/>
        <v>/R2/F</v>
      </c>
      <c r="AM42" s="213" t="str">
        <f t="shared" ca="1" si="33"/>
        <v>/R1/R3</v>
      </c>
      <c r="AN42" s="213" t="str">
        <f t="shared" ca="1" si="34"/>
        <v/>
      </c>
      <c r="AO42" s="213" t="str">
        <f t="shared" ca="1" si="35"/>
        <v/>
      </c>
      <c r="AP42" s="213" t="str">
        <f t="shared" ca="1" si="30"/>
        <v/>
      </c>
      <c r="AQ42" s="213" t="str">
        <f t="shared" ca="1" si="10"/>
        <v/>
      </c>
      <c r="AR42" s="204" t="str">
        <f ca="1">IF(OFFSET($AB42,0,MATCH(A$17,AC$1:AI$1,0))=0,"",OFFSET($AB42,0,MATCH(A$17,AC$1:AI$1,0))&amp;" / "&amp;W42 &amp;" ("&amp;INDEX(Data!DX:DX,MATCH(W42,Data!DT:DT,0))&amp;")")</f>
        <v/>
      </c>
      <c r="AS42" s="204">
        <f>INDEX(Data!DX:DX,MATCH(W42,Data!DT:DT,0))</f>
        <v>20</v>
      </c>
      <c r="AT42" s="204" t="str">
        <f>MID(INDEX(Data!A:A,MATCH(W42,Data!DT:DT,0)),2,5)</f>
        <v>21</v>
      </c>
      <c r="AU42" s="204" t="str">
        <f>INDEX(Data!DW:DW,MATCH(W42,Data!DT:DT,0))</f>
        <v>M</v>
      </c>
      <c r="AV42" s="204" t="str">
        <f t="shared" ca="1" si="31"/>
        <v/>
      </c>
      <c r="AW42" s="204" t="str">
        <f t="array" aca="1" ref="AW42" ca="1">INDEX($AR$3:$AR$102,MATCH(LARGE(COUNTIF($AQ$3:$AQ$102,"&lt;"&amp;$AQ$3:$AQ$102),ROWS(AQ$3:AQ42)),COUNTIF($AQ$3:$AQ$102,"&lt;"&amp;$AQ$3:$AQ$102),0))</f>
        <v/>
      </c>
      <c r="AX42" s="344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</row>
    <row r="43" spans="1:89" s="138" customFormat="1" x14ac:dyDescent="0.25">
      <c r="A43" s="264" t="str">
        <f t="shared" ca="1" si="29"/>
        <v/>
      </c>
      <c r="B43" s="265"/>
      <c r="C43" s="266"/>
      <c r="D43" s="400" t="str">
        <f t="shared" ca="1" si="27"/>
        <v/>
      </c>
      <c r="E43" s="401"/>
      <c r="F43" s="203" t="str">
        <f t="shared" ca="1" si="28"/>
        <v/>
      </c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13"/>
      <c r="V43" s="258"/>
      <c r="W43" s="213" t="str">
        <f>Data!DT131</f>
        <v>Michael Greilinger</v>
      </c>
      <c r="X43" s="215">
        <f>IF(ISERROR(INDEX(Data!$DY:$IB,MATCH($W43,Data!$DT:$DT,0),MATCH(X$1&amp;"/"&amp;$A$2,Data!$DY$1:$IB$1,0)))=TRUE,0,INDEX(Data!$DY:$IB,MATCH($W43,Data!$DT:$DT,0),MATCH(X$1&amp;"/"&amp;$A$2,Data!$DY$1:$IB$1,0)))</f>
        <v>4</v>
      </c>
      <c r="Y43" s="215">
        <f>IF(ISERROR(INDEX(Data!$DY:$IB,MATCH($W43,Data!$DT:$DT,0),MATCH(Y$1&amp;"/"&amp;$A$2,Data!$DY$1:$IB$1,0)))=TRUE,0,INDEX(Data!$DY:$IB,MATCH($W43,Data!$DT:$DT,0),MATCH(Y$1&amp;"/"&amp;$A$2,Data!$DY$1:$IB$1,0)))</f>
        <v>4</v>
      </c>
      <c r="Z43" s="215">
        <f>IF(ISERROR(INDEX(Data!$DY:$IB,MATCH($W43,Data!$DT:$DT,0),MATCH(Z$1&amp;"/"&amp;$A$2,Data!$DY$1:$IB$1,0)))=TRUE,0,INDEX(Data!$DY:$IB,MATCH($W43,Data!$DT:$DT,0),MATCH(Z$1&amp;"/"&amp;$A$2,Data!$DY$1:$IB$1,0)))</f>
        <v>4</v>
      </c>
      <c r="AA43" s="215">
        <f>IF(ISERROR(INDEX(Data!$DY:$IB,MATCH($W43,Data!$DT:$DT,0),MATCH(AA$1&amp;"/"&amp;$A$2,Data!$DY$1:$IB$1,0)))=TRUE,0,INDEX(Data!$DY:$IB,MATCH($W43,Data!$DT:$DT,0),MATCH(AA$1&amp;"/"&amp;$A$2,Data!$DY$1:$IB$1,0)))</f>
        <v>5</v>
      </c>
      <c r="AB43" s="215">
        <f>IF(ISERROR(INDEX(Data!$DY:$IB,MATCH($W43,Data!$DT:$DT,0),MATCH(AB$1&amp;"/"&amp;$A$2,Data!$DY$1:$IB$1,0)))=TRUE,0,INDEX(Data!$DY:$IB,MATCH($W43,Data!$DT:$DT,0),MATCH(AB$1&amp;"/"&amp;$A$2,Data!$DY$1:$IB$1,0)))</f>
        <v>0</v>
      </c>
      <c r="AC43" s="213">
        <f t="array" aca="1" ref="AC43" ca="1">SUMPRODUCT(($X43:$AB43&lt;=AC$2)*($X43:$AB43&gt;0))</f>
        <v>0</v>
      </c>
      <c r="AD43" s="213">
        <f t="shared" ca="1" si="36"/>
        <v>0</v>
      </c>
      <c r="AE43" s="213">
        <f t="shared" ca="1" si="36"/>
        <v>3</v>
      </c>
      <c r="AF43" s="213">
        <f t="shared" ca="1" si="36"/>
        <v>1</v>
      </c>
      <c r="AG43" s="213">
        <f t="shared" ca="1" si="36"/>
        <v>0</v>
      </c>
      <c r="AH43" s="213">
        <f t="shared" ca="1" si="36"/>
        <v>0</v>
      </c>
      <c r="AI43" s="213">
        <f t="shared" ca="1" si="12"/>
        <v>0</v>
      </c>
      <c r="AJ43" s="213" t="str">
        <f t="shared" ca="1" si="16"/>
        <v/>
      </c>
      <c r="AK43" s="213" t="str">
        <f t="shared" ca="1" si="32"/>
        <v/>
      </c>
      <c r="AL43" s="213" t="str">
        <f t="shared" ca="1" si="6"/>
        <v>/R1/R2/R3</v>
      </c>
      <c r="AM43" s="213" t="str">
        <f t="shared" ca="1" si="33"/>
        <v>/F</v>
      </c>
      <c r="AN43" s="213" t="str">
        <f t="shared" ca="1" si="34"/>
        <v/>
      </c>
      <c r="AO43" s="213" t="str">
        <f t="shared" ca="1" si="35"/>
        <v/>
      </c>
      <c r="AP43" s="213" t="str">
        <f t="shared" ca="1" si="30"/>
        <v/>
      </c>
      <c r="AQ43" s="213" t="str">
        <f t="shared" ca="1" si="10"/>
        <v/>
      </c>
      <c r="AR43" s="204" t="str">
        <f ca="1">IF(OFFSET($AB43,0,MATCH(A$17,AC$1:AI$1,0))=0,"",OFFSET($AB43,0,MATCH(A$17,AC$1:AI$1,0))&amp;" / "&amp;W43 &amp;" ("&amp;INDEX(Data!DX:DX,MATCH(W43,Data!DT:DT,0))&amp;")")</f>
        <v/>
      </c>
      <c r="AS43" s="204">
        <f>INDEX(Data!DX:DX,MATCH(W43,Data!DT:DT,0))</f>
        <v>27</v>
      </c>
      <c r="AT43" s="204" t="str">
        <f>MID(INDEX(Data!A:A,MATCH(W43,Data!DT:DT,0)),2,5)</f>
        <v>27</v>
      </c>
      <c r="AU43" s="204" t="str">
        <f>INDEX(Data!DW:DW,MATCH(W43,Data!DT:DT,0))</f>
        <v>M</v>
      </c>
      <c r="AV43" s="204" t="str">
        <f t="shared" ca="1" si="31"/>
        <v/>
      </c>
      <c r="AW43" s="204" t="str">
        <f t="array" aca="1" ref="AW43" ca="1">INDEX($AR$3:$AR$102,MATCH(LARGE(COUNTIF($AQ$3:$AQ$102,"&lt;"&amp;$AQ$3:$AQ$102),ROWS(AQ$3:AQ43)),COUNTIF($AQ$3:$AQ$102,"&lt;"&amp;$AQ$3:$AQ$102),0))</f>
        <v/>
      </c>
      <c r="AX43" s="344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</row>
    <row r="44" spans="1:89" s="138" customFormat="1" x14ac:dyDescent="0.25">
      <c r="A44" s="264" t="str">
        <f t="shared" ca="1" si="29"/>
        <v/>
      </c>
      <c r="B44" s="265"/>
      <c r="C44" s="266"/>
      <c r="D44" s="400" t="str">
        <f t="shared" ca="1" si="27"/>
        <v/>
      </c>
      <c r="E44" s="401"/>
      <c r="F44" s="203" t="str">
        <f t="shared" ca="1" si="28"/>
        <v/>
      </c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13"/>
      <c r="V44" s="258"/>
      <c r="W44" s="213" t="str">
        <f>Data!DT132</f>
        <v>Michael Waidhofer</v>
      </c>
      <c r="X44" s="215">
        <f>IF(ISERROR(INDEX(Data!$DY:$IB,MATCH($W44,Data!$DT:$DT,0),MATCH(X$1&amp;"/"&amp;$A$2,Data!$DY$1:$IB$1,0)))=TRUE,0,INDEX(Data!$DY:$IB,MATCH($W44,Data!$DT:$DT,0),MATCH(X$1&amp;"/"&amp;$A$2,Data!$DY$1:$IB$1,0)))</f>
        <v>4</v>
      </c>
      <c r="Y44" s="215">
        <f>IF(ISERROR(INDEX(Data!$DY:$IB,MATCH($W44,Data!$DT:$DT,0),MATCH(Y$1&amp;"/"&amp;$A$2,Data!$DY$1:$IB$1,0)))=TRUE,0,INDEX(Data!$DY:$IB,MATCH($W44,Data!$DT:$DT,0),MATCH(Y$1&amp;"/"&amp;$A$2,Data!$DY$1:$IB$1,0)))</f>
        <v>4</v>
      </c>
      <c r="Z44" s="215">
        <f>IF(ISERROR(INDEX(Data!$DY:$IB,MATCH($W44,Data!$DT:$DT,0),MATCH(Z$1&amp;"/"&amp;$A$2,Data!$DY$1:$IB$1,0)))=TRUE,0,INDEX(Data!$DY:$IB,MATCH($W44,Data!$DT:$DT,0),MATCH(Z$1&amp;"/"&amp;$A$2,Data!$DY$1:$IB$1,0)))</f>
        <v>5</v>
      </c>
      <c r="AA44" s="215">
        <f>IF(ISERROR(INDEX(Data!$DY:$IB,MATCH($W44,Data!$DT:$DT,0),MATCH(AA$1&amp;"/"&amp;$A$2,Data!$DY$1:$IB$1,0)))=TRUE,0,INDEX(Data!$DY:$IB,MATCH($W44,Data!$DT:$DT,0),MATCH(AA$1&amp;"/"&amp;$A$2,Data!$DY$1:$IB$1,0)))</f>
        <v>0</v>
      </c>
      <c r="AB44" s="215">
        <f>IF(ISERROR(INDEX(Data!$DY:$IB,MATCH($W44,Data!$DT:$DT,0),MATCH(AB$1&amp;"/"&amp;$A$2,Data!$DY$1:$IB$1,0)))=TRUE,0,INDEX(Data!$DY:$IB,MATCH($W44,Data!$DT:$DT,0),MATCH(AB$1&amp;"/"&amp;$A$2,Data!$DY$1:$IB$1,0)))</f>
        <v>0</v>
      </c>
      <c r="AC44" s="213">
        <f t="array" aca="1" ref="AC44" ca="1">SUMPRODUCT(($X44:$AB44&lt;=AC$2)*($X44:$AB44&gt;0))</f>
        <v>0</v>
      </c>
      <c r="AD44" s="213">
        <f t="shared" ca="1" si="36"/>
        <v>0</v>
      </c>
      <c r="AE44" s="213">
        <f t="shared" ca="1" si="36"/>
        <v>2</v>
      </c>
      <c r="AF44" s="213">
        <f t="shared" ca="1" si="36"/>
        <v>1</v>
      </c>
      <c r="AG44" s="213">
        <f t="shared" ca="1" si="36"/>
        <v>0</v>
      </c>
      <c r="AH44" s="213">
        <f t="shared" ca="1" si="36"/>
        <v>0</v>
      </c>
      <c r="AI44" s="213">
        <f t="shared" ca="1" si="12"/>
        <v>0</v>
      </c>
      <c r="AJ44" s="213" t="str">
        <f t="shared" ca="1" si="16"/>
        <v/>
      </c>
      <c r="AK44" s="213" t="str">
        <f t="shared" ca="1" si="32"/>
        <v/>
      </c>
      <c r="AL44" s="213" t="str">
        <f t="shared" ca="1" si="6"/>
        <v>/R1/R2</v>
      </c>
      <c r="AM44" s="213" t="str">
        <f t="shared" ca="1" si="33"/>
        <v>/R3</v>
      </c>
      <c r="AN44" s="213" t="str">
        <f t="shared" ca="1" si="34"/>
        <v/>
      </c>
      <c r="AO44" s="213" t="str">
        <f t="shared" ca="1" si="35"/>
        <v/>
      </c>
      <c r="AP44" s="213" t="str">
        <f t="shared" ca="1" si="30"/>
        <v/>
      </c>
      <c r="AQ44" s="213" t="str">
        <f t="shared" ca="1" si="10"/>
        <v/>
      </c>
      <c r="AR44" s="204" t="str">
        <f ca="1">IF(OFFSET($AB44,0,MATCH(A$17,AC$1:AI$1,0))=0,"",OFFSET($AB44,0,MATCH(A$17,AC$1:AI$1,0))&amp;" / "&amp;W44 &amp;" ("&amp;INDEX(Data!DX:DX,MATCH(W44,Data!DT:DT,0))&amp;")")</f>
        <v/>
      </c>
      <c r="AS44" s="204">
        <f>INDEX(Data!DX:DX,MATCH(W44,Data!DT:DT,0))</f>
        <v>38</v>
      </c>
      <c r="AT44" s="204" t="str">
        <f>MID(INDEX(Data!A:A,MATCH(W44,Data!DT:DT,0)),2,5)</f>
        <v>39</v>
      </c>
      <c r="AU44" s="204" t="str">
        <f>INDEX(Data!DW:DW,MATCH(W44,Data!DT:DT,0))</f>
        <v>M</v>
      </c>
      <c r="AV44" s="204" t="str">
        <f t="shared" ca="1" si="31"/>
        <v/>
      </c>
      <c r="AW44" s="204" t="str">
        <f t="array" aca="1" ref="AW44" ca="1">INDEX($AR$3:$AR$102,MATCH(LARGE(COUNTIF($AQ$3:$AQ$102,"&lt;"&amp;$AQ$3:$AQ$102),ROWS(AQ$3:AQ44)),COUNTIF($AQ$3:$AQ$102,"&lt;"&amp;$AQ$3:$AQ$102),0))</f>
        <v/>
      </c>
      <c r="AX44" s="344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</row>
    <row r="45" spans="1:89" s="138" customFormat="1" x14ac:dyDescent="0.25">
      <c r="A45" s="264" t="str">
        <f t="shared" ca="1" si="29"/>
        <v/>
      </c>
      <c r="B45" s="265"/>
      <c r="C45" s="266"/>
      <c r="D45" s="400" t="str">
        <f t="shared" ca="1" si="27"/>
        <v/>
      </c>
      <c r="E45" s="401"/>
      <c r="F45" s="203" t="str">
        <f t="shared" ca="1" si="28"/>
        <v/>
      </c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13"/>
      <c r="V45" s="258"/>
      <c r="W45" s="213" t="str">
        <f>Data!DT133</f>
        <v>Mike Bischof-Horak</v>
      </c>
      <c r="X45" s="215">
        <f>IF(ISERROR(INDEX(Data!$DY:$IB,MATCH($W45,Data!$DT:$DT,0),MATCH(X$1&amp;"/"&amp;$A$2,Data!$DY$1:$IB$1,0)))=TRUE,0,INDEX(Data!$DY:$IB,MATCH($W45,Data!$DT:$DT,0),MATCH(X$1&amp;"/"&amp;$A$2,Data!$DY$1:$IB$1,0)))</f>
        <v>4</v>
      </c>
      <c r="Y45" s="215">
        <f>IF(ISERROR(INDEX(Data!$DY:$IB,MATCH($W45,Data!$DT:$DT,0),MATCH(Y$1&amp;"/"&amp;$A$2,Data!$DY$1:$IB$1,0)))=TRUE,0,INDEX(Data!$DY:$IB,MATCH($W45,Data!$DT:$DT,0),MATCH(Y$1&amp;"/"&amp;$A$2,Data!$DY$1:$IB$1,0)))</f>
        <v>3</v>
      </c>
      <c r="Z45" s="215">
        <f>IF(ISERROR(INDEX(Data!$DY:$IB,MATCH($W45,Data!$DT:$DT,0),MATCH(Z$1&amp;"/"&amp;$A$2,Data!$DY$1:$IB$1,0)))=TRUE,0,INDEX(Data!$DY:$IB,MATCH($W45,Data!$DT:$DT,0),MATCH(Z$1&amp;"/"&amp;$A$2,Data!$DY$1:$IB$1,0)))</f>
        <v>5</v>
      </c>
      <c r="AA45" s="215">
        <f>IF(ISERROR(INDEX(Data!$DY:$IB,MATCH($W45,Data!$DT:$DT,0),MATCH(AA$1&amp;"/"&amp;$A$2,Data!$DY$1:$IB$1,0)))=TRUE,0,INDEX(Data!$DY:$IB,MATCH($W45,Data!$DT:$DT,0),MATCH(AA$1&amp;"/"&amp;$A$2,Data!$DY$1:$IB$1,0)))</f>
        <v>5</v>
      </c>
      <c r="AB45" s="215">
        <f>IF(ISERROR(INDEX(Data!$DY:$IB,MATCH($W45,Data!$DT:$DT,0),MATCH(AB$1&amp;"/"&amp;$A$2,Data!$DY$1:$IB$1,0)))=TRUE,0,INDEX(Data!$DY:$IB,MATCH($W45,Data!$DT:$DT,0),MATCH(AB$1&amp;"/"&amp;$A$2,Data!$DY$1:$IB$1,0)))</f>
        <v>0</v>
      </c>
      <c r="AC45" s="213">
        <f t="array" aca="1" ref="AC45" ca="1">SUMPRODUCT(($X45:$AB45&lt;=AC$2)*($X45:$AB45&gt;0))</f>
        <v>0</v>
      </c>
      <c r="AD45" s="213">
        <f t="shared" ca="1" si="36"/>
        <v>1</v>
      </c>
      <c r="AE45" s="213">
        <f t="shared" ca="1" si="36"/>
        <v>1</v>
      </c>
      <c r="AF45" s="213">
        <f t="shared" ca="1" si="36"/>
        <v>2</v>
      </c>
      <c r="AG45" s="213">
        <f t="shared" ca="1" si="36"/>
        <v>0</v>
      </c>
      <c r="AH45" s="213">
        <f t="shared" ca="1" si="36"/>
        <v>0</v>
      </c>
      <c r="AI45" s="213">
        <f t="shared" ca="1" si="12"/>
        <v>0</v>
      </c>
      <c r="AJ45" s="213" t="str">
        <f t="shared" ca="1" si="16"/>
        <v/>
      </c>
      <c r="AK45" s="213" t="str">
        <f t="shared" ca="1" si="32"/>
        <v>/R2</v>
      </c>
      <c r="AL45" s="213" t="str">
        <f t="shared" ca="1" si="6"/>
        <v>/R1</v>
      </c>
      <c r="AM45" s="213" t="str">
        <f t="shared" ca="1" si="33"/>
        <v>/R3/F</v>
      </c>
      <c r="AN45" s="213" t="str">
        <f t="shared" ca="1" si="34"/>
        <v/>
      </c>
      <c r="AO45" s="213" t="str">
        <f t="shared" ca="1" si="35"/>
        <v/>
      </c>
      <c r="AP45" s="213" t="str">
        <f t="shared" ca="1" si="30"/>
        <v/>
      </c>
      <c r="AQ45" s="213" t="str">
        <f t="shared" ca="1" si="10"/>
        <v>1494M</v>
      </c>
      <c r="AR45" s="204" t="str">
        <f ca="1">IF(OFFSET($AB45,0,MATCH(A$17,AC$1:AI$1,0))=0,"",OFFSET($AB45,0,MATCH(A$17,AC$1:AI$1,0))&amp;" / "&amp;W45 &amp;" ("&amp;INDEX(Data!DX:DX,MATCH(W45,Data!DT:DT,0))&amp;")")</f>
        <v>1 / Mike Bischof-Horak (6)</v>
      </c>
      <c r="AS45" s="204">
        <f>INDEX(Data!DX:DX,MATCH(W45,Data!DT:DT,0))</f>
        <v>6</v>
      </c>
      <c r="AT45" s="204" t="str">
        <f>MID(INDEX(Data!A:A,MATCH(W45,Data!DT:DT,0)),2,5)</f>
        <v>6</v>
      </c>
      <c r="AU45" s="204" t="str">
        <f>INDEX(Data!DW:DW,MATCH(W45,Data!DT:DT,0))</f>
        <v>M</v>
      </c>
      <c r="AV45" s="204" t="str">
        <f t="shared" ca="1" si="31"/>
        <v>R2</v>
      </c>
      <c r="AW45" s="204" t="str">
        <f t="array" aca="1" ref="AW45" ca="1">INDEX($AR$3:$AR$102,MATCH(LARGE(COUNTIF($AQ$3:$AQ$102,"&lt;"&amp;$AQ$3:$AQ$102),ROWS(AQ$3:AQ45)),COUNTIF($AQ$3:$AQ$102,"&lt;"&amp;$AQ$3:$AQ$102),0))</f>
        <v/>
      </c>
      <c r="AX45" s="344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D45" s="203"/>
      <c r="CE45" s="203"/>
      <c r="CF45" s="203"/>
      <c r="CG45" s="203"/>
      <c r="CH45" s="203"/>
      <c r="CI45" s="203"/>
      <c r="CJ45" s="203"/>
      <c r="CK45" s="203"/>
    </row>
    <row r="46" spans="1:89" s="138" customFormat="1" x14ac:dyDescent="0.25">
      <c r="A46" s="264" t="str">
        <f t="shared" ca="1" si="29"/>
        <v/>
      </c>
      <c r="B46" s="265"/>
      <c r="C46" s="266"/>
      <c r="D46" s="400" t="str">
        <f t="shared" ca="1" si="27"/>
        <v/>
      </c>
      <c r="E46" s="401"/>
      <c r="F46" s="203" t="str">
        <f t="shared" ca="1" si="28"/>
        <v/>
      </c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13"/>
      <c r="V46" s="258"/>
      <c r="W46" s="213" t="str">
        <f>Data!DT134</f>
        <v>Norbert Eder</v>
      </c>
      <c r="X46" s="215">
        <f>IF(ISERROR(INDEX(Data!$DY:$IB,MATCH($W46,Data!$DT:$DT,0),MATCH(X$1&amp;"/"&amp;$A$2,Data!$DY$1:$IB$1,0)))=TRUE,0,INDEX(Data!$DY:$IB,MATCH($W46,Data!$DT:$DT,0),MATCH(X$1&amp;"/"&amp;$A$2,Data!$DY$1:$IB$1,0)))</f>
        <v>4</v>
      </c>
      <c r="Y46" s="215">
        <f>IF(ISERROR(INDEX(Data!$DY:$IB,MATCH($W46,Data!$DT:$DT,0),MATCH(Y$1&amp;"/"&amp;$A$2,Data!$DY$1:$IB$1,0)))=TRUE,0,INDEX(Data!$DY:$IB,MATCH($W46,Data!$DT:$DT,0),MATCH(Y$1&amp;"/"&amp;$A$2,Data!$DY$1:$IB$1,0)))</f>
        <v>4</v>
      </c>
      <c r="Z46" s="215">
        <f>IF(ISERROR(INDEX(Data!$DY:$IB,MATCH($W46,Data!$DT:$DT,0),MATCH(Z$1&amp;"/"&amp;$A$2,Data!$DY$1:$IB$1,0)))=TRUE,0,INDEX(Data!$DY:$IB,MATCH($W46,Data!$DT:$DT,0),MATCH(Z$1&amp;"/"&amp;$A$2,Data!$DY$1:$IB$1,0)))</f>
        <v>0</v>
      </c>
      <c r="AA46" s="215">
        <f>IF(ISERROR(INDEX(Data!$DY:$IB,MATCH($W46,Data!$DT:$DT,0),MATCH(AA$1&amp;"/"&amp;$A$2,Data!$DY$1:$IB$1,0)))=TRUE,0,INDEX(Data!$DY:$IB,MATCH($W46,Data!$DT:$DT,0),MATCH(AA$1&amp;"/"&amp;$A$2,Data!$DY$1:$IB$1,0)))</f>
        <v>0</v>
      </c>
      <c r="AB46" s="215">
        <f>IF(ISERROR(INDEX(Data!$DY:$IB,MATCH($W46,Data!$DT:$DT,0),MATCH(AB$1&amp;"/"&amp;$A$2,Data!$DY$1:$IB$1,0)))=TRUE,0,INDEX(Data!$DY:$IB,MATCH($W46,Data!$DT:$DT,0),MATCH(AB$1&amp;"/"&amp;$A$2,Data!$DY$1:$IB$1,0)))</f>
        <v>0</v>
      </c>
      <c r="AC46" s="213">
        <f t="array" aca="1" ref="AC46" ca="1">SUMPRODUCT(($X46:$AB46&lt;=AC$2)*($X46:$AB46&gt;0))</f>
        <v>0</v>
      </c>
      <c r="AD46" s="213">
        <f t="shared" ca="1" si="36"/>
        <v>0</v>
      </c>
      <c r="AE46" s="213">
        <f t="shared" ca="1" si="36"/>
        <v>2</v>
      </c>
      <c r="AF46" s="213">
        <f t="shared" ca="1" si="36"/>
        <v>0</v>
      </c>
      <c r="AG46" s="213">
        <f t="shared" ca="1" si="36"/>
        <v>0</v>
      </c>
      <c r="AH46" s="213">
        <f t="shared" ca="1" si="36"/>
        <v>0</v>
      </c>
      <c r="AI46" s="213">
        <f t="shared" ca="1" si="12"/>
        <v>0</v>
      </c>
      <c r="AJ46" s="213" t="str">
        <f t="shared" ca="1" si="16"/>
        <v/>
      </c>
      <c r="AK46" s="213" t="str">
        <f t="shared" ca="1" si="32"/>
        <v/>
      </c>
      <c r="AL46" s="213" t="str">
        <f t="shared" ca="1" si="6"/>
        <v>/R1/R2</v>
      </c>
      <c r="AM46" s="213" t="str">
        <f t="shared" ca="1" si="33"/>
        <v/>
      </c>
      <c r="AN46" s="213" t="str">
        <f t="shared" ca="1" si="34"/>
        <v/>
      </c>
      <c r="AO46" s="213" t="str">
        <f t="shared" ca="1" si="35"/>
        <v/>
      </c>
      <c r="AP46" s="213" t="str">
        <f t="shared" ca="1" si="30"/>
        <v/>
      </c>
      <c r="AQ46" s="213" t="str">
        <f t="shared" ca="1" si="10"/>
        <v/>
      </c>
      <c r="AR46" s="204" t="str">
        <f ca="1">IF(OFFSET($AB46,0,MATCH(A$17,AC$1:AI$1,0))=0,"",OFFSET($AB46,0,MATCH(A$17,AC$1:AI$1,0))&amp;" / "&amp;W46 &amp;" ("&amp;INDEX(Data!DX:DX,MATCH(W46,Data!DT:DT,0))&amp;")")</f>
        <v/>
      </c>
      <c r="AS46" s="204" t="str">
        <f>INDEX(Data!DX:DX,MATCH(W46,Data!DT:DT,0))</f>
        <v>NF</v>
      </c>
      <c r="AT46" s="204" t="str">
        <f>MID(INDEX(Data!A:A,MATCH(W46,Data!DT:DT,0)),2,5)</f>
        <v>NF2</v>
      </c>
      <c r="AU46" s="204" t="str">
        <f>INDEX(Data!DW:DW,MATCH(W46,Data!DT:DT,0))</f>
        <v>M</v>
      </c>
      <c r="AV46" s="204" t="str">
        <f t="shared" ca="1" si="31"/>
        <v/>
      </c>
      <c r="AW46" s="204" t="str">
        <f t="array" aca="1" ref="AW46" ca="1">INDEX($AR$3:$AR$102,MATCH(LARGE(COUNTIF($AQ$3:$AQ$102,"&lt;"&amp;$AQ$3:$AQ$102),ROWS(AQ$3:AQ46)),COUNTIF($AQ$3:$AQ$102,"&lt;"&amp;$AQ$3:$AQ$102),0))</f>
        <v/>
      </c>
      <c r="AX46" s="344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D46" s="203"/>
      <c r="CE46" s="203"/>
      <c r="CF46" s="203"/>
      <c r="CG46" s="203"/>
      <c r="CH46" s="203"/>
      <c r="CI46" s="203"/>
      <c r="CJ46" s="203"/>
      <c r="CK46" s="203"/>
    </row>
    <row r="47" spans="1:89" s="138" customFormat="1" x14ac:dyDescent="0.25">
      <c r="A47" s="264" t="str">
        <f t="shared" ca="1" si="29"/>
        <v/>
      </c>
      <c r="B47" s="265"/>
      <c r="C47" s="266"/>
      <c r="D47" s="400" t="str">
        <f t="shared" ca="1" si="27"/>
        <v/>
      </c>
      <c r="E47" s="401"/>
      <c r="F47" s="203" t="str">
        <f t="shared" ca="1" si="28"/>
        <v/>
      </c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13"/>
      <c r="V47" s="258"/>
      <c r="W47" s="213" t="str">
        <f>Data!DT135</f>
        <v>Otfried Derschmidt</v>
      </c>
      <c r="X47" s="215">
        <f>IF(ISERROR(INDEX(Data!$DY:$IB,MATCH($W47,Data!$DT:$DT,0),MATCH(X$1&amp;"/"&amp;$A$2,Data!$DY$1:$IB$1,0)))=TRUE,0,INDEX(Data!$DY:$IB,MATCH($W47,Data!$DT:$DT,0),MATCH(X$1&amp;"/"&amp;$A$2,Data!$DY$1:$IB$1,0)))</f>
        <v>3</v>
      </c>
      <c r="Y47" s="215">
        <f>IF(ISERROR(INDEX(Data!$DY:$IB,MATCH($W47,Data!$DT:$DT,0),MATCH(Y$1&amp;"/"&amp;$A$2,Data!$DY$1:$IB$1,0)))=TRUE,0,INDEX(Data!$DY:$IB,MATCH($W47,Data!$DT:$DT,0),MATCH(Y$1&amp;"/"&amp;$A$2,Data!$DY$1:$IB$1,0)))</f>
        <v>4</v>
      </c>
      <c r="Z47" s="215">
        <f>IF(ISERROR(INDEX(Data!$DY:$IB,MATCH($W47,Data!$DT:$DT,0),MATCH(Z$1&amp;"/"&amp;$A$2,Data!$DY$1:$IB$1,0)))=TRUE,0,INDEX(Data!$DY:$IB,MATCH($W47,Data!$DT:$DT,0),MATCH(Z$1&amp;"/"&amp;$A$2,Data!$DY$1:$IB$1,0)))</f>
        <v>3</v>
      </c>
      <c r="AA47" s="215">
        <f>IF(ISERROR(INDEX(Data!$DY:$IB,MATCH($W47,Data!$DT:$DT,0),MATCH(AA$1&amp;"/"&amp;$A$2,Data!$DY$1:$IB$1,0)))=TRUE,0,INDEX(Data!$DY:$IB,MATCH($W47,Data!$DT:$DT,0),MATCH(AA$1&amp;"/"&amp;$A$2,Data!$DY$1:$IB$1,0)))</f>
        <v>4</v>
      </c>
      <c r="AB47" s="215">
        <f>IF(ISERROR(INDEX(Data!$DY:$IB,MATCH($W47,Data!$DT:$DT,0),MATCH(AB$1&amp;"/"&amp;$A$2,Data!$DY$1:$IB$1,0)))=TRUE,0,INDEX(Data!$DY:$IB,MATCH($W47,Data!$DT:$DT,0),MATCH(AB$1&amp;"/"&amp;$A$2,Data!$DY$1:$IB$1,0)))</f>
        <v>0</v>
      </c>
      <c r="AC47" s="213">
        <f t="array" aca="1" ref="AC47" ca="1">SUMPRODUCT(($X47:$AB47&lt;=AC$2)*($X47:$AB47&gt;0))</f>
        <v>0</v>
      </c>
      <c r="AD47" s="213">
        <f t="shared" ca="1" si="36"/>
        <v>2</v>
      </c>
      <c r="AE47" s="213">
        <f t="shared" ca="1" si="36"/>
        <v>2</v>
      </c>
      <c r="AF47" s="213">
        <f t="shared" ca="1" si="36"/>
        <v>0</v>
      </c>
      <c r="AG47" s="213">
        <f t="shared" ca="1" si="36"/>
        <v>0</v>
      </c>
      <c r="AH47" s="213">
        <f t="shared" ca="1" si="36"/>
        <v>0</v>
      </c>
      <c r="AI47" s="213">
        <f t="shared" ca="1" si="12"/>
        <v>0</v>
      </c>
      <c r="AJ47" s="213" t="str">
        <f t="shared" ca="1" si="16"/>
        <v/>
      </c>
      <c r="AK47" s="213" t="str">
        <f t="shared" ca="1" si="32"/>
        <v>/R1/R3</v>
      </c>
      <c r="AL47" s="213" t="str">
        <f t="shared" ca="1" si="6"/>
        <v>/R2/F</v>
      </c>
      <c r="AM47" s="213" t="str">
        <f t="shared" ca="1" si="33"/>
        <v/>
      </c>
      <c r="AN47" s="213" t="str">
        <f t="shared" ca="1" si="34"/>
        <v/>
      </c>
      <c r="AO47" s="213" t="str">
        <f t="shared" ca="1" si="35"/>
        <v/>
      </c>
      <c r="AP47" s="213" t="str">
        <f t="shared" ca="1" si="30"/>
        <v/>
      </c>
      <c r="AQ47" s="213" t="str">
        <f t="shared" ca="1" si="10"/>
        <v>2493M</v>
      </c>
      <c r="AR47" s="204" t="str">
        <f ca="1">IF(OFFSET($AB47,0,MATCH(A$17,AC$1:AI$1,0))=0,"",OFFSET($AB47,0,MATCH(A$17,AC$1:AI$1,0))&amp;" / "&amp;W47 &amp;" ("&amp;INDEX(Data!DX:DX,MATCH(W47,Data!DT:DT,0))&amp;")")</f>
        <v>2 / Otfried Derschmidt (6)</v>
      </c>
      <c r="AS47" s="204">
        <f>INDEX(Data!DX:DX,MATCH(W47,Data!DT:DT,0))</f>
        <v>6</v>
      </c>
      <c r="AT47" s="204" t="str">
        <f>MID(INDEX(Data!A:A,MATCH(W47,Data!DT:DT,0)),2,5)</f>
        <v>7</v>
      </c>
      <c r="AU47" s="204" t="str">
        <f>INDEX(Data!DW:DW,MATCH(W47,Data!DT:DT,0))</f>
        <v>M</v>
      </c>
      <c r="AV47" s="204" t="str">
        <f t="shared" ca="1" si="31"/>
        <v>R1/R3</v>
      </c>
      <c r="AW47" s="204" t="str">
        <f t="array" aca="1" ref="AW47" ca="1">INDEX($AR$3:$AR$102,MATCH(LARGE(COUNTIF($AQ$3:$AQ$102,"&lt;"&amp;$AQ$3:$AQ$102),ROWS(AQ$3:AQ47)),COUNTIF($AQ$3:$AQ$102,"&lt;"&amp;$AQ$3:$AQ$102),0))</f>
        <v/>
      </c>
      <c r="AX47" s="344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D47" s="203"/>
      <c r="CE47" s="203"/>
      <c r="CF47" s="203"/>
      <c r="CG47" s="203"/>
      <c r="CH47" s="203"/>
      <c r="CI47" s="203"/>
      <c r="CJ47" s="203"/>
      <c r="CK47" s="203"/>
    </row>
    <row r="48" spans="1:89" s="138" customFormat="1" x14ac:dyDescent="0.25">
      <c r="A48" s="264" t="str">
        <f t="shared" ca="1" si="29"/>
        <v/>
      </c>
      <c r="B48" s="265"/>
      <c r="C48" s="266"/>
      <c r="D48" s="400" t="str">
        <f t="shared" ca="1" si="27"/>
        <v/>
      </c>
      <c r="E48" s="401"/>
      <c r="F48" s="203" t="str">
        <f t="shared" ca="1" si="28"/>
        <v/>
      </c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13"/>
      <c r="V48" s="258"/>
      <c r="W48" s="213" t="str">
        <f>Data!DT136</f>
        <v>Peter Pichler</v>
      </c>
      <c r="X48" s="215">
        <f>IF(ISERROR(INDEX(Data!$DY:$IB,MATCH($W48,Data!$DT:$DT,0),MATCH(X$1&amp;"/"&amp;$A$2,Data!$DY$1:$IB$1,0)))=TRUE,0,INDEX(Data!$DY:$IB,MATCH($W48,Data!$DT:$DT,0),MATCH(X$1&amp;"/"&amp;$A$2,Data!$DY$1:$IB$1,0)))</f>
        <v>4</v>
      </c>
      <c r="Y48" s="215">
        <f>IF(ISERROR(INDEX(Data!$DY:$IB,MATCH($W48,Data!$DT:$DT,0),MATCH(Y$1&amp;"/"&amp;$A$2,Data!$DY$1:$IB$1,0)))=TRUE,0,INDEX(Data!$DY:$IB,MATCH($W48,Data!$DT:$DT,0),MATCH(Y$1&amp;"/"&amp;$A$2,Data!$DY$1:$IB$1,0)))</f>
        <v>4</v>
      </c>
      <c r="Z48" s="215">
        <f>IF(ISERROR(INDEX(Data!$DY:$IB,MATCH($W48,Data!$DT:$DT,0),MATCH(Z$1&amp;"/"&amp;$A$2,Data!$DY$1:$IB$1,0)))=TRUE,0,INDEX(Data!$DY:$IB,MATCH($W48,Data!$DT:$DT,0),MATCH(Z$1&amp;"/"&amp;$A$2,Data!$DY$1:$IB$1,0)))</f>
        <v>4</v>
      </c>
      <c r="AA48" s="215">
        <f>IF(ISERROR(INDEX(Data!$DY:$IB,MATCH($W48,Data!$DT:$DT,0),MATCH(AA$1&amp;"/"&amp;$A$2,Data!$DY$1:$IB$1,0)))=TRUE,0,INDEX(Data!$DY:$IB,MATCH($W48,Data!$DT:$DT,0),MATCH(AA$1&amp;"/"&amp;$A$2,Data!$DY$1:$IB$1,0)))</f>
        <v>4</v>
      </c>
      <c r="AB48" s="215">
        <f>IF(ISERROR(INDEX(Data!$DY:$IB,MATCH($W48,Data!$DT:$DT,0),MATCH(AB$1&amp;"/"&amp;$A$2,Data!$DY$1:$IB$1,0)))=TRUE,0,INDEX(Data!$DY:$IB,MATCH($W48,Data!$DT:$DT,0),MATCH(AB$1&amp;"/"&amp;$A$2,Data!$DY$1:$IB$1,0)))</f>
        <v>0</v>
      </c>
      <c r="AC48" s="213">
        <f t="array" aca="1" ref="AC48" ca="1">SUMPRODUCT(($X48:$AB48&lt;=AC$2)*($X48:$AB48&gt;0))</f>
        <v>0</v>
      </c>
      <c r="AD48" s="213">
        <f t="shared" ca="1" si="36"/>
        <v>0</v>
      </c>
      <c r="AE48" s="213">
        <f t="shared" ca="1" si="36"/>
        <v>4</v>
      </c>
      <c r="AF48" s="213">
        <f t="shared" ca="1" si="36"/>
        <v>0</v>
      </c>
      <c r="AG48" s="213">
        <f t="shared" ca="1" si="36"/>
        <v>0</v>
      </c>
      <c r="AH48" s="213">
        <f t="shared" ca="1" si="36"/>
        <v>0</v>
      </c>
      <c r="AI48" s="213">
        <f t="shared" ca="1" si="12"/>
        <v>0</v>
      </c>
      <c r="AJ48" s="213" t="str">
        <f t="shared" ca="1" si="16"/>
        <v/>
      </c>
      <c r="AK48" s="213" t="str">
        <f t="shared" ca="1" si="32"/>
        <v/>
      </c>
      <c r="AL48" s="213" t="str">
        <f t="shared" ca="1" si="6"/>
        <v>/R1/R2/R3/F</v>
      </c>
      <c r="AM48" s="213" t="str">
        <f t="shared" ca="1" si="33"/>
        <v/>
      </c>
      <c r="AN48" s="213" t="str">
        <f t="shared" ca="1" si="34"/>
        <v/>
      </c>
      <c r="AO48" s="213" t="str">
        <f t="shared" ca="1" si="35"/>
        <v/>
      </c>
      <c r="AP48" s="213" t="str">
        <f t="shared" ca="1" si="30"/>
        <v/>
      </c>
      <c r="AQ48" s="213" t="str">
        <f t="shared" ca="1" si="10"/>
        <v/>
      </c>
      <c r="AR48" s="204" t="str">
        <f ca="1">IF(OFFSET($AB48,0,MATCH(A$17,AC$1:AI$1,0))=0,"",OFFSET($AB48,0,MATCH(A$17,AC$1:AI$1,0))&amp;" / "&amp;W48 &amp;" ("&amp;INDEX(Data!DX:DX,MATCH(W48,Data!DT:DT,0))&amp;")")</f>
        <v/>
      </c>
      <c r="AS48" s="204">
        <f>INDEX(Data!DX:DX,MATCH(W48,Data!DT:DT,0))</f>
        <v>23</v>
      </c>
      <c r="AT48" s="204" t="str">
        <f>MID(INDEX(Data!A:A,MATCH(W48,Data!DT:DT,0)),2,5)</f>
        <v>23</v>
      </c>
      <c r="AU48" s="204" t="str">
        <f>INDEX(Data!DW:DW,MATCH(W48,Data!DT:DT,0))</f>
        <v>M</v>
      </c>
      <c r="AV48" s="204" t="str">
        <f t="shared" ca="1" si="31"/>
        <v/>
      </c>
      <c r="AW48" s="204" t="str">
        <f t="array" aca="1" ref="AW48" ca="1">INDEX($AR$3:$AR$102,MATCH(LARGE(COUNTIF($AQ$3:$AQ$102,"&lt;"&amp;$AQ$3:$AQ$102),ROWS(AQ$3:AQ48)),COUNTIF($AQ$3:$AQ$102,"&lt;"&amp;$AQ$3:$AQ$102),0))</f>
        <v/>
      </c>
      <c r="AX48" s="344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D48" s="203"/>
      <c r="CE48" s="203"/>
      <c r="CF48" s="203"/>
      <c r="CG48" s="203"/>
      <c r="CH48" s="203"/>
      <c r="CI48" s="203"/>
      <c r="CJ48" s="203"/>
      <c r="CK48" s="203"/>
    </row>
    <row r="49" spans="1:89" s="138" customFormat="1" x14ac:dyDescent="0.25">
      <c r="A49" s="264" t="str">
        <f t="shared" ca="1" si="29"/>
        <v/>
      </c>
      <c r="B49" s="265"/>
      <c r="C49" s="266"/>
      <c r="D49" s="400" t="str">
        <f t="shared" ca="1" si="27"/>
        <v/>
      </c>
      <c r="E49" s="401"/>
      <c r="F49" s="203" t="str">
        <f t="shared" ca="1" si="28"/>
        <v/>
      </c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13"/>
      <c r="V49" s="258"/>
      <c r="W49" s="213" t="str">
        <f>Data!DT137</f>
        <v>Peter Schickbauer</v>
      </c>
      <c r="X49" s="215">
        <f>IF(ISERROR(INDEX(Data!$DY:$IB,MATCH($W49,Data!$DT:$DT,0),MATCH(X$1&amp;"/"&amp;$A$2,Data!$DY$1:$IB$1,0)))=TRUE,0,INDEX(Data!$DY:$IB,MATCH($W49,Data!$DT:$DT,0),MATCH(X$1&amp;"/"&amp;$A$2,Data!$DY$1:$IB$1,0)))</f>
        <v>4</v>
      </c>
      <c r="Y49" s="215">
        <f>IF(ISERROR(INDEX(Data!$DY:$IB,MATCH($W49,Data!$DT:$DT,0),MATCH(Y$1&amp;"/"&amp;$A$2,Data!$DY$1:$IB$1,0)))=TRUE,0,INDEX(Data!$DY:$IB,MATCH($W49,Data!$DT:$DT,0),MATCH(Y$1&amp;"/"&amp;$A$2,Data!$DY$1:$IB$1,0)))</f>
        <v>4</v>
      </c>
      <c r="Z49" s="215">
        <f>IF(ISERROR(INDEX(Data!$DY:$IB,MATCH($W49,Data!$DT:$DT,0),MATCH(Z$1&amp;"/"&amp;$A$2,Data!$DY$1:$IB$1,0)))=TRUE,0,INDEX(Data!$DY:$IB,MATCH($W49,Data!$DT:$DT,0),MATCH(Z$1&amp;"/"&amp;$A$2,Data!$DY$1:$IB$1,0)))</f>
        <v>5</v>
      </c>
      <c r="AA49" s="215">
        <f>IF(ISERROR(INDEX(Data!$DY:$IB,MATCH($W49,Data!$DT:$DT,0),MATCH(AA$1&amp;"/"&amp;$A$2,Data!$DY$1:$IB$1,0)))=TRUE,0,INDEX(Data!$DY:$IB,MATCH($W49,Data!$DT:$DT,0),MATCH(AA$1&amp;"/"&amp;$A$2,Data!$DY$1:$IB$1,0)))</f>
        <v>0</v>
      </c>
      <c r="AB49" s="215">
        <f>IF(ISERROR(INDEX(Data!$DY:$IB,MATCH($W49,Data!$DT:$DT,0),MATCH(AB$1&amp;"/"&amp;$A$2,Data!$DY$1:$IB$1,0)))=TRUE,0,INDEX(Data!$DY:$IB,MATCH($W49,Data!$DT:$DT,0),MATCH(AB$1&amp;"/"&amp;$A$2,Data!$DY$1:$IB$1,0)))</f>
        <v>0</v>
      </c>
      <c r="AC49" s="213">
        <f t="array" aca="1" ref="AC49" ca="1">SUMPRODUCT(($X49:$AB49&lt;=AC$2)*($X49:$AB49&gt;0))</f>
        <v>0</v>
      </c>
      <c r="AD49" s="213">
        <f t="shared" ca="1" si="36"/>
        <v>0</v>
      </c>
      <c r="AE49" s="213">
        <f t="shared" ca="1" si="36"/>
        <v>2</v>
      </c>
      <c r="AF49" s="213">
        <f t="shared" ca="1" si="36"/>
        <v>1</v>
      </c>
      <c r="AG49" s="213">
        <f t="shared" ca="1" si="36"/>
        <v>0</v>
      </c>
      <c r="AH49" s="213">
        <f t="shared" ca="1" si="36"/>
        <v>0</v>
      </c>
      <c r="AI49" s="213">
        <f t="shared" ca="1" si="12"/>
        <v>0</v>
      </c>
      <c r="AJ49" s="213" t="str">
        <f t="shared" ca="1" si="16"/>
        <v/>
      </c>
      <c r="AK49" s="213" t="str">
        <f t="shared" ca="1" si="32"/>
        <v/>
      </c>
      <c r="AL49" s="213" t="str">
        <f t="shared" ca="1" si="6"/>
        <v>/R1/R2</v>
      </c>
      <c r="AM49" s="213" t="str">
        <f t="shared" ca="1" si="33"/>
        <v>/R3</v>
      </c>
      <c r="AN49" s="213" t="str">
        <f t="shared" ca="1" si="34"/>
        <v/>
      </c>
      <c r="AO49" s="213" t="str">
        <f t="shared" ca="1" si="35"/>
        <v/>
      </c>
      <c r="AP49" s="213" t="str">
        <f t="shared" ca="1" si="30"/>
        <v/>
      </c>
      <c r="AQ49" s="213" t="str">
        <f t="shared" ca="1" si="10"/>
        <v/>
      </c>
      <c r="AR49" s="204" t="str">
        <f ca="1">IF(OFFSET($AB49,0,MATCH(A$17,AC$1:AI$1,0))=0,"",OFFSET($AB49,0,MATCH(A$17,AC$1:AI$1,0))&amp;" / "&amp;W49 &amp;" ("&amp;INDEX(Data!DX:DX,MATCH(W49,Data!DT:DT,0))&amp;")")</f>
        <v/>
      </c>
      <c r="AS49" s="204">
        <f>INDEX(Data!DX:DX,MATCH(W49,Data!DT:DT,0))</f>
        <v>35</v>
      </c>
      <c r="AT49" s="204" t="str">
        <f>MID(INDEX(Data!A:A,MATCH(W49,Data!DT:DT,0)),2,5)</f>
        <v>35</v>
      </c>
      <c r="AU49" s="204" t="str">
        <f>INDEX(Data!DW:DW,MATCH(W49,Data!DT:DT,0))</f>
        <v>M</v>
      </c>
      <c r="AV49" s="204" t="str">
        <f t="shared" ca="1" si="31"/>
        <v/>
      </c>
      <c r="AW49" s="204" t="str">
        <f t="array" aca="1" ref="AW49" ca="1">INDEX($AR$3:$AR$102,MATCH(LARGE(COUNTIF($AQ$3:$AQ$102,"&lt;"&amp;$AQ$3:$AQ$102),ROWS(AQ$3:AQ49)),COUNTIF($AQ$3:$AQ$102,"&lt;"&amp;$AQ$3:$AQ$102),0))</f>
        <v/>
      </c>
      <c r="AX49" s="344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D49" s="203"/>
      <c r="CE49" s="203"/>
      <c r="CF49" s="203"/>
      <c r="CG49" s="203"/>
      <c r="CH49" s="203"/>
      <c r="CI49" s="203"/>
      <c r="CJ49" s="203"/>
      <c r="CK49" s="203"/>
    </row>
    <row r="50" spans="1:89" s="138" customFormat="1" x14ac:dyDescent="0.25">
      <c r="A50" s="264" t="str">
        <f t="shared" ca="1" si="29"/>
        <v/>
      </c>
      <c r="B50" s="265"/>
      <c r="C50" s="266"/>
      <c r="D50" s="400" t="str">
        <f t="shared" ca="1" si="27"/>
        <v/>
      </c>
      <c r="E50" s="401"/>
      <c r="F50" s="203" t="str">
        <f t="shared" ca="1" si="28"/>
        <v/>
      </c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13"/>
      <c r="V50" s="258"/>
      <c r="W50" s="213" t="str">
        <f>Data!DT138</f>
        <v>Phillip Gould</v>
      </c>
      <c r="X50" s="215">
        <f>IF(ISERROR(INDEX(Data!$DY:$IB,MATCH($W50,Data!$DT:$DT,0),MATCH(X$1&amp;"/"&amp;$A$2,Data!$DY$1:$IB$1,0)))=TRUE,0,INDEX(Data!$DY:$IB,MATCH($W50,Data!$DT:$DT,0),MATCH(X$1&amp;"/"&amp;$A$2,Data!$DY$1:$IB$1,0)))</f>
        <v>4</v>
      </c>
      <c r="Y50" s="215">
        <f>IF(ISERROR(INDEX(Data!$DY:$IB,MATCH($W50,Data!$DT:$DT,0),MATCH(Y$1&amp;"/"&amp;$A$2,Data!$DY$1:$IB$1,0)))=TRUE,0,INDEX(Data!$DY:$IB,MATCH($W50,Data!$DT:$DT,0),MATCH(Y$1&amp;"/"&amp;$A$2,Data!$DY$1:$IB$1,0)))</f>
        <v>5</v>
      </c>
      <c r="Z50" s="215">
        <f>IF(ISERROR(INDEX(Data!$DY:$IB,MATCH($W50,Data!$DT:$DT,0),MATCH(Z$1&amp;"/"&amp;$A$2,Data!$DY$1:$IB$1,0)))=TRUE,0,INDEX(Data!$DY:$IB,MATCH($W50,Data!$DT:$DT,0),MATCH(Z$1&amp;"/"&amp;$A$2,Data!$DY$1:$IB$1,0)))</f>
        <v>4</v>
      </c>
      <c r="AA50" s="215">
        <f>IF(ISERROR(INDEX(Data!$DY:$IB,MATCH($W50,Data!$DT:$DT,0),MATCH(AA$1&amp;"/"&amp;$A$2,Data!$DY$1:$IB$1,0)))=TRUE,0,INDEX(Data!$DY:$IB,MATCH($W50,Data!$DT:$DT,0),MATCH(AA$1&amp;"/"&amp;$A$2,Data!$DY$1:$IB$1,0)))</f>
        <v>4</v>
      </c>
      <c r="AB50" s="215">
        <f>IF(ISERROR(INDEX(Data!$DY:$IB,MATCH($W50,Data!$DT:$DT,0),MATCH(AB$1&amp;"/"&amp;$A$2,Data!$DY$1:$IB$1,0)))=TRUE,0,INDEX(Data!$DY:$IB,MATCH($W50,Data!$DT:$DT,0),MATCH(AB$1&amp;"/"&amp;$A$2,Data!$DY$1:$IB$1,0)))</f>
        <v>0</v>
      </c>
      <c r="AC50" s="213">
        <f t="array" aca="1" ref="AC50" ca="1">SUMPRODUCT(($X50:$AB50&lt;=AC$2)*($X50:$AB50&gt;0))</f>
        <v>0</v>
      </c>
      <c r="AD50" s="213">
        <f t="shared" ca="1" si="36"/>
        <v>0</v>
      </c>
      <c r="AE50" s="213">
        <f t="shared" ca="1" si="36"/>
        <v>3</v>
      </c>
      <c r="AF50" s="213">
        <f t="shared" ca="1" si="36"/>
        <v>1</v>
      </c>
      <c r="AG50" s="213">
        <f t="shared" ca="1" si="36"/>
        <v>0</v>
      </c>
      <c r="AH50" s="213">
        <f t="shared" ca="1" si="36"/>
        <v>0</v>
      </c>
      <c r="AI50" s="213">
        <f t="shared" ca="1" si="12"/>
        <v>0</v>
      </c>
      <c r="AJ50" s="213" t="str">
        <f t="shared" ca="1" si="16"/>
        <v/>
      </c>
      <c r="AK50" s="213" t="str">
        <f t="shared" ca="1" si="32"/>
        <v/>
      </c>
      <c r="AL50" s="213" t="str">
        <f t="shared" ca="1" si="6"/>
        <v>/R1/R3/F</v>
      </c>
      <c r="AM50" s="213" t="str">
        <f t="shared" ca="1" si="33"/>
        <v>/R2</v>
      </c>
      <c r="AN50" s="213" t="str">
        <f t="shared" ca="1" si="34"/>
        <v/>
      </c>
      <c r="AO50" s="213" t="str">
        <f t="shared" ca="1" si="35"/>
        <v/>
      </c>
      <c r="AP50" s="213" t="str">
        <f t="shared" ca="1" si="30"/>
        <v/>
      </c>
      <c r="AQ50" s="213" t="str">
        <f t="shared" ca="1" si="10"/>
        <v/>
      </c>
      <c r="AR50" s="204" t="str">
        <f ca="1">IF(OFFSET($AB50,0,MATCH(A$17,AC$1:AI$1,0))=0,"",OFFSET($AB50,0,MATCH(A$17,AC$1:AI$1,0))&amp;" / "&amp;W50 &amp;" ("&amp;INDEX(Data!DX:DX,MATCH(W50,Data!DT:DT,0))&amp;")")</f>
        <v/>
      </c>
      <c r="AS50" s="204">
        <f>INDEX(Data!DX:DX,MATCH(W50,Data!DT:DT,0))</f>
        <v>3</v>
      </c>
      <c r="AT50" s="204" t="str">
        <f>MID(INDEX(Data!A:A,MATCH(W50,Data!DT:DT,0)),2,5)</f>
        <v>3</v>
      </c>
      <c r="AU50" s="204" t="str">
        <f>INDEX(Data!DW:DW,MATCH(W50,Data!DT:DT,0))</f>
        <v>M</v>
      </c>
      <c r="AV50" s="204" t="str">
        <f t="shared" ca="1" si="31"/>
        <v/>
      </c>
      <c r="AW50" s="204" t="str">
        <f t="array" aca="1" ref="AW50" ca="1">INDEX($AR$3:$AR$102,MATCH(LARGE(COUNTIF($AQ$3:$AQ$102,"&lt;"&amp;$AQ$3:$AQ$102),ROWS(AQ$3:AQ50)),COUNTIF($AQ$3:$AQ$102,"&lt;"&amp;$AQ$3:$AQ$102),0))</f>
        <v/>
      </c>
      <c r="AX50" s="344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</row>
    <row r="51" spans="1:89" s="138" customFormat="1" x14ac:dyDescent="0.25">
      <c r="A51" s="264" t="str">
        <f t="shared" ca="1" si="29"/>
        <v/>
      </c>
      <c r="B51" s="265"/>
      <c r="C51" s="266"/>
      <c r="D51" s="400" t="str">
        <f t="shared" ref="D51:D82" ca="1" si="37">INDEX(AV:AV,MATCH(A51,AR:AR,0))</f>
        <v/>
      </c>
      <c r="E51" s="401"/>
      <c r="F51" s="203" t="str">
        <f t="shared" ref="F51:F82" ca="1" si="38">IF(A51="","",INDEX(AU:AU,MATCH(A51,AR:AR,0)))</f>
        <v/>
      </c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13"/>
      <c r="V51" s="258"/>
      <c r="W51" s="213" t="str">
        <f>Data!DT139</f>
        <v>Reinhold Schachner</v>
      </c>
      <c r="X51" s="215">
        <f>IF(ISERROR(INDEX(Data!$DY:$IB,MATCH($W51,Data!$DT:$DT,0),MATCH(X$1&amp;"/"&amp;$A$2,Data!$DY$1:$IB$1,0)))=TRUE,0,INDEX(Data!$DY:$IB,MATCH($W51,Data!$DT:$DT,0),MATCH(X$1&amp;"/"&amp;$A$2,Data!$DY$1:$IB$1,0)))</f>
        <v>4</v>
      </c>
      <c r="Y51" s="215">
        <f>IF(ISERROR(INDEX(Data!$DY:$IB,MATCH($W51,Data!$DT:$DT,0),MATCH(Y$1&amp;"/"&amp;$A$2,Data!$DY$1:$IB$1,0)))=TRUE,0,INDEX(Data!$DY:$IB,MATCH($W51,Data!$DT:$DT,0),MATCH(Y$1&amp;"/"&amp;$A$2,Data!$DY$1:$IB$1,0)))</f>
        <v>4</v>
      </c>
      <c r="Z51" s="215">
        <f>IF(ISERROR(INDEX(Data!$DY:$IB,MATCH($W51,Data!$DT:$DT,0),MATCH(Z$1&amp;"/"&amp;$A$2,Data!$DY$1:$IB$1,0)))=TRUE,0,INDEX(Data!$DY:$IB,MATCH($W51,Data!$DT:$DT,0),MATCH(Z$1&amp;"/"&amp;$A$2,Data!$DY$1:$IB$1,0)))</f>
        <v>4</v>
      </c>
      <c r="AA51" s="215">
        <f>IF(ISERROR(INDEX(Data!$DY:$IB,MATCH($W51,Data!$DT:$DT,0),MATCH(AA$1&amp;"/"&amp;$A$2,Data!$DY$1:$IB$1,0)))=TRUE,0,INDEX(Data!$DY:$IB,MATCH($W51,Data!$DT:$DT,0),MATCH(AA$1&amp;"/"&amp;$A$2,Data!$DY$1:$IB$1,0)))</f>
        <v>4</v>
      </c>
      <c r="AB51" s="215">
        <f>IF(ISERROR(INDEX(Data!$DY:$IB,MATCH($W51,Data!$DT:$DT,0),MATCH(AB$1&amp;"/"&amp;$A$2,Data!$DY$1:$IB$1,0)))=TRUE,0,INDEX(Data!$DY:$IB,MATCH($W51,Data!$DT:$DT,0),MATCH(AB$1&amp;"/"&amp;$A$2,Data!$DY$1:$IB$1,0)))</f>
        <v>0</v>
      </c>
      <c r="AC51" s="213">
        <f t="array" aca="1" ref="AC51" ca="1">SUMPRODUCT(($X51:$AB51&lt;=AC$2)*($X51:$AB51&gt;0))</f>
        <v>0</v>
      </c>
      <c r="AD51" s="213">
        <f t="shared" ca="1" si="36"/>
        <v>0</v>
      </c>
      <c r="AE51" s="213">
        <f t="shared" ca="1" si="36"/>
        <v>4</v>
      </c>
      <c r="AF51" s="213">
        <f t="shared" ca="1" si="36"/>
        <v>0</v>
      </c>
      <c r="AG51" s="213">
        <f t="shared" ca="1" si="36"/>
        <v>0</v>
      </c>
      <c r="AH51" s="213">
        <f t="shared" ca="1" si="36"/>
        <v>0</v>
      </c>
      <c r="AI51" s="213">
        <f t="shared" ca="1" si="12"/>
        <v>0</v>
      </c>
      <c r="AJ51" s="213" t="str">
        <f t="shared" ca="1" si="16"/>
        <v/>
      </c>
      <c r="AK51" s="213" t="str">
        <f t="shared" ca="1" si="32"/>
        <v/>
      </c>
      <c r="AL51" s="213" t="str">
        <f t="shared" ca="1" si="6"/>
        <v>/R1/R2/R3/F</v>
      </c>
      <c r="AM51" s="213" t="str">
        <f t="shared" ca="1" si="33"/>
        <v/>
      </c>
      <c r="AN51" s="213" t="str">
        <f t="shared" ca="1" si="34"/>
        <v/>
      </c>
      <c r="AO51" s="213" t="str">
        <f t="shared" ca="1" si="35"/>
        <v/>
      </c>
      <c r="AP51" s="213" t="str">
        <f t="shared" ca="1" si="30"/>
        <v/>
      </c>
      <c r="AQ51" s="213" t="str">
        <f t="shared" ca="1" si="10"/>
        <v/>
      </c>
      <c r="AR51" s="204" t="str">
        <f ca="1">IF(OFFSET($AB51,0,MATCH(A$17,AC$1:AI$1,0))=0,"",OFFSET($AB51,0,MATCH(A$17,AC$1:AI$1,0))&amp;" / "&amp;W51 &amp;" ("&amp;INDEX(Data!DX:DX,MATCH(W51,Data!DT:DT,0))&amp;")")</f>
        <v/>
      </c>
      <c r="AS51" s="204">
        <f>INDEX(Data!DX:DX,MATCH(W51,Data!DT:DT,0))</f>
        <v>8</v>
      </c>
      <c r="AT51" s="204" t="str">
        <f>MID(INDEX(Data!A:A,MATCH(W51,Data!DT:DT,0)),2,5)</f>
        <v>9</v>
      </c>
      <c r="AU51" s="204" t="str">
        <f>INDEX(Data!DW:DW,MATCH(W51,Data!DT:DT,0))</f>
        <v>M</v>
      </c>
      <c r="AV51" s="204" t="str">
        <f t="shared" ca="1" si="31"/>
        <v/>
      </c>
      <c r="AW51" s="204" t="str">
        <f t="array" aca="1" ref="AW51" ca="1">INDEX($AR$3:$AR$102,MATCH(LARGE(COUNTIF($AQ$3:$AQ$102,"&lt;"&amp;$AQ$3:$AQ$102),ROWS(AQ$3:AQ51)),COUNTIF($AQ$3:$AQ$102,"&lt;"&amp;$AQ$3:$AQ$102),0))</f>
        <v/>
      </c>
      <c r="AX51" s="344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D51" s="203"/>
      <c r="CE51" s="203"/>
      <c r="CF51" s="203"/>
      <c r="CG51" s="203"/>
      <c r="CH51" s="203"/>
      <c r="CI51" s="203"/>
      <c r="CJ51" s="203"/>
      <c r="CK51" s="203"/>
    </row>
    <row r="52" spans="1:89" s="138" customFormat="1" x14ac:dyDescent="0.25">
      <c r="A52" s="264" t="str">
        <f t="shared" ca="1" si="29"/>
        <v/>
      </c>
      <c r="B52" s="265"/>
      <c r="C52" s="266"/>
      <c r="D52" s="400" t="str">
        <f t="shared" ca="1" si="37"/>
        <v/>
      </c>
      <c r="E52" s="401"/>
      <c r="F52" s="203" t="str">
        <f t="shared" ca="1" si="38"/>
        <v/>
      </c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13"/>
      <c r="V52" s="258"/>
      <c r="W52" s="213" t="str">
        <f>Data!DT140</f>
        <v>Richard Hazod</v>
      </c>
      <c r="X52" s="215">
        <f>IF(ISERROR(INDEX(Data!$DY:$IB,MATCH($W52,Data!$DT:$DT,0),MATCH(X$1&amp;"/"&amp;$A$2,Data!$DY$1:$IB$1,0)))=TRUE,0,INDEX(Data!$DY:$IB,MATCH($W52,Data!$DT:$DT,0),MATCH(X$1&amp;"/"&amp;$A$2,Data!$DY$1:$IB$1,0)))</f>
        <v>3</v>
      </c>
      <c r="Y52" s="215">
        <f>IF(ISERROR(INDEX(Data!$DY:$IB,MATCH($W52,Data!$DT:$DT,0),MATCH(Y$1&amp;"/"&amp;$A$2,Data!$DY$1:$IB$1,0)))=TRUE,0,INDEX(Data!$DY:$IB,MATCH($W52,Data!$DT:$DT,0),MATCH(Y$1&amp;"/"&amp;$A$2,Data!$DY$1:$IB$1,0)))</f>
        <v>4</v>
      </c>
      <c r="Z52" s="215">
        <f>IF(ISERROR(INDEX(Data!$DY:$IB,MATCH($W52,Data!$DT:$DT,0),MATCH(Z$1&amp;"/"&amp;$A$2,Data!$DY$1:$IB$1,0)))=TRUE,0,INDEX(Data!$DY:$IB,MATCH($W52,Data!$DT:$DT,0),MATCH(Z$1&amp;"/"&amp;$A$2,Data!$DY$1:$IB$1,0)))</f>
        <v>5</v>
      </c>
      <c r="AA52" s="215">
        <f>IF(ISERROR(INDEX(Data!$DY:$IB,MATCH($W52,Data!$DT:$DT,0),MATCH(AA$1&amp;"/"&amp;$A$2,Data!$DY$1:$IB$1,0)))=TRUE,0,INDEX(Data!$DY:$IB,MATCH($W52,Data!$DT:$DT,0),MATCH(AA$1&amp;"/"&amp;$A$2,Data!$DY$1:$IB$1,0)))</f>
        <v>0</v>
      </c>
      <c r="AB52" s="215">
        <f>IF(ISERROR(INDEX(Data!$DY:$IB,MATCH($W52,Data!$DT:$DT,0),MATCH(AB$1&amp;"/"&amp;$A$2,Data!$DY$1:$IB$1,0)))=TRUE,0,INDEX(Data!$DY:$IB,MATCH($W52,Data!$DT:$DT,0),MATCH(AB$1&amp;"/"&amp;$A$2,Data!$DY$1:$IB$1,0)))</f>
        <v>0</v>
      </c>
      <c r="AC52" s="213">
        <f t="array" aca="1" ref="AC52" ca="1">SUMPRODUCT(($X52:$AB52&lt;=AC$2)*($X52:$AB52&gt;0))</f>
        <v>0</v>
      </c>
      <c r="AD52" s="213">
        <f t="shared" ca="1" si="36"/>
        <v>1</v>
      </c>
      <c r="AE52" s="213">
        <f t="shared" ca="1" si="36"/>
        <v>1</v>
      </c>
      <c r="AF52" s="213">
        <f t="shared" ca="1" si="36"/>
        <v>1</v>
      </c>
      <c r="AG52" s="213">
        <f t="shared" ca="1" si="36"/>
        <v>0</v>
      </c>
      <c r="AH52" s="213">
        <f t="shared" ca="1" si="36"/>
        <v>0</v>
      </c>
      <c r="AI52" s="213">
        <f t="shared" ca="1" si="12"/>
        <v>0</v>
      </c>
      <c r="AJ52" s="213" t="str">
        <f t="shared" ca="1" si="16"/>
        <v/>
      </c>
      <c r="AK52" s="213" t="str">
        <f t="shared" ca="1" si="32"/>
        <v>/R1</v>
      </c>
      <c r="AL52" s="213" t="str">
        <f t="shared" ca="1" si="6"/>
        <v>/R2</v>
      </c>
      <c r="AM52" s="213" t="str">
        <f t="shared" ca="1" si="33"/>
        <v>/R3</v>
      </c>
      <c r="AN52" s="213" t="str">
        <f t="shared" ca="1" si="34"/>
        <v/>
      </c>
      <c r="AO52" s="213" t="str">
        <f t="shared" ca="1" si="35"/>
        <v/>
      </c>
      <c r="AP52" s="213" t="str">
        <f t="shared" ca="1" si="30"/>
        <v/>
      </c>
      <c r="AQ52" s="213" t="str">
        <f t="shared" ca="1" si="10"/>
        <v>1448M</v>
      </c>
      <c r="AR52" s="204" t="str">
        <f ca="1">IF(OFFSET($AB52,0,MATCH(A$17,AC$1:AI$1,0))=0,"",OFFSET($AB52,0,MATCH(A$17,AC$1:AI$1,0))&amp;" / "&amp;W52 &amp;" ("&amp;INDEX(Data!DX:DX,MATCH(W52,Data!DT:DT,0))&amp;")")</f>
        <v>1 / Richard Hazod (52)</v>
      </c>
      <c r="AS52" s="204">
        <f>INDEX(Data!DX:DX,MATCH(W52,Data!DT:DT,0))</f>
        <v>52</v>
      </c>
      <c r="AT52" s="204" t="str">
        <f>MID(INDEX(Data!A:A,MATCH(W52,Data!DT:DT,0)),2,5)</f>
        <v>52</v>
      </c>
      <c r="AU52" s="204" t="str">
        <f>INDEX(Data!DW:DW,MATCH(W52,Data!DT:DT,0))</f>
        <v>M</v>
      </c>
      <c r="AV52" s="204" t="str">
        <f t="shared" ca="1" si="31"/>
        <v>R1</v>
      </c>
      <c r="AW52" s="204" t="str">
        <f t="array" aca="1" ref="AW52" ca="1">INDEX($AR$3:$AR$102,MATCH(LARGE(COUNTIF($AQ$3:$AQ$102,"&lt;"&amp;$AQ$3:$AQ$102),ROWS(AQ$3:AQ52)),COUNTIF($AQ$3:$AQ$102,"&lt;"&amp;$AQ$3:$AQ$102),0))</f>
        <v/>
      </c>
      <c r="AX52" s="344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203"/>
      <c r="CA52" s="203"/>
      <c r="CB52" s="203"/>
      <c r="CC52" s="203"/>
      <c r="CD52" s="203"/>
      <c r="CE52" s="203"/>
      <c r="CF52" s="203"/>
      <c r="CG52" s="203"/>
      <c r="CH52" s="203"/>
      <c r="CI52" s="203"/>
      <c r="CJ52" s="203"/>
      <c r="CK52" s="203"/>
    </row>
    <row r="53" spans="1:89" s="138" customFormat="1" x14ac:dyDescent="0.25">
      <c r="A53" s="264" t="str">
        <f t="shared" ca="1" si="29"/>
        <v/>
      </c>
      <c r="B53" s="265"/>
      <c r="C53" s="266"/>
      <c r="D53" s="400" t="str">
        <f t="shared" ca="1" si="37"/>
        <v/>
      </c>
      <c r="E53" s="401"/>
      <c r="F53" s="203" t="str">
        <f t="shared" ca="1" si="38"/>
        <v/>
      </c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13"/>
      <c r="V53" s="258"/>
      <c r="W53" s="213" t="str">
        <f>Data!DT141</f>
        <v>Roland Schönmayr</v>
      </c>
      <c r="X53" s="215">
        <f>IF(ISERROR(INDEX(Data!$DY:$IB,MATCH($W53,Data!$DT:$DT,0),MATCH(X$1&amp;"/"&amp;$A$2,Data!$DY$1:$IB$1,0)))=TRUE,0,INDEX(Data!$DY:$IB,MATCH($W53,Data!$DT:$DT,0),MATCH(X$1&amp;"/"&amp;$A$2,Data!$DY$1:$IB$1,0)))</f>
        <v>4</v>
      </c>
      <c r="Y53" s="215">
        <f>IF(ISERROR(INDEX(Data!$DY:$IB,MATCH($W53,Data!$DT:$DT,0),MATCH(Y$1&amp;"/"&amp;$A$2,Data!$DY$1:$IB$1,0)))=TRUE,0,INDEX(Data!$DY:$IB,MATCH($W53,Data!$DT:$DT,0),MATCH(Y$1&amp;"/"&amp;$A$2,Data!$DY$1:$IB$1,0)))</f>
        <v>4</v>
      </c>
      <c r="Z53" s="215">
        <f>IF(ISERROR(INDEX(Data!$DY:$IB,MATCH($W53,Data!$DT:$DT,0),MATCH(Z$1&amp;"/"&amp;$A$2,Data!$DY$1:$IB$1,0)))=TRUE,0,INDEX(Data!$DY:$IB,MATCH($W53,Data!$DT:$DT,0),MATCH(Z$1&amp;"/"&amp;$A$2,Data!$DY$1:$IB$1,0)))</f>
        <v>4</v>
      </c>
      <c r="AA53" s="215">
        <f>IF(ISERROR(INDEX(Data!$DY:$IB,MATCH($W53,Data!$DT:$DT,0),MATCH(AA$1&amp;"/"&amp;$A$2,Data!$DY$1:$IB$1,0)))=TRUE,0,INDEX(Data!$DY:$IB,MATCH($W53,Data!$DT:$DT,0),MATCH(AA$1&amp;"/"&amp;$A$2,Data!$DY$1:$IB$1,0)))</f>
        <v>0</v>
      </c>
      <c r="AB53" s="215">
        <f>IF(ISERROR(INDEX(Data!$DY:$IB,MATCH($W53,Data!$DT:$DT,0),MATCH(AB$1&amp;"/"&amp;$A$2,Data!$DY$1:$IB$1,0)))=TRUE,0,INDEX(Data!$DY:$IB,MATCH($W53,Data!$DT:$DT,0),MATCH(AB$1&amp;"/"&amp;$A$2,Data!$DY$1:$IB$1,0)))</f>
        <v>0</v>
      </c>
      <c r="AC53" s="213">
        <f t="array" aca="1" ref="AC53" ca="1">SUMPRODUCT(($X53:$AB53&lt;=AC$2)*($X53:$AB53&gt;0))</f>
        <v>0</v>
      </c>
      <c r="AD53" s="213">
        <f t="shared" ca="1" si="36"/>
        <v>0</v>
      </c>
      <c r="AE53" s="213">
        <f t="shared" ca="1" si="36"/>
        <v>3</v>
      </c>
      <c r="AF53" s="213">
        <f t="shared" ca="1" si="36"/>
        <v>0</v>
      </c>
      <c r="AG53" s="213">
        <f t="shared" ca="1" si="36"/>
        <v>0</v>
      </c>
      <c r="AH53" s="213">
        <f t="shared" ca="1" si="36"/>
        <v>0</v>
      </c>
      <c r="AI53" s="213">
        <f t="shared" ca="1" si="12"/>
        <v>0</v>
      </c>
      <c r="AJ53" s="213" t="str">
        <f t="shared" ca="1" si="16"/>
        <v/>
      </c>
      <c r="AK53" s="213" t="str">
        <f t="shared" ca="1" si="32"/>
        <v/>
      </c>
      <c r="AL53" s="213" t="str">
        <f t="shared" ca="1" si="6"/>
        <v>/R1/R2/R3</v>
      </c>
      <c r="AM53" s="213" t="str">
        <f t="shared" ca="1" si="33"/>
        <v/>
      </c>
      <c r="AN53" s="213" t="str">
        <f t="shared" ca="1" si="34"/>
        <v/>
      </c>
      <c r="AO53" s="213" t="str">
        <f t="shared" ca="1" si="35"/>
        <v/>
      </c>
      <c r="AP53" s="213" t="str">
        <f t="shared" ca="1" si="30"/>
        <v/>
      </c>
      <c r="AQ53" s="213" t="str">
        <f t="shared" ca="1" si="10"/>
        <v/>
      </c>
      <c r="AR53" s="204" t="str">
        <f ca="1">IF(OFFSET($AB53,0,MATCH(A$17,AC$1:AI$1,0))=0,"",OFFSET($AB53,0,MATCH(A$17,AC$1:AI$1,0))&amp;" / "&amp;W53 &amp;" ("&amp;INDEX(Data!DX:DX,MATCH(W53,Data!DT:DT,0))&amp;")")</f>
        <v/>
      </c>
      <c r="AS53" s="204">
        <f>INDEX(Data!DX:DX,MATCH(W53,Data!DT:DT,0))</f>
        <v>37</v>
      </c>
      <c r="AT53" s="204" t="str">
        <f>MID(INDEX(Data!A:A,MATCH(W53,Data!DT:DT,0)),2,5)</f>
        <v>37</v>
      </c>
      <c r="AU53" s="204" t="str">
        <f>INDEX(Data!DW:DW,MATCH(W53,Data!DT:DT,0))</f>
        <v>M</v>
      </c>
      <c r="AV53" s="204" t="str">
        <f t="shared" ca="1" si="31"/>
        <v/>
      </c>
      <c r="AW53" s="204" t="str">
        <f t="array" aca="1" ref="AW53" ca="1">INDEX($AR$3:$AR$102,MATCH(LARGE(COUNTIF($AQ$3:$AQ$102,"&lt;"&amp;$AQ$3:$AQ$102),ROWS(AQ$3:AQ53)),COUNTIF($AQ$3:$AQ$102,"&lt;"&amp;$AQ$3:$AQ$102),0))</f>
        <v/>
      </c>
      <c r="AX53" s="344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D53" s="203"/>
      <c r="CE53" s="203"/>
      <c r="CF53" s="203"/>
      <c r="CG53" s="203"/>
      <c r="CH53" s="203"/>
      <c r="CI53" s="203"/>
      <c r="CJ53" s="203"/>
      <c r="CK53" s="203"/>
    </row>
    <row r="54" spans="1:89" s="138" customFormat="1" x14ac:dyDescent="0.25">
      <c r="A54" s="264" t="str">
        <f t="shared" ca="1" si="29"/>
        <v/>
      </c>
      <c r="B54" s="265"/>
      <c r="C54" s="266"/>
      <c r="D54" s="400" t="str">
        <f t="shared" ca="1" si="37"/>
        <v/>
      </c>
      <c r="E54" s="401"/>
      <c r="F54" s="203" t="str">
        <f t="shared" ca="1" si="38"/>
        <v/>
      </c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13"/>
      <c r="V54" s="258"/>
      <c r="W54" s="213" t="str">
        <f>Data!DT142</f>
        <v>Roland Wieland</v>
      </c>
      <c r="X54" s="215">
        <f>IF(ISERROR(INDEX(Data!$DY:$IB,MATCH($W54,Data!$DT:$DT,0),MATCH(X$1&amp;"/"&amp;$A$2,Data!$DY$1:$IB$1,0)))=TRUE,0,INDEX(Data!$DY:$IB,MATCH($W54,Data!$DT:$DT,0),MATCH(X$1&amp;"/"&amp;$A$2,Data!$DY$1:$IB$1,0)))</f>
        <v>6</v>
      </c>
      <c r="Y54" s="215">
        <f>IF(ISERROR(INDEX(Data!$DY:$IB,MATCH($W54,Data!$DT:$DT,0),MATCH(Y$1&amp;"/"&amp;$A$2,Data!$DY$1:$IB$1,0)))=TRUE,0,INDEX(Data!$DY:$IB,MATCH($W54,Data!$DT:$DT,0),MATCH(Y$1&amp;"/"&amp;$A$2,Data!$DY$1:$IB$1,0)))</f>
        <v>4</v>
      </c>
      <c r="Z54" s="215">
        <f>IF(ISERROR(INDEX(Data!$DY:$IB,MATCH($W54,Data!$DT:$DT,0),MATCH(Z$1&amp;"/"&amp;$A$2,Data!$DY$1:$IB$1,0)))=TRUE,0,INDEX(Data!$DY:$IB,MATCH($W54,Data!$DT:$DT,0),MATCH(Z$1&amp;"/"&amp;$A$2,Data!$DY$1:$IB$1,0)))</f>
        <v>4</v>
      </c>
      <c r="AA54" s="215">
        <f>IF(ISERROR(INDEX(Data!$DY:$IB,MATCH($W54,Data!$DT:$DT,0),MATCH(AA$1&amp;"/"&amp;$A$2,Data!$DY$1:$IB$1,0)))=TRUE,0,INDEX(Data!$DY:$IB,MATCH($W54,Data!$DT:$DT,0),MATCH(AA$1&amp;"/"&amp;$A$2,Data!$DY$1:$IB$1,0)))</f>
        <v>3</v>
      </c>
      <c r="AB54" s="215">
        <f>IF(ISERROR(INDEX(Data!$DY:$IB,MATCH($W54,Data!$DT:$DT,0),MATCH(AB$1&amp;"/"&amp;$A$2,Data!$DY$1:$IB$1,0)))=TRUE,0,INDEX(Data!$DY:$IB,MATCH($W54,Data!$DT:$DT,0),MATCH(AB$1&amp;"/"&amp;$A$2,Data!$DY$1:$IB$1,0)))</f>
        <v>0</v>
      </c>
      <c r="AC54" s="213">
        <f t="array" aca="1" ref="AC54" ca="1">SUMPRODUCT(($X54:$AB54&lt;=AC$2)*($X54:$AB54&gt;0))</f>
        <v>0</v>
      </c>
      <c r="AD54" s="213">
        <f t="shared" ca="1" si="36"/>
        <v>1</v>
      </c>
      <c r="AE54" s="213">
        <f t="shared" ca="1" si="36"/>
        <v>2</v>
      </c>
      <c r="AF54" s="213">
        <f t="shared" ca="1" si="36"/>
        <v>0</v>
      </c>
      <c r="AG54" s="213">
        <f t="shared" ca="1" si="36"/>
        <v>1</v>
      </c>
      <c r="AH54" s="213">
        <f t="shared" ca="1" si="36"/>
        <v>0</v>
      </c>
      <c r="AI54" s="213">
        <f t="shared" ca="1" si="12"/>
        <v>0</v>
      </c>
      <c r="AJ54" s="213" t="str">
        <f t="shared" ca="1" si="16"/>
        <v/>
      </c>
      <c r="AK54" s="213" t="str">
        <f t="shared" ca="1" si="32"/>
        <v>/F</v>
      </c>
      <c r="AL54" s="213" t="str">
        <f t="shared" ca="1" si="6"/>
        <v>/R2/R3</v>
      </c>
      <c r="AM54" s="213" t="str">
        <f t="shared" ca="1" si="33"/>
        <v/>
      </c>
      <c r="AN54" s="213" t="str">
        <f t="shared" ca="1" si="34"/>
        <v>/R1</v>
      </c>
      <c r="AO54" s="213" t="str">
        <f t="shared" ca="1" si="35"/>
        <v/>
      </c>
      <c r="AP54" s="213" t="str">
        <f t="shared" ca="1" si="30"/>
        <v/>
      </c>
      <c r="AQ54" s="213" t="str">
        <f t="shared" ca="1" si="10"/>
        <v>1474M</v>
      </c>
      <c r="AR54" s="204" t="str">
        <f ca="1">IF(OFFSET($AB54,0,MATCH(A$17,AC$1:AI$1,0))=0,"",OFFSET($AB54,0,MATCH(A$17,AC$1:AI$1,0))&amp;" / "&amp;W54 &amp;" ("&amp;INDEX(Data!DX:DX,MATCH(W54,Data!DT:DT,0))&amp;")")</f>
        <v>1 / Roland Wieland (25)</v>
      </c>
      <c r="AS54" s="204">
        <f>INDEX(Data!DX:DX,MATCH(W54,Data!DT:DT,0))</f>
        <v>25</v>
      </c>
      <c r="AT54" s="204" t="str">
        <f>MID(INDEX(Data!A:A,MATCH(W54,Data!DT:DT,0)),2,5)</f>
        <v>26</v>
      </c>
      <c r="AU54" s="204" t="str">
        <f>INDEX(Data!DW:DW,MATCH(W54,Data!DT:DT,0))</f>
        <v>M</v>
      </c>
      <c r="AV54" s="204" t="str">
        <f t="shared" ca="1" si="31"/>
        <v>F</v>
      </c>
      <c r="AW54" s="204" t="str">
        <f t="array" aca="1" ref="AW54" ca="1">INDEX($AR$3:$AR$102,MATCH(LARGE(COUNTIF($AQ$3:$AQ$102,"&lt;"&amp;$AQ$3:$AQ$102),ROWS(AQ$3:AQ54)),COUNTIF($AQ$3:$AQ$102,"&lt;"&amp;$AQ$3:$AQ$102),0))</f>
        <v/>
      </c>
      <c r="AX54" s="344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D54" s="203"/>
      <c r="CE54" s="203"/>
      <c r="CF54" s="203"/>
      <c r="CG54" s="203"/>
      <c r="CH54" s="203"/>
      <c r="CI54" s="203"/>
      <c r="CJ54" s="203"/>
      <c r="CK54" s="203"/>
    </row>
    <row r="55" spans="1:89" s="138" customFormat="1" x14ac:dyDescent="0.25">
      <c r="A55" s="264" t="str">
        <f t="shared" ca="1" si="29"/>
        <v/>
      </c>
      <c r="B55" s="265"/>
      <c r="C55" s="266"/>
      <c r="D55" s="400" t="str">
        <f t="shared" ca="1" si="37"/>
        <v/>
      </c>
      <c r="E55" s="401"/>
      <c r="F55" s="203" t="str">
        <f t="shared" ca="1" si="38"/>
        <v/>
      </c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13"/>
      <c r="V55" s="258"/>
      <c r="W55" s="213" t="str">
        <f>Data!DT143</f>
        <v>Rudolf Haag</v>
      </c>
      <c r="X55" s="215">
        <f>IF(ISERROR(INDEX(Data!$DY:$IB,MATCH($W55,Data!$DT:$DT,0),MATCH(X$1&amp;"/"&amp;$A$2,Data!$DY$1:$IB$1,0)))=TRUE,0,INDEX(Data!$DY:$IB,MATCH($W55,Data!$DT:$DT,0),MATCH(X$1&amp;"/"&amp;$A$2,Data!$DY$1:$IB$1,0)))</f>
        <v>4</v>
      </c>
      <c r="Y55" s="215">
        <f>IF(ISERROR(INDEX(Data!$DY:$IB,MATCH($W55,Data!$DT:$DT,0),MATCH(Y$1&amp;"/"&amp;$A$2,Data!$DY$1:$IB$1,0)))=TRUE,0,INDEX(Data!$DY:$IB,MATCH($W55,Data!$DT:$DT,0),MATCH(Y$1&amp;"/"&amp;$A$2,Data!$DY$1:$IB$1,0)))</f>
        <v>5</v>
      </c>
      <c r="Z55" s="215">
        <f>IF(ISERROR(INDEX(Data!$DY:$IB,MATCH($W55,Data!$DT:$DT,0),MATCH(Z$1&amp;"/"&amp;$A$2,Data!$DY$1:$IB$1,0)))=TRUE,0,INDEX(Data!$DY:$IB,MATCH($W55,Data!$DT:$DT,0),MATCH(Z$1&amp;"/"&amp;$A$2,Data!$DY$1:$IB$1,0)))</f>
        <v>4</v>
      </c>
      <c r="AA55" s="215">
        <f>IF(ISERROR(INDEX(Data!$DY:$IB,MATCH($W55,Data!$DT:$DT,0),MATCH(AA$1&amp;"/"&amp;$A$2,Data!$DY$1:$IB$1,0)))=TRUE,0,INDEX(Data!$DY:$IB,MATCH($W55,Data!$DT:$DT,0),MATCH(AA$1&amp;"/"&amp;$A$2,Data!$DY$1:$IB$1,0)))</f>
        <v>0</v>
      </c>
      <c r="AB55" s="215">
        <f>IF(ISERROR(INDEX(Data!$DY:$IB,MATCH($W55,Data!$DT:$DT,0),MATCH(AB$1&amp;"/"&amp;$A$2,Data!$DY$1:$IB$1,0)))=TRUE,0,INDEX(Data!$DY:$IB,MATCH($W55,Data!$DT:$DT,0),MATCH(AB$1&amp;"/"&amp;$A$2,Data!$DY$1:$IB$1,0)))</f>
        <v>0</v>
      </c>
      <c r="AC55" s="213">
        <f t="array" aca="1" ref="AC55" ca="1">SUMPRODUCT(($X55:$AB55&lt;=AC$2)*($X55:$AB55&gt;0))</f>
        <v>0</v>
      </c>
      <c r="AD55" s="213">
        <f t="shared" ca="1" si="36"/>
        <v>0</v>
      </c>
      <c r="AE55" s="213">
        <f t="shared" ca="1" si="36"/>
        <v>2</v>
      </c>
      <c r="AF55" s="213">
        <f t="shared" ca="1" si="36"/>
        <v>1</v>
      </c>
      <c r="AG55" s="213">
        <f t="shared" ca="1" si="36"/>
        <v>0</v>
      </c>
      <c r="AH55" s="213">
        <f t="shared" ca="1" si="36"/>
        <v>0</v>
      </c>
      <c r="AI55" s="213">
        <f t="shared" ca="1" si="12"/>
        <v>0</v>
      </c>
      <c r="AJ55" s="213" t="str">
        <f t="shared" ca="1" si="16"/>
        <v/>
      </c>
      <c r="AK55" s="213" t="str">
        <f t="shared" ca="1" si="32"/>
        <v/>
      </c>
      <c r="AL55" s="213" t="str">
        <f t="shared" ca="1" si="6"/>
        <v>/R1/R3</v>
      </c>
      <c r="AM55" s="213" t="str">
        <f t="shared" ca="1" si="33"/>
        <v>/R2</v>
      </c>
      <c r="AN55" s="213" t="str">
        <f t="shared" ca="1" si="34"/>
        <v/>
      </c>
      <c r="AO55" s="213" t="str">
        <f t="shared" ca="1" si="35"/>
        <v/>
      </c>
      <c r="AP55" s="213" t="str">
        <f t="shared" ca="1" si="30"/>
        <v/>
      </c>
      <c r="AQ55" s="213" t="str">
        <f t="shared" ca="1" si="10"/>
        <v/>
      </c>
      <c r="AR55" s="204" t="str">
        <f ca="1">IF(OFFSET($AB55,0,MATCH(A$17,AC$1:AI$1,0))=0,"",OFFSET($AB55,0,MATCH(A$17,AC$1:AI$1,0))&amp;" / "&amp;W55 &amp;" ("&amp;INDEX(Data!DX:DX,MATCH(W55,Data!DT:DT,0))&amp;")")</f>
        <v/>
      </c>
      <c r="AS55" s="204">
        <f>INDEX(Data!DX:DX,MATCH(W55,Data!DT:DT,0))</f>
        <v>35</v>
      </c>
      <c r="AT55" s="204" t="str">
        <f>MID(INDEX(Data!A:A,MATCH(W55,Data!DT:DT,0)),2,5)</f>
        <v>36</v>
      </c>
      <c r="AU55" s="204" t="str">
        <f>INDEX(Data!DW:DW,MATCH(W55,Data!DT:DT,0))</f>
        <v>M</v>
      </c>
      <c r="AV55" s="204" t="str">
        <f t="shared" ca="1" si="31"/>
        <v/>
      </c>
      <c r="AW55" s="204" t="str">
        <f t="array" aca="1" ref="AW55" ca="1">INDEX($AR$3:$AR$102,MATCH(LARGE(COUNTIF($AQ$3:$AQ$102,"&lt;"&amp;$AQ$3:$AQ$102),ROWS(AQ$3:AQ55)),COUNTIF($AQ$3:$AQ$102,"&lt;"&amp;$AQ$3:$AQ$102),0))</f>
        <v/>
      </c>
      <c r="AX55" s="344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D55" s="203"/>
      <c r="CE55" s="203"/>
      <c r="CF55" s="203"/>
      <c r="CG55" s="203"/>
      <c r="CH55" s="203"/>
      <c r="CI55" s="203"/>
      <c r="CJ55" s="203"/>
      <c r="CK55" s="203"/>
    </row>
    <row r="56" spans="1:89" s="138" customFormat="1" x14ac:dyDescent="0.25">
      <c r="A56" s="264" t="str">
        <f t="shared" ca="1" si="29"/>
        <v/>
      </c>
      <c r="B56" s="265"/>
      <c r="C56" s="266"/>
      <c r="D56" s="400" t="str">
        <f t="shared" ca="1" si="37"/>
        <v/>
      </c>
      <c r="E56" s="401"/>
      <c r="F56" s="203" t="str">
        <f t="shared" ca="1" si="38"/>
        <v/>
      </c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13"/>
      <c r="V56" s="258"/>
      <c r="W56" s="213" t="str">
        <f>Data!DT144</f>
        <v>Samuel Gould</v>
      </c>
      <c r="X56" s="215">
        <f>IF(ISERROR(INDEX(Data!$DY:$IB,MATCH($W56,Data!$DT:$DT,0),MATCH(X$1&amp;"/"&amp;$A$2,Data!$DY$1:$IB$1,0)))=TRUE,0,INDEX(Data!$DY:$IB,MATCH($W56,Data!$DT:$DT,0),MATCH(X$1&amp;"/"&amp;$A$2,Data!$DY$1:$IB$1,0)))</f>
        <v>6</v>
      </c>
      <c r="Y56" s="215">
        <f>IF(ISERROR(INDEX(Data!$DY:$IB,MATCH($W56,Data!$DT:$DT,0),MATCH(Y$1&amp;"/"&amp;$A$2,Data!$DY$1:$IB$1,0)))=TRUE,0,INDEX(Data!$DY:$IB,MATCH($W56,Data!$DT:$DT,0),MATCH(Y$1&amp;"/"&amp;$A$2,Data!$DY$1:$IB$1,0)))</f>
        <v>5</v>
      </c>
      <c r="Z56" s="215">
        <f>IF(ISERROR(INDEX(Data!$DY:$IB,MATCH($W56,Data!$DT:$DT,0),MATCH(Z$1&amp;"/"&amp;$A$2,Data!$DY$1:$IB$1,0)))=TRUE,0,INDEX(Data!$DY:$IB,MATCH($W56,Data!$DT:$DT,0),MATCH(Z$1&amp;"/"&amp;$A$2,Data!$DY$1:$IB$1,0)))</f>
        <v>5</v>
      </c>
      <c r="AA56" s="215">
        <f>IF(ISERROR(INDEX(Data!$DY:$IB,MATCH($W56,Data!$DT:$DT,0),MATCH(AA$1&amp;"/"&amp;$A$2,Data!$DY$1:$IB$1,0)))=TRUE,0,INDEX(Data!$DY:$IB,MATCH($W56,Data!$DT:$DT,0),MATCH(AA$1&amp;"/"&amp;$A$2,Data!$DY$1:$IB$1,0)))</f>
        <v>0</v>
      </c>
      <c r="AB56" s="215">
        <f>IF(ISERROR(INDEX(Data!$DY:$IB,MATCH($W56,Data!$DT:$DT,0),MATCH(AB$1&amp;"/"&amp;$A$2,Data!$DY$1:$IB$1,0)))=TRUE,0,INDEX(Data!$DY:$IB,MATCH($W56,Data!$DT:$DT,0),MATCH(AB$1&amp;"/"&amp;$A$2,Data!$DY$1:$IB$1,0)))</f>
        <v>0</v>
      </c>
      <c r="AC56" s="213">
        <f t="array" aca="1" ref="AC56" ca="1">SUMPRODUCT(($X56:$AB56&lt;=AC$2)*($X56:$AB56&gt;0))</f>
        <v>0</v>
      </c>
      <c r="AD56" s="213">
        <f t="shared" ca="1" si="36"/>
        <v>0</v>
      </c>
      <c r="AE56" s="213">
        <f t="shared" ca="1" si="36"/>
        <v>0</v>
      </c>
      <c r="AF56" s="213">
        <f t="shared" ca="1" si="36"/>
        <v>2</v>
      </c>
      <c r="AG56" s="213">
        <f t="shared" ca="1" si="36"/>
        <v>1</v>
      </c>
      <c r="AH56" s="213">
        <f t="shared" ca="1" si="36"/>
        <v>0</v>
      </c>
      <c r="AI56" s="213">
        <f t="shared" ca="1" si="12"/>
        <v>0</v>
      </c>
      <c r="AJ56" s="213" t="str">
        <f t="shared" ca="1" si="16"/>
        <v/>
      </c>
      <c r="AK56" s="213" t="str">
        <f t="shared" ca="1" si="32"/>
        <v/>
      </c>
      <c r="AL56" s="213" t="str">
        <f t="shared" ca="1" si="6"/>
        <v/>
      </c>
      <c r="AM56" s="213" t="str">
        <f t="shared" ca="1" si="33"/>
        <v>/R2/R3</v>
      </c>
      <c r="AN56" s="213" t="str">
        <f t="shared" ca="1" si="34"/>
        <v>/R1</v>
      </c>
      <c r="AO56" s="213" t="str">
        <f t="shared" ca="1" si="35"/>
        <v/>
      </c>
      <c r="AP56" s="213" t="str">
        <f t="shared" ca="1" si="30"/>
        <v/>
      </c>
      <c r="AQ56" s="213" t="str">
        <f t="shared" ca="1" si="10"/>
        <v/>
      </c>
      <c r="AR56" s="204" t="str">
        <f ca="1">IF(OFFSET($AB56,0,MATCH(A$17,AC$1:AI$1,0))=0,"",OFFSET($AB56,0,MATCH(A$17,AC$1:AI$1,0))&amp;" / "&amp;W56 &amp;" ("&amp;INDEX(Data!DX:DX,MATCH(W56,Data!DT:DT,0))&amp;")")</f>
        <v/>
      </c>
      <c r="AS56" s="204">
        <f>INDEX(Data!DX:DX,MATCH(W56,Data!DT:DT,0))</f>
        <v>54</v>
      </c>
      <c r="AT56" s="204" t="str">
        <f>MID(INDEX(Data!A:A,MATCH(W56,Data!DT:DT,0)),2,5)</f>
        <v>55</v>
      </c>
      <c r="AU56" s="204" t="str">
        <f>INDEX(Data!DW:DW,MATCH(W56,Data!DT:DT,0))</f>
        <v>M</v>
      </c>
      <c r="AV56" s="204" t="str">
        <f t="shared" ca="1" si="31"/>
        <v/>
      </c>
      <c r="AW56" s="204" t="str">
        <f t="array" aca="1" ref="AW56" ca="1">INDEX($AR$3:$AR$102,MATCH(LARGE(COUNTIF($AQ$3:$AQ$102,"&lt;"&amp;$AQ$3:$AQ$102),ROWS(AQ$3:AQ56)),COUNTIF($AQ$3:$AQ$102,"&lt;"&amp;$AQ$3:$AQ$102),0))</f>
        <v/>
      </c>
      <c r="AX56" s="344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D56" s="203"/>
      <c r="CE56" s="203"/>
      <c r="CF56" s="203"/>
      <c r="CG56" s="203"/>
      <c r="CH56" s="203"/>
      <c r="CI56" s="203"/>
      <c r="CJ56" s="203"/>
      <c r="CK56" s="203"/>
    </row>
    <row r="57" spans="1:89" s="138" customFormat="1" x14ac:dyDescent="0.25">
      <c r="A57" s="264" t="str">
        <f t="shared" ca="1" si="29"/>
        <v/>
      </c>
      <c r="B57" s="265"/>
      <c r="C57" s="266"/>
      <c r="D57" s="400" t="str">
        <f t="shared" ca="1" si="37"/>
        <v/>
      </c>
      <c r="E57" s="401"/>
      <c r="F57" s="203" t="str">
        <f t="shared" ca="1" si="38"/>
        <v/>
      </c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13"/>
      <c r="V57" s="258"/>
      <c r="W57" s="213" t="str">
        <f>Data!DT145</f>
        <v>Stefan Harlander</v>
      </c>
      <c r="X57" s="215">
        <f>IF(ISERROR(INDEX(Data!$DY:$IB,MATCH($W57,Data!$DT:$DT,0),MATCH(X$1&amp;"/"&amp;$A$2,Data!$DY$1:$IB$1,0)))=TRUE,0,INDEX(Data!$DY:$IB,MATCH($W57,Data!$DT:$DT,0),MATCH(X$1&amp;"/"&amp;$A$2,Data!$DY$1:$IB$1,0)))</f>
        <v>3</v>
      </c>
      <c r="Y57" s="215">
        <f>IF(ISERROR(INDEX(Data!$DY:$IB,MATCH($W57,Data!$DT:$DT,0),MATCH(Y$1&amp;"/"&amp;$A$2,Data!$DY$1:$IB$1,0)))=TRUE,0,INDEX(Data!$DY:$IB,MATCH($W57,Data!$DT:$DT,0),MATCH(Y$1&amp;"/"&amp;$A$2,Data!$DY$1:$IB$1,0)))</f>
        <v>3</v>
      </c>
      <c r="Z57" s="215">
        <f>IF(ISERROR(INDEX(Data!$DY:$IB,MATCH($W57,Data!$DT:$DT,0),MATCH(Z$1&amp;"/"&amp;$A$2,Data!$DY$1:$IB$1,0)))=TRUE,0,INDEX(Data!$DY:$IB,MATCH($W57,Data!$DT:$DT,0),MATCH(Z$1&amp;"/"&amp;$A$2,Data!$DY$1:$IB$1,0)))</f>
        <v>3</v>
      </c>
      <c r="AA57" s="215">
        <f>IF(ISERROR(INDEX(Data!$DY:$IB,MATCH($W57,Data!$DT:$DT,0),MATCH(AA$1&amp;"/"&amp;$A$2,Data!$DY$1:$IB$1,0)))=TRUE,0,INDEX(Data!$DY:$IB,MATCH($W57,Data!$DT:$DT,0),MATCH(AA$1&amp;"/"&amp;$A$2,Data!$DY$1:$IB$1,0)))</f>
        <v>0</v>
      </c>
      <c r="AB57" s="215">
        <f>IF(ISERROR(INDEX(Data!$DY:$IB,MATCH($W57,Data!$DT:$DT,0),MATCH(AB$1&amp;"/"&amp;$A$2,Data!$DY$1:$IB$1,0)))=TRUE,0,INDEX(Data!$DY:$IB,MATCH($W57,Data!$DT:$DT,0),MATCH(AB$1&amp;"/"&amp;$A$2,Data!$DY$1:$IB$1,0)))</f>
        <v>0</v>
      </c>
      <c r="AC57" s="213">
        <f t="array" aca="1" ref="AC57" ca="1">SUMPRODUCT(($X57:$AB57&lt;=AC$2)*($X57:$AB57&gt;0))</f>
        <v>0</v>
      </c>
      <c r="AD57" s="213">
        <f t="shared" ca="1" si="36"/>
        <v>3</v>
      </c>
      <c r="AE57" s="213">
        <f t="shared" ca="1" si="36"/>
        <v>0</v>
      </c>
      <c r="AF57" s="213">
        <f t="shared" ca="1" si="36"/>
        <v>0</v>
      </c>
      <c r="AG57" s="213">
        <f t="shared" ca="1" si="36"/>
        <v>0</v>
      </c>
      <c r="AH57" s="213">
        <f t="shared" ca="1" si="36"/>
        <v>0</v>
      </c>
      <c r="AI57" s="213">
        <f t="shared" ca="1" si="12"/>
        <v>0</v>
      </c>
      <c r="AJ57" s="213" t="str">
        <f t="shared" ca="1" si="16"/>
        <v/>
      </c>
      <c r="AK57" s="213" t="str">
        <f t="shared" ca="1" si="32"/>
        <v>/R1/R2/R3</v>
      </c>
      <c r="AL57" s="213" t="str">
        <f t="shared" ca="1" si="6"/>
        <v/>
      </c>
      <c r="AM57" s="213" t="str">
        <f t="shared" ca="1" si="33"/>
        <v/>
      </c>
      <c r="AN57" s="213" t="str">
        <f t="shared" ca="1" si="34"/>
        <v/>
      </c>
      <c r="AO57" s="213" t="str">
        <f t="shared" ca="1" si="35"/>
        <v/>
      </c>
      <c r="AP57" s="213" t="str">
        <f t="shared" ca="1" si="30"/>
        <v/>
      </c>
      <c r="AQ57" s="213" t="str">
        <f t="shared" ca="1" si="10"/>
        <v>3460M</v>
      </c>
      <c r="AR57" s="204" t="str">
        <f ca="1">IF(OFFSET($AB57,0,MATCH(A$17,AC$1:AI$1,0))=0,"",OFFSET($AB57,0,MATCH(A$17,AC$1:AI$1,0))&amp;" / "&amp;W57 &amp;" ("&amp;INDEX(Data!DX:DX,MATCH(W57,Data!DT:DT,0))&amp;")")</f>
        <v>3 / Stefan Harlander (38)</v>
      </c>
      <c r="AS57" s="204">
        <f>INDEX(Data!DX:DX,MATCH(W57,Data!DT:DT,0))</f>
        <v>38</v>
      </c>
      <c r="AT57" s="204" t="str">
        <f>MID(INDEX(Data!A:A,MATCH(W57,Data!DT:DT,0)),2,5)</f>
        <v>40</v>
      </c>
      <c r="AU57" s="204" t="str">
        <f>INDEX(Data!DW:DW,MATCH(W57,Data!DT:DT,0))</f>
        <v>M</v>
      </c>
      <c r="AV57" s="204" t="str">
        <f t="shared" ca="1" si="31"/>
        <v>R1/R2/R3</v>
      </c>
      <c r="AW57" s="204" t="str">
        <f t="array" aca="1" ref="AW57" ca="1">INDEX($AR$3:$AR$102,MATCH(LARGE(COUNTIF($AQ$3:$AQ$102,"&lt;"&amp;$AQ$3:$AQ$102),ROWS(AQ$3:AQ57)),COUNTIF($AQ$3:$AQ$102,"&lt;"&amp;$AQ$3:$AQ$102),0))</f>
        <v/>
      </c>
      <c r="AX57" s="344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D57" s="203"/>
      <c r="CE57" s="203"/>
      <c r="CF57" s="203"/>
      <c r="CG57" s="203"/>
      <c r="CH57" s="203"/>
      <c r="CI57" s="203"/>
      <c r="CJ57" s="203"/>
      <c r="CK57" s="203"/>
    </row>
    <row r="58" spans="1:89" s="138" customFormat="1" x14ac:dyDescent="0.25">
      <c r="A58" s="264" t="str">
        <f t="shared" ca="1" si="29"/>
        <v/>
      </c>
      <c r="B58" s="265"/>
      <c r="C58" s="266"/>
      <c r="D58" s="400" t="str">
        <f t="shared" ca="1" si="37"/>
        <v/>
      </c>
      <c r="E58" s="401"/>
      <c r="F58" s="203" t="str">
        <f t="shared" ca="1" si="38"/>
        <v/>
      </c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13"/>
      <c r="V58" s="258"/>
      <c r="W58" s="213" t="str">
        <f>Data!DT146</f>
        <v>Stefan Hochstöger</v>
      </c>
      <c r="X58" s="215">
        <f>IF(ISERROR(INDEX(Data!$DY:$IB,MATCH($W58,Data!$DT:$DT,0),MATCH(X$1&amp;"/"&amp;$A$2,Data!$DY$1:$IB$1,0)))=TRUE,0,INDEX(Data!$DY:$IB,MATCH($W58,Data!$DT:$DT,0),MATCH(X$1&amp;"/"&amp;$A$2,Data!$DY$1:$IB$1,0)))</f>
        <v>7</v>
      </c>
      <c r="Y58" s="215">
        <f>IF(ISERROR(INDEX(Data!$DY:$IB,MATCH($W58,Data!$DT:$DT,0),MATCH(Y$1&amp;"/"&amp;$A$2,Data!$DY$1:$IB$1,0)))=TRUE,0,INDEX(Data!$DY:$IB,MATCH($W58,Data!$DT:$DT,0),MATCH(Y$1&amp;"/"&amp;$A$2,Data!$DY$1:$IB$1,0)))</f>
        <v>6</v>
      </c>
      <c r="Z58" s="215">
        <f>IF(ISERROR(INDEX(Data!$DY:$IB,MATCH($W58,Data!$DT:$DT,0),MATCH(Z$1&amp;"/"&amp;$A$2,Data!$DY$1:$IB$1,0)))=TRUE,0,INDEX(Data!$DY:$IB,MATCH($W58,Data!$DT:$DT,0),MATCH(Z$1&amp;"/"&amp;$A$2,Data!$DY$1:$IB$1,0)))</f>
        <v>5</v>
      </c>
      <c r="AA58" s="215">
        <f>IF(ISERROR(INDEX(Data!$DY:$IB,MATCH($W58,Data!$DT:$DT,0),MATCH(AA$1&amp;"/"&amp;$A$2,Data!$DY$1:$IB$1,0)))=TRUE,0,INDEX(Data!$DY:$IB,MATCH($W58,Data!$DT:$DT,0),MATCH(AA$1&amp;"/"&amp;$A$2,Data!$DY$1:$IB$1,0)))</f>
        <v>0</v>
      </c>
      <c r="AB58" s="215">
        <f>IF(ISERROR(INDEX(Data!$DY:$IB,MATCH($W58,Data!$DT:$DT,0),MATCH(AB$1&amp;"/"&amp;$A$2,Data!$DY$1:$IB$1,0)))=TRUE,0,INDEX(Data!$DY:$IB,MATCH($W58,Data!$DT:$DT,0),MATCH(AB$1&amp;"/"&amp;$A$2,Data!$DY$1:$IB$1,0)))</f>
        <v>0</v>
      </c>
      <c r="AC58" s="213">
        <f t="array" aca="1" ref="AC58" ca="1">SUMPRODUCT(($X58:$AB58&lt;=AC$2)*($X58:$AB58&gt;0))</f>
        <v>0</v>
      </c>
      <c r="AD58" s="213">
        <f t="shared" ca="1" si="36"/>
        <v>0</v>
      </c>
      <c r="AE58" s="213">
        <f t="shared" ca="1" si="36"/>
        <v>0</v>
      </c>
      <c r="AF58" s="213">
        <f t="shared" ca="1" si="36"/>
        <v>1</v>
      </c>
      <c r="AG58" s="213">
        <f t="shared" ca="1" si="36"/>
        <v>1</v>
      </c>
      <c r="AH58" s="213">
        <f t="shared" ca="1" si="36"/>
        <v>1</v>
      </c>
      <c r="AI58" s="213">
        <f t="shared" ca="1" si="12"/>
        <v>0</v>
      </c>
      <c r="AJ58" s="213" t="str">
        <f t="shared" ca="1" si="16"/>
        <v/>
      </c>
      <c r="AK58" s="213" t="str">
        <f t="shared" ca="1" si="32"/>
        <v/>
      </c>
      <c r="AL58" s="213" t="str">
        <f t="shared" ca="1" si="6"/>
        <v/>
      </c>
      <c r="AM58" s="213" t="str">
        <f t="shared" ca="1" si="33"/>
        <v>/R3</v>
      </c>
      <c r="AN58" s="213" t="str">
        <f t="shared" ca="1" si="34"/>
        <v>/R2</v>
      </c>
      <c r="AO58" s="213" t="str">
        <f t="shared" ca="1" si="35"/>
        <v>/R1</v>
      </c>
      <c r="AP58" s="213" t="str">
        <f t="shared" ca="1" si="30"/>
        <v/>
      </c>
      <c r="AQ58" s="213" t="str">
        <f t="shared" ca="1" si="10"/>
        <v/>
      </c>
      <c r="AR58" s="204" t="str">
        <f ca="1">IF(OFFSET($AB58,0,MATCH(A$17,AC$1:AI$1,0))=0,"",OFFSET($AB58,0,MATCH(A$17,AC$1:AI$1,0))&amp;" / "&amp;W58 &amp;" ("&amp;INDEX(Data!DX:DX,MATCH(W58,Data!DT:DT,0))&amp;")")</f>
        <v/>
      </c>
      <c r="AS58" s="204">
        <f>INDEX(Data!DX:DX,MATCH(W58,Data!DT:DT,0))</f>
        <v>48</v>
      </c>
      <c r="AT58" s="204" t="str">
        <f>MID(INDEX(Data!A:A,MATCH(W58,Data!DT:DT,0)),2,5)</f>
        <v>48</v>
      </c>
      <c r="AU58" s="204" t="str">
        <f>INDEX(Data!DW:DW,MATCH(W58,Data!DT:DT,0))</f>
        <v>M</v>
      </c>
      <c r="AV58" s="204" t="str">
        <f t="shared" ca="1" si="31"/>
        <v/>
      </c>
      <c r="AW58" s="204" t="str">
        <f t="array" aca="1" ref="AW58" ca="1">INDEX($AR$3:$AR$102,MATCH(LARGE(COUNTIF($AQ$3:$AQ$102,"&lt;"&amp;$AQ$3:$AQ$102),ROWS(AQ$3:AQ58)),COUNTIF($AQ$3:$AQ$102,"&lt;"&amp;$AQ$3:$AQ$102),0))</f>
        <v/>
      </c>
      <c r="AX58" s="344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D58" s="203"/>
      <c r="CE58" s="203"/>
      <c r="CF58" s="203"/>
      <c r="CG58" s="203"/>
      <c r="CH58" s="203"/>
      <c r="CI58" s="203"/>
      <c r="CJ58" s="203"/>
      <c r="CK58" s="203"/>
    </row>
    <row r="59" spans="1:89" s="138" customFormat="1" x14ac:dyDescent="0.25">
      <c r="A59" s="264" t="str">
        <f t="shared" ca="1" si="29"/>
        <v/>
      </c>
      <c r="B59" s="265"/>
      <c r="C59" s="266"/>
      <c r="D59" s="400" t="str">
        <f t="shared" ca="1" si="37"/>
        <v/>
      </c>
      <c r="E59" s="401"/>
      <c r="F59" s="203" t="str">
        <f t="shared" ca="1" si="38"/>
        <v/>
      </c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13"/>
      <c r="V59" s="258"/>
      <c r="W59" s="213" t="str">
        <f>Data!DT147</f>
        <v>Susanne Giendl</v>
      </c>
      <c r="X59" s="215">
        <f>IF(ISERROR(INDEX(Data!$DY:$IB,MATCH($W59,Data!$DT:$DT,0),MATCH(X$1&amp;"/"&amp;$A$2,Data!$DY$1:$IB$1,0)))=TRUE,0,INDEX(Data!$DY:$IB,MATCH($W59,Data!$DT:$DT,0),MATCH(X$1&amp;"/"&amp;$A$2,Data!$DY$1:$IB$1,0)))</f>
        <v>4</v>
      </c>
      <c r="Y59" s="215">
        <f>IF(ISERROR(INDEX(Data!$DY:$IB,MATCH($W59,Data!$DT:$DT,0),MATCH(Y$1&amp;"/"&amp;$A$2,Data!$DY$1:$IB$1,0)))=TRUE,0,INDEX(Data!$DY:$IB,MATCH($W59,Data!$DT:$DT,0),MATCH(Y$1&amp;"/"&amp;$A$2,Data!$DY$1:$IB$1,0)))</f>
        <v>5</v>
      </c>
      <c r="Z59" s="215">
        <f>IF(ISERROR(INDEX(Data!$DY:$IB,MATCH($W59,Data!$DT:$DT,0),MATCH(Z$1&amp;"/"&amp;$A$2,Data!$DY$1:$IB$1,0)))=TRUE,0,INDEX(Data!$DY:$IB,MATCH($W59,Data!$DT:$DT,0),MATCH(Z$1&amp;"/"&amp;$A$2,Data!$DY$1:$IB$1,0)))</f>
        <v>4</v>
      </c>
      <c r="AA59" s="215">
        <f>IF(ISERROR(INDEX(Data!$DY:$IB,MATCH($W59,Data!$DT:$DT,0),MATCH(AA$1&amp;"/"&amp;$A$2,Data!$DY$1:$IB$1,0)))=TRUE,0,INDEX(Data!$DY:$IB,MATCH($W59,Data!$DT:$DT,0),MATCH(AA$1&amp;"/"&amp;$A$2,Data!$DY$1:$IB$1,0)))</f>
        <v>5</v>
      </c>
      <c r="AB59" s="215">
        <f>IF(ISERROR(INDEX(Data!$DY:$IB,MATCH($W59,Data!$DT:$DT,0),MATCH(AB$1&amp;"/"&amp;$A$2,Data!$DY$1:$IB$1,0)))=TRUE,0,INDEX(Data!$DY:$IB,MATCH($W59,Data!$DT:$DT,0),MATCH(AB$1&amp;"/"&amp;$A$2,Data!$DY$1:$IB$1,0)))</f>
        <v>0</v>
      </c>
      <c r="AC59" s="213">
        <f t="array" aca="1" ref="AC59" ca="1">SUMPRODUCT(($X59:$AB59&lt;=AC$2)*($X59:$AB59&gt;0))</f>
        <v>0</v>
      </c>
      <c r="AD59" s="213">
        <f t="shared" ca="1" si="36"/>
        <v>0</v>
      </c>
      <c r="AE59" s="213">
        <f t="shared" ca="1" si="36"/>
        <v>2</v>
      </c>
      <c r="AF59" s="213">
        <f t="shared" ca="1" si="36"/>
        <v>2</v>
      </c>
      <c r="AG59" s="213">
        <f t="shared" ca="1" si="36"/>
        <v>0</v>
      </c>
      <c r="AH59" s="213">
        <f t="shared" ca="1" si="36"/>
        <v>0</v>
      </c>
      <c r="AI59" s="213">
        <f t="shared" ca="1" si="12"/>
        <v>0</v>
      </c>
      <c r="AJ59" s="213" t="str">
        <f t="shared" ca="1" si="16"/>
        <v/>
      </c>
      <c r="AK59" s="213" t="str">
        <f t="shared" ca="1" si="32"/>
        <v/>
      </c>
      <c r="AL59" s="213" t="str">
        <f t="shared" ca="1" si="6"/>
        <v>/R1/R3</v>
      </c>
      <c r="AM59" s="213" t="str">
        <f t="shared" ca="1" si="33"/>
        <v>/R2/F</v>
      </c>
      <c r="AN59" s="213" t="str">
        <f t="shared" ca="1" si="34"/>
        <v/>
      </c>
      <c r="AO59" s="213" t="str">
        <f t="shared" ca="1" si="35"/>
        <v/>
      </c>
      <c r="AP59" s="213" t="str">
        <f t="shared" ca="1" si="30"/>
        <v/>
      </c>
      <c r="AQ59" s="213" t="str">
        <f t="shared" ca="1" si="10"/>
        <v/>
      </c>
      <c r="AR59" s="204" t="str">
        <f ca="1">IF(OFFSET($AB59,0,MATCH(A$17,AC$1:AI$1,0))=0,"",OFFSET($AB59,0,MATCH(A$17,AC$1:AI$1,0))&amp;" / "&amp;W59 &amp;" ("&amp;INDEX(Data!DX:DX,MATCH(W59,Data!DT:DT,0))&amp;")")</f>
        <v/>
      </c>
      <c r="AS59" s="204">
        <f>INDEX(Data!DX:DX,MATCH(W59,Data!DT:DT,0))</f>
        <v>4</v>
      </c>
      <c r="AT59" s="204" t="str">
        <f>MID(INDEX(Data!A:A,MATCH(W59,Data!DT:DT,0)),2,5)</f>
        <v>4</v>
      </c>
      <c r="AU59" s="204" t="str">
        <f>INDEX(Data!DW:DW,MATCH(W59,Data!DT:DT,0))</f>
        <v>W</v>
      </c>
      <c r="AV59" s="204" t="str">
        <f t="shared" ca="1" si="31"/>
        <v/>
      </c>
      <c r="AW59" s="204" t="str">
        <f t="array" aca="1" ref="AW59" ca="1">INDEX($AR$3:$AR$102,MATCH(LARGE(COUNTIF($AQ$3:$AQ$102,"&lt;"&amp;$AQ$3:$AQ$102),ROWS(AQ$3:AQ59)),COUNTIF($AQ$3:$AQ$102,"&lt;"&amp;$AQ$3:$AQ$102),0))</f>
        <v/>
      </c>
      <c r="AX59" s="344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D59" s="203"/>
      <c r="CE59" s="203"/>
      <c r="CF59" s="203"/>
      <c r="CG59" s="203"/>
      <c r="CH59" s="203"/>
      <c r="CI59" s="203"/>
      <c r="CJ59" s="203"/>
      <c r="CK59" s="203"/>
    </row>
    <row r="60" spans="1:89" s="138" customFormat="1" x14ac:dyDescent="0.25">
      <c r="A60" s="264" t="str">
        <f t="shared" ca="1" si="29"/>
        <v/>
      </c>
      <c r="B60" s="265"/>
      <c r="C60" s="266"/>
      <c r="D60" s="400" t="str">
        <f t="shared" ca="1" si="37"/>
        <v/>
      </c>
      <c r="E60" s="401"/>
      <c r="F60" s="203" t="str">
        <f t="shared" ca="1" si="38"/>
        <v/>
      </c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13"/>
      <c r="V60" s="258"/>
      <c r="W60" s="213" t="str">
        <f>Data!DT148</f>
        <v>Thomas  Riepler</v>
      </c>
      <c r="X60" s="215">
        <f>IF(ISERROR(INDEX(Data!$DY:$IB,MATCH($W60,Data!$DT:$DT,0),MATCH(X$1&amp;"/"&amp;$A$2,Data!$DY$1:$IB$1,0)))=TRUE,0,INDEX(Data!$DY:$IB,MATCH($W60,Data!$DT:$DT,0),MATCH(X$1&amp;"/"&amp;$A$2,Data!$DY$1:$IB$1,0)))</f>
        <v>7</v>
      </c>
      <c r="Y60" s="215">
        <f>IF(ISERROR(INDEX(Data!$DY:$IB,MATCH($W60,Data!$DT:$DT,0),MATCH(Y$1&amp;"/"&amp;$A$2,Data!$DY$1:$IB$1,0)))=TRUE,0,INDEX(Data!$DY:$IB,MATCH($W60,Data!$DT:$DT,0),MATCH(Y$1&amp;"/"&amp;$A$2,Data!$DY$1:$IB$1,0)))</f>
        <v>6</v>
      </c>
      <c r="Z60" s="215">
        <f>IF(ISERROR(INDEX(Data!$DY:$IB,MATCH($W60,Data!$DT:$DT,0),MATCH(Z$1&amp;"/"&amp;$A$2,Data!$DY$1:$IB$1,0)))=TRUE,0,INDEX(Data!$DY:$IB,MATCH($W60,Data!$DT:$DT,0),MATCH(Z$1&amp;"/"&amp;$A$2,Data!$DY$1:$IB$1,0)))</f>
        <v>5</v>
      </c>
      <c r="AA60" s="215">
        <f>IF(ISERROR(INDEX(Data!$DY:$IB,MATCH($W60,Data!$DT:$DT,0),MATCH(AA$1&amp;"/"&amp;$A$2,Data!$DY$1:$IB$1,0)))=TRUE,0,INDEX(Data!$DY:$IB,MATCH($W60,Data!$DT:$DT,0),MATCH(AA$1&amp;"/"&amp;$A$2,Data!$DY$1:$IB$1,0)))</f>
        <v>0</v>
      </c>
      <c r="AB60" s="215">
        <f>IF(ISERROR(INDEX(Data!$DY:$IB,MATCH($W60,Data!$DT:$DT,0),MATCH(AB$1&amp;"/"&amp;$A$2,Data!$DY$1:$IB$1,0)))=TRUE,0,INDEX(Data!$DY:$IB,MATCH($W60,Data!$DT:$DT,0),MATCH(AB$1&amp;"/"&amp;$A$2,Data!$DY$1:$IB$1,0)))</f>
        <v>0</v>
      </c>
      <c r="AC60" s="213">
        <f t="array" aca="1" ref="AC60" ca="1">SUMPRODUCT(($X60:$AB60&lt;=AC$2)*($X60:$AB60&gt;0))</f>
        <v>0</v>
      </c>
      <c r="AD60" s="213">
        <f t="shared" ca="1" si="36"/>
        <v>0</v>
      </c>
      <c r="AE60" s="213">
        <f t="shared" ca="1" si="36"/>
        <v>0</v>
      </c>
      <c r="AF60" s="213">
        <f t="shared" ca="1" si="36"/>
        <v>1</v>
      </c>
      <c r="AG60" s="213">
        <f t="shared" ca="1" si="36"/>
        <v>1</v>
      </c>
      <c r="AH60" s="213">
        <f t="shared" ca="1" si="36"/>
        <v>1</v>
      </c>
      <c r="AI60" s="213">
        <f t="shared" ca="1" si="12"/>
        <v>0</v>
      </c>
      <c r="AJ60" s="213" t="str">
        <f t="shared" ca="1" si="16"/>
        <v/>
      </c>
      <c r="AK60" s="213" t="str">
        <f t="shared" ca="1" si="32"/>
        <v/>
      </c>
      <c r="AL60" s="213" t="str">
        <f t="shared" ca="1" si="6"/>
        <v/>
      </c>
      <c r="AM60" s="213" t="str">
        <f t="shared" ca="1" si="33"/>
        <v>/R3</v>
      </c>
      <c r="AN60" s="213" t="str">
        <f t="shared" ca="1" si="34"/>
        <v>/R2</v>
      </c>
      <c r="AO60" s="213" t="str">
        <f t="shared" ca="1" si="35"/>
        <v>/R1</v>
      </c>
      <c r="AP60" s="213" t="str">
        <f t="shared" ca="1" si="30"/>
        <v/>
      </c>
      <c r="AQ60" s="213" t="str">
        <f t="shared" ca="1" si="10"/>
        <v/>
      </c>
      <c r="AR60" s="204" t="str">
        <f ca="1">IF(OFFSET($AB60,0,MATCH(A$17,AC$1:AI$1,0))=0,"",OFFSET($AB60,0,MATCH(A$17,AC$1:AI$1,0))&amp;" / "&amp;W60 &amp;" ("&amp;INDEX(Data!DX:DX,MATCH(W60,Data!DT:DT,0))&amp;")")</f>
        <v/>
      </c>
      <c r="AS60" s="204">
        <f>INDEX(Data!DX:DX,MATCH(W60,Data!DT:DT,0))</f>
        <v>50</v>
      </c>
      <c r="AT60" s="204" t="str">
        <f>MID(INDEX(Data!A:A,MATCH(W60,Data!DT:DT,0)),2,5)</f>
        <v>51</v>
      </c>
      <c r="AU60" s="204" t="str">
        <f>INDEX(Data!DW:DW,MATCH(W60,Data!DT:DT,0))</f>
        <v>M</v>
      </c>
      <c r="AV60" s="204" t="str">
        <f t="shared" ca="1" si="31"/>
        <v/>
      </c>
      <c r="AW60" s="204" t="str">
        <f t="array" aca="1" ref="AW60" ca="1">INDEX($AR$3:$AR$102,MATCH(LARGE(COUNTIF($AQ$3:$AQ$102,"&lt;"&amp;$AQ$3:$AQ$102),ROWS(AQ$3:AQ60)),COUNTIF($AQ$3:$AQ$102,"&lt;"&amp;$AQ$3:$AQ$102),0))</f>
        <v/>
      </c>
      <c r="AX60" s="344"/>
      <c r="AY60" s="203"/>
      <c r="AZ60" s="203"/>
      <c r="BA60" s="203"/>
      <c r="BB60" s="203"/>
      <c r="BC60" s="203"/>
      <c r="BD60" s="203"/>
      <c r="BE60" s="203"/>
      <c r="BF60" s="203"/>
      <c r="BG60" s="203"/>
      <c r="BH60" s="203"/>
      <c r="BI60" s="203"/>
      <c r="BJ60" s="203"/>
      <c r="BK60" s="203"/>
      <c r="BL60" s="203"/>
      <c r="BM60" s="203"/>
      <c r="BN60" s="203"/>
      <c r="BO60" s="203"/>
      <c r="BP60" s="203"/>
      <c r="BQ60" s="203"/>
      <c r="BR60" s="203"/>
      <c r="BS60" s="203"/>
      <c r="BT60" s="203"/>
      <c r="BU60" s="203"/>
      <c r="BV60" s="203"/>
      <c r="BW60" s="203"/>
      <c r="BX60" s="203"/>
      <c r="BY60" s="203"/>
      <c r="BZ60" s="203"/>
      <c r="CA60" s="203"/>
      <c r="CB60" s="203"/>
      <c r="CC60" s="203"/>
      <c r="CD60" s="203"/>
      <c r="CE60" s="203"/>
      <c r="CF60" s="203"/>
      <c r="CG60" s="203"/>
      <c r="CH60" s="203"/>
      <c r="CI60" s="203"/>
      <c r="CJ60" s="203"/>
      <c r="CK60" s="203"/>
    </row>
    <row r="61" spans="1:89" s="138" customFormat="1" x14ac:dyDescent="0.25">
      <c r="A61" s="264" t="str">
        <f t="shared" ca="1" si="29"/>
        <v/>
      </c>
      <c r="B61" s="265"/>
      <c r="C61" s="266"/>
      <c r="D61" s="400" t="str">
        <f t="shared" ca="1" si="37"/>
        <v/>
      </c>
      <c r="E61" s="401"/>
      <c r="F61" s="203" t="str">
        <f t="shared" ca="1" si="38"/>
        <v/>
      </c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13"/>
      <c r="V61" s="258"/>
      <c r="W61" s="213" t="str">
        <f>Data!DT149</f>
        <v>Thomas Panhofer</v>
      </c>
      <c r="X61" s="215">
        <f>IF(ISERROR(INDEX(Data!$DY:$IB,MATCH($W61,Data!$DT:$DT,0),MATCH(X$1&amp;"/"&amp;$A$2,Data!$DY$1:$IB$1,0)))=TRUE,0,INDEX(Data!$DY:$IB,MATCH($W61,Data!$DT:$DT,0),MATCH(X$1&amp;"/"&amp;$A$2,Data!$DY$1:$IB$1,0)))</f>
        <v>4</v>
      </c>
      <c r="Y61" s="215">
        <f>IF(ISERROR(INDEX(Data!$DY:$IB,MATCH($W61,Data!$DT:$DT,0),MATCH(Y$1&amp;"/"&amp;$A$2,Data!$DY$1:$IB$1,0)))=TRUE,0,INDEX(Data!$DY:$IB,MATCH($W61,Data!$DT:$DT,0),MATCH(Y$1&amp;"/"&amp;$A$2,Data!$DY$1:$IB$1,0)))</f>
        <v>3</v>
      </c>
      <c r="Z61" s="215">
        <f>IF(ISERROR(INDEX(Data!$DY:$IB,MATCH($W61,Data!$DT:$DT,0),MATCH(Z$1&amp;"/"&amp;$A$2,Data!$DY$1:$IB$1,0)))=TRUE,0,INDEX(Data!$DY:$IB,MATCH($W61,Data!$DT:$DT,0),MATCH(Z$1&amp;"/"&amp;$A$2,Data!$DY$1:$IB$1,0)))</f>
        <v>4</v>
      </c>
      <c r="AA61" s="215">
        <f>IF(ISERROR(INDEX(Data!$DY:$IB,MATCH($W61,Data!$DT:$DT,0),MATCH(AA$1&amp;"/"&amp;$A$2,Data!$DY$1:$IB$1,0)))=TRUE,0,INDEX(Data!$DY:$IB,MATCH($W61,Data!$DT:$DT,0),MATCH(AA$1&amp;"/"&amp;$A$2,Data!$DY$1:$IB$1,0)))</f>
        <v>4</v>
      </c>
      <c r="AB61" s="215">
        <f>IF(ISERROR(INDEX(Data!$DY:$IB,MATCH($W61,Data!$DT:$DT,0),MATCH(AB$1&amp;"/"&amp;$A$2,Data!$DY$1:$IB$1,0)))=TRUE,0,INDEX(Data!$DY:$IB,MATCH($W61,Data!$DT:$DT,0),MATCH(AB$1&amp;"/"&amp;$A$2,Data!$DY$1:$IB$1,0)))</f>
        <v>0</v>
      </c>
      <c r="AC61" s="213">
        <f t="array" aca="1" ref="AC61" ca="1">SUMPRODUCT(($X61:$AB61&lt;=AC$2)*($X61:$AB61&gt;0))</f>
        <v>0</v>
      </c>
      <c r="AD61" s="213">
        <f t="shared" ca="1" si="36"/>
        <v>1</v>
      </c>
      <c r="AE61" s="213">
        <f t="shared" ca="1" si="36"/>
        <v>3</v>
      </c>
      <c r="AF61" s="213">
        <f t="shared" ca="1" si="36"/>
        <v>0</v>
      </c>
      <c r="AG61" s="213">
        <f t="shared" ca="1" si="36"/>
        <v>0</v>
      </c>
      <c r="AH61" s="213">
        <f t="shared" ca="1" si="36"/>
        <v>0</v>
      </c>
      <c r="AI61" s="213">
        <f t="shared" ca="1" si="12"/>
        <v>0</v>
      </c>
      <c r="AJ61" s="213" t="str">
        <f t="shared" ca="1" si="16"/>
        <v/>
      </c>
      <c r="AK61" s="213" t="str">
        <f t="shared" ca="1" si="32"/>
        <v>/R2</v>
      </c>
      <c r="AL61" s="213" t="str">
        <f t="shared" ca="1" si="6"/>
        <v>/R1/R3/F</v>
      </c>
      <c r="AM61" s="213" t="str">
        <f t="shared" ca="1" si="33"/>
        <v/>
      </c>
      <c r="AN61" s="213" t="str">
        <f t="shared" ca="1" si="34"/>
        <v/>
      </c>
      <c r="AO61" s="213" t="str">
        <f t="shared" ca="1" si="35"/>
        <v/>
      </c>
      <c r="AP61" s="213" t="str">
        <f t="shared" ca="1" si="30"/>
        <v/>
      </c>
      <c r="AQ61" s="213" t="str">
        <f t="shared" ca="1" si="10"/>
        <v>1481M</v>
      </c>
      <c r="AR61" s="204" t="str">
        <f ca="1">IF(OFFSET($AB61,0,MATCH(A$17,AC$1:AI$1,0))=0,"",OFFSET($AB61,0,MATCH(A$17,AC$1:AI$1,0))&amp;" / "&amp;W61 &amp;" ("&amp;INDEX(Data!DX:DX,MATCH(W61,Data!DT:DT,0))&amp;")")</f>
        <v>1 / Thomas Panhofer (19)</v>
      </c>
      <c r="AS61" s="204">
        <f>INDEX(Data!DX:DX,MATCH(W61,Data!DT:DT,0))</f>
        <v>19</v>
      </c>
      <c r="AT61" s="204" t="str">
        <f>MID(INDEX(Data!A:A,MATCH(W61,Data!DT:DT,0)),2,5)</f>
        <v>19</v>
      </c>
      <c r="AU61" s="204" t="str">
        <f>INDEX(Data!DW:DW,MATCH(W61,Data!DT:DT,0))</f>
        <v>M</v>
      </c>
      <c r="AV61" s="204" t="str">
        <f t="shared" ca="1" si="31"/>
        <v>R2</v>
      </c>
      <c r="AW61" s="204" t="str">
        <f t="array" aca="1" ref="AW61" ca="1">INDEX($AR$3:$AR$102,MATCH(LARGE(COUNTIF($AQ$3:$AQ$102,"&lt;"&amp;$AQ$3:$AQ$102),ROWS(AQ$3:AQ61)),COUNTIF($AQ$3:$AQ$102,"&lt;"&amp;$AQ$3:$AQ$102),0))</f>
        <v/>
      </c>
      <c r="AX61" s="344"/>
      <c r="AY61" s="203"/>
      <c r="AZ61" s="203"/>
      <c r="BA61" s="203"/>
      <c r="BB61" s="203"/>
      <c r="BC61" s="203"/>
      <c r="BD61" s="203"/>
      <c r="BE61" s="203"/>
      <c r="BF61" s="203"/>
      <c r="BG61" s="203"/>
      <c r="BH61" s="203"/>
      <c r="BI61" s="203"/>
      <c r="BJ61" s="203"/>
      <c r="BK61" s="203"/>
      <c r="BL61" s="203"/>
      <c r="BM61" s="203"/>
      <c r="BN61" s="203"/>
      <c r="BO61" s="203"/>
      <c r="BP61" s="203"/>
      <c r="BQ61" s="203"/>
      <c r="BR61" s="203"/>
      <c r="BS61" s="203"/>
      <c r="BT61" s="203"/>
      <c r="BU61" s="203"/>
      <c r="BV61" s="203"/>
      <c r="BW61" s="203"/>
      <c r="BX61" s="203"/>
      <c r="BY61" s="203"/>
      <c r="BZ61" s="203"/>
      <c r="CA61" s="203"/>
      <c r="CB61" s="203"/>
      <c r="CC61" s="203"/>
      <c r="CD61" s="203"/>
      <c r="CE61" s="203"/>
      <c r="CF61" s="203"/>
      <c r="CG61" s="203"/>
      <c r="CH61" s="203"/>
      <c r="CI61" s="203"/>
      <c r="CJ61" s="203"/>
      <c r="CK61" s="203"/>
    </row>
    <row r="62" spans="1:89" s="138" customFormat="1" x14ac:dyDescent="0.25">
      <c r="A62" s="264" t="str">
        <f t="shared" ca="1" si="29"/>
        <v/>
      </c>
      <c r="B62" s="265"/>
      <c r="C62" s="266"/>
      <c r="D62" s="400" t="str">
        <f t="shared" ca="1" si="37"/>
        <v/>
      </c>
      <c r="E62" s="401"/>
      <c r="F62" s="203" t="str">
        <f t="shared" ca="1" si="38"/>
        <v/>
      </c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13"/>
      <c r="V62" s="258"/>
      <c r="W62" s="213" t="str">
        <f>Data!DT150</f>
        <v>Wolf Naetar</v>
      </c>
      <c r="X62" s="215">
        <f>IF(ISERROR(INDEX(Data!$DY:$IB,MATCH($W62,Data!$DT:$DT,0),MATCH(X$1&amp;"/"&amp;$A$2,Data!$DY$1:$IB$1,0)))=TRUE,0,INDEX(Data!$DY:$IB,MATCH($W62,Data!$DT:$DT,0),MATCH(X$1&amp;"/"&amp;$A$2,Data!$DY$1:$IB$1,0)))</f>
        <v>3</v>
      </c>
      <c r="Y62" s="215">
        <f>IF(ISERROR(INDEX(Data!$DY:$IB,MATCH($W62,Data!$DT:$DT,0),MATCH(Y$1&amp;"/"&amp;$A$2,Data!$DY$1:$IB$1,0)))=TRUE,0,INDEX(Data!$DY:$IB,MATCH($W62,Data!$DT:$DT,0),MATCH(Y$1&amp;"/"&amp;$A$2,Data!$DY$1:$IB$1,0)))</f>
        <v>3</v>
      </c>
      <c r="Z62" s="215">
        <f>IF(ISERROR(INDEX(Data!$DY:$IB,MATCH($W62,Data!$DT:$DT,0),MATCH(Z$1&amp;"/"&amp;$A$2,Data!$DY$1:$IB$1,0)))=TRUE,0,INDEX(Data!$DY:$IB,MATCH($W62,Data!$DT:$DT,0),MATCH(Z$1&amp;"/"&amp;$A$2,Data!$DY$1:$IB$1,0)))</f>
        <v>4</v>
      </c>
      <c r="AA62" s="215">
        <f>IF(ISERROR(INDEX(Data!$DY:$IB,MATCH($W62,Data!$DT:$DT,0),MATCH(AA$1&amp;"/"&amp;$A$2,Data!$DY$1:$IB$1,0)))=TRUE,0,INDEX(Data!$DY:$IB,MATCH($W62,Data!$DT:$DT,0),MATCH(AA$1&amp;"/"&amp;$A$2,Data!$DY$1:$IB$1,0)))</f>
        <v>4</v>
      </c>
      <c r="AB62" s="215">
        <f>IF(ISERROR(INDEX(Data!$DY:$IB,MATCH($W62,Data!$DT:$DT,0),MATCH(AB$1&amp;"/"&amp;$A$2,Data!$DY$1:$IB$1,0)))=TRUE,0,INDEX(Data!$DY:$IB,MATCH($W62,Data!$DT:$DT,0),MATCH(AB$1&amp;"/"&amp;$A$2,Data!$DY$1:$IB$1,0)))</f>
        <v>0</v>
      </c>
      <c r="AC62" s="213">
        <f t="array" aca="1" ref="AC62" ca="1">SUMPRODUCT(($X62:$AB62&lt;=AC$2)*($X62:$AB62&gt;0))</f>
        <v>0</v>
      </c>
      <c r="AD62" s="213">
        <f t="shared" ca="1" si="36"/>
        <v>2</v>
      </c>
      <c r="AE62" s="213">
        <f t="shared" ca="1" si="36"/>
        <v>2</v>
      </c>
      <c r="AF62" s="213">
        <f t="shared" ca="1" si="36"/>
        <v>0</v>
      </c>
      <c r="AG62" s="213">
        <f t="shared" ca="1" si="36"/>
        <v>0</v>
      </c>
      <c r="AH62" s="213">
        <f t="shared" ca="1" si="36"/>
        <v>0</v>
      </c>
      <c r="AI62" s="213">
        <f t="shared" ca="1" si="12"/>
        <v>0</v>
      </c>
      <c r="AJ62" s="213" t="str">
        <f t="shared" ca="1" si="16"/>
        <v/>
      </c>
      <c r="AK62" s="213" t="str">
        <f t="shared" ca="1" si="32"/>
        <v>/R1/R2</v>
      </c>
      <c r="AL62" s="213" t="str">
        <f t="shared" ca="1" si="6"/>
        <v>/R3/F</v>
      </c>
      <c r="AM62" s="213" t="str">
        <f t="shared" ca="1" si="33"/>
        <v/>
      </c>
      <c r="AN62" s="213" t="str">
        <f t="shared" ca="1" si="34"/>
        <v/>
      </c>
      <c r="AO62" s="213" t="str">
        <f t="shared" ca="1" si="35"/>
        <v/>
      </c>
      <c r="AP62" s="213" t="str">
        <f t="shared" ca="1" si="30"/>
        <v/>
      </c>
      <c r="AQ62" s="213" t="str">
        <f t="shared" ca="1" si="10"/>
        <v>2476M</v>
      </c>
      <c r="AR62" s="204" t="str">
        <f ca="1">IF(OFFSET($AB62,0,MATCH(A$17,AC$1:AI$1,0))=0,"",OFFSET($AB62,0,MATCH(A$17,AC$1:AI$1,0))&amp;" / "&amp;W62 &amp;" ("&amp;INDEX(Data!DX:DX,MATCH(W62,Data!DT:DT,0))&amp;")")</f>
        <v>2 / Wolf Naetar (24)</v>
      </c>
      <c r="AS62" s="204">
        <f>INDEX(Data!DX:DX,MATCH(W62,Data!DT:DT,0))</f>
        <v>24</v>
      </c>
      <c r="AT62" s="204" t="str">
        <f>MID(INDEX(Data!A:A,MATCH(W62,Data!DT:DT,0)),2,5)</f>
        <v>24</v>
      </c>
      <c r="AU62" s="204" t="str">
        <f>INDEX(Data!DW:DW,MATCH(W62,Data!DT:DT,0))</f>
        <v>M</v>
      </c>
      <c r="AV62" s="204" t="str">
        <f t="shared" ca="1" si="31"/>
        <v>R1/R2</v>
      </c>
      <c r="AW62" s="204" t="str">
        <f t="array" aca="1" ref="AW62" ca="1">INDEX($AR$3:$AR$102,MATCH(LARGE(COUNTIF($AQ$3:$AQ$102,"&lt;"&amp;$AQ$3:$AQ$102),ROWS(AQ$3:AQ62)),COUNTIF($AQ$3:$AQ$102,"&lt;"&amp;$AQ$3:$AQ$102),0))</f>
        <v/>
      </c>
      <c r="AX62" s="344"/>
      <c r="AY62" s="203"/>
      <c r="AZ62" s="203"/>
      <c r="BA62" s="203"/>
      <c r="BB62" s="203"/>
      <c r="BC62" s="203"/>
      <c r="BD62" s="203"/>
      <c r="BE62" s="203"/>
      <c r="BF62" s="203"/>
      <c r="BG62" s="203"/>
      <c r="BH62" s="203"/>
      <c r="BI62" s="203"/>
      <c r="BJ62" s="203"/>
      <c r="BK62" s="203"/>
      <c r="BL62" s="203"/>
      <c r="BM62" s="203"/>
      <c r="BN62" s="203"/>
      <c r="BO62" s="203"/>
      <c r="BP62" s="203"/>
      <c r="BQ62" s="203"/>
      <c r="BR62" s="203"/>
      <c r="BS62" s="203"/>
      <c r="BT62" s="203"/>
      <c r="BU62" s="203"/>
      <c r="BV62" s="203"/>
      <c r="BW62" s="203"/>
      <c r="BX62" s="203"/>
      <c r="BY62" s="203"/>
      <c r="BZ62" s="203"/>
      <c r="CA62" s="203"/>
      <c r="CB62" s="203"/>
      <c r="CC62" s="203"/>
      <c r="CD62" s="203"/>
      <c r="CE62" s="203"/>
      <c r="CF62" s="203"/>
      <c r="CG62" s="203"/>
      <c r="CH62" s="203"/>
      <c r="CI62" s="203"/>
      <c r="CJ62" s="203"/>
      <c r="CK62" s="203"/>
    </row>
    <row r="63" spans="1:89" s="138" customFormat="1" x14ac:dyDescent="0.25">
      <c r="A63" s="264" t="str">
        <f t="shared" ca="1" si="29"/>
        <v/>
      </c>
      <c r="B63" s="265"/>
      <c r="C63" s="266"/>
      <c r="D63" s="400" t="str">
        <f t="shared" ca="1" si="37"/>
        <v/>
      </c>
      <c r="E63" s="401"/>
      <c r="F63" s="203" t="str">
        <f t="shared" ca="1" si="38"/>
        <v/>
      </c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13"/>
      <c r="V63" s="258"/>
      <c r="W63" s="213" t="str">
        <f>Data!DT151</f>
        <v>Wolfgang Aichinger</v>
      </c>
      <c r="X63" s="215">
        <f>IF(ISERROR(INDEX(Data!$DY:$IB,MATCH($W63,Data!$DT:$DT,0),MATCH(X$1&amp;"/"&amp;$A$2,Data!$DY$1:$IB$1,0)))=TRUE,0,INDEX(Data!$DY:$IB,MATCH($W63,Data!$DT:$DT,0),MATCH(X$1&amp;"/"&amp;$A$2,Data!$DY$1:$IB$1,0)))</f>
        <v>4</v>
      </c>
      <c r="Y63" s="215">
        <f>IF(ISERROR(INDEX(Data!$DY:$IB,MATCH($W63,Data!$DT:$DT,0),MATCH(Y$1&amp;"/"&amp;$A$2,Data!$DY$1:$IB$1,0)))=TRUE,0,INDEX(Data!$DY:$IB,MATCH($W63,Data!$DT:$DT,0),MATCH(Y$1&amp;"/"&amp;$A$2,Data!$DY$1:$IB$1,0)))</f>
        <v>5</v>
      </c>
      <c r="Z63" s="215">
        <f>IF(ISERROR(INDEX(Data!$DY:$IB,MATCH($W63,Data!$DT:$DT,0),MATCH(Z$1&amp;"/"&amp;$A$2,Data!$DY$1:$IB$1,0)))=TRUE,0,INDEX(Data!$DY:$IB,MATCH($W63,Data!$DT:$DT,0),MATCH(Z$1&amp;"/"&amp;$A$2,Data!$DY$1:$IB$1,0)))</f>
        <v>4</v>
      </c>
      <c r="AA63" s="215">
        <f>IF(ISERROR(INDEX(Data!$DY:$IB,MATCH($W63,Data!$DT:$DT,0),MATCH(AA$1&amp;"/"&amp;$A$2,Data!$DY$1:$IB$1,0)))=TRUE,0,INDEX(Data!$DY:$IB,MATCH($W63,Data!$DT:$DT,0),MATCH(AA$1&amp;"/"&amp;$A$2,Data!$DY$1:$IB$1,0)))</f>
        <v>3</v>
      </c>
      <c r="AB63" s="215">
        <f>IF(ISERROR(INDEX(Data!$DY:$IB,MATCH($W63,Data!$DT:$DT,0),MATCH(AB$1&amp;"/"&amp;$A$2,Data!$DY$1:$IB$1,0)))=TRUE,0,INDEX(Data!$DY:$IB,MATCH($W63,Data!$DT:$DT,0),MATCH(AB$1&amp;"/"&amp;$A$2,Data!$DY$1:$IB$1,0)))</f>
        <v>0</v>
      </c>
      <c r="AC63" s="213">
        <f t="array" aca="1" ref="AC63" ca="1">SUMPRODUCT(($X63:$AB63&lt;=AC$2)*($X63:$AB63&gt;0))</f>
        <v>0</v>
      </c>
      <c r="AD63" s="213">
        <f t="shared" ca="1" si="36"/>
        <v>1</v>
      </c>
      <c r="AE63" s="213">
        <f t="shared" ca="1" si="36"/>
        <v>2</v>
      </c>
      <c r="AF63" s="213">
        <f t="shared" ca="1" si="36"/>
        <v>1</v>
      </c>
      <c r="AG63" s="213">
        <f t="shared" ca="1" si="36"/>
        <v>0</v>
      </c>
      <c r="AH63" s="213">
        <f t="shared" ca="1" si="36"/>
        <v>0</v>
      </c>
      <c r="AI63" s="213">
        <f t="shared" ca="1" si="12"/>
        <v>0</v>
      </c>
      <c r="AJ63" s="213" t="str">
        <f t="shared" ca="1" si="16"/>
        <v/>
      </c>
      <c r="AK63" s="213" t="str">
        <f t="shared" ca="1" si="32"/>
        <v>/F</v>
      </c>
      <c r="AL63" s="213" t="str">
        <f t="shared" ca="1" si="6"/>
        <v>/R1/R3</v>
      </c>
      <c r="AM63" s="213" t="str">
        <f t="shared" ca="1" si="33"/>
        <v>/R2</v>
      </c>
      <c r="AN63" s="213" t="str">
        <f t="shared" ca="1" si="34"/>
        <v/>
      </c>
      <c r="AO63" s="213" t="str">
        <f t="shared" ca="1" si="35"/>
        <v/>
      </c>
      <c r="AP63" s="213" t="str">
        <f t="shared" ca="1" si="30"/>
        <v/>
      </c>
      <c r="AQ63" s="213" t="str">
        <f t="shared" ca="1" si="10"/>
        <v>1482M</v>
      </c>
      <c r="AR63" s="204" t="str">
        <f ca="1">IF(OFFSET($AB63,0,MATCH(A$17,AC$1:AI$1,0))=0,"",OFFSET($AB63,0,MATCH(A$17,AC$1:AI$1,0))&amp;" / "&amp;W63 &amp;" ("&amp;INDEX(Data!DX:DX,MATCH(W63,Data!DT:DT,0))&amp;")")</f>
        <v>1 / Wolfgang Aichinger (16)</v>
      </c>
      <c r="AS63" s="204">
        <f>INDEX(Data!DX:DX,MATCH(W63,Data!DT:DT,0))</f>
        <v>16</v>
      </c>
      <c r="AT63" s="204" t="str">
        <f>MID(INDEX(Data!A:A,MATCH(W63,Data!DT:DT,0)),2,5)</f>
        <v>18</v>
      </c>
      <c r="AU63" s="204" t="str">
        <f>INDEX(Data!DW:DW,MATCH(W63,Data!DT:DT,0))</f>
        <v>M</v>
      </c>
      <c r="AV63" s="204" t="str">
        <f t="shared" ca="1" si="31"/>
        <v>F</v>
      </c>
      <c r="AW63" s="204" t="str">
        <f t="array" aca="1" ref="AW63" ca="1">INDEX($AR$3:$AR$102,MATCH(LARGE(COUNTIF($AQ$3:$AQ$102,"&lt;"&amp;$AQ$3:$AQ$102),ROWS(AQ$3:AQ63)),COUNTIF($AQ$3:$AQ$102,"&lt;"&amp;$AQ$3:$AQ$102),0))</f>
        <v/>
      </c>
      <c r="AX63" s="344"/>
      <c r="AY63" s="203"/>
      <c r="AZ63" s="203"/>
      <c r="BA63" s="203"/>
      <c r="BB63" s="203"/>
      <c r="BC63" s="203"/>
      <c r="BD63" s="203"/>
      <c r="BE63" s="203"/>
      <c r="BF63" s="203"/>
      <c r="BG63" s="203"/>
      <c r="BH63" s="203"/>
      <c r="BI63" s="203"/>
      <c r="BJ63" s="203"/>
      <c r="BK63" s="203"/>
      <c r="BL63" s="203"/>
      <c r="BM63" s="203"/>
      <c r="BN63" s="203"/>
      <c r="BO63" s="203"/>
      <c r="BP63" s="203"/>
      <c r="BQ63" s="203"/>
      <c r="BR63" s="203"/>
      <c r="BS63" s="203"/>
      <c r="BT63" s="203"/>
      <c r="BU63" s="203"/>
      <c r="BV63" s="203"/>
      <c r="BW63" s="203"/>
      <c r="BX63" s="203"/>
      <c r="BY63" s="203"/>
      <c r="BZ63" s="203"/>
      <c r="CA63" s="203"/>
      <c r="CB63" s="203"/>
      <c r="CC63" s="203"/>
      <c r="CD63" s="203"/>
      <c r="CE63" s="203"/>
      <c r="CF63" s="203"/>
      <c r="CG63" s="203"/>
      <c r="CH63" s="203"/>
      <c r="CI63" s="203"/>
      <c r="CJ63" s="203"/>
      <c r="CK63" s="203"/>
    </row>
    <row r="64" spans="1:89" s="138" customFormat="1" x14ac:dyDescent="0.25">
      <c r="A64" s="264" t="str">
        <f t="shared" ca="1" si="29"/>
        <v/>
      </c>
      <c r="B64" s="265"/>
      <c r="C64" s="266"/>
      <c r="D64" s="400" t="str">
        <f t="shared" ca="1" si="37"/>
        <v/>
      </c>
      <c r="E64" s="401"/>
      <c r="F64" s="203" t="str">
        <f t="shared" ca="1" si="38"/>
        <v/>
      </c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13"/>
      <c r="V64" s="258"/>
      <c r="W64" s="213" t="str">
        <f>Data!DT152</f>
        <v>Wolfgang Pachler</v>
      </c>
      <c r="X64" s="215">
        <f>IF(ISERROR(INDEX(Data!$DY:$IB,MATCH($W64,Data!$DT:$DT,0),MATCH(X$1&amp;"/"&amp;$A$2,Data!$DY$1:$IB$1,0)))=TRUE,0,INDEX(Data!$DY:$IB,MATCH($W64,Data!$DT:$DT,0),MATCH(X$1&amp;"/"&amp;$A$2,Data!$DY$1:$IB$1,0)))</f>
        <v>4</v>
      </c>
      <c r="Y64" s="215">
        <f>IF(ISERROR(INDEX(Data!$DY:$IB,MATCH($W64,Data!$DT:$DT,0),MATCH(Y$1&amp;"/"&amp;$A$2,Data!$DY$1:$IB$1,0)))=TRUE,0,INDEX(Data!$DY:$IB,MATCH($W64,Data!$DT:$DT,0),MATCH(Y$1&amp;"/"&amp;$A$2,Data!$DY$1:$IB$1,0)))</f>
        <v>3</v>
      </c>
      <c r="Z64" s="215">
        <f>IF(ISERROR(INDEX(Data!$DY:$IB,MATCH($W64,Data!$DT:$DT,0),MATCH(Z$1&amp;"/"&amp;$A$2,Data!$DY$1:$IB$1,0)))=TRUE,0,INDEX(Data!$DY:$IB,MATCH($W64,Data!$DT:$DT,0),MATCH(Z$1&amp;"/"&amp;$A$2,Data!$DY$1:$IB$1,0)))</f>
        <v>5</v>
      </c>
      <c r="AA64" s="215">
        <f>IF(ISERROR(INDEX(Data!$DY:$IB,MATCH($W64,Data!$DT:$DT,0),MATCH(AA$1&amp;"/"&amp;$A$2,Data!$DY$1:$IB$1,0)))=TRUE,0,INDEX(Data!$DY:$IB,MATCH($W64,Data!$DT:$DT,0),MATCH(AA$1&amp;"/"&amp;$A$2,Data!$DY$1:$IB$1,0)))</f>
        <v>4</v>
      </c>
      <c r="AB64" s="215">
        <f>IF(ISERROR(INDEX(Data!$DY:$IB,MATCH($W64,Data!$DT:$DT,0),MATCH(AB$1&amp;"/"&amp;$A$2,Data!$DY$1:$IB$1,0)))=TRUE,0,INDEX(Data!$DY:$IB,MATCH($W64,Data!$DT:$DT,0),MATCH(AB$1&amp;"/"&amp;$A$2,Data!$DY$1:$IB$1,0)))</f>
        <v>0</v>
      </c>
      <c r="AC64" s="213">
        <f t="array" aca="1" ref="AC64" ca="1">SUMPRODUCT(($X64:$AB64&lt;=AC$2)*($X64:$AB64&gt;0))</f>
        <v>0</v>
      </c>
      <c r="AD64" s="213">
        <f t="shared" ca="1" si="36"/>
        <v>1</v>
      </c>
      <c r="AE64" s="213">
        <f t="shared" ca="1" si="36"/>
        <v>2</v>
      </c>
      <c r="AF64" s="213">
        <f t="shared" ca="1" si="36"/>
        <v>1</v>
      </c>
      <c r="AG64" s="213">
        <f t="shared" ca="1" si="36"/>
        <v>0</v>
      </c>
      <c r="AH64" s="213">
        <f t="shared" ca="1" si="36"/>
        <v>0</v>
      </c>
      <c r="AI64" s="213">
        <f t="shared" ca="1" si="12"/>
        <v>0</v>
      </c>
      <c r="AJ64" s="213" t="str">
        <f t="shared" ca="1" si="16"/>
        <v/>
      </c>
      <c r="AK64" s="213" t="str">
        <f t="shared" ca="1" si="32"/>
        <v>/R2</v>
      </c>
      <c r="AL64" s="213" t="str">
        <f t="shared" ca="1" si="6"/>
        <v>/R1/F</v>
      </c>
      <c r="AM64" s="213" t="str">
        <f t="shared" ca="1" si="33"/>
        <v>/R3</v>
      </c>
      <c r="AN64" s="213" t="str">
        <f t="shared" ca="1" si="34"/>
        <v/>
      </c>
      <c r="AO64" s="213" t="str">
        <f t="shared" ca="1" si="35"/>
        <v/>
      </c>
      <c r="AP64" s="213" t="str">
        <f t="shared" ca="1" si="30"/>
        <v/>
      </c>
      <c r="AQ64" s="213" t="str">
        <f t="shared" ca="1" si="10"/>
        <v>1486M</v>
      </c>
      <c r="AR64" s="204" t="str">
        <f ca="1">IF(OFFSET($AB64,0,MATCH(A$17,AC$1:AI$1,0))=0,"",OFFSET($AB64,0,MATCH(A$17,AC$1:AI$1,0))&amp;" / "&amp;W64 &amp;" ("&amp;INDEX(Data!DX:DX,MATCH(W64,Data!DT:DT,0))&amp;")")</f>
        <v>1 / Wolfgang Pachler (12)</v>
      </c>
      <c r="AS64" s="204">
        <f>INDEX(Data!DX:DX,MATCH(W64,Data!DT:DT,0))</f>
        <v>12</v>
      </c>
      <c r="AT64" s="204" t="str">
        <f>MID(INDEX(Data!A:A,MATCH(W64,Data!DT:DT,0)),2,5)</f>
        <v>14</v>
      </c>
      <c r="AU64" s="204" t="str">
        <f>INDEX(Data!DW:DW,MATCH(W64,Data!DT:DT,0))</f>
        <v>M</v>
      </c>
      <c r="AV64" s="204" t="str">
        <f t="shared" ca="1" si="31"/>
        <v>R2</v>
      </c>
      <c r="AW64" s="204" t="str">
        <f t="array" aca="1" ref="AW64" ca="1">INDEX($AR$3:$AR$102,MATCH(LARGE(COUNTIF($AQ$3:$AQ$102,"&lt;"&amp;$AQ$3:$AQ$102),ROWS(AQ$3:AQ64)),COUNTIF($AQ$3:$AQ$102,"&lt;"&amp;$AQ$3:$AQ$102),0))</f>
        <v/>
      </c>
      <c r="AX64" s="344"/>
      <c r="AY64" s="203"/>
      <c r="AZ64" s="203"/>
      <c r="BA64" s="203"/>
      <c r="BB64" s="203"/>
      <c r="BC64" s="203"/>
      <c r="BD64" s="203"/>
      <c r="BE64" s="203"/>
      <c r="BF64" s="203"/>
      <c r="BG64" s="203"/>
      <c r="BH64" s="203"/>
      <c r="BI64" s="203"/>
      <c r="BJ64" s="203"/>
      <c r="BK64" s="203"/>
      <c r="BL64" s="203"/>
      <c r="BM64" s="203"/>
      <c r="BN64" s="203"/>
      <c r="BO64" s="203"/>
      <c r="BP64" s="203"/>
      <c r="BQ64" s="203"/>
      <c r="BR64" s="203"/>
      <c r="BS64" s="203"/>
      <c r="BT64" s="203"/>
      <c r="BU64" s="203"/>
      <c r="BV64" s="203"/>
      <c r="BW64" s="203"/>
      <c r="BX64" s="203"/>
      <c r="BY64" s="203"/>
      <c r="BZ64" s="203"/>
      <c r="CA64" s="203"/>
      <c r="CB64" s="203"/>
      <c r="CC64" s="203"/>
      <c r="CD64" s="203"/>
      <c r="CE64" s="203"/>
      <c r="CF64" s="203"/>
      <c r="CG64" s="203"/>
      <c r="CH64" s="203"/>
      <c r="CI64" s="203"/>
      <c r="CJ64" s="203"/>
      <c r="CK64" s="203"/>
    </row>
    <row r="65" spans="1:89" s="138" customFormat="1" x14ac:dyDescent="0.25">
      <c r="A65" s="264" t="str">
        <f t="shared" ca="1" si="29"/>
        <v/>
      </c>
      <c r="B65" s="265"/>
      <c r="C65" s="266"/>
      <c r="D65" s="400" t="str">
        <f t="shared" ca="1" si="37"/>
        <v/>
      </c>
      <c r="E65" s="401"/>
      <c r="F65" s="203" t="str">
        <f t="shared" ca="1" si="38"/>
        <v/>
      </c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13"/>
      <c r="V65" s="258"/>
      <c r="W65" s="213" t="str">
        <f>Data!DT153</f>
        <v>Wolfgang Pratl</v>
      </c>
      <c r="X65" s="215">
        <f>IF(ISERROR(INDEX(Data!$DY:$IB,MATCH($W65,Data!$DT:$DT,0),MATCH(X$1&amp;"/"&amp;$A$2,Data!$DY$1:$IB$1,0)))=TRUE,0,INDEX(Data!$DY:$IB,MATCH($W65,Data!$DT:$DT,0),MATCH(X$1&amp;"/"&amp;$A$2,Data!$DY$1:$IB$1,0)))</f>
        <v>3</v>
      </c>
      <c r="Y65" s="215">
        <f>IF(ISERROR(INDEX(Data!$DY:$IB,MATCH($W65,Data!$DT:$DT,0),MATCH(Y$1&amp;"/"&amp;$A$2,Data!$DY$1:$IB$1,0)))=TRUE,0,INDEX(Data!$DY:$IB,MATCH($W65,Data!$DT:$DT,0),MATCH(Y$1&amp;"/"&amp;$A$2,Data!$DY$1:$IB$1,0)))</f>
        <v>4</v>
      </c>
      <c r="Z65" s="215">
        <f>IF(ISERROR(INDEX(Data!$DY:$IB,MATCH($W65,Data!$DT:$DT,0),MATCH(Z$1&amp;"/"&amp;$A$2,Data!$DY$1:$IB$1,0)))=TRUE,0,INDEX(Data!$DY:$IB,MATCH($W65,Data!$DT:$DT,0),MATCH(Z$1&amp;"/"&amp;$A$2,Data!$DY$1:$IB$1,0)))</f>
        <v>4</v>
      </c>
      <c r="AA65" s="215">
        <f>IF(ISERROR(INDEX(Data!$DY:$IB,MATCH($W65,Data!$DT:$DT,0),MATCH(AA$1&amp;"/"&amp;$A$2,Data!$DY$1:$IB$1,0)))=TRUE,0,INDEX(Data!$DY:$IB,MATCH($W65,Data!$DT:$DT,0),MATCH(AA$1&amp;"/"&amp;$A$2,Data!$DY$1:$IB$1,0)))</f>
        <v>0</v>
      </c>
      <c r="AB65" s="215">
        <f>IF(ISERROR(INDEX(Data!$DY:$IB,MATCH($W65,Data!$DT:$DT,0),MATCH(AB$1&amp;"/"&amp;$A$2,Data!$DY$1:$IB$1,0)))=TRUE,0,INDEX(Data!$DY:$IB,MATCH($W65,Data!$DT:$DT,0),MATCH(AB$1&amp;"/"&amp;$A$2,Data!$DY$1:$IB$1,0)))</f>
        <v>0</v>
      </c>
      <c r="AC65" s="213">
        <f t="array" aca="1" ref="AC65" ca="1">SUMPRODUCT(($X65:$AB65&lt;=AC$2)*($X65:$AB65&gt;0))</f>
        <v>0</v>
      </c>
      <c r="AD65" s="213">
        <f t="shared" ca="1" si="36"/>
        <v>1</v>
      </c>
      <c r="AE65" s="213">
        <f t="shared" ca="1" si="36"/>
        <v>2</v>
      </c>
      <c r="AF65" s="213">
        <f t="shared" ca="1" si="36"/>
        <v>0</v>
      </c>
      <c r="AG65" s="213">
        <f t="shared" ca="1" si="36"/>
        <v>0</v>
      </c>
      <c r="AH65" s="213">
        <f t="shared" ca="1" si="36"/>
        <v>0</v>
      </c>
      <c r="AI65" s="213">
        <f t="shared" ca="1" si="12"/>
        <v>0</v>
      </c>
      <c r="AJ65" s="213" t="str">
        <f t="shared" ca="1" si="16"/>
        <v/>
      </c>
      <c r="AK65" s="213" t="str">
        <f t="shared" ca="1" si="32"/>
        <v>/R1</v>
      </c>
      <c r="AL65" s="213" t="str">
        <f t="shared" ca="1" si="6"/>
        <v>/R2/R3</v>
      </c>
      <c r="AM65" s="213" t="str">
        <f t="shared" ca="1" si="33"/>
        <v/>
      </c>
      <c r="AN65" s="213" t="str">
        <f t="shared" ca="1" si="34"/>
        <v/>
      </c>
      <c r="AO65" s="213" t="str">
        <f t="shared" ca="1" si="35"/>
        <v/>
      </c>
      <c r="AP65" s="213" t="str">
        <f t="shared" ca="1" si="30"/>
        <v/>
      </c>
      <c r="AQ65" s="213" t="str">
        <f t="shared" ca="1" si="10"/>
        <v>1457M</v>
      </c>
      <c r="AR65" s="204" t="str">
        <f ca="1">IF(OFFSET($AB65,0,MATCH(A$17,AC$1:AI$1,0))=0,"",OFFSET($AB65,0,MATCH(A$17,AC$1:AI$1,0))&amp;" / "&amp;W65 &amp;" ("&amp;INDEX(Data!DX:DX,MATCH(W65,Data!DT:DT,0))&amp;")")</f>
        <v>1 / Wolfgang Pratl (43)</v>
      </c>
      <c r="AS65" s="204">
        <f>INDEX(Data!DX:DX,MATCH(W65,Data!DT:DT,0))</f>
        <v>43</v>
      </c>
      <c r="AT65" s="204" t="str">
        <f>MID(INDEX(Data!A:A,MATCH(W65,Data!DT:DT,0)),2,5)</f>
        <v>43</v>
      </c>
      <c r="AU65" s="204" t="str">
        <f>INDEX(Data!DW:DW,MATCH(W65,Data!DT:DT,0))</f>
        <v>M</v>
      </c>
      <c r="AV65" s="204" t="str">
        <f t="shared" ca="1" si="31"/>
        <v>R1</v>
      </c>
      <c r="AW65" s="204" t="str">
        <f t="array" aca="1" ref="AW65" ca="1">INDEX($AR$3:$AR$102,MATCH(LARGE(COUNTIF($AQ$3:$AQ$102,"&lt;"&amp;$AQ$3:$AQ$102),ROWS(AQ$3:AQ65)),COUNTIF($AQ$3:$AQ$102,"&lt;"&amp;$AQ$3:$AQ$102),0))</f>
        <v/>
      </c>
      <c r="AX65" s="344"/>
      <c r="AY65" s="203"/>
      <c r="AZ65" s="203"/>
      <c r="BA65" s="203"/>
      <c r="BB65" s="203"/>
      <c r="BC65" s="203"/>
      <c r="BD65" s="203"/>
      <c r="BE65" s="203"/>
      <c r="BF65" s="203"/>
      <c r="BG65" s="203"/>
      <c r="BH65" s="203"/>
      <c r="BI65" s="203"/>
      <c r="BJ65" s="203"/>
      <c r="BK65" s="203"/>
      <c r="BL65" s="203"/>
      <c r="BM65" s="203"/>
      <c r="BN65" s="203"/>
      <c r="BO65" s="203"/>
      <c r="BP65" s="203"/>
      <c r="BQ65" s="203"/>
      <c r="BR65" s="203"/>
      <c r="BS65" s="203"/>
      <c r="BT65" s="203"/>
      <c r="BU65" s="203"/>
      <c r="BV65" s="203"/>
      <c r="BW65" s="203"/>
      <c r="BX65" s="203"/>
      <c r="BY65" s="203"/>
      <c r="BZ65" s="203"/>
      <c r="CA65" s="203"/>
      <c r="CB65" s="203"/>
      <c r="CC65" s="203"/>
      <c r="CD65" s="203"/>
      <c r="CE65" s="203"/>
      <c r="CF65" s="203"/>
      <c r="CG65" s="203"/>
      <c r="CH65" s="203"/>
      <c r="CI65" s="203"/>
      <c r="CJ65" s="203"/>
      <c r="CK65" s="203"/>
    </row>
    <row r="66" spans="1:89" s="138" customFormat="1" x14ac:dyDescent="0.25">
      <c r="A66" s="264" t="str">
        <f t="shared" ca="1" si="29"/>
        <v/>
      </c>
      <c r="B66" s="265"/>
      <c r="C66" s="266"/>
      <c r="D66" s="400" t="str">
        <f t="shared" ca="1" si="37"/>
        <v/>
      </c>
      <c r="E66" s="401"/>
      <c r="F66" s="203" t="str">
        <f t="shared" ca="1" si="38"/>
        <v/>
      </c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13"/>
      <c r="V66" s="258"/>
      <c r="W66" s="213">
        <f>Data!DT154</f>
        <v>0</v>
      </c>
      <c r="X66" s="215">
        <f>IF(ISERROR(INDEX(Data!$DY:$IB,MATCH($W66,Data!$DT:$DT,0),MATCH(X$1&amp;"/"&amp;$A$2,Data!$DY$1:$IB$1,0)))=TRUE,0,INDEX(Data!$DY:$IB,MATCH($W66,Data!$DT:$DT,0),MATCH(X$1&amp;"/"&amp;$A$2,Data!$DY$1:$IB$1,0)))</f>
        <v>0</v>
      </c>
      <c r="Y66" s="215">
        <f>IF(ISERROR(INDEX(Data!$DY:$IB,MATCH($W66,Data!$DT:$DT,0),MATCH(Y$1&amp;"/"&amp;$A$2,Data!$DY$1:$IB$1,0)))=TRUE,0,INDEX(Data!$DY:$IB,MATCH($W66,Data!$DT:$DT,0),MATCH(Y$1&amp;"/"&amp;$A$2,Data!$DY$1:$IB$1,0)))</f>
        <v>0</v>
      </c>
      <c r="Z66" s="215">
        <f>IF(ISERROR(INDEX(Data!$DY:$IB,MATCH($W66,Data!$DT:$DT,0),MATCH(Z$1&amp;"/"&amp;$A$2,Data!$DY$1:$IB$1,0)))=TRUE,0,INDEX(Data!$DY:$IB,MATCH($W66,Data!$DT:$DT,0),MATCH(Z$1&amp;"/"&amp;$A$2,Data!$DY$1:$IB$1,0)))</f>
        <v>0</v>
      </c>
      <c r="AA66" s="215">
        <f>IF(ISERROR(INDEX(Data!$DY:$IB,MATCH($W66,Data!$DT:$DT,0),MATCH(AA$1&amp;"/"&amp;$A$2,Data!$DY$1:$IB$1,0)))=TRUE,0,INDEX(Data!$DY:$IB,MATCH($W66,Data!$DT:$DT,0),MATCH(AA$1&amp;"/"&amp;$A$2,Data!$DY$1:$IB$1,0)))</f>
        <v>0</v>
      </c>
      <c r="AB66" s="215">
        <f>IF(ISERROR(INDEX(Data!$DY:$IB,MATCH($W66,Data!$DT:$DT,0),MATCH(AB$1&amp;"/"&amp;$A$2,Data!$DY$1:$IB$1,0)))=TRUE,0,INDEX(Data!$DY:$IB,MATCH($W66,Data!$DT:$DT,0),MATCH(AB$1&amp;"/"&amp;$A$2,Data!$DY$1:$IB$1,0)))</f>
        <v>0</v>
      </c>
      <c r="AC66" s="213">
        <f t="array" aca="1" ref="AC66" ca="1">SUMPRODUCT(($X66:$AB66&lt;=AC$2)*($X66:$AB66&gt;0))</f>
        <v>0</v>
      </c>
      <c r="AD66" s="213">
        <f t="shared" ca="1" si="36"/>
        <v>0</v>
      </c>
      <c r="AE66" s="213">
        <f t="shared" ca="1" si="36"/>
        <v>0</v>
      </c>
      <c r="AF66" s="213">
        <f t="shared" ca="1" si="36"/>
        <v>0</v>
      </c>
      <c r="AG66" s="213">
        <f t="shared" ca="1" si="36"/>
        <v>0</v>
      </c>
      <c r="AH66" s="213">
        <f t="shared" ca="1" si="36"/>
        <v>0</v>
      </c>
      <c r="AI66" s="213">
        <f t="shared" ca="1" si="12"/>
        <v>0</v>
      </c>
      <c r="AJ66" s="213" t="str">
        <f t="shared" ca="1" si="16"/>
        <v/>
      </c>
      <c r="AK66" s="213" t="str">
        <f t="shared" ca="1" si="32"/>
        <v/>
      </c>
      <c r="AL66" s="213" t="str">
        <f t="shared" ca="1" si="6"/>
        <v/>
      </c>
      <c r="AM66" s="213" t="str">
        <f t="shared" ca="1" si="33"/>
        <v/>
      </c>
      <c r="AN66" s="213" t="str">
        <f t="shared" ca="1" si="34"/>
        <v/>
      </c>
      <c r="AO66" s="213" t="str">
        <f t="shared" ca="1" si="35"/>
        <v/>
      </c>
      <c r="AP66" s="213" t="str">
        <f t="shared" ca="1" si="30"/>
        <v/>
      </c>
      <c r="AQ66" s="213" t="str">
        <f t="shared" ca="1" si="10"/>
        <v/>
      </c>
      <c r="AR66" s="204" t="str">
        <f ca="1">IF(OFFSET($AB66,0,MATCH(A$17,AC$1:AI$1,0))=0,"",OFFSET($AB66,0,MATCH(A$17,AC$1:AI$1,0))&amp;" / "&amp;W66 &amp;" ("&amp;INDEX(Data!DX:DX,MATCH(W66,Data!DT:DT,0))&amp;")")</f>
        <v/>
      </c>
      <c r="AS66" s="204" t="e">
        <f>INDEX(Data!DX:DX,MATCH(W66,Data!DT:DT,0))</f>
        <v>#N/A</v>
      </c>
      <c r="AT66" s="204" t="e">
        <f>MID(INDEX(Data!A:A,MATCH(W66,Data!DT:DT,0)),2,5)</f>
        <v>#N/A</v>
      </c>
      <c r="AU66" s="204" t="e">
        <f>INDEX(Data!DW:DW,MATCH(W66,Data!DT:DT,0))</f>
        <v>#N/A</v>
      </c>
      <c r="AV66" s="204" t="str">
        <f t="shared" ca="1" si="31"/>
        <v/>
      </c>
      <c r="AW66" s="204" t="str">
        <f t="array" aca="1" ref="AW66" ca="1">INDEX($AR$3:$AR$102,MATCH(LARGE(COUNTIF($AQ$3:$AQ$102,"&lt;"&amp;$AQ$3:$AQ$102),ROWS(AQ$3:AQ66)),COUNTIF($AQ$3:$AQ$102,"&lt;"&amp;$AQ$3:$AQ$102),0))</f>
        <v/>
      </c>
      <c r="AX66" s="344"/>
      <c r="AY66" s="203"/>
      <c r="AZ66" s="203"/>
      <c r="BA66" s="203"/>
      <c r="BB66" s="203"/>
      <c r="BC66" s="203"/>
      <c r="BD66" s="203"/>
      <c r="BE66" s="203"/>
      <c r="BF66" s="203"/>
      <c r="BG66" s="203"/>
      <c r="BH66" s="203"/>
      <c r="BI66" s="203"/>
      <c r="BJ66" s="203"/>
      <c r="BK66" s="203"/>
      <c r="BL66" s="203"/>
      <c r="BM66" s="203"/>
      <c r="BN66" s="203"/>
      <c r="BO66" s="203"/>
      <c r="BP66" s="203"/>
      <c r="BQ66" s="203"/>
      <c r="BR66" s="203"/>
      <c r="BS66" s="203"/>
      <c r="BT66" s="203"/>
      <c r="BU66" s="203"/>
      <c r="BV66" s="203"/>
      <c r="BW66" s="203"/>
      <c r="BX66" s="203"/>
      <c r="BY66" s="203"/>
      <c r="BZ66" s="203"/>
      <c r="CA66" s="203"/>
      <c r="CB66" s="203"/>
      <c r="CC66" s="203"/>
      <c r="CD66" s="203"/>
      <c r="CE66" s="203"/>
      <c r="CF66" s="203"/>
      <c r="CG66" s="203"/>
      <c r="CH66" s="203"/>
      <c r="CI66" s="203"/>
      <c r="CJ66" s="203"/>
      <c r="CK66" s="203"/>
    </row>
    <row r="67" spans="1:89" s="138" customFormat="1" x14ac:dyDescent="0.25">
      <c r="A67" s="264" t="str">
        <f t="shared" ca="1" si="29"/>
        <v/>
      </c>
      <c r="B67" s="265"/>
      <c r="C67" s="266"/>
      <c r="D67" s="400" t="str">
        <f t="shared" ca="1" si="37"/>
        <v/>
      </c>
      <c r="E67" s="401"/>
      <c r="F67" s="203" t="str">
        <f t="shared" ca="1" si="38"/>
        <v/>
      </c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13"/>
      <c r="V67" s="258"/>
      <c r="W67" s="213">
        <f>Data!DT155</f>
        <v>0</v>
      </c>
      <c r="X67" s="215">
        <f>IF(ISERROR(INDEX(Data!$DY:$IB,MATCH($W67,Data!$DT:$DT,0),MATCH(X$1&amp;"/"&amp;$A$2,Data!$DY$1:$IB$1,0)))=TRUE,0,INDEX(Data!$DY:$IB,MATCH($W67,Data!$DT:$DT,0),MATCH(X$1&amp;"/"&amp;$A$2,Data!$DY$1:$IB$1,0)))</f>
        <v>0</v>
      </c>
      <c r="Y67" s="215">
        <f>IF(ISERROR(INDEX(Data!$DY:$IB,MATCH($W67,Data!$DT:$DT,0),MATCH(Y$1&amp;"/"&amp;$A$2,Data!$DY$1:$IB$1,0)))=TRUE,0,INDEX(Data!$DY:$IB,MATCH($W67,Data!$DT:$DT,0),MATCH(Y$1&amp;"/"&amp;$A$2,Data!$DY$1:$IB$1,0)))</f>
        <v>0</v>
      </c>
      <c r="Z67" s="215">
        <f>IF(ISERROR(INDEX(Data!$DY:$IB,MATCH($W67,Data!$DT:$DT,0),MATCH(Z$1&amp;"/"&amp;$A$2,Data!$DY$1:$IB$1,0)))=TRUE,0,INDEX(Data!$DY:$IB,MATCH($W67,Data!$DT:$DT,0),MATCH(Z$1&amp;"/"&amp;$A$2,Data!$DY$1:$IB$1,0)))</f>
        <v>0</v>
      </c>
      <c r="AA67" s="215">
        <f>IF(ISERROR(INDEX(Data!$DY:$IB,MATCH($W67,Data!$DT:$DT,0),MATCH(AA$1&amp;"/"&amp;$A$2,Data!$DY$1:$IB$1,0)))=TRUE,0,INDEX(Data!$DY:$IB,MATCH($W67,Data!$DT:$DT,0),MATCH(AA$1&amp;"/"&amp;$A$2,Data!$DY$1:$IB$1,0)))</f>
        <v>0</v>
      </c>
      <c r="AB67" s="215">
        <f>IF(ISERROR(INDEX(Data!$DY:$IB,MATCH($W67,Data!$DT:$DT,0),MATCH(AB$1&amp;"/"&amp;$A$2,Data!$DY$1:$IB$1,0)))=TRUE,0,INDEX(Data!$DY:$IB,MATCH($W67,Data!$DT:$DT,0),MATCH(AB$1&amp;"/"&amp;$A$2,Data!$DY$1:$IB$1,0)))</f>
        <v>0</v>
      </c>
      <c r="AC67" s="213">
        <f t="array" aca="1" ref="AC67" ca="1">SUMPRODUCT(($X67:$AB67&lt;=AC$2)*($X67:$AB67&gt;0))</f>
        <v>0</v>
      </c>
      <c r="AD67" s="213">
        <f t="shared" ca="1" si="36"/>
        <v>0</v>
      </c>
      <c r="AE67" s="213">
        <f t="shared" ca="1" si="36"/>
        <v>0</v>
      </c>
      <c r="AF67" s="213">
        <f t="shared" ca="1" si="36"/>
        <v>0</v>
      </c>
      <c r="AG67" s="213">
        <f t="shared" ca="1" si="36"/>
        <v>0</v>
      </c>
      <c r="AH67" s="213">
        <f t="shared" ca="1" si="36"/>
        <v>0</v>
      </c>
      <c r="AI67" s="213">
        <f t="shared" ca="1" si="12"/>
        <v>0</v>
      </c>
      <c r="AJ67" s="213" t="str">
        <f t="shared" ca="1" si="16"/>
        <v/>
      </c>
      <c r="AK67" s="213" t="str">
        <f t="shared" ca="1" si="32"/>
        <v/>
      </c>
      <c r="AL67" s="213" t="str">
        <f t="shared" ca="1" si="6"/>
        <v/>
      </c>
      <c r="AM67" s="213" t="str">
        <f t="shared" ca="1" si="33"/>
        <v/>
      </c>
      <c r="AN67" s="213" t="str">
        <f t="shared" ca="1" si="34"/>
        <v/>
      </c>
      <c r="AO67" s="213" t="str">
        <f t="shared" ca="1" si="35"/>
        <v/>
      </c>
      <c r="AP67" s="213" t="str">
        <f t="shared" ref="AP67:AP82" ca="1" si="39">IF(AI67=0,"",IF($X67&gt;=AI$2,"/R1","")&amp;IF($Y67&gt;=AI$2,"/R2","")&amp;IF($Z67&gt;=AI$2,"/R3","")&amp;IF($AA67&gt;=AI$2,"/F","")&amp;IF($AB67&gt;=AI$2,"/PO",""))</f>
        <v/>
      </c>
      <c r="AQ67" s="213" t="str">
        <f t="shared" ca="1" si="10"/>
        <v/>
      </c>
      <c r="AR67" s="204" t="str">
        <f ca="1">IF(OFFSET($AB67,0,MATCH(A$17,AC$1:AI$1,0))=0,"",OFFSET($AB67,0,MATCH(A$17,AC$1:AI$1,0))&amp;" / "&amp;W67 &amp;" ("&amp;INDEX(Data!DX:DX,MATCH(W67,Data!DT:DT,0))&amp;")")</f>
        <v/>
      </c>
      <c r="AS67" s="204" t="e">
        <f>INDEX(Data!DX:DX,MATCH(W67,Data!DT:DT,0))</f>
        <v>#N/A</v>
      </c>
      <c r="AT67" s="204" t="e">
        <f>MID(INDEX(Data!A:A,MATCH(W67,Data!DT:DT,0)),2,5)</f>
        <v>#N/A</v>
      </c>
      <c r="AU67" s="204" t="e">
        <f>INDEX(Data!DW:DW,MATCH(W67,Data!DT:DT,0))</f>
        <v>#N/A</v>
      </c>
      <c r="AV67" s="204" t="str">
        <f t="shared" ref="AV67:AV82" ca="1" si="40">MID(OFFSET($AI67,0,MATCH(A$17,AJ$1:AP$1,0)),2,30)</f>
        <v/>
      </c>
      <c r="AW67" s="204" t="str">
        <f t="array" aca="1" ref="AW67" ca="1">INDEX($AR$3:$AR$102,MATCH(LARGE(COUNTIF($AQ$3:$AQ$102,"&lt;"&amp;$AQ$3:$AQ$102),ROWS(AQ$3:AQ67)),COUNTIF($AQ$3:$AQ$102,"&lt;"&amp;$AQ$3:$AQ$102),0))</f>
        <v/>
      </c>
      <c r="AX67" s="344"/>
      <c r="AY67" s="203"/>
      <c r="AZ67" s="203"/>
      <c r="BA67" s="203"/>
      <c r="BB67" s="203"/>
      <c r="BC67" s="203"/>
      <c r="BD67" s="203"/>
      <c r="BE67" s="203"/>
      <c r="BF67" s="203"/>
      <c r="BG67" s="203"/>
      <c r="BH67" s="203"/>
      <c r="BI67" s="203"/>
      <c r="BJ67" s="203"/>
      <c r="BK67" s="203"/>
      <c r="BL67" s="203"/>
      <c r="BM67" s="203"/>
      <c r="BN67" s="203"/>
      <c r="BO67" s="203"/>
      <c r="BP67" s="203"/>
      <c r="BQ67" s="203"/>
      <c r="BR67" s="203"/>
      <c r="BS67" s="203"/>
      <c r="BT67" s="203"/>
      <c r="BU67" s="203"/>
      <c r="BV67" s="203"/>
      <c r="BW67" s="203"/>
      <c r="BX67" s="203"/>
      <c r="BY67" s="203"/>
      <c r="BZ67" s="203"/>
      <c r="CA67" s="203"/>
      <c r="CB67" s="203"/>
      <c r="CC67" s="203"/>
      <c r="CD67" s="203"/>
      <c r="CE67" s="203"/>
      <c r="CF67" s="203"/>
      <c r="CG67" s="203"/>
      <c r="CH67" s="203"/>
      <c r="CI67" s="203"/>
      <c r="CJ67" s="203"/>
      <c r="CK67" s="203"/>
    </row>
    <row r="68" spans="1:89" s="138" customFormat="1" x14ac:dyDescent="0.25">
      <c r="A68" s="264" t="str">
        <f t="shared" ca="1" si="29"/>
        <v/>
      </c>
      <c r="B68" s="265"/>
      <c r="C68" s="266"/>
      <c r="D68" s="400" t="str">
        <f t="shared" ca="1" si="37"/>
        <v/>
      </c>
      <c r="E68" s="401"/>
      <c r="F68" s="203" t="str">
        <f t="shared" ca="1" si="38"/>
        <v/>
      </c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13"/>
      <c r="V68" s="258"/>
      <c r="W68" s="213">
        <f>Data!DT156</f>
        <v>0</v>
      </c>
      <c r="X68" s="215">
        <f>IF(ISERROR(INDEX(Data!$DY:$IB,MATCH($W68,Data!$DT:$DT,0),MATCH(X$1&amp;"/"&amp;$A$2,Data!$DY$1:$IB$1,0)))=TRUE,0,INDEX(Data!$DY:$IB,MATCH($W68,Data!$DT:$DT,0),MATCH(X$1&amp;"/"&amp;$A$2,Data!$DY$1:$IB$1,0)))</f>
        <v>0</v>
      </c>
      <c r="Y68" s="215">
        <f>IF(ISERROR(INDEX(Data!$DY:$IB,MATCH($W68,Data!$DT:$DT,0),MATCH(Y$1&amp;"/"&amp;$A$2,Data!$DY$1:$IB$1,0)))=TRUE,0,INDEX(Data!$DY:$IB,MATCH($W68,Data!$DT:$DT,0),MATCH(Y$1&amp;"/"&amp;$A$2,Data!$DY$1:$IB$1,0)))</f>
        <v>0</v>
      </c>
      <c r="Z68" s="215">
        <f>IF(ISERROR(INDEX(Data!$DY:$IB,MATCH($W68,Data!$DT:$DT,0),MATCH(Z$1&amp;"/"&amp;$A$2,Data!$DY$1:$IB$1,0)))=TRUE,0,INDEX(Data!$DY:$IB,MATCH($W68,Data!$DT:$DT,0),MATCH(Z$1&amp;"/"&amp;$A$2,Data!$DY$1:$IB$1,0)))</f>
        <v>0</v>
      </c>
      <c r="AA68" s="215">
        <f>IF(ISERROR(INDEX(Data!$DY:$IB,MATCH($W68,Data!$DT:$DT,0),MATCH(AA$1&amp;"/"&amp;$A$2,Data!$DY$1:$IB$1,0)))=TRUE,0,INDEX(Data!$DY:$IB,MATCH($W68,Data!$DT:$DT,0),MATCH(AA$1&amp;"/"&amp;$A$2,Data!$DY$1:$IB$1,0)))</f>
        <v>0</v>
      </c>
      <c r="AB68" s="215">
        <f>IF(ISERROR(INDEX(Data!$DY:$IB,MATCH($W68,Data!$DT:$DT,0),MATCH(AB$1&amp;"/"&amp;$A$2,Data!$DY$1:$IB$1,0)))=TRUE,0,INDEX(Data!$DY:$IB,MATCH($W68,Data!$DT:$DT,0),MATCH(AB$1&amp;"/"&amp;$A$2,Data!$DY$1:$IB$1,0)))</f>
        <v>0</v>
      </c>
      <c r="AC68" s="213">
        <f t="array" aca="1" ref="AC68" ca="1">SUMPRODUCT(($X68:$AB68&lt;=AC$2)*($X68:$AB68&gt;0))</f>
        <v>0</v>
      </c>
      <c r="AD68" s="213">
        <f t="shared" ca="1" si="36"/>
        <v>0</v>
      </c>
      <c r="AE68" s="213">
        <f t="shared" ca="1" si="36"/>
        <v>0</v>
      </c>
      <c r="AF68" s="213">
        <f t="shared" ca="1" si="36"/>
        <v>0</v>
      </c>
      <c r="AG68" s="213">
        <f t="shared" ca="1" si="36"/>
        <v>0</v>
      </c>
      <c r="AH68" s="213">
        <f t="shared" ca="1" si="36"/>
        <v>0</v>
      </c>
      <c r="AI68" s="213">
        <f t="shared" ca="1" si="12"/>
        <v>0</v>
      </c>
      <c r="AJ68" s="213" t="str">
        <f t="shared" ca="1" si="16"/>
        <v/>
      </c>
      <c r="AK68" s="213" t="str">
        <f t="shared" ref="AK68:AK82" ca="1" si="41">IF(AD68=0,"",IF($X68=AD$2,"/R1","")&amp;IF($Y68=AD$2,"/R2","")&amp;IF($Z68=AD$2,"/R3","")&amp;IF($AA68=AD$2,"/F","")&amp;IF($AB68=AD$2,"/PO",""))</f>
        <v/>
      </c>
      <c r="AL68" s="213" t="str">
        <f t="shared" ref="AL68:AL82" ca="1" si="42">IF(AE68=0,"",IF($X68=AE$2,"/R1","")&amp;IF($Y68=AE$2,"/R2","")&amp;IF($Z68=AE$2,"/R3","")&amp;IF($AA68=AE$2,"/F","")&amp;IF($AB68=AE$2,"/PO",""))</f>
        <v/>
      </c>
      <c r="AM68" s="213" t="str">
        <f t="shared" ref="AM68:AM82" ca="1" si="43">IF(AF68=0,"",IF($X68=AF$2,"/R1","")&amp;IF($Y68=AF$2,"/R2","")&amp;IF($Z68=AF$2,"/R3","")&amp;IF($AA68=AF$2,"/F","")&amp;IF($AB68=AF$2,"/PO",""))</f>
        <v/>
      </c>
      <c r="AN68" s="213" t="str">
        <f t="shared" ref="AN68:AN82" ca="1" si="44">IF(AG68=0,"",IF($X68=AG$2,"/R1","")&amp;IF($Y68=AG$2,"/R2","")&amp;IF($Z68=AG$2,"/R3","")&amp;IF($AA68=AG$2,"/F","")&amp;IF($AB68=AG$2,"/PO",""))</f>
        <v/>
      </c>
      <c r="AO68" s="213" t="str">
        <f t="shared" ref="AO68:AO82" ca="1" si="45">IF(AH68=0,"",IF($X68=AH$2,"/R1","")&amp;IF($Y68=AH$2,"/R2","")&amp;IF($Z68=AH$2,"/R3","")&amp;IF($AA68=AH$2,"/F","")&amp;IF($AB68=AH$2,"/PO",""))</f>
        <v/>
      </c>
      <c r="AP68" s="213" t="str">
        <f t="shared" ca="1" si="39"/>
        <v/>
      </c>
      <c r="AQ68" s="213" t="str">
        <f t="shared" ref="AQ68:AQ82" ca="1" si="46">IF(OFFSET($AB68,0,MATCH(A$17,AC$1:AI$1,0))=0,"",OFFSET($AB68,0,MATCH(A$17,AC$1:AI$1,0))&amp;IF(AS68="NF",200,500)-SUBSTITUTE(AT68,"NF","")&amp;AU68)</f>
        <v/>
      </c>
      <c r="AR68" s="204" t="str">
        <f ca="1">IF(OFFSET($AB68,0,MATCH(A$17,AC$1:AI$1,0))=0,"",OFFSET($AB68,0,MATCH(A$17,AC$1:AI$1,0))&amp;" / "&amp;W68 &amp;" ("&amp;INDEX(Data!DX:DX,MATCH(W68,Data!DT:DT,0))&amp;")")</f>
        <v/>
      </c>
      <c r="AS68" s="204" t="e">
        <f>INDEX(Data!DX:DX,MATCH(W68,Data!DT:DT,0))</f>
        <v>#N/A</v>
      </c>
      <c r="AT68" s="204" t="e">
        <f>MID(INDEX(Data!A:A,MATCH(W68,Data!DT:DT,0)),2,5)</f>
        <v>#N/A</v>
      </c>
      <c r="AU68" s="204" t="e">
        <f>INDEX(Data!DW:DW,MATCH(W68,Data!DT:DT,0))</f>
        <v>#N/A</v>
      </c>
      <c r="AV68" s="204" t="str">
        <f t="shared" ca="1" si="40"/>
        <v/>
      </c>
      <c r="AW68" s="204" t="str">
        <f t="array" aca="1" ref="AW68" ca="1">INDEX($AR$3:$AR$102,MATCH(LARGE(COUNTIF($AQ$3:$AQ$102,"&lt;"&amp;$AQ$3:$AQ$102),ROWS(AQ$3:AQ68)),COUNTIF($AQ$3:$AQ$102,"&lt;"&amp;$AQ$3:$AQ$102),0))</f>
        <v/>
      </c>
      <c r="AX68" s="344"/>
      <c r="AY68" s="203"/>
      <c r="AZ68" s="203"/>
      <c r="BA68" s="203"/>
      <c r="BB68" s="203"/>
      <c r="BC68" s="203"/>
      <c r="BD68" s="203"/>
      <c r="BE68" s="203"/>
      <c r="BF68" s="203"/>
      <c r="BG68" s="203"/>
      <c r="BH68" s="203"/>
      <c r="BI68" s="203"/>
      <c r="BJ68" s="203"/>
      <c r="BK68" s="203"/>
      <c r="BL68" s="203"/>
      <c r="BM68" s="203"/>
      <c r="BN68" s="203"/>
      <c r="BO68" s="203"/>
      <c r="BP68" s="203"/>
      <c r="BQ68" s="203"/>
      <c r="BR68" s="203"/>
      <c r="BS68" s="203"/>
      <c r="BT68" s="203"/>
      <c r="BU68" s="203"/>
      <c r="BV68" s="203"/>
      <c r="BW68" s="203"/>
      <c r="BX68" s="203"/>
      <c r="BY68" s="203"/>
      <c r="BZ68" s="203"/>
      <c r="CA68" s="203"/>
      <c r="CB68" s="203"/>
      <c r="CC68" s="203"/>
      <c r="CD68" s="203"/>
      <c r="CE68" s="203"/>
      <c r="CF68" s="203"/>
      <c r="CG68" s="203"/>
      <c r="CH68" s="203"/>
      <c r="CI68" s="203"/>
      <c r="CJ68" s="203"/>
      <c r="CK68" s="203"/>
    </row>
    <row r="69" spans="1:89" s="138" customFormat="1" x14ac:dyDescent="0.25">
      <c r="A69" s="264" t="str">
        <f t="shared" ca="1" si="29"/>
        <v/>
      </c>
      <c r="B69" s="265"/>
      <c r="C69" s="266"/>
      <c r="D69" s="400" t="str">
        <f t="shared" ca="1" si="37"/>
        <v/>
      </c>
      <c r="E69" s="401"/>
      <c r="F69" s="203" t="str">
        <f t="shared" ca="1" si="38"/>
        <v/>
      </c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13"/>
      <c r="V69" s="258"/>
      <c r="W69" s="213">
        <f>Data!DT157</f>
        <v>0</v>
      </c>
      <c r="X69" s="215">
        <f>IF(ISERROR(INDEX(Data!$DY:$IB,MATCH($W69,Data!$DT:$DT,0),MATCH(X$1&amp;"/"&amp;$A$2,Data!$DY$1:$IB$1,0)))=TRUE,0,INDEX(Data!$DY:$IB,MATCH($W69,Data!$DT:$DT,0),MATCH(X$1&amp;"/"&amp;$A$2,Data!$DY$1:$IB$1,0)))</f>
        <v>0</v>
      </c>
      <c r="Y69" s="215">
        <f>IF(ISERROR(INDEX(Data!$DY:$IB,MATCH($W69,Data!$DT:$DT,0),MATCH(Y$1&amp;"/"&amp;$A$2,Data!$DY$1:$IB$1,0)))=TRUE,0,INDEX(Data!$DY:$IB,MATCH($W69,Data!$DT:$DT,0),MATCH(Y$1&amp;"/"&amp;$A$2,Data!$DY$1:$IB$1,0)))</f>
        <v>0</v>
      </c>
      <c r="Z69" s="215">
        <f>IF(ISERROR(INDEX(Data!$DY:$IB,MATCH($W69,Data!$DT:$DT,0),MATCH(Z$1&amp;"/"&amp;$A$2,Data!$DY$1:$IB$1,0)))=TRUE,0,INDEX(Data!$DY:$IB,MATCH($W69,Data!$DT:$DT,0),MATCH(Z$1&amp;"/"&amp;$A$2,Data!$DY$1:$IB$1,0)))</f>
        <v>0</v>
      </c>
      <c r="AA69" s="215">
        <f>IF(ISERROR(INDEX(Data!$DY:$IB,MATCH($W69,Data!$DT:$DT,0),MATCH(AA$1&amp;"/"&amp;$A$2,Data!$DY$1:$IB$1,0)))=TRUE,0,INDEX(Data!$DY:$IB,MATCH($W69,Data!$DT:$DT,0),MATCH(AA$1&amp;"/"&amp;$A$2,Data!$DY$1:$IB$1,0)))</f>
        <v>0</v>
      </c>
      <c r="AB69" s="215">
        <f>IF(ISERROR(INDEX(Data!$DY:$IB,MATCH($W69,Data!$DT:$DT,0),MATCH(AB$1&amp;"/"&amp;$A$2,Data!$DY$1:$IB$1,0)))=TRUE,0,INDEX(Data!$DY:$IB,MATCH($W69,Data!$DT:$DT,0),MATCH(AB$1&amp;"/"&amp;$A$2,Data!$DY$1:$IB$1,0)))</f>
        <v>0</v>
      </c>
      <c r="AC69" s="213">
        <f t="array" aca="1" ref="AC69" ca="1">SUMPRODUCT(($X69:$AB69&lt;=AC$2)*($X69:$AB69&gt;0))</f>
        <v>0</v>
      </c>
      <c r="AD69" s="213">
        <f t="shared" ca="1" si="36"/>
        <v>0</v>
      </c>
      <c r="AE69" s="213">
        <f t="shared" ca="1" si="36"/>
        <v>0</v>
      </c>
      <c r="AF69" s="213">
        <f t="shared" ca="1" si="36"/>
        <v>0</v>
      </c>
      <c r="AG69" s="213">
        <f t="shared" ca="1" si="36"/>
        <v>0</v>
      </c>
      <c r="AH69" s="213">
        <f t="shared" ca="1" si="36"/>
        <v>0</v>
      </c>
      <c r="AI69" s="213">
        <f t="shared" ca="1" si="12"/>
        <v>0</v>
      </c>
      <c r="AJ69" s="213" t="str">
        <f t="shared" ca="1" si="16"/>
        <v/>
      </c>
      <c r="AK69" s="213" t="str">
        <f t="shared" ca="1" si="41"/>
        <v/>
      </c>
      <c r="AL69" s="213" t="str">
        <f t="shared" ca="1" si="42"/>
        <v/>
      </c>
      <c r="AM69" s="213" t="str">
        <f t="shared" ca="1" si="43"/>
        <v/>
      </c>
      <c r="AN69" s="213" t="str">
        <f t="shared" ca="1" si="44"/>
        <v/>
      </c>
      <c r="AO69" s="213" t="str">
        <f t="shared" ca="1" si="45"/>
        <v/>
      </c>
      <c r="AP69" s="213" t="str">
        <f t="shared" ca="1" si="39"/>
        <v/>
      </c>
      <c r="AQ69" s="213" t="str">
        <f t="shared" ca="1" si="46"/>
        <v/>
      </c>
      <c r="AR69" s="204" t="str">
        <f ca="1">IF(OFFSET($AB69,0,MATCH(A$17,AC$1:AI$1,0))=0,"",OFFSET($AB69,0,MATCH(A$17,AC$1:AI$1,0))&amp;" / "&amp;W69 &amp;" ("&amp;INDEX(Data!DX:DX,MATCH(W69,Data!DT:DT,0))&amp;")")</f>
        <v/>
      </c>
      <c r="AS69" s="204" t="e">
        <f>INDEX(Data!DX:DX,MATCH(W69,Data!DT:DT,0))</f>
        <v>#N/A</v>
      </c>
      <c r="AT69" s="204" t="e">
        <f>MID(INDEX(Data!A:A,MATCH(W69,Data!DT:DT,0)),2,5)</f>
        <v>#N/A</v>
      </c>
      <c r="AU69" s="204" t="e">
        <f>INDEX(Data!DW:DW,MATCH(W69,Data!DT:DT,0))</f>
        <v>#N/A</v>
      </c>
      <c r="AV69" s="204" t="str">
        <f t="shared" ca="1" si="40"/>
        <v/>
      </c>
      <c r="AW69" s="204" t="str">
        <f t="array" aca="1" ref="AW69" ca="1">INDEX($AR$3:$AR$102,MATCH(LARGE(COUNTIF($AQ$3:$AQ$102,"&lt;"&amp;$AQ$3:$AQ$102),ROWS(AQ$3:AQ69)),COUNTIF($AQ$3:$AQ$102,"&lt;"&amp;$AQ$3:$AQ$102),0))</f>
        <v/>
      </c>
      <c r="AX69" s="344"/>
      <c r="AY69" s="203"/>
      <c r="AZ69" s="203"/>
      <c r="BA69" s="203"/>
      <c r="BB69" s="203"/>
      <c r="BC69" s="203"/>
      <c r="BD69" s="203"/>
      <c r="BE69" s="203"/>
      <c r="BF69" s="203"/>
      <c r="BG69" s="203"/>
      <c r="BH69" s="203"/>
      <c r="BI69" s="203"/>
      <c r="BJ69" s="203"/>
      <c r="BK69" s="203"/>
      <c r="BL69" s="203"/>
      <c r="BM69" s="203"/>
      <c r="BN69" s="203"/>
      <c r="BO69" s="203"/>
      <c r="BP69" s="203"/>
      <c r="BQ69" s="203"/>
      <c r="BR69" s="203"/>
      <c r="BS69" s="203"/>
      <c r="BT69" s="203"/>
      <c r="BU69" s="203"/>
      <c r="BV69" s="203"/>
      <c r="BW69" s="203"/>
      <c r="BX69" s="203"/>
      <c r="BY69" s="203"/>
      <c r="BZ69" s="203"/>
      <c r="CA69" s="203"/>
      <c r="CB69" s="203"/>
      <c r="CC69" s="203"/>
      <c r="CD69" s="203"/>
      <c r="CE69" s="203"/>
      <c r="CF69" s="203"/>
      <c r="CG69" s="203"/>
      <c r="CH69" s="203"/>
      <c r="CI69" s="203"/>
      <c r="CJ69" s="203"/>
      <c r="CK69" s="203"/>
    </row>
    <row r="70" spans="1:89" s="138" customFormat="1" x14ac:dyDescent="0.25">
      <c r="A70" s="264" t="str">
        <f t="shared" ca="1" si="29"/>
        <v/>
      </c>
      <c r="B70" s="265"/>
      <c r="C70" s="266"/>
      <c r="D70" s="400" t="str">
        <f t="shared" ca="1" si="37"/>
        <v/>
      </c>
      <c r="E70" s="401"/>
      <c r="F70" s="203" t="str">
        <f t="shared" ca="1" si="38"/>
        <v/>
      </c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13"/>
      <c r="V70" s="258"/>
      <c r="W70" s="213">
        <f>Data!DT158</f>
        <v>0</v>
      </c>
      <c r="X70" s="215">
        <f>IF(ISERROR(INDEX(Data!$DY:$IB,MATCH($W70,Data!$DT:$DT,0),MATCH(X$1&amp;"/"&amp;$A$2,Data!$DY$1:$IB$1,0)))=TRUE,0,INDEX(Data!$DY:$IB,MATCH($W70,Data!$DT:$DT,0),MATCH(X$1&amp;"/"&amp;$A$2,Data!$DY$1:$IB$1,0)))</f>
        <v>0</v>
      </c>
      <c r="Y70" s="215">
        <f>IF(ISERROR(INDEX(Data!$DY:$IB,MATCH($W70,Data!$DT:$DT,0),MATCH(Y$1&amp;"/"&amp;$A$2,Data!$DY$1:$IB$1,0)))=TRUE,0,INDEX(Data!$DY:$IB,MATCH($W70,Data!$DT:$DT,0),MATCH(Y$1&amp;"/"&amp;$A$2,Data!$DY$1:$IB$1,0)))</f>
        <v>0</v>
      </c>
      <c r="Z70" s="215">
        <f>IF(ISERROR(INDEX(Data!$DY:$IB,MATCH($W70,Data!$DT:$DT,0),MATCH(Z$1&amp;"/"&amp;$A$2,Data!$DY$1:$IB$1,0)))=TRUE,0,INDEX(Data!$DY:$IB,MATCH($W70,Data!$DT:$DT,0),MATCH(Z$1&amp;"/"&amp;$A$2,Data!$DY$1:$IB$1,0)))</f>
        <v>0</v>
      </c>
      <c r="AA70" s="215">
        <f>IF(ISERROR(INDEX(Data!$DY:$IB,MATCH($W70,Data!$DT:$DT,0),MATCH(AA$1&amp;"/"&amp;$A$2,Data!$DY$1:$IB$1,0)))=TRUE,0,INDEX(Data!$DY:$IB,MATCH($W70,Data!$DT:$DT,0),MATCH(AA$1&amp;"/"&amp;$A$2,Data!$DY$1:$IB$1,0)))</f>
        <v>0</v>
      </c>
      <c r="AB70" s="215">
        <f>IF(ISERROR(INDEX(Data!$DY:$IB,MATCH($W70,Data!$DT:$DT,0),MATCH(AB$1&amp;"/"&amp;$A$2,Data!$DY$1:$IB$1,0)))=TRUE,0,INDEX(Data!$DY:$IB,MATCH($W70,Data!$DT:$DT,0),MATCH(AB$1&amp;"/"&amp;$A$2,Data!$DY$1:$IB$1,0)))</f>
        <v>0</v>
      </c>
      <c r="AC70" s="213">
        <f t="array" aca="1" ref="AC70" ca="1">SUMPRODUCT(($X70:$AB70&lt;=AC$2)*($X70:$AB70&gt;0))</f>
        <v>0</v>
      </c>
      <c r="AD70" s="213">
        <f t="shared" ca="1" si="36"/>
        <v>0</v>
      </c>
      <c r="AE70" s="213">
        <f t="shared" ca="1" si="36"/>
        <v>0</v>
      </c>
      <c r="AF70" s="213">
        <f t="shared" ca="1" si="36"/>
        <v>0</v>
      </c>
      <c r="AG70" s="213">
        <f t="shared" ca="1" si="36"/>
        <v>0</v>
      </c>
      <c r="AH70" s="213">
        <f t="shared" ca="1" si="36"/>
        <v>0</v>
      </c>
      <c r="AI70" s="213">
        <f t="shared" ca="1" si="12"/>
        <v>0</v>
      </c>
      <c r="AJ70" s="213" t="str">
        <f t="shared" ca="1" si="16"/>
        <v/>
      </c>
      <c r="AK70" s="213" t="str">
        <f t="shared" ca="1" si="41"/>
        <v/>
      </c>
      <c r="AL70" s="213" t="str">
        <f t="shared" ca="1" si="42"/>
        <v/>
      </c>
      <c r="AM70" s="213" t="str">
        <f t="shared" ca="1" si="43"/>
        <v/>
      </c>
      <c r="AN70" s="213" t="str">
        <f t="shared" ca="1" si="44"/>
        <v/>
      </c>
      <c r="AO70" s="213" t="str">
        <f t="shared" ca="1" si="45"/>
        <v/>
      </c>
      <c r="AP70" s="213" t="str">
        <f t="shared" ca="1" si="39"/>
        <v/>
      </c>
      <c r="AQ70" s="213" t="str">
        <f t="shared" ca="1" si="46"/>
        <v/>
      </c>
      <c r="AR70" s="204" t="str">
        <f ca="1">IF(OFFSET($AB70,0,MATCH(A$17,AC$1:AI$1,0))=0,"",OFFSET($AB70,0,MATCH(A$17,AC$1:AI$1,0))&amp;" / "&amp;W70 &amp;" ("&amp;INDEX(Data!DX:DX,MATCH(W70,Data!DT:DT,0))&amp;")")</f>
        <v/>
      </c>
      <c r="AS70" s="204" t="e">
        <f>INDEX(Data!DX:DX,MATCH(W70,Data!DT:DT,0))</f>
        <v>#N/A</v>
      </c>
      <c r="AT70" s="204" t="e">
        <f>MID(INDEX(Data!A:A,MATCH(W70,Data!DT:DT,0)),2,5)</f>
        <v>#N/A</v>
      </c>
      <c r="AU70" s="204" t="e">
        <f>INDEX(Data!DW:DW,MATCH(W70,Data!DT:DT,0))</f>
        <v>#N/A</v>
      </c>
      <c r="AV70" s="204" t="str">
        <f t="shared" ca="1" si="40"/>
        <v/>
      </c>
      <c r="AW70" s="204" t="str">
        <f t="array" aca="1" ref="AW70" ca="1">INDEX($AR$3:$AR$102,MATCH(LARGE(COUNTIF($AQ$3:$AQ$102,"&lt;"&amp;$AQ$3:$AQ$102),ROWS(AQ$3:AQ70)),COUNTIF($AQ$3:$AQ$102,"&lt;"&amp;$AQ$3:$AQ$102),0))</f>
        <v/>
      </c>
      <c r="AX70" s="344"/>
      <c r="AY70" s="203"/>
      <c r="AZ70" s="203"/>
      <c r="BA70" s="203"/>
      <c r="BB70" s="203"/>
      <c r="BC70" s="203"/>
      <c r="BD70" s="203"/>
      <c r="BE70" s="203"/>
      <c r="BF70" s="203"/>
      <c r="BG70" s="203"/>
      <c r="BH70" s="203"/>
      <c r="BI70" s="203"/>
      <c r="BJ70" s="203"/>
      <c r="BK70" s="203"/>
      <c r="BL70" s="203"/>
      <c r="BM70" s="203"/>
      <c r="BN70" s="203"/>
      <c r="BO70" s="203"/>
      <c r="BP70" s="203"/>
      <c r="BQ70" s="203"/>
      <c r="BR70" s="203"/>
      <c r="BS70" s="203"/>
      <c r="BT70" s="203"/>
      <c r="BU70" s="203"/>
      <c r="BV70" s="203"/>
      <c r="BW70" s="203"/>
      <c r="BX70" s="203"/>
      <c r="BY70" s="203"/>
      <c r="BZ70" s="203"/>
      <c r="CA70" s="203"/>
      <c r="CB70" s="203"/>
      <c r="CC70" s="203"/>
      <c r="CD70" s="203"/>
      <c r="CE70" s="203"/>
      <c r="CF70" s="203"/>
      <c r="CG70" s="203"/>
      <c r="CH70" s="203"/>
      <c r="CI70" s="203"/>
      <c r="CJ70" s="203"/>
      <c r="CK70" s="203"/>
    </row>
    <row r="71" spans="1:89" s="138" customFormat="1" x14ac:dyDescent="0.25">
      <c r="A71" s="264" t="str">
        <f t="shared" ca="1" si="29"/>
        <v/>
      </c>
      <c r="B71" s="265"/>
      <c r="C71" s="266"/>
      <c r="D71" s="400" t="str">
        <f t="shared" ca="1" si="37"/>
        <v/>
      </c>
      <c r="E71" s="401"/>
      <c r="F71" s="203" t="str">
        <f t="shared" ca="1" si="38"/>
        <v/>
      </c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13"/>
      <c r="V71" s="258"/>
      <c r="W71" s="213">
        <f>Data!DT159</f>
        <v>0</v>
      </c>
      <c r="X71" s="215">
        <f>IF(ISERROR(INDEX(Data!$DY:$IB,MATCH($W71,Data!$DT:$DT,0),MATCH(X$1&amp;"/"&amp;$A$2,Data!$DY$1:$IB$1,0)))=TRUE,0,INDEX(Data!$DY:$IB,MATCH($W71,Data!$DT:$DT,0),MATCH(X$1&amp;"/"&amp;$A$2,Data!$DY$1:$IB$1,0)))</f>
        <v>0</v>
      </c>
      <c r="Y71" s="215">
        <f>IF(ISERROR(INDEX(Data!$DY:$IB,MATCH($W71,Data!$DT:$DT,0),MATCH(Y$1&amp;"/"&amp;$A$2,Data!$DY$1:$IB$1,0)))=TRUE,0,INDEX(Data!$DY:$IB,MATCH($W71,Data!$DT:$DT,0),MATCH(Y$1&amp;"/"&amp;$A$2,Data!$DY$1:$IB$1,0)))</f>
        <v>0</v>
      </c>
      <c r="Z71" s="215">
        <f>IF(ISERROR(INDEX(Data!$DY:$IB,MATCH($W71,Data!$DT:$DT,0),MATCH(Z$1&amp;"/"&amp;$A$2,Data!$DY$1:$IB$1,0)))=TRUE,0,INDEX(Data!$DY:$IB,MATCH($W71,Data!$DT:$DT,0),MATCH(Z$1&amp;"/"&amp;$A$2,Data!$DY$1:$IB$1,0)))</f>
        <v>0</v>
      </c>
      <c r="AA71" s="215">
        <f>IF(ISERROR(INDEX(Data!$DY:$IB,MATCH($W71,Data!$DT:$DT,0),MATCH(AA$1&amp;"/"&amp;$A$2,Data!$DY$1:$IB$1,0)))=TRUE,0,INDEX(Data!$DY:$IB,MATCH($W71,Data!$DT:$DT,0),MATCH(AA$1&amp;"/"&amp;$A$2,Data!$DY$1:$IB$1,0)))</f>
        <v>0</v>
      </c>
      <c r="AB71" s="215">
        <f>IF(ISERROR(INDEX(Data!$DY:$IB,MATCH($W71,Data!$DT:$DT,0),MATCH(AB$1&amp;"/"&amp;$A$2,Data!$DY$1:$IB$1,0)))=TRUE,0,INDEX(Data!$DY:$IB,MATCH($W71,Data!$DT:$DT,0),MATCH(AB$1&amp;"/"&amp;$A$2,Data!$DY$1:$IB$1,0)))</f>
        <v>0</v>
      </c>
      <c r="AC71" s="213">
        <f t="array" aca="1" ref="AC71" ca="1">SUMPRODUCT(($X71:$AB71&lt;=AC$2)*($X71:$AB71&gt;0))</f>
        <v>0</v>
      </c>
      <c r="AD71" s="213">
        <f t="shared" ca="1" si="36"/>
        <v>0</v>
      </c>
      <c r="AE71" s="213">
        <f t="shared" ca="1" si="36"/>
        <v>0</v>
      </c>
      <c r="AF71" s="213">
        <f t="shared" ca="1" si="36"/>
        <v>0</v>
      </c>
      <c r="AG71" s="213">
        <f t="shared" ca="1" si="36"/>
        <v>0</v>
      </c>
      <c r="AH71" s="213">
        <f t="shared" ca="1" si="36"/>
        <v>0</v>
      </c>
      <c r="AI71" s="213">
        <f t="shared" ca="1" si="12"/>
        <v>0</v>
      </c>
      <c r="AJ71" s="213" t="str">
        <f t="shared" ca="1" si="16"/>
        <v/>
      </c>
      <c r="AK71" s="213" t="str">
        <f t="shared" ca="1" si="41"/>
        <v/>
      </c>
      <c r="AL71" s="213" t="str">
        <f t="shared" ca="1" si="42"/>
        <v/>
      </c>
      <c r="AM71" s="213" t="str">
        <f t="shared" ca="1" si="43"/>
        <v/>
      </c>
      <c r="AN71" s="213" t="str">
        <f t="shared" ca="1" si="44"/>
        <v/>
      </c>
      <c r="AO71" s="213" t="str">
        <f t="shared" ca="1" si="45"/>
        <v/>
      </c>
      <c r="AP71" s="213" t="str">
        <f t="shared" ca="1" si="39"/>
        <v/>
      </c>
      <c r="AQ71" s="213" t="str">
        <f t="shared" ca="1" si="46"/>
        <v/>
      </c>
      <c r="AR71" s="204" t="str">
        <f ca="1">IF(OFFSET($AB71,0,MATCH(A$17,AC$1:AI$1,0))=0,"",OFFSET($AB71,0,MATCH(A$17,AC$1:AI$1,0))&amp;" / "&amp;W71 &amp;" ("&amp;INDEX(Data!DX:DX,MATCH(W71,Data!DT:DT,0))&amp;")")</f>
        <v/>
      </c>
      <c r="AS71" s="204" t="e">
        <f>INDEX(Data!DX:DX,MATCH(W71,Data!DT:DT,0))</f>
        <v>#N/A</v>
      </c>
      <c r="AT71" s="204" t="e">
        <f>MID(INDEX(Data!A:A,MATCH(W71,Data!DT:DT,0)),2,5)</f>
        <v>#N/A</v>
      </c>
      <c r="AU71" s="204" t="e">
        <f>INDEX(Data!DW:DW,MATCH(W71,Data!DT:DT,0))</f>
        <v>#N/A</v>
      </c>
      <c r="AV71" s="204" t="str">
        <f t="shared" ca="1" si="40"/>
        <v/>
      </c>
      <c r="AW71" s="204" t="str">
        <f t="array" aca="1" ref="AW71" ca="1">INDEX($AR$3:$AR$102,MATCH(LARGE(COUNTIF($AQ$3:$AQ$102,"&lt;"&amp;$AQ$3:$AQ$102),ROWS(AQ$3:AQ71)),COUNTIF($AQ$3:$AQ$102,"&lt;"&amp;$AQ$3:$AQ$102),0))</f>
        <v/>
      </c>
      <c r="AX71" s="344"/>
      <c r="AY71" s="203"/>
      <c r="AZ71" s="203"/>
      <c r="BA71" s="203"/>
      <c r="BB71" s="203"/>
      <c r="BC71" s="203"/>
      <c r="BD71" s="203"/>
      <c r="BE71" s="203"/>
      <c r="BF71" s="203"/>
      <c r="BG71" s="203"/>
      <c r="BH71" s="203"/>
      <c r="BI71" s="203"/>
      <c r="BJ71" s="203"/>
      <c r="BK71" s="203"/>
      <c r="BL71" s="203"/>
      <c r="BM71" s="203"/>
      <c r="BN71" s="203"/>
      <c r="BO71" s="203"/>
      <c r="BP71" s="203"/>
      <c r="BQ71" s="203"/>
      <c r="BR71" s="203"/>
      <c r="BS71" s="203"/>
      <c r="BT71" s="203"/>
      <c r="BU71" s="203"/>
      <c r="BV71" s="203"/>
      <c r="BW71" s="203"/>
      <c r="BX71" s="203"/>
      <c r="BY71" s="203"/>
      <c r="BZ71" s="203"/>
      <c r="CA71" s="203"/>
      <c r="CB71" s="203"/>
      <c r="CC71" s="203"/>
      <c r="CD71" s="203"/>
      <c r="CE71" s="203"/>
      <c r="CF71" s="203"/>
      <c r="CG71" s="203"/>
      <c r="CH71" s="203"/>
      <c r="CI71" s="203"/>
      <c r="CJ71" s="203"/>
      <c r="CK71" s="203"/>
    </row>
    <row r="72" spans="1:89" s="138" customFormat="1" x14ac:dyDescent="0.25">
      <c r="A72" s="264" t="str">
        <f t="shared" ca="1" si="29"/>
        <v/>
      </c>
      <c r="B72" s="265"/>
      <c r="C72" s="266"/>
      <c r="D72" s="400" t="str">
        <f t="shared" ca="1" si="37"/>
        <v/>
      </c>
      <c r="E72" s="401"/>
      <c r="F72" s="203" t="str">
        <f t="shared" ca="1" si="38"/>
        <v/>
      </c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13"/>
      <c r="V72" s="258"/>
      <c r="W72" s="213">
        <f>Data!DT160</f>
        <v>0</v>
      </c>
      <c r="X72" s="215">
        <f>IF(ISERROR(INDEX(Data!$DY:$IB,MATCH($W72,Data!$DT:$DT,0),MATCH(X$1&amp;"/"&amp;$A$2,Data!$DY$1:$IB$1,0)))=TRUE,0,INDEX(Data!$DY:$IB,MATCH($W72,Data!$DT:$DT,0),MATCH(X$1&amp;"/"&amp;$A$2,Data!$DY$1:$IB$1,0)))</f>
        <v>0</v>
      </c>
      <c r="Y72" s="215">
        <f>IF(ISERROR(INDEX(Data!$DY:$IB,MATCH($W72,Data!$DT:$DT,0),MATCH(Y$1&amp;"/"&amp;$A$2,Data!$DY$1:$IB$1,0)))=TRUE,0,INDEX(Data!$DY:$IB,MATCH($W72,Data!$DT:$DT,0),MATCH(Y$1&amp;"/"&amp;$A$2,Data!$DY$1:$IB$1,0)))</f>
        <v>0</v>
      </c>
      <c r="Z72" s="215">
        <f>IF(ISERROR(INDEX(Data!$DY:$IB,MATCH($W72,Data!$DT:$DT,0),MATCH(Z$1&amp;"/"&amp;$A$2,Data!$DY$1:$IB$1,0)))=TRUE,0,INDEX(Data!$DY:$IB,MATCH($W72,Data!$DT:$DT,0),MATCH(Z$1&amp;"/"&amp;$A$2,Data!$DY$1:$IB$1,0)))</f>
        <v>0</v>
      </c>
      <c r="AA72" s="215">
        <f>IF(ISERROR(INDEX(Data!$DY:$IB,MATCH($W72,Data!$DT:$DT,0),MATCH(AA$1&amp;"/"&amp;$A$2,Data!$DY$1:$IB$1,0)))=TRUE,0,INDEX(Data!$DY:$IB,MATCH($W72,Data!$DT:$DT,0),MATCH(AA$1&amp;"/"&amp;$A$2,Data!$DY$1:$IB$1,0)))</f>
        <v>0</v>
      </c>
      <c r="AB72" s="215">
        <f>IF(ISERROR(INDEX(Data!$DY:$IB,MATCH($W72,Data!$DT:$DT,0),MATCH(AB$1&amp;"/"&amp;$A$2,Data!$DY$1:$IB$1,0)))=TRUE,0,INDEX(Data!$DY:$IB,MATCH($W72,Data!$DT:$DT,0),MATCH(AB$1&amp;"/"&amp;$A$2,Data!$DY$1:$IB$1,0)))</f>
        <v>0</v>
      </c>
      <c r="AC72" s="213">
        <f t="array" aca="1" ref="AC72" ca="1">SUMPRODUCT(($X72:$AB72&lt;=AC$2)*($X72:$AB72&gt;0))</f>
        <v>0</v>
      </c>
      <c r="AD72" s="213">
        <f t="shared" ca="1" si="36"/>
        <v>0</v>
      </c>
      <c r="AE72" s="213">
        <f t="shared" ca="1" si="36"/>
        <v>0</v>
      </c>
      <c r="AF72" s="213">
        <f t="shared" ca="1" si="36"/>
        <v>0</v>
      </c>
      <c r="AG72" s="213">
        <f t="shared" ca="1" si="36"/>
        <v>0</v>
      </c>
      <c r="AH72" s="213">
        <f t="shared" ca="1" si="36"/>
        <v>0</v>
      </c>
      <c r="AI72" s="213">
        <f t="shared" ca="1" si="12"/>
        <v>0</v>
      </c>
      <c r="AJ72" s="213" t="str">
        <f t="shared" ca="1" si="16"/>
        <v/>
      </c>
      <c r="AK72" s="213" t="str">
        <f t="shared" ca="1" si="41"/>
        <v/>
      </c>
      <c r="AL72" s="213" t="str">
        <f t="shared" ca="1" si="42"/>
        <v/>
      </c>
      <c r="AM72" s="213" t="str">
        <f t="shared" ca="1" si="43"/>
        <v/>
      </c>
      <c r="AN72" s="213" t="str">
        <f t="shared" ca="1" si="44"/>
        <v/>
      </c>
      <c r="AO72" s="213" t="str">
        <f t="shared" ca="1" si="45"/>
        <v/>
      </c>
      <c r="AP72" s="213" t="str">
        <f t="shared" ca="1" si="39"/>
        <v/>
      </c>
      <c r="AQ72" s="213" t="str">
        <f t="shared" ca="1" si="46"/>
        <v/>
      </c>
      <c r="AR72" s="204" t="str">
        <f ca="1">IF(OFFSET($AB72,0,MATCH(A$17,AC$1:AI$1,0))=0,"",OFFSET($AB72,0,MATCH(A$17,AC$1:AI$1,0))&amp;" / "&amp;W72 &amp;" ("&amp;INDEX(Data!DX:DX,MATCH(W72,Data!DT:DT,0))&amp;")")</f>
        <v/>
      </c>
      <c r="AS72" s="204" t="e">
        <f>INDEX(Data!DX:DX,MATCH(W72,Data!DT:DT,0))</f>
        <v>#N/A</v>
      </c>
      <c r="AT72" s="204" t="e">
        <f>MID(INDEX(Data!A:A,MATCH(W72,Data!DT:DT,0)),2,5)</f>
        <v>#N/A</v>
      </c>
      <c r="AU72" s="204" t="e">
        <f>INDEX(Data!DW:DW,MATCH(W72,Data!DT:DT,0))</f>
        <v>#N/A</v>
      </c>
      <c r="AV72" s="204" t="str">
        <f t="shared" ca="1" si="40"/>
        <v/>
      </c>
      <c r="AW72" s="204" t="str">
        <f t="array" aca="1" ref="AW72" ca="1">INDEX($AR$3:$AR$102,MATCH(LARGE(COUNTIF($AQ$3:$AQ$102,"&lt;"&amp;$AQ$3:$AQ$102),ROWS(AQ$3:AQ72)),COUNTIF($AQ$3:$AQ$102,"&lt;"&amp;$AQ$3:$AQ$102),0))</f>
        <v/>
      </c>
      <c r="AX72" s="344"/>
      <c r="AY72" s="203"/>
      <c r="AZ72" s="203"/>
      <c r="BA72" s="203"/>
      <c r="BB72" s="203"/>
      <c r="BC72" s="203"/>
      <c r="BD72" s="203"/>
      <c r="BE72" s="203"/>
      <c r="BF72" s="203"/>
      <c r="BG72" s="203"/>
      <c r="BH72" s="203"/>
      <c r="BI72" s="203"/>
      <c r="BJ72" s="203"/>
      <c r="BK72" s="203"/>
      <c r="BL72" s="203"/>
      <c r="BM72" s="203"/>
      <c r="BN72" s="203"/>
      <c r="BO72" s="203"/>
      <c r="BP72" s="203"/>
      <c r="BQ72" s="203"/>
      <c r="BR72" s="203"/>
      <c r="BS72" s="203"/>
      <c r="BT72" s="203"/>
      <c r="BU72" s="203"/>
      <c r="BV72" s="203"/>
      <c r="BW72" s="203"/>
      <c r="BX72" s="203"/>
      <c r="BY72" s="203"/>
      <c r="BZ72" s="203"/>
      <c r="CA72" s="203"/>
      <c r="CB72" s="203"/>
      <c r="CC72" s="203"/>
      <c r="CD72" s="203"/>
      <c r="CE72" s="203"/>
      <c r="CF72" s="203"/>
      <c r="CG72" s="203"/>
      <c r="CH72" s="203"/>
      <c r="CI72" s="203"/>
      <c r="CJ72" s="203"/>
      <c r="CK72" s="203"/>
    </row>
    <row r="73" spans="1:89" s="138" customFormat="1" x14ac:dyDescent="0.25">
      <c r="A73" s="264" t="str">
        <f t="shared" ca="1" si="29"/>
        <v/>
      </c>
      <c r="B73" s="265"/>
      <c r="C73" s="266"/>
      <c r="D73" s="400" t="str">
        <f t="shared" ca="1" si="37"/>
        <v/>
      </c>
      <c r="E73" s="401"/>
      <c r="F73" s="203" t="str">
        <f t="shared" ca="1" si="38"/>
        <v/>
      </c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13"/>
      <c r="V73" s="258"/>
      <c r="W73" s="213">
        <f>Data!DT161</f>
        <v>0</v>
      </c>
      <c r="X73" s="215">
        <f>IF(ISERROR(INDEX(Data!$DY:$IB,MATCH($W73,Data!$DT:$DT,0),MATCH(X$1&amp;"/"&amp;$A$2,Data!$DY$1:$IB$1,0)))=TRUE,0,INDEX(Data!$DY:$IB,MATCH($W73,Data!$DT:$DT,0),MATCH(X$1&amp;"/"&amp;$A$2,Data!$DY$1:$IB$1,0)))</f>
        <v>0</v>
      </c>
      <c r="Y73" s="215">
        <f>IF(ISERROR(INDEX(Data!$DY:$IB,MATCH($W73,Data!$DT:$DT,0),MATCH(Y$1&amp;"/"&amp;$A$2,Data!$DY$1:$IB$1,0)))=TRUE,0,INDEX(Data!$DY:$IB,MATCH($W73,Data!$DT:$DT,0),MATCH(Y$1&amp;"/"&amp;$A$2,Data!$DY$1:$IB$1,0)))</f>
        <v>0</v>
      </c>
      <c r="Z73" s="215">
        <f>IF(ISERROR(INDEX(Data!$DY:$IB,MATCH($W73,Data!$DT:$DT,0),MATCH(Z$1&amp;"/"&amp;$A$2,Data!$DY$1:$IB$1,0)))=TRUE,0,INDEX(Data!$DY:$IB,MATCH($W73,Data!$DT:$DT,0),MATCH(Z$1&amp;"/"&amp;$A$2,Data!$DY$1:$IB$1,0)))</f>
        <v>0</v>
      </c>
      <c r="AA73" s="215">
        <f>IF(ISERROR(INDEX(Data!$DY:$IB,MATCH($W73,Data!$DT:$DT,0),MATCH(AA$1&amp;"/"&amp;$A$2,Data!$DY$1:$IB$1,0)))=TRUE,0,INDEX(Data!$DY:$IB,MATCH($W73,Data!$DT:$DT,0),MATCH(AA$1&amp;"/"&amp;$A$2,Data!$DY$1:$IB$1,0)))</f>
        <v>0</v>
      </c>
      <c r="AB73" s="215">
        <f>IF(ISERROR(INDEX(Data!$DY:$IB,MATCH($W73,Data!$DT:$DT,0),MATCH(AB$1&amp;"/"&amp;$A$2,Data!$DY$1:$IB$1,0)))=TRUE,0,INDEX(Data!$DY:$IB,MATCH($W73,Data!$DT:$DT,0),MATCH(AB$1&amp;"/"&amp;$A$2,Data!$DY$1:$IB$1,0)))</f>
        <v>0</v>
      </c>
      <c r="AC73" s="213">
        <f t="array" aca="1" ref="AC73" ca="1">SUMPRODUCT(($X73:$AB73&lt;=AC$2)*($X73:$AB73&gt;0))</f>
        <v>0</v>
      </c>
      <c r="AD73" s="213">
        <f t="shared" ca="1" si="36"/>
        <v>0</v>
      </c>
      <c r="AE73" s="213">
        <f t="shared" ca="1" si="36"/>
        <v>0</v>
      </c>
      <c r="AF73" s="213">
        <f t="shared" ca="1" si="36"/>
        <v>0</v>
      </c>
      <c r="AG73" s="213">
        <f t="shared" ca="1" si="36"/>
        <v>0</v>
      </c>
      <c r="AH73" s="213">
        <f t="shared" ca="1" si="36"/>
        <v>0</v>
      </c>
      <c r="AI73" s="213">
        <f t="shared" ref="AI73:AI327" ca="1" si="47">COUNTIF($X73:$AB73,"&gt;="&amp;AI$2)</f>
        <v>0</v>
      </c>
      <c r="AJ73" s="213" t="str">
        <f t="shared" ca="1" si="16"/>
        <v/>
      </c>
      <c r="AK73" s="213" t="str">
        <f t="shared" ca="1" si="41"/>
        <v/>
      </c>
      <c r="AL73" s="213" t="str">
        <f t="shared" ca="1" si="42"/>
        <v/>
      </c>
      <c r="AM73" s="213" t="str">
        <f t="shared" ca="1" si="43"/>
        <v/>
      </c>
      <c r="AN73" s="213" t="str">
        <f t="shared" ca="1" si="44"/>
        <v/>
      </c>
      <c r="AO73" s="213" t="str">
        <f t="shared" ca="1" si="45"/>
        <v/>
      </c>
      <c r="AP73" s="213" t="str">
        <f t="shared" ca="1" si="39"/>
        <v/>
      </c>
      <c r="AQ73" s="213" t="str">
        <f t="shared" ca="1" si="46"/>
        <v/>
      </c>
      <c r="AR73" s="204" t="str">
        <f ca="1">IF(OFFSET($AB73,0,MATCH(A$17,AC$1:AI$1,0))=0,"",OFFSET($AB73,0,MATCH(A$17,AC$1:AI$1,0))&amp;" / "&amp;W73 &amp;" ("&amp;INDEX(Data!DX:DX,MATCH(W73,Data!DT:DT,0))&amp;")")</f>
        <v/>
      </c>
      <c r="AS73" s="204" t="e">
        <f>INDEX(Data!DX:DX,MATCH(W73,Data!DT:DT,0))</f>
        <v>#N/A</v>
      </c>
      <c r="AT73" s="204" t="e">
        <f>MID(INDEX(Data!A:A,MATCH(W73,Data!DT:DT,0)),2,5)</f>
        <v>#N/A</v>
      </c>
      <c r="AU73" s="204" t="e">
        <f>INDEX(Data!DW:DW,MATCH(W73,Data!DT:DT,0))</f>
        <v>#N/A</v>
      </c>
      <c r="AV73" s="204" t="str">
        <f t="shared" ca="1" si="40"/>
        <v/>
      </c>
      <c r="AW73" s="204" t="str">
        <f t="array" aca="1" ref="AW73" ca="1">INDEX($AR$3:$AR$102,MATCH(LARGE(COUNTIF($AQ$3:$AQ$102,"&lt;"&amp;$AQ$3:$AQ$102),ROWS(AQ$3:AQ73)),COUNTIF($AQ$3:$AQ$102,"&lt;"&amp;$AQ$3:$AQ$102),0))</f>
        <v/>
      </c>
      <c r="AX73" s="344"/>
      <c r="AY73" s="203"/>
      <c r="AZ73" s="203"/>
      <c r="BA73" s="203"/>
      <c r="BB73" s="203"/>
      <c r="BC73" s="203"/>
      <c r="BD73" s="203"/>
      <c r="BE73" s="203"/>
      <c r="BF73" s="203"/>
      <c r="BG73" s="203"/>
      <c r="BH73" s="203"/>
      <c r="BI73" s="203"/>
      <c r="BJ73" s="203"/>
      <c r="BK73" s="203"/>
      <c r="BL73" s="203"/>
      <c r="BM73" s="203"/>
      <c r="BN73" s="203"/>
      <c r="BO73" s="203"/>
      <c r="BP73" s="203"/>
      <c r="BQ73" s="203"/>
      <c r="BR73" s="203"/>
      <c r="BS73" s="203"/>
      <c r="BT73" s="203"/>
      <c r="BU73" s="203"/>
      <c r="BV73" s="203"/>
      <c r="BW73" s="203"/>
      <c r="BX73" s="203"/>
      <c r="BY73" s="203"/>
      <c r="BZ73" s="203"/>
      <c r="CA73" s="203"/>
      <c r="CB73" s="203"/>
      <c r="CC73" s="203"/>
      <c r="CD73" s="203"/>
      <c r="CE73" s="203"/>
      <c r="CF73" s="203"/>
      <c r="CG73" s="203"/>
      <c r="CH73" s="203"/>
      <c r="CI73" s="203"/>
      <c r="CJ73" s="203"/>
      <c r="CK73" s="203"/>
    </row>
    <row r="74" spans="1:89" s="138" customFormat="1" x14ac:dyDescent="0.25">
      <c r="A74" s="264" t="str">
        <f t="shared" ca="1" si="29"/>
        <v/>
      </c>
      <c r="B74" s="265"/>
      <c r="C74" s="266"/>
      <c r="D74" s="400" t="str">
        <f t="shared" ca="1" si="37"/>
        <v/>
      </c>
      <c r="E74" s="401"/>
      <c r="F74" s="203" t="str">
        <f t="shared" ca="1" si="38"/>
        <v/>
      </c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13"/>
      <c r="V74" s="258"/>
      <c r="W74" s="213">
        <f>Data!DT162</f>
        <v>0</v>
      </c>
      <c r="X74" s="215">
        <f>IF(ISERROR(INDEX(Data!$DY:$IB,MATCH($W74,Data!$DT:$DT,0),MATCH(X$1&amp;"/"&amp;$A$2,Data!$DY$1:$IB$1,0)))=TRUE,0,INDEX(Data!$DY:$IB,MATCH($W74,Data!$DT:$DT,0),MATCH(X$1&amp;"/"&amp;$A$2,Data!$DY$1:$IB$1,0)))</f>
        <v>0</v>
      </c>
      <c r="Y74" s="215">
        <f>IF(ISERROR(INDEX(Data!$DY:$IB,MATCH($W74,Data!$DT:$DT,0),MATCH(Y$1&amp;"/"&amp;$A$2,Data!$DY$1:$IB$1,0)))=TRUE,0,INDEX(Data!$DY:$IB,MATCH($W74,Data!$DT:$DT,0),MATCH(Y$1&amp;"/"&amp;$A$2,Data!$DY$1:$IB$1,0)))</f>
        <v>0</v>
      </c>
      <c r="Z74" s="215">
        <f>IF(ISERROR(INDEX(Data!$DY:$IB,MATCH($W74,Data!$DT:$DT,0),MATCH(Z$1&amp;"/"&amp;$A$2,Data!$DY$1:$IB$1,0)))=TRUE,0,INDEX(Data!$DY:$IB,MATCH($W74,Data!$DT:$DT,0),MATCH(Z$1&amp;"/"&amp;$A$2,Data!$DY$1:$IB$1,0)))</f>
        <v>0</v>
      </c>
      <c r="AA74" s="215">
        <f>IF(ISERROR(INDEX(Data!$DY:$IB,MATCH($W74,Data!$DT:$DT,0),MATCH(AA$1&amp;"/"&amp;$A$2,Data!$DY$1:$IB$1,0)))=TRUE,0,INDEX(Data!$DY:$IB,MATCH($W74,Data!$DT:$DT,0),MATCH(AA$1&amp;"/"&amp;$A$2,Data!$DY$1:$IB$1,0)))</f>
        <v>0</v>
      </c>
      <c r="AB74" s="215">
        <f>IF(ISERROR(INDEX(Data!$DY:$IB,MATCH($W74,Data!$DT:$DT,0),MATCH(AB$1&amp;"/"&amp;$A$2,Data!$DY$1:$IB$1,0)))=TRUE,0,INDEX(Data!$DY:$IB,MATCH($W74,Data!$DT:$DT,0),MATCH(AB$1&amp;"/"&amp;$A$2,Data!$DY$1:$IB$1,0)))</f>
        <v>0</v>
      </c>
      <c r="AC74" s="213">
        <f t="array" aca="1" ref="AC74" ca="1">SUMPRODUCT(($X74:$AB74&lt;=AC$2)*($X74:$AB74&gt;0))</f>
        <v>0</v>
      </c>
      <c r="AD74" s="213">
        <f t="shared" ca="1" si="36"/>
        <v>0</v>
      </c>
      <c r="AE74" s="213">
        <f t="shared" ca="1" si="36"/>
        <v>0</v>
      </c>
      <c r="AF74" s="213">
        <f t="shared" ca="1" si="36"/>
        <v>0</v>
      </c>
      <c r="AG74" s="213">
        <f t="shared" ca="1" si="36"/>
        <v>0</v>
      </c>
      <c r="AH74" s="213">
        <f t="shared" ca="1" si="36"/>
        <v>0</v>
      </c>
      <c r="AI74" s="213">
        <f t="shared" ca="1" si="47"/>
        <v>0</v>
      </c>
      <c r="AJ74" s="213" t="str">
        <f t="shared" ref="AJ74:AJ82" ca="1" si="48">IF($AC74=0,"",IF(AND($X74&lt;=AC$2,$X74&gt;0),"/R1","")&amp;IF(AND($Y74&lt;=AC$2,$Y74&gt;0),"/R2","")&amp;IF(AND($Z74&lt;=AC$2,$Z74&gt;0),"/R3","")&amp;IF(AND($AA74&lt;=AC$2,$AA74&gt;0),"/F","")&amp;IF(AND($AB74&lt;=AC$2,$AB74&gt;0),"/PO",""))</f>
        <v/>
      </c>
      <c r="AK74" s="213" t="str">
        <f t="shared" ca="1" si="41"/>
        <v/>
      </c>
      <c r="AL74" s="213" t="str">
        <f t="shared" ca="1" si="42"/>
        <v/>
      </c>
      <c r="AM74" s="213" t="str">
        <f t="shared" ca="1" si="43"/>
        <v/>
      </c>
      <c r="AN74" s="213" t="str">
        <f t="shared" ca="1" si="44"/>
        <v/>
      </c>
      <c r="AO74" s="213" t="str">
        <f t="shared" ca="1" si="45"/>
        <v/>
      </c>
      <c r="AP74" s="213" t="str">
        <f t="shared" ca="1" si="39"/>
        <v/>
      </c>
      <c r="AQ74" s="213" t="str">
        <f t="shared" ca="1" si="46"/>
        <v/>
      </c>
      <c r="AR74" s="204" t="str">
        <f ca="1">IF(OFFSET($AB74,0,MATCH(A$17,AC$1:AI$1,0))=0,"",OFFSET($AB74,0,MATCH(A$17,AC$1:AI$1,0))&amp;" / "&amp;W74 &amp;" ("&amp;INDEX(Data!DX:DX,MATCH(W74,Data!DT:DT,0))&amp;")")</f>
        <v/>
      </c>
      <c r="AS74" s="204" t="e">
        <f>INDEX(Data!DX:DX,MATCH(W74,Data!DT:DT,0))</f>
        <v>#N/A</v>
      </c>
      <c r="AT74" s="204" t="e">
        <f>MID(INDEX(Data!A:A,MATCH(W74,Data!DT:DT,0)),2,5)</f>
        <v>#N/A</v>
      </c>
      <c r="AU74" s="204" t="e">
        <f>INDEX(Data!DW:DW,MATCH(W74,Data!DT:DT,0))</f>
        <v>#N/A</v>
      </c>
      <c r="AV74" s="204" t="str">
        <f t="shared" ca="1" si="40"/>
        <v/>
      </c>
      <c r="AW74" s="204" t="str">
        <f t="array" aca="1" ref="AW74" ca="1">INDEX($AR$3:$AR$102,MATCH(LARGE(COUNTIF($AQ$3:$AQ$102,"&lt;"&amp;$AQ$3:$AQ$102),ROWS(AQ$3:AQ74)),COUNTIF($AQ$3:$AQ$102,"&lt;"&amp;$AQ$3:$AQ$102),0))</f>
        <v/>
      </c>
      <c r="AX74" s="344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</row>
    <row r="75" spans="1:89" s="138" customFormat="1" x14ac:dyDescent="0.25">
      <c r="A75" s="264" t="str">
        <f t="shared" ca="1" si="29"/>
        <v/>
      </c>
      <c r="B75" s="265"/>
      <c r="C75" s="266"/>
      <c r="D75" s="400" t="str">
        <f t="shared" ca="1" si="37"/>
        <v/>
      </c>
      <c r="E75" s="401"/>
      <c r="F75" s="203" t="str">
        <f t="shared" ca="1" si="38"/>
        <v/>
      </c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13"/>
      <c r="V75" s="258"/>
      <c r="W75" s="213">
        <f>Data!DT163</f>
        <v>0</v>
      </c>
      <c r="X75" s="215">
        <f>IF(ISERROR(INDEX(Data!$DY:$IB,MATCH($W75,Data!$DT:$DT,0),MATCH(X$1&amp;"/"&amp;$A$2,Data!$DY$1:$IB$1,0)))=TRUE,0,INDEX(Data!$DY:$IB,MATCH($W75,Data!$DT:$DT,0),MATCH(X$1&amp;"/"&amp;$A$2,Data!$DY$1:$IB$1,0)))</f>
        <v>0</v>
      </c>
      <c r="Y75" s="215">
        <f>IF(ISERROR(INDEX(Data!$DY:$IB,MATCH($W75,Data!$DT:$DT,0),MATCH(Y$1&amp;"/"&amp;$A$2,Data!$DY$1:$IB$1,0)))=TRUE,0,INDEX(Data!$DY:$IB,MATCH($W75,Data!$DT:$DT,0),MATCH(Y$1&amp;"/"&amp;$A$2,Data!$DY$1:$IB$1,0)))</f>
        <v>0</v>
      </c>
      <c r="Z75" s="215">
        <f>IF(ISERROR(INDEX(Data!$DY:$IB,MATCH($W75,Data!$DT:$DT,0),MATCH(Z$1&amp;"/"&amp;$A$2,Data!$DY$1:$IB$1,0)))=TRUE,0,INDEX(Data!$DY:$IB,MATCH($W75,Data!$DT:$DT,0),MATCH(Z$1&amp;"/"&amp;$A$2,Data!$DY$1:$IB$1,0)))</f>
        <v>0</v>
      </c>
      <c r="AA75" s="215">
        <f>IF(ISERROR(INDEX(Data!$DY:$IB,MATCH($W75,Data!$DT:$DT,0),MATCH(AA$1&amp;"/"&amp;$A$2,Data!$DY$1:$IB$1,0)))=TRUE,0,INDEX(Data!$DY:$IB,MATCH($W75,Data!$DT:$DT,0),MATCH(AA$1&amp;"/"&amp;$A$2,Data!$DY$1:$IB$1,0)))</f>
        <v>0</v>
      </c>
      <c r="AB75" s="215">
        <f>IF(ISERROR(INDEX(Data!$DY:$IB,MATCH($W75,Data!$DT:$DT,0),MATCH(AB$1&amp;"/"&amp;$A$2,Data!$DY$1:$IB$1,0)))=TRUE,0,INDEX(Data!$DY:$IB,MATCH($W75,Data!$DT:$DT,0),MATCH(AB$1&amp;"/"&amp;$A$2,Data!$DY$1:$IB$1,0)))</f>
        <v>0</v>
      </c>
      <c r="AC75" s="213">
        <f t="array" aca="1" ref="AC75" ca="1">SUMPRODUCT(($X75:$AB75&lt;=AC$2)*($X75:$AB75&gt;0))</f>
        <v>0</v>
      </c>
      <c r="AD75" s="213">
        <f t="shared" ca="1" si="36"/>
        <v>0</v>
      </c>
      <c r="AE75" s="213">
        <f t="shared" ca="1" si="36"/>
        <v>0</v>
      </c>
      <c r="AF75" s="213">
        <f t="shared" ca="1" si="36"/>
        <v>0</v>
      </c>
      <c r="AG75" s="213">
        <f t="shared" ca="1" si="36"/>
        <v>0</v>
      </c>
      <c r="AH75" s="213">
        <f t="shared" ca="1" si="36"/>
        <v>0</v>
      </c>
      <c r="AI75" s="213">
        <f t="shared" ca="1" si="47"/>
        <v>0</v>
      </c>
      <c r="AJ75" s="213" t="str">
        <f t="shared" ca="1" si="48"/>
        <v/>
      </c>
      <c r="AK75" s="213" t="str">
        <f t="shared" ca="1" si="41"/>
        <v/>
      </c>
      <c r="AL75" s="213" t="str">
        <f t="shared" ca="1" si="42"/>
        <v/>
      </c>
      <c r="AM75" s="213" t="str">
        <f t="shared" ca="1" si="43"/>
        <v/>
      </c>
      <c r="AN75" s="213" t="str">
        <f t="shared" ca="1" si="44"/>
        <v/>
      </c>
      <c r="AO75" s="213" t="str">
        <f t="shared" ca="1" si="45"/>
        <v/>
      </c>
      <c r="AP75" s="213" t="str">
        <f t="shared" ca="1" si="39"/>
        <v/>
      </c>
      <c r="AQ75" s="213" t="str">
        <f t="shared" ca="1" si="46"/>
        <v/>
      </c>
      <c r="AR75" s="204" t="str">
        <f ca="1">IF(OFFSET($AB75,0,MATCH(A$17,AC$1:AI$1,0))=0,"",OFFSET($AB75,0,MATCH(A$17,AC$1:AI$1,0))&amp;" / "&amp;W75 &amp;" ("&amp;INDEX(Data!DX:DX,MATCH(W75,Data!DT:DT,0))&amp;")")</f>
        <v/>
      </c>
      <c r="AS75" s="204" t="e">
        <f>INDEX(Data!DX:DX,MATCH(W75,Data!DT:DT,0))</f>
        <v>#N/A</v>
      </c>
      <c r="AT75" s="204" t="e">
        <f>MID(INDEX(Data!A:A,MATCH(W75,Data!DT:DT,0)),2,5)</f>
        <v>#N/A</v>
      </c>
      <c r="AU75" s="204" t="e">
        <f>INDEX(Data!DW:DW,MATCH(W75,Data!DT:DT,0))</f>
        <v>#N/A</v>
      </c>
      <c r="AV75" s="204" t="str">
        <f t="shared" ca="1" si="40"/>
        <v/>
      </c>
      <c r="AW75" s="204" t="str">
        <f t="array" aca="1" ref="AW75" ca="1">INDEX($AR$3:$AR$102,MATCH(LARGE(COUNTIF($AQ$3:$AQ$102,"&lt;"&amp;$AQ$3:$AQ$102),ROWS(AQ$3:AQ75)),COUNTIF($AQ$3:$AQ$102,"&lt;"&amp;$AQ$3:$AQ$102),0))</f>
        <v/>
      </c>
      <c r="AX75" s="344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</row>
    <row r="76" spans="1:89" s="138" customFormat="1" x14ac:dyDescent="0.25">
      <c r="A76" s="264" t="str">
        <f t="shared" ca="1" si="29"/>
        <v/>
      </c>
      <c r="B76" s="265"/>
      <c r="C76" s="266"/>
      <c r="D76" s="400" t="str">
        <f t="shared" ca="1" si="37"/>
        <v/>
      </c>
      <c r="E76" s="401"/>
      <c r="F76" s="203" t="str">
        <f t="shared" ca="1" si="38"/>
        <v/>
      </c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13"/>
      <c r="V76" s="258"/>
      <c r="W76" s="213">
        <f>Data!DT164</f>
        <v>0</v>
      </c>
      <c r="X76" s="215">
        <f>IF(ISERROR(INDEX(Data!$DY:$IB,MATCH($W76,Data!$DT:$DT,0),MATCH(X$1&amp;"/"&amp;$A$2,Data!$DY$1:$IB$1,0)))=TRUE,0,INDEX(Data!$DY:$IB,MATCH($W76,Data!$DT:$DT,0),MATCH(X$1&amp;"/"&amp;$A$2,Data!$DY$1:$IB$1,0)))</f>
        <v>0</v>
      </c>
      <c r="Y76" s="215">
        <f>IF(ISERROR(INDEX(Data!$DY:$IB,MATCH($W76,Data!$DT:$DT,0),MATCH(Y$1&amp;"/"&amp;$A$2,Data!$DY$1:$IB$1,0)))=TRUE,0,INDEX(Data!$DY:$IB,MATCH($W76,Data!$DT:$DT,0),MATCH(Y$1&amp;"/"&amp;$A$2,Data!$DY$1:$IB$1,0)))</f>
        <v>0</v>
      </c>
      <c r="Z76" s="215">
        <f>IF(ISERROR(INDEX(Data!$DY:$IB,MATCH($W76,Data!$DT:$DT,0),MATCH(Z$1&amp;"/"&amp;$A$2,Data!$DY$1:$IB$1,0)))=TRUE,0,INDEX(Data!$DY:$IB,MATCH($W76,Data!$DT:$DT,0),MATCH(Z$1&amp;"/"&amp;$A$2,Data!$DY$1:$IB$1,0)))</f>
        <v>0</v>
      </c>
      <c r="AA76" s="215">
        <f>IF(ISERROR(INDEX(Data!$DY:$IB,MATCH($W76,Data!$DT:$DT,0),MATCH(AA$1&amp;"/"&amp;$A$2,Data!$DY$1:$IB$1,0)))=TRUE,0,INDEX(Data!$DY:$IB,MATCH($W76,Data!$DT:$DT,0),MATCH(AA$1&amp;"/"&amp;$A$2,Data!$DY$1:$IB$1,0)))</f>
        <v>0</v>
      </c>
      <c r="AB76" s="215">
        <f>IF(ISERROR(INDEX(Data!$DY:$IB,MATCH($W76,Data!$DT:$DT,0),MATCH(AB$1&amp;"/"&amp;$A$2,Data!$DY$1:$IB$1,0)))=TRUE,0,INDEX(Data!$DY:$IB,MATCH($W76,Data!$DT:$DT,0),MATCH(AB$1&amp;"/"&amp;$A$2,Data!$DY$1:$IB$1,0)))</f>
        <v>0</v>
      </c>
      <c r="AC76" s="213">
        <f t="array" aca="1" ref="AC76" ca="1">SUMPRODUCT(($X76:$AB76&lt;=AC$2)*($X76:$AB76&gt;0))</f>
        <v>0</v>
      </c>
      <c r="AD76" s="213">
        <f t="shared" ca="1" si="36"/>
        <v>0</v>
      </c>
      <c r="AE76" s="213">
        <f t="shared" ca="1" si="36"/>
        <v>0</v>
      </c>
      <c r="AF76" s="213">
        <f t="shared" ca="1" si="36"/>
        <v>0</v>
      </c>
      <c r="AG76" s="213">
        <f t="shared" ca="1" si="36"/>
        <v>0</v>
      </c>
      <c r="AH76" s="213">
        <f t="shared" ca="1" si="36"/>
        <v>0</v>
      </c>
      <c r="AI76" s="213">
        <f t="shared" ca="1" si="47"/>
        <v>0</v>
      </c>
      <c r="AJ76" s="213" t="str">
        <f t="shared" ca="1" si="48"/>
        <v/>
      </c>
      <c r="AK76" s="213" t="str">
        <f t="shared" ca="1" si="41"/>
        <v/>
      </c>
      <c r="AL76" s="213" t="str">
        <f t="shared" ca="1" si="42"/>
        <v/>
      </c>
      <c r="AM76" s="213" t="str">
        <f t="shared" ca="1" si="43"/>
        <v/>
      </c>
      <c r="AN76" s="213" t="str">
        <f t="shared" ca="1" si="44"/>
        <v/>
      </c>
      <c r="AO76" s="213" t="str">
        <f t="shared" ca="1" si="45"/>
        <v/>
      </c>
      <c r="AP76" s="213" t="str">
        <f t="shared" ca="1" si="39"/>
        <v/>
      </c>
      <c r="AQ76" s="213" t="str">
        <f t="shared" ca="1" si="46"/>
        <v/>
      </c>
      <c r="AR76" s="204" t="str">
        <f ca="1">IF(OFFSET($AB76,0,MATCH(A$17,AC$1:AI$1,0))=0,"",OFFSET($AB76,0,MATCH(A$17,AC$1:AI$1,0))&amp;" / "&amp;W76 &amp;" ("&amp;INDEX(Data!DX:DX,MATCH(W76,Data!DT:DT,0))&amp;")")</f>
        <v/>
      </c>
      <c r="AS76" s="204" t="e">
        <f>INDEX(Data!DX:DX,MATCH(W76,Data!DT:DT,0))</f>
        <v>#N/A</v>
      </c>
      <c r="AT76" s="204" t="e">
        <f>MID(INDEX(Data!A:A,MATCH(W76,Data!DT:DT,0)),2,5)</f>
        <v>#N/A</v>
      </c>
      <c r="AU76" s="204" t="e">
        <f>INDEX(Data!DW:DW,MATCH(W76,Data!DT:DT,0))</f>
        <v>#N/A</v>
      </c>
      <c r="AV76" s="204" t="str">
        <f t="shared" ca="1" si="40"/>
        <v/>
      </c>
      <c r="AW76" s="204" t="str">
        <f t="array" aca="1" ref="AW76" ca="1">INDEX($AR$3:$AR$102,MATCH(LARGE(COUNTIF($AQ$3:$AQ$102,"&lt;"&amp;$AQ$3:$AQ$102),ROWS(AQ$3:AQ76)),COUNTIF($AQ$3:$AQ$102,"&lt;"&amp;$AQ$3:$AQ$102),0))</f>
        <v/>
      </c>
      <c r="AX76" s="344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</row>
    <row r="77" spans="1:89" s="138" customFormat="1" x14ac:dyDescent="0.25">
      <c r="A77" s="264" t="str">
        <f t="shared" ca="1" si="29"/>
        <v/>
      </c>
      <c r="B77" s="265"/>
      <c r="C77" s="266"/>
      <c r="D77" s="400" t="str">
        <f t="shared" ca="1" si="37"/>
        <v/>
      </c>
      <c r="E77" s="401"/>
      <c r="F77" s="203" t="str">
        <f t="shared" ca="1" si="38"/>
        <v/>
      </c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13"/>
      <c r="V77" s="258"/>
      <c r="W77" s="213">
        <f>Data!DT165</f>
        <v>0</v>
      </c>
      <c r="X77" s="215">
        <f>IF(ISERROR(INDEX(Data!$DY:$IB,MATCH($W77,Data!$DT:$DT,0),MATCH(X$1&amp;"/"&amp;$A$2,Data!$DY$1:$IB$1,0)))=TRUE,0,INDEX(Data!$DY:$IB,MATCH($W77,Data!$DT:$DT,0),MATCH(X$1&amp;"/"&amp;$A$2,Data!$DY$1:$IB$1,0)))</f>
        <v>0</v>
      </c>
      <c r="Y77" s="215">
        <f>IF(ISERROR(INDEX(Data!$DY:$IB,MATCH($W77,Data!$DT:$DT,0),MATCH(Y$1&amp;"/"&amp;$A$2,Data!$DY$1:$IB$1,0)))=TRUE,0,INDEX(Data!$DY:$IB,MATCH($W77,Data!$DT:$DT,0),MATCH(Y$1&amp;"/"&amp;$A$2,Data!$DY$1:$IB$1,0)))</f>
        <v>0</v>
      </c>
      <c r="Z77" s="215">
        <f>IF(ISERROR(INDEX(Data!$DY:$IB,MATCH($W77,Data!$DT:$DT,0),MATCH(Z$1&amp;"/"&amp;$A$2,Data!$DY$1:$IB$1,0)))=TRUE,0,INDEX(Data!$DY:$IB,MATCH($W77,Data!$DT:$DT,0),MATCH(Z$1&amp;"/"&amp;$A$2,Data!$DY$1:$IB$1,0)))</f>
        <v>0</v>
      </c>
      <c r="AA77" s="215">
        <f>IF(ISERROR(INDEX(Data!$DY:$IB,MATCH($W77,Data!$DT:$DT,0),MATCH(AA$1&amp;"/"&amp;$A$2,Data!$DY$1:$IB$1,0)))=TRUE,0,INDEX(Data!$DY:$IB,MATCH($W77,Data!$DT:$DT,0),MATCH(AA$1&amp;"/"&amp;$A$2,Data!$DY$1:$IB$1,0)))</f>
        <v>0</v>
      </c>
      <c r="AB77" s="215">
        <f>IF(ISERROR(INDEX(Data!$DY:$IB,MATCH($W77,Data!$DT:$DT,0),MATCH(AB$1&amp;"/"&amp;$A$2,Data!$DY$1:$IB$1,0)))=TRUE,0,INDEX(Data!$DY:$IB,MATCH($W77,Data!$DT:$DT,0),MATCH(AB$1&amp;"/"&amp;$A$2,Data!$DY$1:$IB$1,0)))</f>
        <v>0</v>
      </c>
      <c r="AC77" s="213">
        <f t="array" aca="1" ref="AC77" ca="1">SUMPRODUCT(($X77:$AB77&lt;=AC$2)*($X77:$AB77&gt;0))</f>
        <v>0</v>
      </c>
      <c r="AD77" s="213">
        <f t="shared" ca="1" si="36"/>
        <v>0</v>
      </c>
      <c r="AE77" s="213">
        <f t="shared" ca="1" si="36"/>
        <v>0</v>
      </c>
      <c r="AF77" s="213">
        <f t="shared" ca="1" si="36"/>
        <v>0</v>
      </c>
      <c r="AG77" s="213">
        <f t="shared" ca="1" si="36"/>
        <v>0</v>
      </c>
      <c r="AH77" s="213">
        <f t="shared" ca="1" si="36"/>
        <v>0</v>
      </c>
      <c r="AI77" s="213">
        <f t="shared" ca="1" si="47"/>
        <v>0</v>
      </c>
      <c r="AJ77" s="213" t="str">
        <f t="shared" ca="1" si="48"/>
        <v/>
      </c>
      <c r="AK77" s="213" t="str">
        <f t="shared" ca="1" si="41"/>
        <v/>
      </c>
      <c r="AL77" s="213" t="str">
        <f t="shared" ca="1" si="42"/>
        <v/>
      </c>
      <c r="AM77" s="213" t="str">
        <f t="shared" ca="1" si="43"/>
        <v/>
      </c>
      <c r="AN77" s="213" t="str">
        <f t="shared" ca="1" si="44"/>
        <v/>
      </c>
      <c r="AO77" s="213" t="str">
        <f t="shared" ca="1" si="45"/>
        <v/>
      </c>
      <c r="AP77" s="213" t="str">
        <f t="shared" ca="1" si="39"/>
        <v/>
      </c>
      <c r="AQ77" s="213" t="str">
        <f t="shared" ca="1" si="46"/>
        <v/>
      </c>
      <c r="AR77" s="204" t="str">
        <f ca="1">IF(OFFSET($AB77,0,MATCH(A$17,AC$1:AI$1,0))=0,"",OFFSET($AB77,0,MATCH(A$17,AC$1:AI$1,0))&amp;" / "&amp;W77 &amp;" ("&amp;INDEX(Data!DX:DX,MATCH(W77,Data!DT:DT,0))&amp;")")</f>
        <v/>
      </c>
      <c r="AS77" s="204" t="e">
        <f>INDEX(Data!DX:DX,MATCH(W77,Data!DT:DT,0))</f>
        <v>#N/A</v>
      </c>
      <c r="AT77" s="204" t="e">
        <f>MID(INDEX(Data!A:A,MATCH(W77,Data!DT:DT,0)),2,5)</f>
        <v>#N/A</v>
      </c>
      <c r="AU77" s="204" t="e">
        <f>INDEX(Data!DW:DW,MATCH(W77,Data!DT:DT,0))</f>
        <v>#N/A</v>
      </c>
      <c r="AV77" s="204" t="str">
        <f t="shared" ca="1" si="40"/>
        <v/>
      </c>
      <c r="AW77" s="204" t="str">
        <f t="array" aca="1" ref="AW77" ca="1">INDEX($AR$3:$AR$102,MATCH(LARGE(COUNTIF($AQ$3:$AQ$102,"&lt;"&amp;$AQ$3:$AQ$102),ROWS(AQ$3:AQ77)),COUNTIF($AQ$3:$AQ$102,"&lt;"&amp;$AQ$3:$AQ$102),0))</f>
        <v/>
      </c>
      <c r="AX77" s="344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</row>
    <row r="78" spans="1:89" s="138" customFormat="1" x14ac:dyDescent="0.25">
      <c r="A78" s="264" t="str">
        <f t="shared" ca="1" si="29"/>
        <v/>
      </c>
      <c r="B78" s="265"/>
      <c r="C78" s="266"/>
      <c r="D78" s="400" t="str">
        <f t="shared" ca="1" si="37"/>
        <v/>
      </c>
      <c r="E78" s="401"/>
      <c r="F78" s="203" t="str">
        <f t="shared" ca="1" si="38"/>
        <v/>
      </c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13"/>
      <c r="V78" s="258"/>
      <c r="W78" s="213">
        <f>Data!DT166</f>
        <v>0</v>
      </c>
      <c r="X78" s="215">
        <f>IF(ISERROR(INDEX(Data!$DY:$IB,MATCH($W78,Data!$DT:$DT,0),MATCH(X$1&amp;"/"&amp;$A$2,Data!$DY$1:$IB$1,0)))=TRUE,0,INDEX(Data!$DY:$IB,MATCH($W78,Data!$DT:$DT,0),MATCH(X$1&amp;"/"&amp;$A$2,Data!$DY$1:$IB$1,0)))</f>
        <v>0</v>
      </c>
      <c r="Y78" s="215">
        <f>IF(ISERROR(INDEX(Data!$DY:$IB,MATCH($W78,Data!$DT:$DT,0),MATCH(Y$1&amp;"/"&amp;$A$2,Data!$DY$1:$IB$1,0)))=TRUE,0,INDEX(Data!$DY:$IB,MATCH($W78,Data!$DT:$DT,0),MATCH(Y$1&amp;"/"&amp;$A$2,Data!$DY$1:$IB$1,0)))</f>
        <v>0</v>
      </c>
      <c r="Z78" s="215">
        <f>IF(ISERROR(INDEX(Data!$DY:$IB,MATCH($W78,Data!$DT:$DT,0),MATCH(Z$1&amp;"/"&amp;$A$2,Data!$DY$1:$IB$1,0)))=TRUE,0,INDEX(Data!$DY:$IB,MATCH($W78,Data!$DT:$DT,0),MATCH(Z$1&amp;"/"&amp;$A$2,Data!$DY$1:$IB$1,0)))</f>
        <v>0</v>
      </c>
      <c r="AA78" s="215">
        <f>IF(ISERROR(INDEX(Data!$DY:$IB,MATCH($W78,Data!$DT:$DT,0),MATCH(AA$1&amp;"/"&amp;$A$2,Data!$DY$1:$IB$1,0)))=TRUE,0,INDEX(Data!$DY:$IB,MATCH($W78,Data!$DT:$DT,0),MATCH(AA$1&amp;"/"&amp;$A$2,Data!$DY$1:$IB$1,0)))</f>
        <v>0</v>
      </c>
      <c r="AB78" s="215">
        <f>IF(ISERROR(INDEX(Data!$DY:$IB,MATCH($W78,Data!$DT:$DT,0),MATCH(AB$1&amp;"/"&amp;$A$2,Data!$DY$1:$IB$1,0)))=TRUE,0,INDEX(Data!$DY:$IB,MATCH($W78,Data!$DT:$DT,0),MATCH(AB$1&amp;"/"&amp;$A$2,Data!$DY$1:$IB$1,0)))</f>
        <v>0</v>
      </c>
      <c r="AC78" s="213">
        <f t="array" aca="1" ref="AC78" ca="1">SUMPRODUCT(($X78:$AB78&lt;=AC$2)*($X78:$AB78&gt;0))</f>
        <v>0</v>
      </c>
      <c r="AD78" s="213">
        <f t="shared" ca="1" si="36"/>
        <v>0</v>
      </c>
      <c r="AE78" s="213">
        <f t="shared" ca="1" si="36"/>
        <v>0</v>
      </c>
      <c r="AF78" s="213">
        <f t="shared" ca="1" si="36"/>
        <v>0</v>
      </c>
      <c r="AG78" s="213">
        <f t="shared" ca="1" si="36"/>
        <v>0</v>
      </c>
      <c r="AH78" s="213">
        <f t="shared" ca="1" si="36"/>
        <v>0</v>
      </c>
      <c r="AI78" s="213">
        <f t="shared" ca="1" si="47"/>
        <v>0</v>
      </c>
      <c r="AJ78" s="213" t="str">
        <f t="shared" ca="1" si="48"/>
        <v/>
      </c>
      <c r="AK78" s="213" t="str">
        <f t="shared" ca="1" si="41"/>
        <v/>
      </c>
      <c r="AL78" s="213" t="str">
        <f t="shared" ca="1" si="42"/>
        <v/>
      </c>
      <c r="AM78" s="213" t="str">
        <f t="shared" ca="1" si="43"/>
        <v/>
      </c>
      <c r="AN78" s="213" t="str">
        <f t="shared" ca="1" si="44"/>
        <v/>
      </c>
      <c r="AO78" s="213" t="str">
        <f t="shared" ca="1" si="45"/>
        <v/>
      </c>
      <c r="AP78" s="213" t="str">
        <f t="shared" ca="1" si="39"/>
        <v/>
      </c>
      <c r="AQ78" s="213" t="str">
        <f t="shared" ca="1" si="46"/>
        <v/>
      </c>
      <c r="AR78" s="204" t="str">
        <f ca="1">IF(OFFSET($AB78,0,MATCH(A$17,AC$1:AI$1,0))=0,"",OFFSET($AB78,0,MATCH(A$17,AC$1:AI$1,0))&amp;" / "&amp;W78 &amp;" ("&amp;INDEX(Data!DX:DX,MATCH(W78,Data!DT:DT,0))&amp;")")</f>
        <v/>
      </c>
      <c r="AS78" s="204" t="e">
        <f>INDEX(Data!DX:DX,MATCH(W78,Data!DT:DT,0))</f>
        <v>#N/A</v>
      </c>
      <c r="AT78" s="204" t="e">
        <f>MID(INDEX(Data!A:A,MATCH(W78,Data!DT:DT,0)),2,5)</f>
        <v>#N/A</v>
      </c>
      <c r="AU78" s="204" t="e">
        <f>INDEX(Data!DW:DW,MATCH(W78,Data!DT:DT,0))</f>
        <v>#N/A</v>
      </c>
      <c r="AV78" s="204" t="str">
        <f t="shared" ca="1" si="40"/>
        <v/>
      </c>
      <c r="AW78" s="204" t="str">
        <f t="array" aca="1" ref="AW78" ca="1">INDEX($AR$3:$AR$102,MATCH(LARGE(COUNTIF($AQ$3:$AQ$102,"&lt;"&amp;$AQ$3:$AQ$102),ROWS(AQ$3:AQ78)),COUNTIF($AQ$3:$AQ$102,"&lt;"&amp;$AQ$3:$AQ$102),0))</f>
        <v/>
      </c>
      <c r="AX78" s="344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</row>
    <row r="79" spans="1:89" s="138" customFormat="1" x14ac:dyDescent="0.25">
      <c r="A79" s="264" t="str">
        <f t="shared" ca="1" si="29"/>
        <v/>
      </c>
      <c r="B79" s="265"/>
      <c r="C79" s="266"/>
      <c r="D79" s="400" t="str">
        <f t="shared" ca="1" si="37"/>
        <v/>
      </c>
      <c r="E79" s="401"/>
      <c r="F79" s="203" t="str">
        <f t="shared" ca="1" si="38"/>
        <v/>
      </c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13"/>
      <c r="V79" s="258"/>
      <c r="W79" s="213">
        <f>Data!DT167</f>
        <v>0</v>
      </c>
      <c r="X79" s="215">
        <f>IF(ISERROR(INDEX(Data!$DY:$IB,MATCH($W79,Data!$DT:$DT,0),MATCH(X$1&amp;"/"&amp;$A$2,Data!$DY$1:$IB$1,0)))=TRUE,0,INDEX(Data!$DY:$IB,MATCH($W79,Data!$DT:$DT,0),MATCH(X$1&amp;"/"&amp;$A$2,Data!$DY$1:$IB$1,0)))</f>
        <v>0</v>
      </c>
      <c r="Y79" s="215">
        <f>IF(ISERROR(INDEX(Data!$DY:$IB,MATCH($W79,Data!$DT:$DT,0),MATCH(Y$1&amp;"/"&amp;$A$2,Data!$DY$1:$IB$1,0)))=TRUE,0,INDEX(Data!$DY:$IB,MATCH($W79,Data!$DT:$DT,0),MATCH(Y$1&amp;"/"&amp;$A$2,Data!$DY$1:$IB$1,0)))</f>
        <v>0</v>
      </c>
      <c r="Z79" s="215">
        <f>IF(ISERROR(INDEX(Data!$DY:$IB,MATCH($W79,Data!$DT:$DT,0),MATCH(Z$1&amp;"/"&amp;$A$2,Data!$DY$1:$IB$1,0)))=TRUE,0,INDEX(Data!$DY:$IB,MATCH($W79,Data!$DT:$DT,0),MATCH(Z$1&amp;"/"&amp;$A$2,Data!$DY$1:$IB$1,0)))</f>
        <v>0</v>
      </c>
      <c r="AA79" s="215">
        <f>IF(ISERROR(INDEX(Data!$DY:$IB,MATCH($W79,Data!$DT:$DT,0),MATCH(AA$1&amp;"/"&amp;$A$2,Data!$DY$1:$IB$1,0)))=TRUE,0,INDEX(Data!$DY:$IB,MATCH($W79,Data!$DT:$DT,0),MATCH(AA$1&amp;"/"&amp;$A$2,Data!$DY$1:$IB$1,0)))</f>
        <v>0</v>
      </c>
      <c r="AB79" s="215">
        <f>IF(ISERROR(INDEX(Data!$DY:$IB,MATCH($W79,Data!$DT:$DT,0),MATCH(AB$1&amp;"/"&amp;$A$2,Data!$DY$1:$IB$1,0)))=TRUE,0,INDEX(Data!$DY:$IB,MATCH($W79,Data!$DT:$DT,0),MATCH(AB$1&amp;"/"&amp;$A$2,Data!$DY$1:$IB$1,0)))</f>
        <v>0</v>
      </c>
      <c r="AC79" s="213">
        <f t="array" aca="1" ref="AC79" ca="1">SUMPRODUCT(($X79:$AB79&lt;=AC$2)*($X79:$AB79&gt;0))</f>
        <v>0</v>
      </c>
      <c r="AD79" s="213">
        <f t="shared" ca="1" si="36"/>
        <v>0</v>
      </c>
      <c r="AE79" s="213">
        <f t="shared" ca="1" si="36"/>
        <v>0</v>
      </c>
      <c r="AF79" s="213">
        <f t="shared" ca="1" si="36"/>
        <v>0</v>
      </c>
      <c r="AG79" s="213">
        <f t="shared" ca="1" si="36"/>
        <v>0</v>
      </c>
      <c r="AH79" s="213">
        <f t="shared" ca="1" si="36"/>
        <v>0</v>
      </c>
      <c r="AI79" s="213">
        <f t="shared" ca="1" si="47"/>
        <v>0</v>
      </c>
      <c r="AJ79" s="213" t="str">
        <f t="shared" ca="1" si="48"/>
        <v/>
      </c>
      <c r="AK79" s="213" t="str">
        <f t="shared" ca="1" si="41"/>
        <v/>
      </c>
      <c r="AL79" s="213" t="str">
        <f t="shared" ca="1" si="42"/>
        <v/>
      </c>
      <c r="AM79" s="213" t="str">
        <f t="shared" ca="1" si="43"/>
        <v/>
      </c>
      <c r="AN79" s="213" t="str">
        <f t="shared" ca="1" si="44"/>
        <v/>
      </c>
      <c r="AO79" s="213" t="str">
        <f t="shared" ca="1" si="45"/>
        <v/>
      </c>
      <c r="AP79" s="213" t="str">
        <f t="shared" ca="1" si="39"/>
        <v/>
      </c>
      <c r="AQ79" s="213" t="str">
        <f t="shared" ca="1" si="46"/>
        <v/>
      </c>
      <c r="AR79" s="204" t="str">
        <f ca="1">IF(OFFSET($AB79,0,MATCH(A$17,AC$1:AI$1,0))=0,"",OFFSET($AB79,0,MATCH(A$17,AC$1:AI$1,0))&amp;" / "&amp;W79 &amp;" ("&amp;INDEX(Data!DX:DX,MATCH(W79,Data!DT:DT,0))&amp;")")</f>
        <v/>
      </c>
      <c r="AS79" s="204" t="e">
        <f>INDEX(Data!DX:DX,MATCH(W79,Data!DT:DT,0))</f>
        <v>#N/A</v>
      </c>
      <c r="AT79" s="204" t="e">
        <f>MID(INDEX(Data!A:A,MATCH(W79,Data!DT:DT,0)),2,5)</f>
        <v>#N/A</v>
      </c>
      <c r="AU79" s="204" t="e">
        <f>INDEX(Data!DW:DW,MATCH(W79,Data!DT:DT,0))</f>
        <v>#N/A</v>
      </c>
      <c r="AV79" s="204" t="str">
        <f t="shared" ca="1" si="40"/>
        <v/>
      </c>
      <c r="AW79" s="204" t="str">
        <f t="array" aca="1" ref="AW79" ca="1">INDEX($AR$3:$AR$102,MATCH(LARGE(COUNTIF($AQ$3:$AQ$102,"&lt;"&amp;$AQ$3:$AQ$102),ROWS(AQ$3:AQ79)),COUNTIF($AQ$3:$AQ$102,"&lt;"&amp;$AQ$3:$AQ$102),0))</f>
        <v/>
      </c>
      <c r="AX79" s="344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</row>
    <row r="80" spans="1:89" s="138" customFormat="1" x14ac:dyDescent="0.25">
      <c r="A80" s="264" t="str">
        <f t="shared" ca="1" si="29"/>
        <v/>
      </c>
      <c r="B80" s="265"/>
      <c r="C80" s="266"/>
      <c r="D80" s="400" t="str">
        <f t="shared" ca="1" si="37"/>
        <v/>
      </c>
      <c r="E80" s="401"/>
      <c r="F80" s="203" t="str">
        <f t="shared" ca="1" si="38"/>
        <v/>
      </c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13"/>
      <c r="V80" s="258"/>
      <c r="W80" s="213">
        <f>Data!DT168</f>
        <v>0</v>
      </c>
      <c r="X80" s="215">
        <f>IF(ISERROR(INDEX(Data!$DY:$IB,MATCH($W80,Data!$DT:$DT,0),MATCH(X$1&amp;"/"&amp;$A$2,Data!$DY$1:$IB$1,0)))=TRUE,0,INDEX(Data!$DY:$IB,MATCH($W80,Data!$DT:$DT,0),MATCH(X$1&amp;"/"&amp;$A$2,Data!$DY$1:$IB$1,0)))</f>
        <v>0</v>
      </c>
      <c r="Y80" s="215">
        <f>IF(ISERROR(INDEX(Data!$DY:$IB,MATCH($W80,Data!$DT:$DT,0),MATCH(Y$1&amp;"/"&amp;$A$2,Data!$DY$1:$IB$1,0)))=TRUE,0,INDEX(Data!$DY:$IB,MATCH($W80,Data!$DT:$DT,0),MATCH(Y$1&amp;"/"&amp;$A$2,Data!$DY$1:$IB$1,0)))</f>
        <v>0</v>
      </c>
      <c r="Z80" s="215">
        <f>IF(ISERROR(INDEX(Data!$DY:$IB,MATCH($W80,Data!$DT:$DT,0),MATCH(Z$1&amp;"/"&amp;$A$2,Data!$DY$1:$IB$1,0)))=TRUE,0,INDEX(Data!$DY:$IB,MATCH($W80,Data!$DT:$DT,0),MATCH(Z$1&amp;"/"&amp;$A$2,Data!$DY$1:$IB$1,0)))</f>
        <v>0</v>
      </c>
      <c r="AA80" s="215">
        <f>IF(ISERROR(INDEX(Data!$DY:$IB,MATCH($W80,Data!$DT:$DT,0),MATCH(AA$1&amp;"/"&amp;$A$2,Data!$DY$1:$IB$1,0)))=TRUE,0,INDEX(Data!$DY:$IB,MATCH($W80,Data!$DT:$DT,0),MATCH(AA$1&amp;"/"&amp;$A$2,Data!$DY$1:$IB$1,0)))</f>
        <v>0</v>
      </c>
      <c r="AB80" s="215">
        <f>IF(ISERROR(INDEX(Data!$DY:$IB,MATCH($W80,Data!$DT:$DT,0),MATCH(AB$1&amp;"/"&amp;$A$2,Data!$DY$1:$IB$1,0)))=TRUE,0,INDEX(Data!$DY:$IB,MATCH($W80,Data!$DT:$DT,0),MATCH(AB$1&amp;"/"&amp;$A$2,Data!$DY$1:$IB$1,0)))</f>
        <v>0</v>
      </c>
      <c r="AC80" s="213">
        <f t="array" aca="1" ref="AC80" ca="1">SUMPRODUCT(($X80:$AB80&lt;=AC$2)*($X80:$AB80&gt;0))</f>
        <v>0</v>
      </c>
      <c r="AD80" s="213">
        <f t="shared" ca="1" si="36"/>
        <v>0</v>
      </c>
      <c r="AE80" s="213">
        <f t="shared" ca="1" si="36"/>
        <v>0</v>
      </c>
      <c r="AF80" s="213">
        <f t="shared" ca="1" si="36"/>
        <v>0</v>
      </c>
      <c r="AG80" s="213">
        <f t="shared" ca="1" si="36"/>
        <v>0</v>
      </c>
      <c r="AH80" s="213">
        <f t="shared" ca="1" si="36"/>
        <v>0</v>
      </c>
      <c r="AI80" s="213">
        <f t="shared" ca="1" si="47"/>
        <v>0</v>
      </c>
      <c r="AJ80" s="213" t="str">
        <f t="shared" ca="1" si="48"/>
        <v/>
      </c>
      <c r="AK80" s="213" t="str">
        <f t="shared" ca="1" si="41"/>
        <v/>
      </c>
      <c r="AL80" s="213" t="str">
        <f t="shared" ca="1" si="42"/>
        <v/>
      </c>
      <c r="AM80" s="213" t="str">
        <f t="shared" ca="1" si="43"/>
        <v/>
      </c>
      <c r="AN80" s="213" t="str">
        <f t="shared" ca="1" si="44"/>
        <v/>
      </c>
      <c r="AO80" s="213" t="str">
        <f t="shared" ca="1" si="45"/>
        <v/>
      </c>
      <c r="AP80" s="213" t="str">
        <f t="shared" ca="1" si="39"/>
        <v/>
      </c>
      <c r="AQ80" s="213" t="str">
        <f t="shared" ca="1" si="46"/>
        <v/>
      </c>
      <c r="AR80" s="204" t="str">
        <f ca="1">IF(OFFSET($AB80,0,MATCH(A$17,AC$1:AI$1,0))=0,"",OFFSET($AB80,0,MATCH(A$17,AC$1:AI$1,0))&amp;" / "&amp;W80 &amp;" ("&amp;INDEX(Data!DX:DX,MATCH(W80,Data!DT:DT,0))&amp;")")</f>
        <v/>
      </c>
      <c r="AS80" s="204" t="e">
        <f>INDEX(Data!DX:DX,MATCH(W80,Data!DT:DT,0))</f>
        <v>#N/A</v>
      </c>
      <c r="AT80" s="204" t="e">
        <f>MID(INDEX(Data!A:A,MATCH(W80,Data!DT:DT,0)),2,5)</f>
        <v>#N/A</v>
      </c>
      <c r="AU80" s="204" t="e">
        <f>INDEX(Data!DW:DW,MATCH(W80,Data!DT:DT,0))</f>
        <v>#N/A</v>
      </c>
      <c r="AV80" s="204" t="str">
        <f t="shared" ca="1" si="40"/>
        <v/>
      </c>
      <c r="AW80" s="204" t="str">
        <f t="array" aca="1" ref="AW80" ca="1">INDEX($AR$3:$AR$102,MATCH(LARGE(COUNTIF($AQ$3:$AQ$102,"&lt;"&amp;$AQ$3:$AQ$102),ROWS(AQ$3:AQ80)),COUNTIF($AQ$3:$AQ$102,"&lt;"&amp;$AQ$3:$AQ$102),0))</f>
        <v/>
      </c>
      <c r="AX80" s="344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</row>
    <row r="81" spans="1:89" s="138" customFormat="1" x14ac:dyDescent="0.25">
      <c r="A81" s="264" t="str">
        <f t="shared" ca="1" si="29"/>
        <v/>
      </c>
      <c r="B81" s="265"/>
      <c r="C81" s="266"/>
      <c r="D81" s="400" t="str">
        <f t="shared" ca="1" si="37"/>
        <v/>
      </c>
      <c r="E81" s="401"/>
      <c r="F81" s="203" t="str">
        <f t="shared" ca="1" si="38"/>
        <v/>
      </c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13"/>
      <c r="V81" s="258"/>
      <c r="W81" s="213">
        <f>Data!DT169</f>
        <v>0</v>
      </c>
      <c r="X81" s="215">
        <f>IF(ISERROR(INDEX(Data!$DY:$IB,MATCH($W81,Data!$DT:$DT,0),MATCH(X$1&amp;"/"&amp;$A$2,Data!$DY$1:$IB$1,0)))=TRUE,0,INDEX(Data!$DY:$IB,MATCH($W81,Data!$DT:$DT,0),MATCH(X$1&amp;"/"&amp;$A$2,Data!$DY$1:$IB$1,0)))</f>
        <v>0</v>
      </c>
      <c r="Y81" s="215">
        <f>IF(ISERROR(INDEX(Data!$DY:$IB,MATCH($W81,Data!$DT:$DT,0),MATCH(Y$1&amp;"/"&amp;$A$2,Data!$DY$1:$IB$1,0)))=TRUE,0,INDEX(Data!$DY:$IB,MATCH($W81,Data!$DT:$DT,0),MATCH(Y$1&amp;"/"&amp;$A$2,Data!$DY$1:$IB$1,0)))</f>
        <v>0</v>
      </c>
      <c r="Z81" s="215">
        <f>IF(ISERROR(INDEX(Data!$DY:$IB,MATCH($W81,Data!$DT:$DT,0),MATCH(Z$1&amp;"/"&amp;$A$2,Data!$DY$1:$IB$1,0)))=TRUE,0,INDEX(Data!$DY:$IB,MATCH($W81,Data!$DT:$DT,0),MATCH(Z$1&amp;"/"&amp;$A$2,Data!$DY$1:$IB$1,0)))</f>
        <v>0</v>
      </c>
      <c r="AA81" s="215">
        <f>IF(ISERROR(INDEX(Data!$DY:$IB,MATCH($W81,Data!$DT:$DT,0),MATCH(AA$1&amp;"/"&amp;$A$2,Data!$DY$1:$IB$1,0)))=TRUE,0,INDEX(Data!$DY:$IB,MATCH($W81,Data!$DT:$DT,0),MATCH(AA$1&amp;"/"&amp;$A$2,Data!$DY$1:$IB$1,0)))</f>
        <v>0</v>
      </c>
      <c r="AB81" s="215">
        <f>IF(ISERROR(INDEX(Data!$DY:$IB,MATCH($W81,Data!$DT:$DT,0),MATCH(AB$1&amp;"/"&amp;$A$2,Data!$DY$1:$IB$1,0)))=TRUE,0,INDEX(Data!$DY:$IB,MATCH($W81,Data!$DT:$DT,0),MATCH(AB$1&amp;"/"&amp;$A$2,Data!$DY$1:$IB$1,0)))</f>
        <v>0</v>
      </c>
      <c r="AC81" s="213">
        <f t="array" aca="1" ref="AC81" ca="1">SUMPRODUCT(($X81:$AB81&lt;=AC$2)*($X81:$AB81&gt;0))</f>
        <v>0</v>
      </c>
      <c r="AD81" s="213">
        <f t="shared" ca="1" si="36"/>
        <v>0</v>
      </c>
      <c r="AE81" s="213">
        <f t="shared" ca="1" si="36"/>
        <v>0</v>
      </c>
      <c r="AF81" s="213">
        <f t="shared" ca="1" si="36"/>
        <v>0</v>
      </c>
      <c r="AG81" s="213">
        <f t="shared" ca="1" si="36"/>
        <v>0</v>
      </c>
      <c r="AH81" s="213">
        <f t="shared" ca="1" si="36"/>
        <v>0</v>
      </c>
      <c r="AI81" s="213">
        <f t="shared" ca="1" si="47"/>
        <v>0</v>
      </c>
      <c r="AJ81" s="213" t="str">
        <f t="shared" ca="1" si="48"/>
        <v/>
      </c>
      <c r="AK81" s="213" t="str">
        <f t="shared" ca="1" si="41"/>
        <v/>
      </c>
      <c r="AL81" s="213" t="str">
        <f t="shared" ca="1" si="42"/>
        <v/>
      </c>
      <c r="AM81" s="213" t="str">
        <f t="shared" ca="1" si="43"/>
        <v/>
      </c>
      <c r="AN81" s="213" t="str">
        <f t="shared" ca="1" si="44"/>
        <v/>
      </c>
      <c r="AO81" s="213" t="str">
        <f t="shared" ca="1" si="45"/>
        <v/>
      </c>
      <c r="AP81" s="213" t="str">
        <f t="shared" ca="1" si="39"/>
        <v/>
      </c>
      <c r="AQ81" s="213" t="str">
        <f t="shared" ca="1" si="46"/>
        <v/>
      </c>
      <c r="AR81" s="204" t="str">
        <f ca="1">IF(OFFSET($AB81,0,MATCH(A$17,AC$1:AI$1,0))=0,"",OFFSET($AB81,0,MATCH(A$17,AC$1:AI$1,0))&amp;" / "&amp;W81 &amp;" ("&amp;INDEX(Data!DX:DX,MATCH(W81,Data!DT:DT,0))&amp;")")</f>
        <v/>
      </c>
      <c r="AS81" s="204" t="e">
        <f>INDEX(Data!DX:DX,MATCH(W81,Data!DT:DT,0))</f>
        <v>#N/A</v>
      </c>
      <c r="AT81" s="204" t="e">
        <f>MID(INDEX(Data!A:A,MATCH(W81,Data!DT:DT,0)),2,5)</f>
        <v>#N/A</v>
      </c>
      <c r="AU81" s="204" t="e">
        <f>INDEX(Data!DW:DW,MATCH(W81,Data!DT:DT,0))</f>
        <v>#N/A</v>
      </c>
      <c r="AV81" s="204" t="str">
        <f t="shared" ca="1" si="40"/>
        <v/>
      </c>
      <c r="AW81" s="204" t="str">
        <f t="array" aca="1" ref="AW81" ca="1">INDEX($AR$3:$AR$102,MATCH(LARGE(COUNTIF($AQ$3:$AQ$102,"&lt;"&amp;$AQ$3:$AQ$102),ROWS(AQ$3:AQ81)),COUNTIF($AQ$3:$AQ$102,"&lt;"&amp;$AQ$3:$AQ$102),0))</f>
        <v/>
      </c>
      <c r="AX81" s="344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</row>
    <row r="82" spans="1:89" s="138" customFormat="1" x14ac:dyDescent="0.25">
      <c r="A82" s="264" t="str">
        <f t="shared" ca="1" si="29"/>
        <v/>
      </c>
      <c r="B82" s="265"/>
      <c r="C82" s="266"/>
      <c r="D82" s="400" t="str">
        <f t="shared" ca="1" si="37"/>
        <v/>
      </c>
      <c r="E82" s="401"/>
      <c r="F82" s="203" t="str">
        <f t="shared" ca="1" si="38"/>
        <v/>
      </c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13"/>
      <c r="V82" s="258"/>
      <c r="W82" s="213">
        <f>Data!DT170</f>
        <v>0</v>
      </c>
      <c r="X82" s="215">
        <f>IF(ISERROR(INDEX(Data!$DY:$IB,MATCH($W82,Data!$DT:$DT,0),MATCH(X$1&amp;"/"&amp;$A$2,Data!$DY$1:$IB$1,0)))=TRUE,0,INDEX(Data!$DY:$IB,MATCH($W82,Data!$DT:$DT,0),MATCH(X$1&amp;"/"&amp;$A$2,Data!$DY$1:$IB$1,0)))</f>
        <v>0</v>
      </c>
      <c r="Y82" s="215">
        <f>IF(ISERROR(INDEX(Data!$DY:$IB,MATCH($W82,Data!$DT:$DT,0),MATCH(Y$1&amp;"/"&amp;$A$2,Data!$DY$1:$IB$1,0)))=TRUE,0,INDEX(Data!$DY:$IB,MATCH($W82,Data!$DT:$DT,0),MATCH(Y$1&amp;"/"&amp;$A$2,Data!$DY$1:$IB$1,0)))</f>
        <v>0</v>
      </c>
      <c r="Z82" s="215">
        <f>IF(ISERROR(INDEX(Data!$DY:$IB,MATCH($W82,Data!$DT:$DT,0),MATCH(Z$1&amp;"/"&amp;$A$2,Data!$DY$1:$IB$1,0)))=TRUE,0,INDEX(Data!$DY:$IB,MATCH($W82,Data!$DT:$DT,0),MATCH(Z$1&amp;"/"&amp;$A$2,Data!$DY$1:$IB$1,0)))</f>
        <v>0</v>
      </c>
      <c r="AA82" s="215">
        <f>IF(ISERROR(INDEX(Data!$DY:$IB,MATCH($W82,Data!$DT:$DT,0),MATCH(AA$1&amp;"/"&amp;$A$2,Data!$DY$1:$IB$1,0)))=TRUE,0,INDEX(Data!$DY:$IB,MATCH($W82,Data!$DT:$DT,0),MATCH(AA$1&amp;"/"&amp;$A$2,Data!$DY$1:$IB$1,0)))</f>
        <v>0</v>
      </c>
      <c r="AB82" s="215">
        <f>IF(ISERROR(INDEX(Data!$DY:$IB,MATCH($W82,Data!$DT:$DT,0),MATCH(AB$1&amp;"/"&amp;$A$2,Data!$DY$1:$IB$1,0)))=TRUE,0,INDEX(Data!$DY:$IB,MATCH($W82,Data!$DT:$DT,0),MATCH(AB$1&amp;"/"&amp;$A$2,Data!$DY$1:$IB$1,0)))</f>
        <v>0</v>
      </c>
      <c r="AC82" s="213">
        <f t="array" aca="1" ref="AC82" ca="1">SUMPRODUCT(($X82:$AB82&lt;=AC$2)*($X82:$AB82&gt;0))</f>
        <v>0</v>
      </c>
      <c r="AD82" s="213">
        <f t="shared" ca="1" si="36"/>
        <v>0</v>
      </c>
      <c r="AE82" s="213">
        <f t="shared" ca="1" si="36"/>
        <v>0</v>
      </c>
      <c r="AF82" s="213">
        <f t="shared" ca="1" si="36"/>
        <v>0</v>
      </c>
      <c r="AG82" s="213">
        <f t="shared" ca="1" si="36"/>
        <v>0</v>
      </c>
      <c r="AH82" s="213">
        <f t="shared" ca="1" si="36"/>
        <v>0</v>
      </c>
      <c r="AI82" s="213">
        <f t="shared" ca="1" si="47"/>
        <v>0</v>
      </c>
      <c r="AJ82" s="213" t="str">
        <f t="shared" ca="1" si="48"/>
        <v/>
      </c>
      <c r="AK82" s="213" t="str">
        <f t="shared" ca="1" si="41"/>
        <v/>
      </c>
      <c r="AL82" s="213" t="str">
        <f t="shared" ca="1" si="42"/>
        <v/>
      </c>
      <c r="AM82" s="213" t="str">
        <f t="shared" ca="1" si="43"/>
        <v/>
      </c>
      <c r="AN82" s="213" t="str">
        <f t="shared" ca="1" si="44"/>
        <v/>
      </c>
      <c r="AO82" s="213" t="str">
        <f t="shared" ca="1" si="45"/>
        <v/>
      </c>
      <c r="AP82" s="213" t="str">
        <f t="shared" ca="1" si="39"/>
        <v/>
      </c>
      <c r="AQ82" s="213" t="str">
        <f t="shared" ca="1" si="46"/>
        <v/>
      </c>
      <c r="AR82" s="204" t="str">
        <f ca="1">IF(OFFSET($AB82,0,MATCH(A$17,AC$1:AI$1,0))=0,"",OFFSET($AB82,0,MATCH(A$17,AC$1:AI$1,0))&amp;" / "&amp;W82 &amp;" ("&amp;INDEX(Data!DX:DX,MATCH(W82,Data!DT:DT,0))&amp;")")</f>
        <v/>
      </c>
      <c r="AS82" s="204" t="e">
        <f>INDEX(Data!DX:DX,MATCH(W82,Data!DT:DT,0))</f>
        <v>#N/A</v>
      </c>
      <c r="AT82" s="204" t="e">
        <f>MID(INDEX(Data!A:A,MATCH(W82,Data!DT:DT,0)),2,5)</f>
        <v>#N/A</v>
      </c>
      <c r="AU82" s="204" t="e">
        <f>INDEX(Data!DW:DW,MATCH(W82,Data!DT:DT,0))</f>
        <v>#N/A</v>
      </c>
      <c r="AV82" s="204" t="str">
        <f t="shared" ca="1" si="40"/>
        <v/>
      </c>
      <c r="AW82" s="204" t="str">
        <f t="array" aca="1" ref="AW82" ca="1">INDEX($AR$3:$AR$102,MATCH(LARGE(COUNTIF($AQ$3:$AQ$102,"&lt;"&amp;$AQ$3:$AQ$102),ROWS(AQ$3:AQ82)),COUNTIF($AQ$3:$AQ$102,"&lt;"&amp;$AQ$3:$AQ$102),0))</f>
        <v/>
      </c>
      <c r="AX82" s="344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</row>
    <row r="83" spans="1:89" s="138" customFormat="1" x14ac:dyDescent="0.25">
      <c r="A83" s="264" t="str">
        <f t="shared" ca="1" si="29"/>
        <v/>
      </c>
      <c r="B83" s="265"/>
      <c r="C83" s="266"/>
      <c r="D83" s="400" t="str">
        <f t="shared" ref="D83:D98" ca="1" si="49">INDEX(AV:AV,MATCH(A83,AR:AR,0))</f>
        <v/>
      </c>
      <c r="E83" s="401"/>
      <c r="F83" s="203" t="str">
        <f t="shared" ref="F83:F98" ca="1" si="50">IF(A83="","",INDEX(AU:AU,MATCH(A83,AR:AR,0)))</f>
        <v/>
      </c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13"/>
      <c r="V83" s="258"/>
      <c r="W83" s="213">
        <f>Data!DT171</f>
        <v>0</v>
      </c>
      <c r="X83" s="215">
        <f>IF(ISERROR(INDEX(Data!$DY:$IB,MATCH($W83,Data!$DT:$DT,0),MATCH(X$1&amp;"/"&amp;$A$2,Data!$DY$1:$IB$1,0)))=TRUE,0,INDEX(Data!$DY:$IB,MATCH($W83,Data!$DT:$DT,0),MATCH(X$1&amp;"/"&amp;$A$2,Data!$DY$1:$IB$1,0)))</f>
        <v>0</v>
      </c>
      <c r="Y83" s="215">
        <f>IF(ISERROR(INDEX(Data!$DY:$IB,MATCH($W83,Data!$DT:$DT,0),MATCH(Y$1&amp;"/"&amp;$A$2,Data!$DY$1:$IB$1,0)))=TRUE,0,INDEX(Data!$DY:$IB,MATCH($W83,Data!$DT:$DT,0),MATCH(Y$1&amp;"/"&amp;$A$2,Data!$DY$1:$IB$1,0)))</f>
        <v>0</v>
      </c>
      <c r="Z83" s="215">
        <f>IF(ISERROR(INDEX(Data!$DY:$IB,MATCH($W83,Data!$DT:$DT,0),MATCH(Z$1&amp;"/"&amp;$A$2,Data!$DY$1:$IB$1,0)))=TRUE,0,INDEX(Data!$DY:$IB,MATCH($W83,Data!$DT:$DT,0),MATCH(Z$1&amp;"/"&amp;$A$2,Data!$DY$1:$IB$1,0)))</f>
        <v>0</v>
      </c>
      <c r="AA83" s="215">
        <f>IF(ISERROR(INDEX(Data!$DY:$IB,MATCH($W83,Data!$DT:$DT,0),MATCH(AA$1&amp;"/"&amp;$A$2,Data!$DY$1:$IB$1,0)))=TRUE,0,INDEX(Data!$DY:$IB,MATCH($W83,Data!$DT:$DT,0),MATCH(AA$1&amp;"/"&amp;$A$2,Data!$DY$1:$IB$1,0)))</f>
        <v>0</v>
      </c>
      <c r="AB83" s="215">
        <f>IF(ISERROR(INDEX(Data!$DY:$IB,MATCH($W83,Data!$DT:$DT,0),MATCH(AB$1&amp;"/"&amp;$A$2,Data!$DY$1:$IB$1,0)))=TRUE,0,INDEX(Data!$DY:$IB,MATCH($W83,Data!$DT:$DT,0),MATCH(AB$1&amp;"/"&amp;$A$2,Data!$DY$1:$IB$1,0)))</f>
        <v>0</v>
      </c>
      <c r="AC83" s="213">
        <f t="array" aca="1" ref="AC83" ca="1">SUMPRODUCT(($X83:$AB83&lt;=AC$2)*($X83:$AB83&gt;0))</f>
        <v>0</v>
      </c>
      <c r="AD83" s="213">
        <f t="shared" ca="1" si="36"/>
        <v>0</v>
      </c>
      <c r="AE83" s="213">
        <f t="shared" ca="1" si="36"/>
        <v>0</v>
      </c>
      <c r="AF83" s="213">
        <f t="shared" ca="1" si="36"/>
        <v>0</v>
      </c>
      <c r="AG83" s="213">
        <f t="shared" ca="1" si="36"/>
        <v>0</v>
      </c>
      <c r="AH83" s="213">
        <f t="shared" ca="1" si="36"/>
        <v>0</v>
      </c>
      <c r="AI83" s="213">
        <f t="shared" ca="1" si="47"/>
        <v>0</v>
      </c>
      <c r="AJ83" s="213" t="str">
        <f t="shared" ref="AJ83:AJ146" ca="1" si="51">IF($AC83=0,"",IF(AND($X83&lt;=AC$2,$X83&gt;0),"/R1","")&amp;IF(AND($Y83&lt;=AC$2,$Y83&gt;0),"/R2","")&amp;IF(AND($Z83&lt;=AC$2,$Z83&gt;0),"/R3","")&amp;IF(AND($AA83&lt;=AC$2,$AA83&gt;0),"/F","")&amp;IF(AND($AB83&lt;=AC$2,$AB83&gt;0),"/PO",""))</f>
        <v/>
      </c>
      <c r="AK83" s="213" t="str">
        <f t="shared" ref="AK83:AK146" ca="1" si="52">IF(AD83=0,"",IF($X83=AD$2,"/R1","")&amp;IF($Y83=AD$2,"/R2","")&amp;IF($Z83=AD$2,"/R3","")&amp;IF($AA83=AD$2,"/F","")&amp;IF($AB83=AD$2,"/PO",""))</f>
        <v/>
      </c>
      <c r="AL83" s="213" t="str">
        <f t="shared" ref="AL83:AL146" ca="1" si="53">IF(AE83=0,"",IF($X83=AE$2,"/R1","")&amp;IF($Y83=AE$2,"/R2","")&amp;IF($Z83=AE$2,"/R3","")&amp;IF($AA83=AE$2,"/F","")&amp;IF($AB83=AE$2,"/PO",""))</f>
        <v/>
      </c>
      <c r="AM83" s="213" t="str">
        <f t="shared" ref="AM83:AM146" ca="1" si="54">IF(AF83=0,"",IF($X83=AF$2,"/R1","")&amp;IF($Y83=AF$2,"/R2","")&amp;IF($Z83=AF$2,"/R3","")&amp;IF($AA83=AF$2,"/F","")&amp;IF($AB83=AF$2,"/PO",""))</f>
        <v/>
      </c>
      <c r="AN83" s="213" t="str">
        <f t="shared" ref="AN83:AN146" ca="1" si="55">IF(AG83=0,"",IF($X83=AG$2,"/R1","")&amp;IF($Y83=AG$2,"/R2","")&amp;IF($Z83=AG$2,"/R3","")&amp;IF($AA83=AG$2,"/F","")&amp;IF($AB83=AG$2,"/PO",""))</f>
        <v/>
      </c>
      <c r="AO83" s="213" t="str">
        <f t="shared" ref="AO83:AO146" ca="1" si="56">IF(AH83=0,"",IF($X83=AH$2,"/R1","")&amp;IF($Y83=AH$2,"/R2","")&amp;IF($Z83=AH$2,"/R3","")&amp;IF($AA83=AH$2,"/F","")&amp;IF($AB83=AH$2,"/PO",""))</f>
        <v/>
      </c>
      <c r="AP83" s="213" t="str">
        <f t="shared" ref="AP83:AP146" ca="1" si="57">IF(AI83=0,"",IF($X83&gt;=AI$2,"/R1","")&amp;IF($Y83&gt;=AI$2,"/R2","")&amp;IF($Z83&gt;=AI$2,"/R3","")&amp;IF($AA83&gt;=AI$2,"/F","")&amp;IF($AB83&gt;=AI$2,"/PO",""))</f>
        <v/>
      </c>
      <c r="AQ83" s="213" t="str">
        <f t="shared" ref="AQ83:AQ146" ca="1" si="58">IF(OFFSET($AB83,0,MATCH(A$17,AC$1:AI$1,0))=0,"",OFFSET($AB83,0,MATCH(A$17,AC$1:AI$1,0))&amp;IF(AS83="NF",200,500)-SUBSTITUTE(AT83,"NF","")&amp;AU83)</f>
        <v/>
      </c>
      <c r="AR83" s="204" t="str">
        <f ca="1">IF(OFFSET($AB83,0,MATCH(A$17,AC$1:AI$1,0))=0,"",OFFSET($AB83,0,MATCH(A$17,AC$1:AI$1,0))&amp;" / "&amp;W83 &amp;" ("&amp;INDEX(Data!DX:DX,MATCH(W83,Data!DT:DT,0))&amp;")")</f>
        <v/>
      </c>
      <c r="AS83" s="204" t="e">
        <f>INDEX(Data!DX:DX,MATCH(W83,Data!DT:DT,0))</f>
        <v>#N/A</v>
      </c>
      <c r="AT83" s="204" t="e">
        <f>MID(INDEX(Data!A:A,MATCH(W83,Data!DT:DT,0)),2,5)</f>
        <v>#N/A</v>
      </c>
      <c r="AU83" s="204" t="e">
        <f>INDEX(Data!DW:DW,MATCH(W83,Data!DT:DT,0))</f>
        <v>#N/A</v>
      </c>
      <c r="AV83" s="204" t="str">
        <f t="shared" ref="AV83:AV146" ca="1" si="59">MID(OFFSET($AI83,0,MATCH(A$17,AJ$1:AP$1,0)),2,30)</f>
        <v/>
      </c>
      <c r="AW83" s="204" t="str">
        <f t="array" aca="1" ref="AW83" ca="1">INDEX($AR$3:$AR$102,MATCH(LARGE(COUNTIF($AQ$3:$AQ$102,"&lt;"&amp;$AQ$3:$AQ$102),ROWS(AQ$3:AQ83)),COUNTIF($AQ$3:$AQ$102,"&lt;"&amp;$AQ$3:$AQ$102),0))</f>
        <v/>
      </c>
      <c r="AX83" s="344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</row>
    <row r="84" spans="1:89" s="138" customFormat="1" x14ac:dyDescent="0.25">
      <c r="A84" s="264" t="str">
        <f t="shared" ca="1" si="29"/>
        <v/>
      </c>
      <c r="B84" s="265"/>
      <c r="C84" s="266"/>
      <c r="D84" s="400" t="str">
        <f t="shared" ca="1" si="49"/>
        <v/>
      </c>
      <c r="E84" s="401"/>
      <c r="F84" s="203" t="str">
        <f t="shared" ca="1" si="50"/>
        <v/>
      </c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13"/>
      <c r="V84" s="258"/>
      <c r="W84" s="213">
        <f>Data!DT172</f>
        <v>0</v>
      </c>
      <c r="X84" s="215">
        <f>IF(ISERROR(INDEX(Data!$DY:$IB,MATCH($W84,Data!$DT:$DT,0),MATCH(X$1&amp;"/"&amp;$A$2,Data!$DY$1:$IB$1,0)))=TRUE,0,INDEX(Data!$DY:$IB,MATCH($W84,Data!$DT:$DT,0),MATCH(X$1&amp;"/"&amp;$A$2,Data!$DY$1:$IB$1,0)))</f>
        <v>0</v>
      </c>
      <c r="Y84" s="215">
        <f>IF(ISERROR(INDEX(Data!$DY:$IB,MATCH($W84,Data!$DT:$DT,0),MATCH(Y$1&amp;"/"&amp;$A$2,Data!$DY$1:$IB$1,0)))=TRUE,0,INDEX(Data!$DY:$IB,MATCH($W84,Data!$DT:$DT,0),MATCH(Y$1&amp;"/"&amp;$A$2,Data!$DY$1:$IB$1,0)))</f>
        <v>0</v>
      </c>
      <c r="Z84" s="215">
        <f>IF(ISERROR(INDEX(Data!$DY:$IB,MATCH($W84,Data!$DT:$DT,0),MATCH(Z$1&amp;"/"&amp;$A$2,Data!$DY$1:$IB$1,0)))=TRUE,0,INDEX(Data!$DY:$IB,MATCH($W84,Data!$DT:$DT,0),MATCH(Z$1&amp;"/"&amp;$A$2,Data!$DY$1:$IB$1,0)))</f>
        <v>0</v>
      </c>
      <c r="AA84" s="215">
        <f>IF(ISERROR(INDEX(Data!$DY:$IB,MATCH($W84,Data!$DT:$DT,0),MATCH(AA$1&amp;"/"&amp;$A$2,Data!$DY$1:$IB$1,0)))=TRUE,0,INDEX(Data!$DY:$IB,MATCH($W84,Data!$DT:$DT,0),MATCH(AA$1&amp;"/"&amp;$A$2,Data!$DY$1:$IB$1,0)))</f>
        <v>0</v>
      </c>
      <c r="AB84" s="215">
        <f>IF(ISERROR(INDEX(Data!$DY:$IB,MATCH($W84,Data!$DT:$DT,0),MATCH(AB$1&amp;"/"&amp;$A$2,Data!$DY$1:$IB$1,0)))=TRUE,0,INDEX(Data!$DY:$IB,MATCH($W84,Data!$DT:$DT,0),MATCH(AB$1&amp;"/"&amp;$A$2,Data!$DY$1:$IB$1,0)))</f>
        <v>0</v>
      </c>
      <c r="AC84" s="213">
        <f t="array" aca="1" ref="AC84" ca="1">SUMPRODUCT(($X84:$AB84&lt;=AC$2)*($X84:$AB84&gt;0))</f>
        <v>0</v>
      </c>
      <c r="AD84" s="213">
        <f t="shared" ca="1" si="36"/>
        <v>0</v>
      </c>
      <c r="AE84" s="213">
        <f t="shared" ca="1" si="36"/>
        <v>0</v>
      </c>
      <c r="AF84" s="213">
        <f t="shared" ca="1" si="36"/>
        <v>0</v>
      </c>
      <c r="AG84" s="213">
        <f t="shared" ca="1" si="36"/>
        <v>0</v>
      </c>
      <c r="AH84" s="213">
        <f t="shared" ca="1" si="36"/>
        <v>0</v>
      </c>
      <c r="AI84" s="213">
        <f t="shared" ca="1" si="47"/>
        <v>0</v>
      </c>
      <c r="AJ84" s="213" t="str">
        <f t="shared" ca="1" si="51"/>
        <v/>
      </c>
      <c r="AK84" s="213" t="str">
        <f t="shared" ca="1" si="52"/>
        <v/>
      </c>
      <c r="AL84" s="213" t="str">
        <f t="shared" ca="1" si="53"/>
        <v/>
      </c>
      <c r="AM84" s="213" t="str">
        <f t="shared" ca="1" si="54"/>
        <v/>
      </c>
      <c r="AN84" s="213" t="str">
        <f t="shared" ca="1" si="55"/>
        <v/>
      </c>
      <c r="AO84" s="213" t="str">
        <f t="shared" ca="1" si="56"/>
        <v/>
      </c>
      <c r="AP84" s="213" t="str">
        <f t="shared" ca="1" si="57"/>
        <v/>
      </c>
      <c r="AQ84" s="213" t="str">
        <f t="shared" ca="1" si="58"/>
        <v/>
      </c>
      <c r="AR84" s="204" t="str">
        <f ca="1">IF(OFFSET($AB84,0,MATCH(A$17,AC$1:AI$1,0))=0,"",OFFSET($AB84,0,MATCH(A$17,AC$1:AI$1,0))&amp;" / "&amp;W84 &amp;" ("&amp;INDEX(Data!DX:DX,MATCH(W84,Data!DT:DT,0))&amp;")")</f>
        <v/>
      </c>
      <c r="AS84" s="204" t="e">
        <f>INDEX(Data!DX:DX,MATCH(W84,Data!DT:DT,0))</f>
        <v>#N/A</v>
      </c>
      <c r="AT84" s="204" t="e">
        <f>MID(INDEX(Data!A:A,MATCH(W84,Data!DT:DT,0)),2,5)</f>
        <v>#N/A</v>
      </c>
      <c r="AU84" s="204" t="e">
        <f>INDEX(Data!DW:DW,MATCH(W84,Data!DT:DT,0))</f>
        <v>#N/A</v>
      </c>
      <c r="AV84" s="204" t="str">
        <f t="shared" ca="1" si="59"/>
        <v/>
      </c>
      <c r="AW84" s="204" t="str">
        <f t="array" aca="1" ref="AW84" ca="1">INDEX($AR$3:$AR$102,MATCH(LARGE(COUNTIF($AQ$3:$AQ$102,"&lt;"&amp;$AQ$3:$AQ$102),ROWS(AQ$3:AQ84)),COUNTIF($AQ$3:$AQ$102,"&lt;"&amp;$AQ$3:$AQ$102),0))</f>
        <v/>
      </c>
      <c r="AX84" s="344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</row>
    <row r="85" spans="1:89" s="138" customFormat="1" x14ac:dyDescent="0.25">
      <c r="A85" s="264" t="str">
        <f t="shared" ca="1" si="29"/>
        <v/>
      </c>
      <c r="B85" s="265"/>
      <c r="C85" s="266"/>
      <c r="D85" s="400" t="str">
        <f t="shared" ca="1" si="49"/>
        <v/>
      </c>
      <c r="E85" s="401"/>
      <c r="F85" s="203" t="str">
        <f t="shared" ca="1" si="50"/>
        <v/>
      </c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13"/>
      <c r="V85" s="258"/>
      <c r="W85" s="213">
        <f>Data!DT173</f>
        <v>0</v>
      </c>
      <c r="X85" s="215">
        <f>IF(ISERROR(INDEX(Data!$DY:$IB,MATCH($W85,Data!$DT:$DT,0),MATCH(X$1&amp;"/"&amp;$A$2,Data!$DY$1:$IB$1,0)))=TRUE,0,INDEX(Data!$DY:$IB,MATCH($W85,Data!$DT:$DT,0),MATCH(X$1&amp;"/"&amp;$A$2,Data!$DY$1:$IB$1,0)))</f>
        <v>0</v>
      </c>
      <c r="Y85" s="215">
        <f>IF(ISERROR(INDEX(Data!$DY:$IB,MATCH($W85,Data!$DT:$DT,0),MATCH(Y$1&amp;"/"&amp;$A$2,Data!$DY$1:$IB$1,0)))=TRUE,0,INDEX(Data!$DY:$IB,MATCH($W85,Data!$DT:$DT,0),MATCH(Y$1&amp;"/"&amp;$A$2,Data!$DY$1:$IB$1,0)))</f>
        <v>0</v>
      </c>
      <c r="Z85" s="215">
        <f>IF(ISERROR(INDEX(Data!$DY:$IB,MATCH($W85,Data!$DT:$DT,0),MATCH(Z$1&amp;"/"&amp;$A$2,Data!$DY$1:$IB$1,0)))=TRUE,0,INDEX(Data!$DY:$IB,MATCH($W85,Data!$DT:$DT,0),MATCH(Z$1&amp;"/"&amp;$A$2,Data!$DY$1:$IB$1,0)))</f>
        <v>0</v>
      </c>
      <c r="AA85" s="215">
        <f>IF(ISERROR(INDEX(Data!$DY:$IB,MATCH($W85,Data!$DT:$DT,0),MATCH(AA$1&amp;"/"&amp;$A$2,Data!$DY$1:$IB$1,0)))=TRUE,0,INDEX(Data!$DY:$IB,MATCH($W85,Data!$DT:$DT,0),MATCH(AA$1&amp;"/"&amp;$A$2,Data!$DY$1:$IB$1,0)))</f>
        <v>0</v>
      </c>
      <c r="AB85" s="215">
        <f>IF(ISERROR(INDEX(Data!$DY:$IB,MATCH($W85,Data!$DT:$DT,0),MATCH(AB$1&amp;"/"&amp;$A$2,Data!$DY$1:$IB$1,0)))=TRUE,0,INDEX(Data!$DY:$IB,MATCH($W85,Data!$DT:$DT,0),MATCH(AB$1&amp;"/"&amp;$A$2,Data!$DY$1:$IB$1,0)))</f>
        <v>0</v>
      </c>
      <c r="AC85" s="213">
        <f t="array" aca="1" ref="AC85" ca="1">SUMPRODUCT(($X85:$AB85&lt;=AC$2)*($X85:$AB85&gt;0))</f>
        <v>0</v>
      </c>
      <c r="AD85" s="213">
        <f t="shared" ca="1" si="36"/>
        <v>0</v>
      </c>
      <c r="AE85" s="213">
        <f t="shared" ca="1" si="36"/>
        <v>0</v>
      </c>
      <c r="AF85" s="213">
        <f t="shared" ca="1" si="36"/>
        <v>0</v>
      </c>
      <c r="AG85" s="213">
        <f t="shared" ca="1" si="36"/>
        <v>0</v>
      </c>
      <c r="AH85" s="213">
        <f t="shared" ca="1" si="36"/>
        <v>0</v>
      </c>
      <c r="AI85" s="213">
        <f t="shared" ca="1" si="47"/>
        <v>0</v>
      </c>
      <c r="AJ85" s="213" t="str">
        <f t="shared" ca="1" si="51"/>
        <v/>
      </c>
      <c r="AK85" s="213" t="str">
        <f t="shared" ca="1" si="52"/>
        <v/>
      </c>
      <c r="AL85" s="213" t="str">
        <f t="shared" ca="1" si="53"/>
        <v/>
      </c>
      <c r="AM85" s="213" t="str">
        <f t="shared" ca="1" si="54"/>
        <v/>
      </c>
      <c r="AN85" s="213" t="str">
        <f t="shared" ca="1" si="55"/>
        <v/>
      </c>
      <c r="AO85" s="213" t="str">
        <f t="shared" ca="1" si="56"/>
        <v/>
      </c>
      <c r="AP85" s="213" t="str">
        <f t="shared" ca="1" si="57"/>
        <v/>
      </c>
      <c r="AQ85" s="213" t="str">
        <f t="shared" ca="1" si="58"/>
        <v/>
      </c>
      <c r="AR85" s="204" t="str">
        <f ca="1">IF(OFFSET($AB85,0,MATCH(A$17,AC$1:AI$1,0))=0,"",OFFSET($AB85,0,MATCH(A$17,AC$1:AI$1,0))&amp;" / "&amp;W85 &amp;" ("&amp;INDEX(Data!DX:DX,MATCH(W85,Data!DT:DT,0))&amp;")")</f>
        <v/>
      </c>
      <c r="AS85" s="204" t="e">
        <f>INDEX(Data!DX:DX,MATCH(W85,Data!DT:DT,0))</f>
        <v>#N/A</v>
      </c>
      <c r="AT85" s="204" t="e">
        <f>MID(INDEX(Data!A:A,MATCH(W85,Data!DT:DT,0)),2,5)</f>
        <v>#N/A</v>
      </c>
      <c r="AU85" s="204" t="e">
        <f>INDEX(Data!DW:DW,MATCH(W85,Data!DT:DT,0))</f>
        <v>#N/A</v>
      </c>
      <c r="AV85" s="204" t="str">
        <f t="shared" ca="1" si="59"/>
        <v/>
      </c>
      <c r="AW85" s="204" t="str">
        <f t="array" aca="1" ref="AW85" ca="1">INDEX($AR$3:$AR$102,MATCH(LARGE(COUNTIF($AQ$3:$AQ$102,"&lt;"&amp;$AQ$3:$AQ$102),ROWS(AQ$3:AQ85)),COUNTIF($AQ$3:$AQ$102,"&lt;"&amp;$AQ$3:$AQ$102),0))</f>
        <v/>
      </c>
      <c r="AX85" s="344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</row>
    <row r="86" spans="1:89" s="138" customFormat="1" x14ac:dyDescent="0.25">
      <c r="A86" s="264" t="str">
        <f t="shared" ref="A86:A97" ca="1" si="60">AW70</f>
        <v/>
      </c>
      <c r="B86" s="265"/>
      <c r="C86" s="266"/>
      <c r="D86" s="400" t="str">
        <f t="shared" ca="1" si="49"/>
        <v/>
      </c>
      <c r="E86" s="401"/>
      <c r="F86" s="203" t="str">
        <f t="shared" ca="1" si="50"/>
        <v/>
      </c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13"/>
      <c r="V86" s="258"/>
      <c r="W86" s="213">
        <f>Data!DT174</f>
        <v>0</v>
      </c>
      <c r="X86" s="215">
        <f>IF(ISERROR(INDEX(Data!$DY:$IB,MATCH($W86,Data!$DT:$DT,0),MATCH(X$1&amp;"/"&amp;$A$2,Data!$DY$1:$IB$1,0)))=TRUE,0,INDEX(Data!$DY:$IB,MATCH($W86,Data!$DT:$DT,0),MATCH(X$1&amp;"/"&amp;$A$2,Data!$DY$1:$IB$1,0)))</f>
        <v>0</v>
      </c>
      <c r="Y86" s="215">
        <f>IF(ISERROR(INDEX(Data!$DY:$IB,MATCH($W86,Data!$DT:$DT,0),MATCH(Y$1&amp;"/"&amp;$A$2,Data!$DY$1:$IB$1,0)))=TRUE,0,INDEX(Data!$DY:$IB,MATCH($W86,Data!$DT:$DT,0),MATCH(Y$1&amp;"/"&amp;$A$2,Data!$DY$1:$IB$1,0)))</f>
        <v>0</v>
      </c>
      <c r="Z86" s="215">
        <f>IF(ISERROR(INDEX(Data!$DY:$IB,MATCH($W86,Data!$DT:$DT,0),MATCH(Z$1&amp;"/"&amp;$A$2,Data!$DY$1:$IB$1,0)))=TRUE,0,INDEX(Data!$DY:$IB,MATCH($W86,Data!$DT:$DT,0),MATCH(Z$1&amp;"/"&amp;$A$2,Data!$DY$1:$IB$1,0)))</f>
        <v>0</v>
      </c>
      <c r="AA86" s="215">
        <f>IF(ISERROR(INDEX(Data!$DY:$IB,MATCH($W86,Data!$DT:$DT,0),MATCH(AA$1&amp;"/"&amp;$A$2,Data!$DY$1:$IB$1,0)))=TRUE,0,INDEX(Data!$DY:$IB,MATCH($W86,Data!$DT:$DT,0),MATCH(AA$1&amp;"/"&amp;$A$2,Data!$DY$1:$IB$1,0)))</f>
        <v>0</v>
      </c>
      <c r="AB86" s="215">
        <f>IF(ISERROR(INDEX(Data!$DY:$IB,MATCH($W86,Data!$DT:$DT,0),MATCH(AB$1&amp;"/"&amp;$A$2,Data!$DY$1:$IB$1,0)))=TRUE,0,INDEX(Data!$DY:$IB,MATCH($W86,Data!$DT:$DT,0),MATCH(AB$1&amp;"/"&amp;$A$2,Data!$DY$1:$IB$1,0)))</f>
        <v>0</v>
      </c>
      <c r="AC86" s="213">
        <f t="array" aca="1" ref="AC86" ca="1">SUMPRODUCT(($X86:$AB86&lt;=AC$2)*($X86:$AB86&gt;0))</f>
        <v>0</v>
      </c>
      <c r="AD86" s="213">
        <f t="shared" ca="1" si="36"/>
        <v>0</v>
      </c>
      <c r="AE86" s="213">
        <f t="shared" ca="1" si="36"/>
        <v>0</v>
      </c>
      <c r="AF86" s="213">
        <f t="shared" ca="1" si="36"/>
        <v>0</v>
      </c>
      <c r="AG86" s="213">
        <f t="shared" ca="1" si="36"/>
        <v>0</v>
      </c>
      <c r="AH86" s="213">
        <f t="shared" ca="1" si="36"/>
        <v>0</v>
      </c>
      <c r="AI86" s="213">
        <f t="shared" ca="1" si="47"/>
        <v>0</v>
      </c>
      <c r="AJ86" s="213" t="str">
        <f t="shared" ca="1" si="51"/>
        <v/>
      </c>
      <c r="AK86" s="213" t="str">
        <f t="shared" ca="1" si="52"/>
        <v/>
      </c>
      <c r="AL86" s="213" t="str">
        <f t="shared" ca="1" si="53"/>
        <v/>
      </c>
      <c r="AM86" s="213" t="str">
        <f t="shared" ca="1" si="54"/>
        <v/>
      </c>
      <c r="AN86" s="213" t="str">
        <f t="shared" ca="1" si="55"/>
        <v/>
      </c>
      <c r="AO86" s="213" t="str">
        <f t="shared" ca="1" si="56"/>
        <v/>
      </c>
      <c r="AP86" s="213" t="str">
        <f t="shared" ca="1" si="57"/>
        <v/>
      </c>
      <c r="AQ86" s="213" t="str">
        <f t="shared" ca="1" si="58"/>
        <v/>
      </c>
      <c r="AR86" s="204" t="str">
        <f ca="1">IF(OFFSET($AB86,0,MATCH(A$17,AC$1:AI$1,0))=0,"",OFFSET($AB86,0,MATCH(A$17,AC$1:AI$1,0))&amp;" / "&amp;W86 &amp;" ("&amp;INDEX(Data!DX:DX,MATCH(W86,Data!DT:DT,0))&amp;")")</f>
        <v/>
      </c>
      <c r="AS86" s="204" t="e">
        <f>INDEX(Data!DX:DX,MATCH(W86,Data!DT:DT,0))</f>
        <v>#N/A</v>
      </c>
      <c r="AT86" s="204" t="e">
        <f>MID(INDEX(Data!A:A,MATCH(W86,Data!DT:DT,0)),2,5)</f>
        <v>#N/A</v>
      </c>
      <c r="AU86" s="204" t="e">
        <f>INDEX(Data!DW:DW,MATCH(W86,Data!DT:DT,0))</f>
        <v>#N/A</v>
      </c>
      <c r="AV86" s="204" t="str">
        <f t="shared" ca="1" si="59"/>
        <v/>
      </c>
      <c r="AW86" s="204" t="str">
        <f t="array" aca="1" ref="AW86" ca="1">INDEX($AR$3:$AR$102,MATCH(LARGE(COUNTIF($AQ$3:$AQ$102,"&lt;"&amp;$AQ$3:$AQ$102),ROWS(AQ$3:AQ86)),COUNTIF($AQ$3:$AQ$102,"&lt;"&amp;$AQ$3:$AQ$102),0))</f>
        <v/>
      </c>
      <c r="AX86" s="344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</row>
    <row r="87" spans="1:89" s="138" customFormat="1" x14ac:dyDescent="0.25">
      <c r="A87" s="264" t="str">
        <f t="shared" ca="1" si="60"/>
        <v/>
      </c>
      <c r="B87" s="265"/>
      <c r="C87" s="266"/>
      <c r="D87" s="400" t="str">
        <f t="shared" ca="1" si="49"/>
        <v/>
      </c>
      <c r="E87" s="401"/>
      <c r="F87" s="203" t="str">
        <f t="shared" ca="1" si="50"/>
        <v/>
      </c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13"/>
      <c r="V87" s="258"/>
      <c r="W87" s="213">
        <f>Data!DT175</f>
        <v>0</v>
      </c>
      <c r="X87" s="215">
        <f>IF(ISERROR(INDEX(Data!$DY:$IB,MATCH($W87,Data!$DT:$DT,0),MATCH(X$1&amp;"/"&amp;$A$2,Data!$DY$1:$IB$1,0)))=TRUE,0,INDEX(Data!$DY:$IB,MATCH($W87,Data!$DT:$DT,0),MATCH(X$1&amp;"/"&amp;$A$2,Data!$DY$1:$IB$1,0)))</f>
        <v>0</v>
      </c>
      <c r="Y87" s="215">
        <f>IF(ISERROR(INDEX(Data!$DY:$IB,MATCH($W87,Data!$DT:$DT,0),MATCH(Y$1&amp;"/"&amp;$A$2,Data!$DY$1:$IB$1,0)))=TRUE,0,INDEX(Data!$DY:$IB,MATCH($W87,Data!$DT:$DT,0),MATCH(Y$1&amp;"/"&amp;$A$2,Data!$DY$1:$IB$1,0)))</f>
        <v>0</v>
      </c>
      <c r="Z87" s="215">
        <f>IF(ISERROR(INDEX(Data!$DY:$IB,MATCH($W87,Data!$DT:$DT,0),MATCH(Z$1&amp;"/"&amp;$A$2,Data!$DY$1:$IB$1,0)))=TRUE,0,INDEX(Data!$DY:$IB,MATCH($W87,Data!$DT:$DT,0),MATCH(Z$1&amp;"/"&amp;$A$2,Data!$DY$1:$IB$1,0)))</f>
        <v>0</v>
      </c>
      <c r="AA87" s="215">
        <f>IF(ISERROR(INDEX(Data!$DY:$IB,MATCH($W87,Data!$DT:$DT,0),MATCH(AA$1&amp;"/"&amp;$A$2,Data!$DY$1:$IB$1,0)))=TRUE,0,INDEX(Data!$DY:$IB,MATCH($W87,Data!$DT:$DT,0),MATCH(AA$1&amp;"/"&amp;$A$2,Data!$DY$1:$IB$1,0)))</f>
        <v>0</v>
      </c>
      <c r="AB87" s="215">
        <f>IF(ISERROR(INDEX(Data!$DY:$IB,MATCH($W87,Data!$DT:$DT,0),MATCH(AB$1&amp;"/"&amp;$A$2,Data!$DY$1:$IB$1,0)))=TRUE,0,INDEX(Data!$DY:$IB,MATCH($W87,Data!$DT:$DT,0),MATCH(AB$1&amp;"/"&amp;$A$2,Data!$DY$1:$IB$1,0)))</f>
        <v>0</v>
      </c>
      <c r="AC87" s="213">
        <f t="array" aca="1" ref="AC87" ca="1">SUMPRODUCT(($X87:$AB87&lt;=AC$2)*($X87:$AB87&gt;0))</f>
        <v>0</v>
      </c>
      <c r="AD87" s="213">
        <f t="shared" ca="1" si="36"/>
        <v>0</v>
      </c>
      <c r="AE87" s="213">
        <f t="shared" ca="1" si="36"/>
        <v>0</v>
      </c>
      <c r="AF87" s="213">
        <f t="shared" ca="1" si="36"/>
        <v>0</v>
      </c>
      <c r="AG87" s="213">
        <f t="shared" ca="1" si="36"/>
        <v>0</v>
      </c>
      <c r="AH87" s="213">
        <f t="shared" ca="1" si="36"/>
        <v>0</v>
      </c>
      <c r="AI87" s="213">
        <f t="shared" ca="1" si="47"/>
        <v>0</v>
      </c>
      <c r="AJ87" s="213" t="str">
        <f t="shared" ca="1" si="51"/>
        <v/>
      </c>
      <c r="AK87" s="213" t="str">
        <f t="shared" ca="1" si="52"/>
        <v/>
      </c>
      <c r="AL87" s="213" t="str">
        <f t="shared" ca="1" si="53"/>
        <v/>
      </c>
      <c r="AM87" s="213" t="str">
        <f t="shared" ca="1" si="54"/>
        <v/>
      </c>
      <c r="AN87" s="213" t="str">
        <f t="shared" ca="1" si="55"/>
        <v/>
      </c>
      <c r="AO87" s="213" t="str">
        <f t="shared" ca="1" si="56"/>
        <v/>
      </c>
      <c r="AP87" s="213" t="str">
        <f t="shared" ca="1" si="57"/>
        <v/>
      </c>
      <c r="AQ87" s="213" t="str">
        <f t="shared" ca="1" si="58"/>
        <v/>
      </c>
      <c r="AR87" s="204" t="str">
        <f ca="1">IF(OFFSET($AB87,0,MATCH(A$17,AC$1:AI$1,0))=0,"",OFFSET($AB87,0,MATCH(A$17,AC$1:AI$1,0))&amp;" / "&amp;W87 &amp;" ("&amp;INDEX(Data!DX:DX,MATCH(W87,Data!DT:DT,0))&amp;")")</f>
        <v/>
      </c>
      <c r="AS87" s="204" t="e">
        <f>INDEX(Data!DX:DX,MATCH(W87,Data!DT:DT,0))</f>
        <v>#N/A</v>
      </c>
      <c r="AT87" s="204" t="e">
        <f>MID(INDEX(Data!A:A,MATCH(W87,Data!DT:DT,0)),2,5)</f>
        <v>#N/A</v>
      </c>
      <c r="AU87" s="204" t="e">
        <f>INDEX(Data!DW:DW,MATCH(W87,Data!DT:DT,0))</f>
        <v>#N/A</v>
      </c>
      <c r="AV87" s="204" t="str">
        <f t="shared" ca="1" si="59"/>
        <v/>
      </c>
      <c r="AW87" s="204" t="str">
        <f t="array" aca="1" ref="AW87" ca="1">INDEX($AR$3:$AR$102,MATCH(LARGE(COUNTIF($AQ$3:$AQ$102,"&lt;"&amp;$AQ$3:$AQ$102),ROWS(AQ$3:AQ87)),COUNTIF($AQ$3:$AQ$102,"&lt;"&amp;$AQ$3:$AQ$102),0))</f>
        <v/>
      </c>
      <c r="AX87" s="344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</row>
    <row r="88" spans="1:89" s="138" customFormat="1" x14ac:dyDescent="0.25">
      <c r="A88" s="264" t="str">
        <f t="shared" ca="1" si="60"/>
        <v/>
      </c>
      <c r="B88" s="265"/>
      <c r="C88" s="266"/>
      <c r="D88" s="400" t="str">
        <f t="shared" ca="1" si="49"/>
        <v/>
      </c>
      <c r="E88" s="401"/>
      <c r="F88" s="203" t="str">
        <f t="shared" ca="1" si="50"/>
        <v/>
      </c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13"/>
      <c r="V88" s="258"/>
      <c r="W88" s="213">
        <f>Data!DT176</f>
        <v>0</v>
      </c>
      <c r="X88" s="215">
        <f>IF(ISERROR(INDEX(Data!$DY:$IB,MATCH($W88,Data!$DT:$DT,0),MATCH(X$1&amp;"/"&amp;$A$2,Data!$DY$1:$IB$1,0)))=TRUE,0,INDEX(Data!$DY:$IB,MATCH($W88,Data!$DT:$DT,0),MATCH(X$1&amp;"/"&amp;$A$2,Data!$DY$1:$IB$1,0)))</f>
        <v>0</v>
      </c>
      <c r="Y88" s="215">
        <f>IF(ISERROR(INDEX(Data!$DY:$IB,MATCH($W88,Data!$DT:$DT,0),MATCH(Y$1&amp;"/"&amp;$A$2,Data!$DY$1:$IB$1,0)))=TRUE,0,INDEX(Data!$DY:$IB,MATCH($W88,Data!$DT:$DT,0),MATCH(Y$1&amp;"/"&amp;$A$2,Data!$DY$1:$IB$1,0)))</f>
        <v>0</v>
      </c>
      <c r="Z88" s="215">
        <f>IF(ISERROR(INDEX(Data!$DY:$IB,MATCH($W88,Data!$DT:$DT,0),MATCH(Z$1&amp;"/"&amp;$A$2,Data!$DY$1:$IB$1,0)))=TRUE,0,INDEX(Data!$DY:$IB,MATCH($W88,Data!$DT:$DT,0),MATCH(Z$1&amp;"/"&amp;$A$2,Data!$DY$1:$IB$1,0)))</f>
        <v>0</v>
      </c>
      <c r="AA88" s="215">
        <f>IF(ISERROR(INDEX(Data!$DY:$IB,MATCH($W88,Data!$DT:$DT,0),MATCH(AA$1&amp;"/"&amp;$A$2,Data!$DY$1:$IB$1,0)))=TRUE,0,INDEX(Data!$DY:$IB,MATCH($W88,Data!$DT:$DT,0),MATCH(AA$1&amp;"/"&amp;$A$2,Data!$DY$1:$IB$1,0)))</f>
        <v>0</v>
      </c>
      <c r="AB88" s="215">
        <f>IF(ISERROR(INDEX(Data!$DY:$IB,MATCH($W88,Data!$DT:$DT,0),MATCH(AB$1&amp;"/"&amp;$A$2,Data!$DY$1:$IB$1,0)))=TRUE,0,INDEX(Data!$DY:$IB,MATCH($W88,Data!$DT:$DT,0),MATCH(AB$1&amp;"/"&amp;$A$2,Data!$DY$1:$IB$1,0)))</f>
        <v>0</v>
      </c>
      <c r="AC88" s="213">
        <f t="array" aca="1" ref="AC88" ca="1">SUMPRODUCT(($X88:$AB88&lt;=AC$2)*($X88:$AB88&gt;0))</f>
        <v>0</v>
      </c>
      <c r="AD88" s="213">
        <f t="shared" ca="1" si="36"/>
        <v>0</v>
      </c>
      <c r="AE88" s="213">
        <f t="shared" ca="1" si="36"/>
        <v>0</v>
      </c>
      <c r="AF88" s="213">
        <f t="shared" ca="1" si="36"/>
        <v>0</v>
      </c>
      <c r="AG88" s="213">
        <f t="shared" ca="1" si="36"/>
        <v>0</v>
      </c>
      <c r="AH88" s="213">
        <f t="shared" ca="1" si="36"/>
        <v>0</v>
      </c>
      <c r="AI88" s="213">
        <f t="shared" ca="1" si="47"/>
        <v>0</v>
      </c>
      <c r="AJ88" s="213" t="str">
        <f t="shared" ca="1" si="51"/>
        <v/>
      </c>
      <c r="AK88" s="213" t="str">
        <f t="shared" ca="1" si="52"/>
        <v/>
      </c>
      <c r="AL88" s="213" t="str">
        <f t="shared" ca="1" si="53"/>
        <v/>
      </c>
      <c r="AM88" s="213" t="str">
        <f t="shared" ca="1" si="54"/>
        <v/>
      </c>
      <c r="AN88" s="213" t="str">
        <f t="shared" ca="1" si="55"/>
        <v/>
      </c>
      <c r="AO88" s="213" t="str">
        <f t="shared" ca="1" si="56"/>
        <v/>
      </c>
      <c r="AP88" s="213" t="str">
        <f t="shared" ca="1" si="57"/>
        <v/>
      </c>
      <c r="AQ88" s="213" t="str">
        <f t="shared" ca="1" si="58"/>
        <v/>
      </c>
      <c r="AR88" s="204" t="str">
        <f ca="1">IF(OFFSET($AB88,0,MATCH(A$17,AC$1:AI$1,0))=0,"",OFFSET($AB88,0,MATCH(A$17,AC$1:AI$1,0))&amp;" / "&amp;W88 &amp;" ("&amp;INDEX(Data!DX:DX,MATCH(W88,Data!DT:DT,0))&amp;")")</f>
        <v/>
      </c>
      <c r="AS88" s="204" t="e">
        <f>INDEX(Data!DX:DX,MATCH(W88,Data!DT:DT,0))</f>
        <v>#N/A</v>
      </c>
      <c r="AT88" s="204" t="e">
        <f>MID(INDEX(Data!A:A,MATCH(W88,Data!DT:DT,0)),2,5)</f>
        <v>#N/A</v>
      </c>
      <c r="AU88" s="204" t="e">
        <f>INDEX(Data!DW:DW,MATCH(W88,Data!DT:DT,0))</f>
        <v>#N/A</v>
      </c>
      <c r="AV88" s="204" t="str">
        <f t="shared" ca="1" si="59"/>
        <v/>
      </c>
      <c r="AW88" s="204" t="str">
        <f t="array" aca="1" ref="AW88" ca="1">INDEX($AR$3:$AR$102,MATCH(LARGE(COUNTIF($AQ$3:$AQ$102,"&lt;"&amp;$AQ$3:$AQ$102),ROWS(AQ$3:AQ88)),COUNTIF($AQ$3:$AQ$102,"&lt;"&amp;$AQ$3:$AQ$102),0))</f>
        <v/>
      </c>
      <c r="AX88" s="344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</row>
    <row r="89" spans="1:89" s="138" customFormat="1" x14ac:dyDescent="0.25">
      <c r="A89" s="264" t="str">
        <f t="shared" ca="1" si="60"/>
        <v/>
      </c>
      <c r="B89" s="265"/>
      <c r="C89" s="266"/>
      <c r="D89" s="400" t="str">
        <f t="shared" ca="1" si="49"/>
        <v/>
      </c>
      <c r="E89" s="401"/>
      <c r="F89" s="203" t="str">
        <f t="shared" ca="1" si="50"/>
        <v/>
      </c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13"/>
      <c r="V89" s="258"/>
      <c r="W89" s="213">
        <f>Data!DT177</f>
        <v>0</v>
      </c>
      <c r="X89" s="215">
        <f>IF(ISERROR(INDEX(Data!$DY:$IB,MATCH($W89,Data!$DT:$DT,0),MATCH(X$1&amp;"/"&amp;$A$2,Data!$DY$1:$IB$1,0)))=TRUE,0,INDEX(Data!$DY:$IB,MATCH($W89,Data!$DT:$DT,0),MATCH(X$1&amp;"/"&amp;$A$2,Data!$DY$1:$IB$1,0)))</f>
        <v>0</v>
      </c>
      <c r="Y89" s="215">
        <f>IF(ISERROR(INDEX(Data!$DY:$IB,MATCH($W89,Data!$DT:$DT,0),MATCH(Y$1&amp;"/"&amp;$A$2,Data!$DY$1:$IB$1,0)))=TRUE,0,INDEX(Data!$DY:$IB,MATCH($W89,Data!$DT:$DT,0),MATCH(Y$1&amp;"/"&amp;$A$2,Data!$DY$1:$IB$1,0)))</f>
        <v>0</v>
      </c>
      <c r="Z89" s="215">
        <f>IF(ISERROR(INDEX(Data!$DY:$IB,MATCH($W89,Data!$DT:$DT,0),MATCH(Z$1&amp;"/"&amp;$A$2,Data!$DY$1:$IB$1,0)))=TRUE,0,INDEX(Data!$DY:$IB,MATCH($W89,Data!$DT:$DT,0),MATCH(Z$1&amp;"/"&amp;$A$2,Data!$DY$1:$IB$1,0)))</f>
        <v>0</v>
      </c>
      <c r="AA89" s="215">
        <f>IF(ISERROR(INDEX(Data!$DY:$IB,MATCH($W89,Data!$DT:$DT,0),MATCH(AA$1&amp;"/"&amp;$A$2,Data!$DY$1:$IB$1,0)))=TRUE,0,INDEX(Data!$DY:$IB,MATCH($W89,Data!$DT:$DT,0),MATCH(AA$1&amp;"/"&amp;$A$2,Data!$DY$1:$IB$1,0)))</f>
        <v>0</v>
      </c>
      <c r="AB89" s="215">
        <f>IF(ISERROR(INDEX(Data!$DY:$IB,MATCH($W89,Data!$DT:$DT,0),MATCH(AB$1&amp;"/"&amp;$A$2,Data!$DY$1:$IB$1,0)))=TRUE,0,INDEX(Data!$DY:$IB,MATCH($W89,Data!$DT:$DT,0),MATCH(AB$1&amp;"/"&amp;$A$2,Data!$DY$1:$IB$1,0)))</f>
        <v>0</v>
      </c>
      <c r="AC89" s="213">
        <f t="array" aca="1" ref="AC89" ca="1">SUMPRODUCT(($X89:$AB89&lt;=AC$2)*($X89:$AB89&gt;0))</f>
        <v>0</v>
      </c>
      <c r="AD89" s="213">
        <f t="shared" ca="1" si="36"/>
        <v>0</v>
      </c>
      <c r="AE89" s="213">
        <f t="shared" ca="1" si="36"/>
        <v>0</v>
      </c>
      <c r="AF89" s="213">
        <f t="shared" ca="1" si="36"/>
        <v>0</v>
      </c>
      <c r="AG89" s="213">
        <f t="shared" ca="1" si="36"/>
        <v>0</v>
      </c>
      <c r="AH89" s="213">
        <f t="shared" ca="1" si="36"/>
        <v>0</v>
      </c>
      <c r="AI89" s="213">
        <f t="shared" ca="1" si="47"/>
        <v>0</v>
      </c>
      <c r="AJ89" s="213" t="str">
        <f t="shared" ca="1" si="51"/>
        <v/>
      </c>
      <c r="AK89" s="213" t="str">
        <f t="shared" ca="1" si="52"/>
        <v/>
      </c>
      <c r="AL89" s="213" t="str">
        <f t="shared" ca="1" si="53"/>
        <v/>
      </c>
      <c r="AM89" s="213" t="str">
        <f t="shared" ca="1" si="54"/>
        <v/>
      </c>
      <c r="AN89" s="213" t="str">
        <f t="shared" ca="1" si="55"/>
        <v/>
      </c>
      <c r="AO89" s="213" t="str">
        <f t="shared" ca="1" si="56"/>
        <v/>
      </c>
      <c r="AP89" s="213" t="str">
        <f t="shared" ca="1" si="57"/>
        <v/>
      </c>
      <c r="AQ89" s="213" t="str">
        <f t="shared" ca="1" si="58"/>
        <v/>
      </c>
      <c r="AR89" s="204" t="str">
        <f ca="1">IF(OFFSET($AB89,0,MATCH(A$17,AC$1:AI$1,0))=0,"",OFFSET($AB89,0,MATCH(A$17,AC$1:AI$1,0))&amp;" / "&amp;W89 &amp;" ("&amp;INDEX(Data!DX:DX,MATCH(W89,Data!DT:DT,0))&amp;")")</f>
        <v/>
      </c>
      <c r="AS89" s="204" t="e">
        <f>INDEX(Data!DX:DX,MATCH(W89,Data!DT:DT,0))</f>
        <v>#N/A</v>
      </c>
      <c r="AT89" s="204" t="e">
        <f>MID(INDEX(Data!A:A,MATCH(W89,Data!DT:DT,0)),2,5)</f>
        <v>#N/A</v>
      </c>
      <c r="AU89" s="204" t="e">
        <f>INDEX(Data!DW:DW,MATCH(W89,Data!DT:DT,0))</f>
        <v>#N/A</v>
      </c>
      <c r="AV89" s="204" t="str">
        <f t="shared" ca="1" si="59"/>
        <v/>
      </c>
      <c r="AW89" s="204" t="str">
        <f t="array" aca="1" ref="AW89" ca="1">INDEX($AR$3:$AR$102,MATCH(LARGE(COUNTIF($AQ$3:$AQ$102,"&lt;"&amp;$AQ$3:$AQ$102),ROWS(AQ$3:AQ89)),COUNTIF($AQ$3:$AQ$102,"&lt;"&amp;$AQ$3:$AQ$102),0))</f>
        <v/>
      </c>
      <c r="AX89" s="344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</row>
    <row r="90" spans="1:89" s="138" customFormat="1" x14ac:dyDescent="0.25">
      <c r="A90" s="264" t="str">
        <f t="shared" ca="1" si="60"/>
        <v/>
      </c>
      <c r="B90" s="265"/>
      <c r="C90" s="266"/>
      <c r="D90" s="400" t="str">
        <f t="shared" ca="1" si="49"/>
        <v/>
      </c>
      <c r="E90" s="401"/>
      <c r="F90" s="203" t="str">
        <f t="shared" ca="1" si="50"/>
        <v/>
      </c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13"/>
      <c r="V90" s="258"/>
      <c r="W90" s="213">
        <f>Data!DT178</f>
        <v>0</v>
      </c>
      <c r="X90" s="215">
        <f>IF(ISERROR(INDEX(Data!$DY:$IB,MATCH($W90,Data!$DT:$DT,0),MATCH(X$1&amp;"/"&amp;$A$2,Data!$DY$1:$IB$1,0)))=TRUE,0,INDEX(Data!$DY:$IB,MATCH($W90,Data!$DT:$DT,0),MATCH(X$1&amp;"/"&amp;$A$2,Data!$DY$1:$IB$1,0)))</f>
        <v>0</v>
      </c>
      <c r="Y90" s="215">
        <f>IF(ISERROR(INDEX(Data!$DY:$IB,MATCH($W90,Data!$DT:$DT,0),MATCH(Y$1&amp;"/"&amp;$A$2,Data!$DY$1:$IB$1,0)))=TRUE,0,INDEX(Data!$DY:$IB,MATCH($W90,Data!$DT:$DT,0),MATCH(Y$1&amp;"/"&amp;$A$2,Data!$DY$1:$IB$1,0)))</f>
        <v>0</v>
      </c>
      <c r="Z90" s="215">
        <f>IF(ISERROR(INDEX(Data!$DY:$IB,MATCH($W90,Data!$DT:$DT,0),MATCH(Z$1&amp;"/"&amp;$A$2,Data!$DY$1:$IB$1,0)))=TRUE,0,INDEX(Data!$DY:$IB,MATCH($W90,Data!$DT:$DT,0),MATCH(Z$1&amp;"/"&amp;$A$2,Data!$DY$1:$IB$1,0)))</f>
        <v>0</v>
      </c>
      <c r="AA90" s="215">
        <f>IF(ISERROR(INDEX(Data!$DY:$IB,MATCH($W90,Data!$DT:$DT,0),MATCH(AA$1&amp;"/"&amp;$A$2,Data!$DY$1:$IB$1,0)))=TRUE,0,INDEX(Data!$DY:$IB,MATCH($W90,Data!$DT:$DT,0),MATCH(AA$1&amp;"/"&amp;$A$2,Data!$DY$1:$IB$1,0)))</f>
        <v>0</v>
      </c>
      <c r="AB90" s="215">
        <f>IF(ISERROR(INDEX(Data!$DY:$IB,MATCH($W90,Data!$DT:$DT,0),MATCH(AB$1&amp;"/"&amp;$A$2,Data!$DY$1:$IB$1,0)))=TRUE,0,INDEX(Data!$DY:$IB,MATCH($W90,Data!$DT:$DT,0),MATCH(AB$1&amp;"/"&amp;$A$2,Data!$DY$1:$IB$1,0)))</f>
        <v>0</v>
      </c>
      <c r="AC90" s="213">
        <f t="array" aca="1" ref="AC90" ca="1">SUMPRODUCT(($X90:$AB90&lt;=AC$2)*($X90:$AB90&gt;0))</f>
        <v>0</v>
      </c>
      <c r="AD90" s="213">
        <f t="shared" ca="1" si="36"/>
        <v>0</v>
      </c>
      <c r="AE90" s="213">
        <f t="shared" ca="1" si="36"/>
        <v>0</v>
      </c>
      <c r="AF90" s="213">
        <f t="shared" ca="1" si="36"/>
        <v>0</v>
      </c>
      <c r="AG90" s="213">
        <f t="shared" ca="1" si="36"/>
        <v>0</v>
      </c>
      <c r="AH90" s="213">
        <f t="shared" ca="1" si="36"/>
        <v>0</v>
      </c>
      <c r="AI90" s="213">
        <f t="shared" ca="1" si="47"/>
        <v>0</v>
      </c>
      <c r="AJ90" s="213" t="str">
        <f t="shared" ca="1" si="51"/>
        <v/>
      </c>
      <c r="AK90" s="213" t="str">
        <f t="shared" ca="1" si="52"/>
        <v/>
      </c>
      <c r="AL90" s="213" t="str">
        <f t="shared" ca="1" si="53"/>
        <v/>
      </c>
      <c r="AM90" s="213" t="str">
        <f t="shared" ca="1" si="54"/>
        <v/>
      </c>
      <c r="AN90" s="213" t="str">
        <f t="shared" ca="1" si="55"/>
        <v/>
      </c>
      <c r="AO90" s="213" t="str">
        <f t="shared" ca="1" si="56"/>
        <v/>
      </c>
      <c r="AP90" s="213" t="str">
        <f t="shared" ca="1" si="57"/>
        <v/>
      </c>
      <c r="AQ90" s="213" t="str">
        <f t="shared" ca="1" si="58"/>
        <v/>
      </c>
      <c r="AR90" s="204" t="str">
        <f ca="1">IF(OFFSET($AB90,0,MATCH(A$17,AC$1:AI$1,0))=0,"",OFFSET($AB90,0,MATCH(A$17,AC$1:AI$1,0))&amp;" / "&amp;W90 &amp;" ("&amp;INDEX(Data!DX:DX,MATCH(W90,Data!DT:DT,0))&amp;")")</f>
        <v/>
      </c>
      <c r="AS90" s="204" t="e">
        <f>INDEX(Data!DX:DX,MATCH(W90,Data!DT:DT,0))</f>
        <v>#N/A</v>
      </c>
      <c r="AT90" s="204" t="e">
        <f>MID(INDEX(Data!A:A,MATCH(W90,Data!DT:DT,0)),2,5)</f>
        <v>#N/A</v>
      </c>
      <c r="AU90" s="204" t="e">
        <f>INDEX(Data!DW:DW,MATCH(W90,Data!DT:DT,0))</f>
        <v>#N/A</v>
      </c>
      <c r="AV90" s="204" t="str">
        <f t="shared" ca="1" si="59"/>
        <v/>
      </c>
      <c r="AW90" s="204" t="str">
        <f t="array" aca="1" ref="AW90" ca="1">INDEX($AR$3:$AR$102,MATCH(LARGE(COUNTIF($AQ$3:$AQ$102,"&lt;"&amp;$AQ$3:$AQ$102),ROWS(AQ$3:AQ90)),COUNTIF($AQ$3:$AQ$102,"&lt;"&amp;$AQ$3:$AQ$102),0))</f>
        <v/>
      </c>
      <c r="AX90" s="344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</row>
    <row r="91" spans="1:89" s="138" customFormat="1" x14ac:dyDescent="0.25">
      <c r="A91" s="264" t="str">
        <f t="shared" ca="1" si="60"/>
        <v/>
      </c>
      <c r="B91" s="265"/>
      <c r="C91" s="266"/>
      <c r="D91" s="400" t="str">
        <f t="shared" ca="1" si="49"/>
        <v/>
      </c>
      <c r="E91" s="401"/>
      <c r="F91" s="203" t="str">
        <f t="shared" ca="1" si="50"/>
        <v/>
      </c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13"/>
      <c r="V91" s="258"/>
      <c r="W91" s="213">
        <f>Data!DT179</f>
        <v>0</v>
      </c>
      <c r="X91" s="215">
        <f>IF(ISERROR(INDEX(Data!$DY:$IB,MATCH($W91,Data!$DT:$DT,0),MATCH(X$1&amp;"/"&amp;$A$2,Data!$DY$1:$IB$1,0)))=TRUE,0,INDEX(Data!$DY:$IB,MATCH($W91,Data!$DT:$DT,0),MATCH(X$1&amp;"/"&amp;$A$2,Data!$DY$1:$IB$1,0)))</f>
        <v>0</v>
      </c>
      <c r="Y91" s="215">
        <f>IF(ISERROR(INDEX(Data!$DY:$IB,MATCH($W91,Data!$DT:$DT,0),MATCH(Y$1&amp;"/"&amp;$A$2,Data!$DY$1:$IB$1,0)))=TRUE,0,INDEX(Data!$DY:$IB,MATCH($W91,Data!$DT:$DT,0),MATCH(Y$1&amp;"/"&amp;$A$2,Data!$DY$1:$IB$1,0)))</f>
        <v>0</v>
      </c>
      <c r="Z91" s="215">
        <f>IF(ISERROR(INDEX(Data!$DY:$IB,MATCH($W91,Data!$DT:$DT,0),MATCH(Z$1&amp;"/"&amp;$A$2,Data!$DY$1:$IB$1,0)))=TRUE,0,INDEX(Data!$DY:$IB,MATCH($W91,Data!$DT:$DT,0),MATCH(Z$1&amp;"/"&amp;$A$2,Data!$DY$1:$IB$1,0)))</f>
        <v>0</v>
      </c>
      <c r="AA91" s="215">
        <f>IF(ISERROR(INDEX(Data!$DY:$IB,MATCH($W91,Data!$DT:$DT,0),MATCH(AA$1&amp;"/"&amp;$A$2,Data!$DY$1:$IB$1,0)))=TRUE,0,INDEX(Data!$DY:$IB,MATCH($W91,Data!$DT:$DT,0),MATCH(AA$1&amp;"/"&amp;$A$2,Data!$DY$1:$IB$1,0)))</f>
        <v>0</v>
      </c>
      <c r="AB91" s="215">
        <f>IF(ISERROR(INDEX(Data!$DY:$IB,MATCH($W91,Data!$DT:$DT,0),MATCH(AB$1&amp;"/"&amp;$A$2,Data!$DY$1:$IB$1,0)))=TRUE,0,INDEX(Data!$DY:$IB,MATCH($W91,Data!$DT:$DT,0),MATCH(AB$1&amp;"/"&amp;$A$2,Data!$DY$1:$IB$1,0)))</f>
        <v>0</v>
      </c>
      <c r="AC91" s="213">
        <f t="array" aca="1" ref="AC91" ca="1">SUMPRODUCT(($X91:$AB91&lt;=AC$2)*($X91:$AB91&gt;0))</f>
        <v>0</v>
      </c>
      <c r="AD91" s="213">
        <f t="shared" ca="1" si="36"/>
        <v>0</v>
      </c>
      <c r="AE91" s="213">
        <f t="shared" ca="1" si="36"/>
        <v>0</v>
      </c>
      <c r="AF91" s="213">
        <f t="shared" ca="1" si="36"/>
        <v>0</v>
      </c>
      <c r="AG91" s="213">
        <f t="shared" ca="1" si="36"/>
        <v>0</v>
      </c>
      <c r="AH91" s="213">
        <f t="shared" ca="1" si="36"/>
        <v>0</v>
      </c>
      <c r="AI91" s="213">
        <f t="shared" ca="1" si="47"/>
        <v>0</v>
      </c>
      <c r="AJ91" s="213" t="str">
        <f t="shared" ca="1" si="51"/>
        <v/>
      </c>
      <c r="AK91" s="213" t="str">
        <f t="shared" ca="1" si="52"/>
        <v/>
      </c>
      <c r="AL91" s="213" t="str">
        <f t="shared" ca="1" si="53"/>
        <v/>
      </c>
      <c r="AM91" s="213" t="str">
        <f t="shared" ca="1" si="54"/>
        <v/>
      </c>
      <c r="AN91" s="213" t="str">
        <f t="shared" ca="1" si="55"/>
        <v/>
      </c>
      <c r="AO91" s="213" t="str">
        <f t="shared" ca="1" si="56"/>
        <v/>
      </c>
      <c r="AP91" s="213" t="str">
        <f t="shared" ca="1" si="57"/>
        <v/>
      </c>
      <c r="AQ91" s="213" t="str">
        <f t="shared" ca="1" si="58"/>
        <v/>
      </c>
      <c r="AR91" s="204" t="str">
        <f ca="1">IF(OFFSET($AB91,0,MATCH(A$17,AC$1:AI$1,0))=0,"",OFFSET($AB91,0,MATCH(A$17,AC$1:AI$1,0))&amp;" / "&amp;W91 &amp;" ("&amp;INDEX(Data!DX:DX,MATCH(W91,Data!DT:DT,0))&amp;")")</f>
        <v/>
      </c>
      <c r="AS91" s="204" t="e">
        <f>INDEX(Data!DX:DX,MATCH(W91,Data!DT:DT,0))</f>
        <v>#N/A</v>
      </c>
      <c r="AT91" s="204" t="e">
        <f>MID(INDEX(Data!A:A,MATCH(W91,Data!DT:DT,0)),2,5)</f>
        <v>#N/A</v>
      </c>
      <c r="AU91" s="204" t="e">
        <f>INDEX(Data!DW:DW,MATCH(W91,Data!DT:DT,0))</f>
        <v>#N/A</v>
      </c>
      <c r="AV91" s="204" t="str">
        <f t="shared" ca="1" si="59"/>
        <v/>
      </c>
      <c r="AW91" s="204" t="str">
        <f t="array" aca="1" ref="AW91" ca="1">INDEX($AR$3:$AR$102,MATCH(LARGE(COUNTIF($AQ$3:$AQ$102,"&lt;"&amp;$AQ$3:$AQ$102),ROWS(AQ$3:AQ91)),COUNTIF($AQ$3:$AQ$102,"&lt;"&amp;$AQ$3:$AQ$102),0))</f>
        <v/>
      </c>
      <c r="AX91" s="344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</row>
    <row r="92" spans="1:89" s="138" customFormat="1" x14ac:dyDescent="0.25">
      <c r="A92" s="264" t="str">
        <f t="shared" ca="1" si="60"/>
        <v/>
      </c>
      <c r="B92" s="265"/>
      <c r="C92" s="266"/>
      <c r="D92" s="400" t="str">
        <f t="shared" ca="1" si="49"/>
        <v/>
      </c>
      <c r="E92" s="401"/>
      <c r="F92" s="203" t="str">
        <f t="shared" ca="1" si="50"/>
        <v/>
      </c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13"/>
      <c r="V92" s="258"/>
      <c r="W92" s="213">
        <f>Data!DT180</f>
        <v>0</v>
      </c>
      <c r="X92" s="215">
        <f>IF(ISERROR(INDEX(Data!$DY:$IB,MATCH($W92,Data!$DT:$DT,0),MATCH(X$1&amp;"/"&amp;$A$2,Data!$DY$1:$IB$1,0)))=TRUE,0,INDEX(Data!$DY:$IB,MATCH($W92,Data!$DT:$DT,0),MATCH(X$1&amp;"/"&amp;$A$2,Data!$DY$1:$IB$1,0)))</f>
        <v>0</v>
      </c>
      <c r="Y92" s="215">
        <f>IF(ISERROR(INDEX(Data!$DY:$IB,MATCH($W92,Data!$DT:$DT,0),MATCH(Y$1&amp;"/"&amp;$A$2,Data!$DY$1:$IB$1,0)))=TRUE,0,INDEX(Data!$DY:$IB,MATCH($W92,Data!$DT:$DT,0),MATCH(Y$1&amp;"/"&amp;$A$2,Data!$DY$1:$IB$1,0)))</f>
        <v>0</v>
      </c>
      <c r="Z92" s="215">
        <f>IF(ISERROR(INDEX(Data!$DY:$IB,MATCH($W92,Data!$DT:$DT,0),MATCH(Z$1&amp;"/"&amp;$A$2,Data!$DY$1:$IB$1,0)))=TRUE,0,INDEX(Data!$DY:$IB,MATCH($W92,Data!$DT:$DT,0),MATCH(Z$1&amp;"/"&amp;$A$2,Data!$DY$1:$IB$1,0)))</f>
        <v>0</v>
      </c>
      <c r="AA92" s="215">
        <f>IF(ISERROR(INDEX(Data!$DY:$IB,MATCH($W92,Data!$DT:$DT,0),MATCH(AA$1&amp;"/"&amp;$A$2,Data!$DY$1:$IB$1,0)))=TRUE,0,INDEX(Data!$DY:$IB,MATCH($W92,Data!$DT:$DT,0),MATCH(AA$1&amp;"/"&amp;$A$2,Data!$DY$1:$IB$1,0)))</f>
        <v>0</v>
      </c>
      <c r="AB92" s="215">
        <f>IF(ISERROR(INDEX(Data!$DY:$IB,MATCH($W92,Data!$DT:$DT,0),MATCH(AB$1&amp;"/"&amp;$A$2,Data!$DY$1:$IB$1,0)))=TRUE,0,INDEX(Data!$DY:$IB,MATCH($W92,Data!$DT:$DT,0),MATCH(AB$1&amp;"/"&amp;$A$2,Data!$DY$1:$IB$1,0)))</f>
        <v>0</v>
      </c>
      <c r="AC92" s="213">
        <f t="array" aca="1" ref="AC92" ca="1">SUMPRODUCT(($X92:$AB92&lt;=AC$2)*($X92:$AB92&gt;0))</f>
        <v>0</v>
      </c>
      <c r="AD92" s="213">
        <f t="shared" ref="AD92:AH142" ca="1" si="61">COUNTIF($X92:$AB92,"="&amp;AD$2)</f>
        <v>0</v>
      </c>
      <c r="AE92" s="213">
        <f t="shared" ca="1" si="61"/>
        <v>0</v>
      </c>
      <c r="AF92" s="213">
        <f t="shared" ca="1" si="61"/>
        <v>0</v>
      </c>
      <c r="AG92" s="213">
        <f t="shared" ca="1" si="61"/>
        <v>0</v>
      </c>
      <c r="AH92" s="213">
        <f t="shared" ca="1" si="61"/>
        <v>0</v>
      </c>
      <c r="AI92" s="213">
        <f t="shared" ca="1" si="47"/>
        <v>0</v>
      </c>
      <c r="AJ92" s="213" t="str">
        <f t="shared" ca="1" si="51"/>
        <v/>
      </c>
      <c r="AK92" s="213" t="str">
        <f t="shared" ca="1" si="52"/>
        <v/>
      </c>
      <c r="AL92" s="213" t="str">
        <f t="shared" ca="1" si="53"/>
        <v/>
      </c>
      <c r="AM92" s="213" t="str">
        <f t="shared" ca="1" si="54"/>
        <v/>
      </c>
      <c r="AN92" s="213" t="str">
        <f t="shared" ca="1" si="55"/>
        <v/>
      </c>
      <c r="AO92" s="213" t="str">
        <f t="shared" ca="1" si="56"/>
        <v/>
      </c>
      <c r="AP92" s="213" t="str">
        <f t="shared" ca="1" si="57"/>
        <v/>
      </c>
      <c r="AQ92" s="213" t="str">
        <f t="shared" ca="1" si="58"/>
        <v/>
      </c>
      <c r="AR92" s="204" t="str">
        <f ca="1">IF(OFFSET($AB92,0,MATCH(A$17,AC$1:AI$1,0))=0,"",OFFSET($AB92,0,MATCH(A$17,AC$1:AI$1,0))&amp;" / "&amp;W92 &amp;" ("&amp;INDEX(Data!DX:DX,MATCH(W92,Data!DT:DT,0))&amp;")")</f>
        <v/>
      </c>
      <c r="AS92" s="204" t="e">
        <f>INDEX(Data!DX:DX,MATCH(W92,Data!DT:DT,0))</f>
        <v>#N/A</v>
      </c>
      <c r="AT92" s="204" t="e">
        <f>MID(INDEX(Data!A:A,MATCH(W92,Data!DT:DT,0)),2,5)</f>
        <v>#N/A</v>
      </c>
      <c r="AU92" s="204" t="e">
        <f>INDEX(Data!DW:DW,MATCH(W92,Data!DT:DT,0))</f>
        <v>#N/A</v>
      </c>
      <c r="AV92" s="204" t="str">
        <f t="shared" ca="1" si="59"/>
        <v/>
      </c>
      <c r="AW92" s="204" t="str">
        <f t="array" aca="1" ref="AW92" ca="1">INDEX($AR$3:$AR$102,MATCH(LARGE(COUNTIF($AQ$3:$AQ$102,"&lt;"&amp;$AQ$3:$AQ$102),ROWS(AQ$3:AQ92)),COUNTIF($AQ$3:$AQ$102,"&lt;"&amp;$AQ$3:$AQ$102),0))</f>
        <v/>
      </c>
      <c r="AX92" s="344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</row>
    <row r="93" spans="1:89" s="138" customFormat="1" x14ac:dyDescent="0.25">
      <c r="A93" s="264" t="str">
        <f t="shared" ca="1" si="60"/>
        <v/>
      </c>
      <c r="B93" s="265"/>
      <c r="C93" s="266"/>
      <c r="D93" s="400" t="str">
        <f t="shared" ca="1" si="49"/>
        <v/>
      </c>
      <c r="E93" s="401"/>
      <c r="F93" s="203" t="str">
        <f t="shared" ca="1" si="50"/>
        <v/>
      </c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13"/>
      <c r="V93" s="258"/>
      <c r="W93" s="213">
        <f>Data!DT181</f>
        <v>0</v>
      </c>
      <c r="X93" s="215">
        <f>IF(ISERROR(INDEX(Data!$DY:$IB,MATCH($W93,Data!$DT:$DT,0),MATCH(X$1&amp;"/"&amp;$A$2,Data!$DY$1:$IB$1,0)))=TRUE,0,INDEX(Data!$DY:$IB,MATCH($W93,Data!$DT:$DT,0),MATCH(X$1&amp;"/"&amp;$A$2,Data!$DY$1:$IB$1,0)))</f>
        <v>0</v>
      </c>
      <c r="Y93" s="215">
        <f>IF(ISERROR(INDEX(Data!$DY:$IB,MATCH($W93,Data!$DT:$DT,0),MATCH(Y$1&amp;"/"&amp;$A$2,Data!$DY$1:$IB$1,0)))=TRUE,0,INDEX(Data!$DY:$IB,MATCH($W93,Data!$DT:$DT,0),MATCH(Y$1&amp;"/"&amp;$A$2,Data!$DY$1:$IB$1,0)))</f>
        <v>0</v>
      </c>
      <c r="Z93" s="215">
        <f>IF(ISERROR(INDEX(Data!$DY:$IB,MATCH($W93,Data!$DT:$DT,0),MATCH(Z$1&amp;"/"&amp;$A$2,Data!$DY$1:$IB$1,0)))=TRUE,0,INDEX(Data!$DY:$IB,MATCH($W93,Data!$DT:$DT,0),MATCH(Z$1&amp;"/"&amp;$A$2,Data!$DY$1:$IB$1,0)))</f>
        <v>0</v>
      </c>
      <c r="AA93" s="215">
        <f>IF(ISERROR(INDEX(Data!$DY:$IB,MATCH($W93,Data!$DT:$DT,0),MATCH(AA$1&amp;"/"&amp;$A$2,Data!$DY$1:$IB$1,0)))=TRUE,0,INDEX(Data!$DY:$IB,MATCH($W93,Data!$DT:$DT,0),MATCH(AA$1&amp;"/"&amp;$A$2,Data!$DY$1:$IB$1,0)))</f>
        <v>0</v>
      </c>
      <c r="AB93" s="215">
        <f>IF(ISERROR(INDEX(Data!$DY:$IB,MATCH($W93,Data!$DT:$DT,0),MATCH(AB$1&amp;"/"&amp;$A$2,Data!$DY$1:$IB$1,0)))=TRUE,0,INDEX(Data!$DY:$IB,MATCH($W93,Data!$DT:$DT,0),MATCH(AB$1&amp;"/"&amp;$A$2,Data!$DY$1:$IB$1,0)))</f>
        <v>0</v>
      </c>
      <c r="AC93" s="213">
        <f t="array" aca="1" ref="AC93" ca="1">SUMPRODUCT(($X93:$AB93&lt;=AC$2)*($X93:$AB93&gt;0))</f>
        <v>0</v>
      </c>
      <c r="AD93" s="213">
        <f t="shared" ca="1" si="61"/>
        <v>0</v>
      </c>
      <c r="AE93" s="213">
        <f t="shared" ca="1" si="61"/>
        <v>0</v>
      </c>
      <c r="AF93" s="213">
        <f t="shared" ca="1" si="61"/>
        <v>0</v>
      </c>
      <c r="AG93" s="213">
        <f t="shared" ca="1" si="61"/>
        <v>0</v>
      </c>
      <c r="AH93" s="213">
        <f t="shared" ca="1" si="61"/>
        <v>0</v>
      </c>
      <c r="AI93" s="213">
        <f t="shared" ca="1" si="47"/>
        <v>0</v>
      </c>
      <c r="AJ93" s="213" t="str">
        <f t="shared" ca="1" si="51"/>
        <v/>
      </c>
      <c r="AK93" s="213" t="str">
        <f t="shared" ca="1" si="52"/>
        <v/>
      </c>
      <c r="AL93" s="213" t="str">
        <f t="shared" ca="1" si="53"/>
        <v/>
      </c>
      <c r="AM93" s="213" t="str">
        <f t="shared" ca="1" si="54"/>
        <v/>
      </c>
      <c r="AN93" s="213" t="str">
        <f t="shared" ca="1" si="55"/>
        <v/>
      </c>
      <c r="AO93" s="213" t="str">
        <f t="shared" ca="1" si="56"/>
        <v/>
      </c>
      <c r="AP93" s="213" t="str">
        <f t="shared" ca="1" si="57"/>
        <v/>
      </c>
      <c r="AQ93" s="213" t="str">
        <f t="shared" ca="1" si="58"/>
        <v/>
      </c>
      <c r="AR93" s="204" t="str">
        <f ca="1">IF(OFFSET($AB93,0,MATCH(A$17,AC$1:AI$1,0))=0,"",OFFSET($AB93,0,MATCH(A$17,AC$1:AI$1,0))&amp;" / "&amp;W93 &amp;" ("&amp;INDEX(Data!DX:DX,MATCH(W93,Data!DT:DT,0))&amp;")")</f>
        <v/>
      </c>
      <c r="AS93" s="204" t="e">
        <f>INDEX(Data!DX:DX,MATCH(W93,Data!DT:DT,0))</f>
        <v>#N/A</v>
      </c>
      <c r="AT93" s="204" t="e">
        <f>MID(INDEX(Data!A:A,MATCH(W93,Data!DT:DT,0)),2,5)</f>
        <v>#N/A</v>
      </c>
      <c r="AU93" s="204" t="e">
        <f>INDEX(Data!DW:DW,MATCH(W93,Data!DT:DT,0))</f>
        <v>#N/A</v>
      </c>
      <c r="AV93" s="204" t="str">
        <f t="shared" ca="1" si="59"/>
        <v/>
      </c>
      <c r="AW93" s="204" t="str">
        <f t="array" aca="1" ref="AW93" ca="1">INDEX($AR$3:$AR$102,MATCH(LARGE(COUNTIF($AQ$3:$AQ$102,"&lt;"&amp;$AQ$3:$AQ$102),ROWS(AQ$3:AQ93)),COUNTIF($AQ$3:$AQ$102,"&lt;"&amp;$AQ$3:$AQ$102),0))</f>
        <v/>
      </c>
      <c r="AX93" s="344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</row>
    <row r="94" spans="1:89" s="138" customFormat="1" x14ac:dyDescent="0.25">
      <c r="A94" s="264" t="str">
        <f t="shared" ca="1" si="60"/>
        <v/>
      </c>
      <c r="B94" s="265"/>
      <c r="C94" s="266"/>
      <c r="D94" s="400" t="str">
        <f t="shared" ca="1" si="49"/>
        <v/>
      </c>
      <c r="E94" s="401"/>
      <c r="F94" s="203" t="str">
        <f t="shared" ca="1" si="50"/>
        <v/>
      </c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13"/>
      <c r="V94" s="258"/>
      <c r="W94" s="213">
        <f>Data!DT182</f>
        <v>0</v>
      </c>
      <c r="X94" s="215">
        <f>IF(ISERROR(INDEX(Data!$DY:$IB,MATCH($W94,Data!$DT:$DT,0),MATCH(X$1&amp;"/"&amp;$A$2,Data!$DY$1:$IB$1,0)))=TRUE,0,INDEX(Data!$DY:$IB,MATCH($W94,Data!$DT:$DT,0),MATCH(X$1&amp;"/"&amp;$A$2,Data!$DY$1:$IB$1,0)))</f>
        <v>0</v>
      </c>
      <c r="Y94" s="215">
        <f>IF(ISERROR(INDEX(Data!$DY:$IB,MATCH($W94,Data!$DT:$DT,0),MATCH(Y$1&amp;"/"&amp;$A$2,Data!$DY$1:$IB$1,0)))=TRUE,0,INDEX(Data!$DY:$IB,MATCH($W94,Data!$DT:$DT,0),MATCH(Y$1&amp;"/"&amp;$A$2,Data!$DY$1:$IB$1,0)))</f>
        <v>0</v>
      </c>
      <c r="Z94" s="215">
        <f>IF(ISERROR(INDEX(Data!$DY:$IB,MATCH($W94,Data!$DT:$DT,0),MATCH(Z$1&amp;"/"&amp;$A$2,Data!$DY$1:$IB$1,0)))=TRUE,0,INDEX(Data!$DY:$IB,MATCH($W94,Data!$DT:$DT,0),MATCH(Z$1&amp;"/"&amp;$A$2,Data!$DY$1:$IB$1,0)))</f>
        <v>0</v>
      </c>
      <c r="AA94" s="215">
        <f>IF(ISERROR(INDEX(Data!$DY:$IB,MATCH($W94,Data!$DT:$DT,0),MATCH(AA$1&amp;"/"&amp;$A$2,Data!$DY$1:$IB$1,0)))=TRUE,0,INDEX(Data!$DY:$IB,MATCH($W94,Data!$DT:$DT,0),MATCH(AA$1&amp;"/"&amp;$A$2,Data!$DY$1:$IB$1,0)))</f>
        <v>0</v>
      </c>
      <c r="AB94" s="215">
        <f>IF(ISERROR(INDEX(Data!$DY:$IB,MATCH($W94,Data!$DT:$DT,0),MATCH(AB$1&amp;"/"&amp;$A$2,Data!$DY$1:$IB$1,0)))=TRUE,0,INDEX(Data!$DY:$IB,MATCH($W94,Data!$DT:$DT,0),MATCH(AB$1&amp;"/"&amp;$A$2,Data!$DY$1:$IB$1,0)))</f>
        <v>0</v>
      </c>
      <c r="AC94" s="213">
        <f t="array" aca="1" ref="AC94" ca="1">SUMPRODUCT(($X94:$AB94&lt;=AC$2)*($X94:$AB94&gt;0))</f>
        <v>0</v>
      </c>
      <c r="AD94" s="213">
        <f t="shared" ca="1" si="61"/>
        <v>0</v>
      </c>
      <c r="AE94" s="213">
        <f t="shared" ca="1" si="61"/>
        <v>0</v>
      </c>
      <c r="AF94" s="213">
        <f t="shared" ca="1" si="61"/>
        <v>0</v>
      </c>
      <c r="AG94" s="213">
        <f t="shared" ca="1" si="61"/>
        <v>0</v>
      </c>
      <c r="AH94" s="213">
        <f t="shared" ca="1" si="61"/>
        <v>0</v>
      </c>
      <c r="AI94" s="213">
        <f t="shared" ca="1" si="47"/>
        <v>0</v>
      </c>
      <c r="AJ94" s="213" t="str">
        <f t="shared" ca="1" si="51"/>
        <v/>
      </c>
      <c r="AK94" s="213" t="str">
        <f t="shared" ca="1" si="52"/>
        <v/>
      </c>
      <c r="AL94" s="213" t="str">
        <f t="shared" ca="1" si="53"/>
        <v/>
      </c>
      <c r="AM94" s="213" t="str">
        <f t="shared" ca="1" si="54"/>
        <v/>
      </c>
      <c r="AN94" s="213" t="str">
        <f t="shared" ca="1" si="55"/>
        <v/>
      </c>
      <c r="AO94" s="213" t="str">
        <f t="shared" ca="1" si="56"/>
        <v/>
      </c>
      <c r="AP94" s="213" t="str">
        <f t="shared" ca="1" si="57"/>
        <v/>
      </c>
      <c r="AQ94" s="213" t="str">
        <f t="shared" ca="1" si="58"/>
        <v/>
      </c>
      <c r="AR94" s="204" t="str">
        <f ca="1">IF(OFFSET($AB94,0,MATCH(A$17,AC$1:AI$1,0))=0,"",OFFSET($AB94,0,MATCH(A$17,AC$1:AI$1,0))&amp;" / "&amp;W94 &amp;" ("&amp;INDEX(Data!DX:DX,MATCH(W94,Data!DT:DT,0))&amp;")")</f>
        <v/>
      </c>
      <c r="AS94" s="204" t="e">
        <f>INDEX(Data!DX:DX,MATCH(W94,Data!DT:DT,0))</f>
        <v>#N/A</v>
      </c>
      <c r="AT94" s="204" t="e">
        <f>MID(INDEX(Data!A:A,MATCH(W94,Data!DT:DT,0)),2,5)</f>
        <v>#N/A</v>
      </c>
      <c r="AU94" s="204" t="e">
        <f>INDEX(Data!DW:DW,MATCH(W94,Data!DT:DT,0))</f>
        <v>#N/A</v>
      </c>
      <c r="AV94" s="204" t="str">
        <f t="shared" ca="1" si="59"/>
        <v/>
      </c>
      <c r="AW94" s="204" t="str">
        <f t="array" aca="1" ref="AW94" ca="1">INDEX($AR$3:$AR$102,MATCH(LARGE(COUNTIF($AQ$3:$AQ$102,"&lt;"&amp;$AQ$3:$AQ$102),ROWS(AQ$3:AQ94)),COUNTIF($AQ$3:$AQ$102,"&lt;"&amp;$AQ$3:$AQ$102),0))</f>
        <v/>
      </c>
      <c r="AX94" s="344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</row>
    <row r="95" spans="1:89" s="138" customFormat="1" x14ac:dyDescent="0.25">
      <c r="A95" s="264" t="str">
        <f t="shared" ca="1" si="60"/>
        <v/>
      </c>
      <c r="B95" s="265"/>
      <c r="C95" s="266"/>
      <c r="D95" s="400" t="str">
        <f t="shared" ca="1" si="49"/>
        <v/>
      </c>
      <c r="E95" s="401"/>
      <c r="F95" s="203" t="str">
        <f t="shared" ca="1" si="50"/>
        <v/>
      </c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13"/>
      <c r="V95" s="258"/>
      <c r="W95" s="213">
        <f>Data!DT183</f>
        <v>0</v>
      </c>
      <c r="X95" s="215">
        <f>IF(ISERROR(INDEX(Data!$DY:$IB,MATCH($W95,Data!$DT:$DT,0),MATCH(X$1&amp;"/"&amp;$A$2,Data!$DY$1:$IB$1,0)))=TRUE,0,INDEX(Data!$DY:$IB,MATCH($W95,Data!$DT:$DT,0),MATCH(X$1&amp;"/"&amp;$A$2,Data!$DY$1:$IB$1,0)))</f>
        <v>0</v>
      </c>
      <c r="Y95" s="215">
        <f>IF(ISERROR(INDEX(Data!$DY:$IB,MATCH($W95,Data!$DT:$DT,0),MATCH(Y$1&amp;"/"&amp;$A$2,Data!$DY$1:$IB$1,0)))=TRUE,0,INDEX(Data!$DY:$IB,MATCH($W95,Data!$DT:$DT,0),MATCH(Y$1&amp;"/"&amp;$A$2,Data!$DY$1:$IB$1,0)))</f>
        <v>0</v>
      </c>
      <c r="Z95" s="215">
        <f>IF(ISERROR(INDEX(Data!$DY:$IB,MATCH($W95,Data!$DT:$DT,0),MATCH(Z$1&amp;"/"&amp;$A$2,Data!$DY$1:$IB$1,0)))=TRUE,0,INDEX(Data!$DY:$IB,MATCH($W95,Data!$DT:$DT,0),MATCH(Z$1&amp;"/"&amp;$A$2,Data!$DY$1:$IB$1,0)))</f>
        <v>0</v>
      </c>
      <c r="AA95" s="215">
        <f>IF(ISERROR(INDEX(Data!$DY:$IB,MATCH($W95,Data!$DT:$DT,0),MATCH(AA$1&amp;"/"&amp;$A$2,Data!$DY$1:$IB$1,0)))=TRUE,0,INDEX(Data!$DY:$IB,MATCH($W95,Data!$DT:$DT,0),MATCH(AA$1&amp;"/"&amp;$A$2,Data!$DY$1:$IB$1,0)))</f>
        <v>0</v>
      </c>
      <c r="AB95" s="215">
        <f>IF(ISERROR(INDEX(Data!$DY:$IB,MATCH($W95,Data!$DT:$DT,0),MATCH(AB$1&amp;"/"&amp;$A$2,Data!$DY$1:$IB$1,0)))=TRUE,0,INDEX(Data!$DY:$IB,MATCH($W95,Data!$DT:$DT,0),MATCH(AB$1&amp;"/"&amp;$A$2,Data!$DY$1:$IB$1,0)))</f>
        <v>0</v>
      </c>
      <c r="AC95" s="213">
        <f t="array" aca="1" ref="AC95" ca="1">SUMPRODUCT(($X95:$AB95&lt;=AC$2)*($X95:$AB95&gt;0))</f>
        <v>0</v>
      </c>
      <c r="AD95" s="213">
        <f t="shared" ca="1" si="61"/>
        <v>0</v>
      </c>
      <c r="AE95" s="213">
        <f t="shared" ca="1" si="61"/>
        <v>0</v>
      </c>
      <c r="AF95" s="213">
        <f t="shared" ca="1" si="61"/>
        <v>0</v>
      </c>
      <c r="AG95" s="213">
        <f t="shared" ca="1" si="61"/>
        <v>0</v>
      </c>
      <c r="AH95" s="213">
        <f t="shared" ca="1" si="61"/>
        <v>0</v>
      </c>
      <c r="AI95" s="213">
        <f t="shared" ca="1" si="47"/>
        <v>0</v>
      </c>
      <c r="AJ95" s="213" t="str">
        <f t="shared" ca="1" si="51"/>
        <v/>
      </c>
      <c r="AK95" s="213" t="str">
        <f t="shared" ca="1" si="52"/>
        <v/>
      </c>
      <c r="AL95" s="213" t="str">
        <f t="shared" ca="1" si="53"/>
        <v/>
      </c>
      <c r="AM95" s="213" t="str">
        <f t="shared" ca="1" si="54"/>
        <v/>
      </c>
      <c r="AN95" s="213" t="str">
        <f t="shared" ca="1" si="55"/>
        <v/>
      </c>
      <c r="AO95" s="213" t="str">
        <f t="shared" ca="1" si="56"/>
        <v/>
      </c>
      <c r="AP95" s="213" t="str">
        <f t="shared" ca="1" si="57"/>
        <v/>
      </c>
      <c r="AQ95" s="213" t="str">
        <f t="shared" ca="1" si="58"/>
        <v/>
      </c>
      <c r="AR95" s="204" t="str">
        <f ca="1">IF(OFFSET($AB95,0,MATCH(A$17,AC$1:AI$1,0))=0,"",OFFSET($AB95,0,MATCH(A$17,AC$1:AI$1,0))&amp;" / "&amp;W95 &amp;" ("&amp;INDEX(Data!DX:DX,MATCH(W95,Data!DT:DT,0))&amp;")")</f>
        <v/>
      </c>
      <c r="AS95" s="204" t="e">
        <f>INDEX(Data!DX:DX,MATCH(W95,Data!DT:DT,0))</f>
        <v>#N/A</v>
      </c>
      <c r="AT95" s="204" t="e">
        <f>MID(INDEX(Data!A:A,MATCH(W95,Data!DT:DT,0)),2,5)</f>
        <v>#N/A</v>
      </c>
      <c r="AU95" s="204" t="e">
        <f>INDEX(Data!DW:DW,MATCH(W95,Data!DT:DT,0))</f>
        <v>#N/A</v>
      </c>
      <c r="AV95" s="204" t="str">
        <f t="shared" ca="1" si="59"/>
        <v/>
      </c>
      <c r="AW95" s="204" t="str">
        <f t="array" aca="1" ref="AW95" ca="1">INDEX($AR$3:$AR$102,MATCH(LARGE(COUNTIF($AQ$3:$AQ$102,"&lt;"&amp;$AQ$3:$AQ$102),ROWS(AQ$3:AQ95)),COUNTIF($AQ$3:$AQ$102,"&lt;"&amp;$AQ$3:$AQ$102),0))</f>
        <v/>
      </c>
      <c r="AX95" s="344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</row>
    <row r="96" spans="1:89" s="138" customFormat="1" x14ac:dyDescent="0.25">
      <c r="A96" s="264" t="str">
        <f t="shared" ca="1" si="60"/>
        <v/>
      </c>
      <c r="B96" s="265"/>
      <c r="C96" s="266"/>
      <c r="D96" s="400" t="str">
        <f t="shared" ca="1" si="49"/>
        <v/>
      </c>
      <c r="E96" s="401"/>
      <c r="F96" s="203" t="str">
        <f t="shared" ca="1" si="50"/>
        <v/>
      </c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13"/>
      <c r="V96" s="258"/>
      <c r="W96" s="213">
        <f>Data!DT184</f>
        <v>0</v>
      </c>
      <c r="X96" s="215">
        <f>IF(ISERROR(INDEX(Data!$DY:$IB,MATCH($W96,Data!$DT:$DT,0),MATCH(X$1&amp;"/"&amp;$A$2,Data!$DY$1:$IB$1,0)))=TRUE,0,INDEX(Data!$DY:$IB,MATCH($W96,Data!$DT:$DT,0),MATCH(X$1&amp;"/"&amp;$A$2,Data!$DY$1:$IB$1,0)))</f>
        <v>0</v>
      </c>
      <c r="Y96" s="215">
        <f>IF(ISERROR(INDEX(Data!$DY:$IB,MATCH($W96,Data!$DT:$DT,0),MATCH(Y$1&amp;"/"&amp;$A$2,Data!$DY$1:$IB$1,0)))=TRUE,0,INDEX(Data!$DY:$IB,MATCH($W96,Data!$DT:$DT,0),MATCH(Y$1&amp;"/"&amp;$A$2,Data!$DY$1:$IB$1,0)))</f>
        <v>0</v>
      </c>
      <c r="Z96" s="215">
        <f>IF(ISERROR(INDEX(Data!$DY:$IB,MATCH($W96,Data!$DT:$DT,0),MATCH(Z$1&amp;"/"&amp;$A$2,Data!$DY$1:$IB$1,0)))=TRUE,0,INDEX(Data!$DY:$IB,MATCH($W96,Data!$DT:$DT,0),MATCH(Z$1&amp;"/"&amp;$A$2,Data!$DY$1:$IB$1,0)))</f>
        <v>0</v>
      </c>
      <c r="AA96" s="215">
        <f>IF(ISERROR(INDEX(Data!$DY:$IB,MATCH($W96,Data!$DT:$DT,0),MATCH(AA$1&amp;"/"&amp;$A$2,Data!$DY$1:$IB$1,0)))=TRUE,0,INDEX(Data!$DY:$IB,MATCH($W96,Data!$DT:$DT,0),MATCH(AA$1&amp;"/"&amp;$A$2,Data!$DY$1:$IB$1,0)))</f>
        <v>0</v>
      </c>
      <c r="AB96" s="215">
        <f>IF(ISERROR(INDEX(Data!$DY:$IB,MATCH($W96,Data!$DT:$DT,0),MATCH(AB$1&amp;"/"&amp;$A$2,Data!$DY$1:$IB$1,0)))=TRUE,0,INDEX(Data!$DY:$IB,MATCH($W96,Data!$DT:$DT,0),MATCH(AB$1&amp;"/"&amp;$A$2,Data!$DY$1:$IB$1,0)))</f>
        <v>0</v>
      </c>
      <c r="AC96" s="213">
        <f t="array" aca="1" ref="AC96" ca="1">SUMPRODUCT(($X96:$AB96&lt;=AC$2)*($X96:$AB96&gt;0))</f>
        <v>0</v>
      </c>
      <c r="AD96" s="213">
        <f t="shared" ca="1" si="61"/>
        <v>0</v>
      </c>
      <c r="AE96" s="213">
        <f t="shared" ca="1" si="61"/>
        <v>0</v>
      </c>
      <c r="AF96" s="213">
        <f t="shared" ca="1" si="61"/>
        <v>0</v>
      </c>
      <c r="AG96" s="213">
        <f t="shared" ca="1" si="61"/>
        <v>0</v>
      </c>
      <c r="AH96" s="213">
        <f t="shared" ca="1" si="61"/>
        <v>0</v>
      </c>
      <c r="AI96" s="213">
        <f t="shared" ca="1" si="47"/>
        <v>0</v>
      </c>
      <c r="AJ96" s="213" t="str">
        <f t="shared" ca="1" si="51"/>
        <v/>
      </c>
      <c r="AK96" s="213" t="str">
        <f t="shared" ca="1" si="52"/>
        <v/>
      </c>
      <c r="AL96" s="213" t="str">
        <f t="shared" ca="1" si="53"/>
        <v/>
      </c>
      <c r="AM96" s="213" t="str">
        <f t="shared" ca="1" si="54"/>
        <v/>
      </c>
      <c r="AN96" s="213" t="str">
        <f t="shared" ca="1" si="55"/>
        <v/>
      </c>
      <c r="AO96" s="213" t="str">
        <f t="shared" ca="1" si="56"/>
        <v/>
      </c>
      <c r="AP96" s="213" t="str">
        <f t="shared" ca="1" si="57"/>
        <v/>
      </c>
      <c r="AQ96" s="213" t="str">
        <f t="shared" ca="1" si="58"/>
        <v/>
      </c>
      <c r="AR96" s="204" t="str">
        <f ca="1">IF(OFFSET($AB96,0,MATCH(A$17,AC$1:AI$1,0))=0,"",OFFSET($AB96,0,MATCH(A$17,AC$1:AI$1,0))&amp;" / "&amp;W96 &amp;" ("&amp;INDEX(Data!DX:DX,MATCH(W96,Data!DT:DT,0))&amp;")")</f>
        <v/>
      </c>
      <c r="AS96" s="204" t="e">
        <f>INDEX(Data!DX:DX,MATCH(W96,Data!DT:DT,0))</f>
        <v>#N/A</v>
      </c>
      <c r="AT96" s="204" t="e">
        <f>MID(INDEX(Data!A:A,MATCH(W96,Data!DT:DT,0)),2,5)</f>
        <v>#N/A</v>
      </c>
      <c r="AU96" s="204" t="e">
        <f>INDEX(Data!DW:DW,MATCH(W96,Data!DT:DT,0))</f>
        <v>#N/A</v>
      </c>
      <c r="AV96" s="204" t="str">
        <f t="shared" ca="1" si="59"/>
        <v/>
      </c>
      <c r="AW96" s="204" t="str">
        <f t="array" aca="1" ref="AW96" ca="1">INDEX($AR$3:$AR$102,MATCH(LARGE(COUNTIF($AQ$3:$AQ$102,"&lt;"&amp;$AQ$3:$AQ$102),ROWS(AQ$3:AQ96)),COUNTIF($AQ$3:$AQ$102,"&lt;"&amp;$AQ$3:$AQ$102),0))</f>
        <v/>
      </c>
      <c r="AX96" s="344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</row>
    <row r="97" spans="1:89" s="138" customFormat="1" x14ac:dyDescent="0.25">
      <c r="A97" s="264" t="str">
        <f t="shared" ca="1" si="60"/>
        <v/>
      </c>
      <c r="B97" s="265"/>
      <c r="C97" s="266"/>
      <c r="D97" s="400" t="str">
        <f t="shared" ca="1" si="49"/>
        <v/>
      </c>
      <c r="E97" s="401"/>
      <c r="F97" s="203" t="str">
        <f t="shared" ca="1" si="50"/>
        <v/>
      </c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13"/>
      <c r="V97" s="258"/>
      <c r="W97" s="213">
        <f>Data!DT185</f>
        <v>0</v>
      </c>
      <c r="X97" s="215">
        <f>IF(ISERROR(INDEX(Data!$DY:$IB,MATCH($W97,Data!$DT:$DT,0),MATCH(X$1&amp;"/"&amp;$A$2,Data!$DY$1:$IB$1,0)))=TRUE,0,INDEX(Data!$DY:$IB,MATCH($W97,Data!$DT:$DT,0),MATCH(X$1&amp;"/"&amp;$A$2,Data!$DY$1:$IB$1,0)))</f>
        <v>0</v>
      </c>
      <c r="Y97" s="215">
        <f>IF(ISERROR(INDEX(Data!$DY:$IB,MATCH($W97,Data!$DT:$DT,0),MATCH(Y$1&amp;"/"&amp;$A$2,Data!$DY$1:$IB$1,0)))=TRUE,0,INDEX(Data!$DY:$IB,MATCH($W97,Data!$DT:$DT,0),MATCH(Y$1&amp;"/"&amp;$A$2,Data!$DY$1:$IB$1,0)))</f>
        <v>0</v>
      </c>
      <c r="Z97" s="215">
        <f>IF(ISERROR(INDEX(Data!$DY:$IB,MATCH($W97,Data!$DT:$DT,0),MATCH(Z$1&amp;"/"&amp;$A$2,Data!$DY$1:$IB$1,0)))=TRUE,0,INDEX(Data!$DY:$IB,MATCH($W97,Data!$DT:$DT,0),MATCH(Z$1&amp;"/"&amp;$A$2,Data!$DY$1:$IB$1,0)))</f>
        <v>0</v>
      </c>
      <c r="AA97" s="215">
        <f>IF(ISERROR(INDEX(Data!$DY:$IB,MATCH($W97,Data!$DT:$DT,0),MATCH(AA$1&amp;"/"&amp;$A$2,Data!$DY$1:$IB$1,0)))=TRUE,0,INDEX(Data!$DY:$IB,MATCH($W97,Data!$DT:$DT,0),MATCH(AA$1&amp;"/"&amp;$A$2,Data!$DY$1:$IB$1,0)))</f>
        <v>0</v>
      </c>
      <c r="AB97" s="215">
        <f>IF(ISERROR(INDEX(Data!$DY:$IB,MATCH($W97,Data!$DT:$DT,0),MATCH(AB$1&amp;"/"&amp;$A$2,Data!$DY$1:$IB$1,0)))=TRUE,0,INDEX(Data!$DY:$IB,MATCH($W97,Data!$DT:$DT,0),MATCH(AB$1&amp;"/"&amp;$A$2,Data!$DY$1:$IB$1,0)))</f>
        <v>0</v>
      </c>
      <c r="AC97" s="213">
        <f t="array" aca="1" ref="AC97" ca="1">SUMPRODUCT(($X97:$AB97&lt;=AC$2)*($X97:$AB97&gt;0))</f>
        <v>0</v>
      </c>
      <c r="AD97" s="213">
        <f t="shared" ca="1" si="61"/>
        <v>0</v>
      </c>
      <c r="AE97" s="213">
        <f t="shared" ca="1" si="61"/>
        <v>0</v>
      </c>
      <c r="AF97" s="213">
        <f t="shared" ca="1" si="61"/>
        <v>0</v>
      </c>
      <c r="AG97" s="213">
        <f t="shared" ca="1" si="61"/>
        <v>0</v>
      </c>
      <c r="AH97" s="213">
        <f t="shared" ca="1" si="61"/>
        <v>0</v>
      </c>
      <c r="AI97" s="213">
        <f t="shared" ca="1" si="47"/>
        <v>0</v>
      </c>
      <c r="AJ97" s="213" t="str">
        <f t="shared" ca="1" si="51"/>
        <v/>
      </c>
      <c r="AK97" s="213" t="str">
        <f t="shared" ca="1" si="52"/>
        <v/>
      </c>
      <c r="AL97" s="213" t="str">
        <f t="shared" ca="1" si="53"/>
        <v/>
      </c>
      <c r="AM97" s="213" t="str">
        <f t="shared" ca="1" si="54"/>
        <v/>
      </c>
      <c r="AN97" s="213" t="str">
        <f t="shared" ca="1" si="55"/>
        <v/>
      </c>
      <c r="AO97" s="213" t="str">
        <f t="shared" ca="1" si="56"/>
        <v/>
      </c>
      <c r="AP97" s="213" t="str">
        <f t="shared" ca="1" si="57"/>
        <v/>
      </c>
      <c r="AQ97" s="213" t="str">
        <f t="shared" ca="1" si="58"/>
        <v/>
      </c>
      <c r="AR97" s="204" t="str">
        <f ca="1">IF(OFFSET($AB97,0,MATCH(A$17,AC$1:AI$1,0))=0,"",OFFSET($AB97,0,MATCH(A$17,AC$1:AI$1,0))&amp;" / "&amp;W97 &amp;" ("&amp;INDEX(Data!DX:DX,MATCH(W97,Data!DT:DT,0))&amp;")")</f>
        <v/>
      </c>
      <c r="AS97" s="204" t="e">
        <f>INDEX(Data!DX:DX,MATCH(W97,Data!DT:DT,0))</f>
        <v>#N/A</v>
      </c>
      <c r="AT97" s="204" t="e">
        <f>MID(INDEX(Data!A:A,MATCH(W97,Data!DT:DT,0)),2,5)</f>
        <v>#N/A</v>
      </c>
      <c r="AU97" s="204" t="e">
        <f>INDEX(Data!DW:DW,MATCH(W97,Data!DT:DT,0))</f>
        <v>#N/A</v>
      </c>
      <c r="AV97" s="204" t="str">
        <f t="shared" ca="1" si="59"/>
        <v/>
      </c>
      <c r="AW97" s="204" t="str">
        <f t="array" aca="1" ref="AW97" ca="1">INDEX($AR$3:$AR$102,MATCH(LARGE(COUNTIF($AQ$3:$AQ$102,"&lt;"&amp;$AQ$3:$AQ$102),ROWS(AQ$3:AQ97)),COUNTIF($AQ$3:$AQ$102,"&lt;"&amp;$AQ$3:$AQ$102),0))</f>
        <v/>
      </c>
      <c r="AX97" s="344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</row>
    <row r="98" spans="1:89" s="138" customFormat="1" ht="15.75" thickBot="1" x14ac:dyDescent="0.3">
      <c r="A98" s="267" t="str">
        <f t="shared" ref="A98" ca="1" si="62">AW82</f>
        <v/>
      </c>
      <c r="B98" s="268"/>
      <c r="C98" s="269"/>
      <c r="D98" s="398" t="str">
        <f t="shared" ca="1" si="49"/>
        <v/>
      </c>
      <c r="E98" s="399"/>
      <c r="F98" s="203" t="str">
        <f t="shared" ca="1" si="50"/>
        <v/>
      </c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13"/>
      <c r="V98" s="258"/>
      <c r="W98" s="213">
        <f>Data!DT186</f>
        <v>0</v>
      </c>
      <c r="X98" s="215">
        <f>IF(ISERROR(INDEX(Data!$DY:$IB,MATCH($W98,Data!$DT:$DT,0),MATCH(X$1&amp;"/"&amp;$A$2,Data!$DY$1:$IB$1,0)))=TRUE,0,INDEX(Data!$DY:$IB,MATCH($W98,Data!$DT:$DT,0),MATCH(X$1&amp;"/"&amp;$A$2,Data!$DY$1:$IB$1,0)))</f>
        <v>0</v>
      </c>
      <c r="Y98" s="215">
        <f>IF(ISERROR(INDEX(Data!$DY:$IB,MATCH($W98,Data!$DT:$DT,0),MATCH(Y$1&amp;"/"&amp;$A$2,Data!$DY$1:$IB$1,0)))=TRUE,0,INDEX(Data!$DY:$IB,MATCH($W98,Data!$DT:$DT,0),MATCH(Y$1&amp;"/"&amp;$A$2,Data!$DY$1:$IB$1,0)))</f>
        <v>0</v>
      </c>
      <c r="Z98" s="215">
        <f>IF(ISERROR(INDEX(Data!$DY:$IB,MATCH($W98,Data!$DT:$DT,0),MATCH(Z$1&amp;"/"&amp;$A$2,Data!$DY$1:$IB$1,0)))=TRUE,0,INDEX(Data!$DY:$IB,MATCH($W98,Data!$DT:$DT,0),MATCH(Z$1&amp;"/"&amp;$A$2,Data!$DY$1:$IB$1,0)))</f>
        <v>0</v>
      </c>
      <c r="AA98" s="215">
        <f>IF(ISERROR(INDEX(Data!$DY:$IB,MATCH($W98,Data!$DT:$DT,0),MATCH(AA$1&amp;"/"&amp;$A$2,Data!$DY$1:$IB$1,0)))=TRUE,0,INDEX(Data!$DY:$IB,MATCH($W98,Data!$DT:$DT,0),MATCH(AA$1&amp;"/"&amp;$A$2,Data!$DY$1:$IB$1,0)))</f>
        <v>0</v>
      </c>
      <c r="AB98" s="215">
        <f>IF(ISERROR(INDEX(Data!$DY:$IB,MATCH($W98,Data!$DT:$DT,0),MATCH(AB$1&amp;"/"&amp;$A$2,Data!$DY$1:$IB$1,0)))=TRUE,0,INDEX(Data!$DY:$IB,MATCH($W98,Data!$DT:$DT,0),MATCH(AB$1&amp;"/"&amp;$A$2,Data!$DY$1:$IB$1,0)))</f>
        <v>0</v>
      </c>
      <c r="AC98" s="213">
        <f t="array" aca="1" ref="AC98" ca="1">SUMPRODUCT(($X98:$AB98&lt;=AC$2)*($X98:$AB98&gt;0))</f>
        <v>0</v>
      </c>
      <c r="AD98" s="213">
        <f t="shared" ca="1" si="61"/>
        <v>0</v>
      </c>
      <c r="AE98" s="213">
        <f t="shared" ca="1" si="61"/>
        <v>0</v>
      </c>
      <c r="AF98" s="213">
        <f t="shared" ca="1" si="61"/>
        <v>0</v>
      </c>
      <c r="AG98" s="213">
        <f t="shared" ca="1" si="61"/>
        <v>0</v>
      </c>
      <c r="AH98" s="213">
        <f t="shared" ca="1" si="61"/>
        <v>0</v>
      </c>
      <c r="AI98" s="213">
        <f t="shared" ca="1" si="47"/>
        <v>0</v>
      </c>
      <c r="AJ98" s="213" t="str">
        <f t="shared" ca="1" si="51"/>
        <v/>
      </c>
      <c r="AK98" s="213" t="str">
        <f t="shared" ca="1" si="52"/>
        <v/>
      </c>
      <c r="AL98" s="213" t="str">
        <f t="shared" ca="1" si="53"/>
        <v/>
      </c>
      <c r="AM98" s="213" t="str">
        <f t="shared" ca="1" si="54"/>
        <v/>
      </c>
      <c r="AN98" s="213" t="str">
        <f t="shared" ca="1" si="55"/>
        <v/>
      </c>
      <c r="AO98" s="213" t="str">
        <f t="shared" ca="1" si="56"/>
        <v/>
      </c>
      <c r="AP98" s="213" t="str">
        <f t="shared" ca="1" si="57"/>
        <v/>
      </c>
      <c r="AQ98" s="213" t="str">
        <f t="shared" ca="1" si="58"/>
        <v/>
      </c>
      <c r="AR98" s="204" t="str">
        <f ca="1">IF(OFFSET($AB98,0,MATCH(A$17,AC$1:AI$1,0))=0,"",OFFSET($AB98,0,MATCH(A$17,AC$1:AI$1,0))&amp;" / "&amp;W98 &amp;" ("&amp;INDEX(Data!DX:DX,MATCH(W98,Data!DT:DT,0))&amp;")")</f>
        <v/>
      </c>
      <c r="AS98" s="204" t="e">
        <f>INDEX(Data!DX:DX,MATCH(W98,Data!DT:DT,0))</f>
        <v>#N/A</v>
      </c>
      <c r="AT98" s="204" t="e">
        <f>MID(INDEX(Data!A:A,MATCH(W98,Data!DT:DT,0)),2,5)</f>
        <v>#N/A</v>
      </c>
      <c r="AU98" s="204" t="e">
        <f>INDEX(Data!DW:DW,MATCH(W98,Data!DT:DT,0))</f>
        <v>#N/A</v>
      </c>
      <c r="AV98" s="204" t="str">
        <f t="shared" ca="1" si="59"/>
        <v/>
      </c>
      <c r="AW98" s="204" t="str">
        <f t="array" aca="1" ref="AW98" ca="1">INDEX($AR$3:$AR$102,MATCH(LARGE(COUNTIF($AQ$3:$AQ$102,"&lt;"&amp;$AQ$3:$AQ$102),ROWS(AQ$3:AQ98)),COUNTIF($AQ$3:$AQ$102,"&lt;"&amp;$AQ$3:$AQ$102),0))</f>
        <v/>
      </c>
      <c r="AX98" s="344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</row>
    <row r="99" spans="1:89" s="65" customFormat="1" x14ac:dyDescent="0.25">
      <c r="A99" s="261"/>
      <c r="P99" s="203"/>
      <c r="Q99" s="203"/>
      <c r="R99" s="203"/>
      <c r="S99" s="203"/>
      <c r="T99" s="203"/>
      <c r="U99" s="213"/>
      <c r="V99" s="258"/>
      <c r="W99" s="213">
        <f>Data!DT187</f>
        <v>0</v>
      </c>
      <c r="X99" s="215">
        <f>IF(ISERROR(INDEX(Data!$DY:$IB,MATCH($W99,Data!$DT:$DT,0),MATCH(X$1&amp;"/"&amp;$A$2,Data!$DY$1:$IB$1,0)))=TRUE,0,INDEX(Data!$DY:$IB,MATCH($W99,Data!$DT:$DT,0),MATCH(X$1&amp;"/"&amp;$A$2,Data!$DY$1:$IB$1,0)))</f>
        <v>0</v>
      </c>
      <c r="Y99" s="215">
        <f>IF(ISERROR(INDEX(Data!$DY:$IB,MATCH($W99,Data!$DT:$DT,0),MATCH(Y$1&amp;"/"&amp;$A$2,Data!$DY$1:$IB$1,0)))=TRUE,0,INDEX(Data!$DY:$IB,MATCH($W99,Data!$DT:$DT,0),MATCH(Y$1&amp;"/"&amp;$A$2,Data!$DY$1:$IB$1,0)))</f>
        <v>0</v>
      </c>
      <c r="Z99" s="215">
        <f>IF(ISERROR(INDEX(Data!$DY:$IB,MATCH($W99,Data!$DT:$DT,0),MATCH(Z$1&amp;"/"&amp;$A$2,Data!$DY$1:$IB$1,0)))=TRUE,0,INDEX(Data!$DY:$IB,MATCH($W99,Data!$DT:$DT,0),MATCH(Z$1&amp;"/"&amp;$A$2,Data!$DY$1:$IB$1,0)))</f>
        <v>0</v>
      </c>
      <c r="AA99" s="215">
        <f>IF(ISERROR(INDEX(Data!$DY:$IB,MATCH($W99,Data!$DT:$DT,0),MATCH(AA$1&amp;"/"&amp;$A$2,Data!$DY$1:$IB$1,0)))=TRUE,0,INDEX(Data!$DY:$IB,MATCH($W99,Data!$DT:$DT,0),MATCH(AA$1&amp;"/"&amp;$A$2,Data!$DY$1:$IB$1,0)))</f>
        <v>0</v>
      </c>
      <c r="AB99" s="215">
        <f>IF(ISERROR(INDEX(Data!$DY:$IB,MATCH($W99,Data!$DT:$DT,0),MATCH(AB$1&amp;"/"&amp;$A$2,Data!$DY$1:$IB$1,0)))=TRUE,0,INDEX(Data!$DY:$IB,MATCH($W99,Data!$DT:$DT,0),MATCH(AB$1&amp;"/"&amp;$A$2,Data!$DY$1:$IB$1,0)))</f>
        <v>0</v>
      </c>
      <c r="AC99" s="213">
        <f t="array" aca="1" ref="AC99" ca="1">SUMPRODUCT(($X99:$AB99&lt;=AC$2)*($X99:$AB99&gt;0))</f>
        <v>0</v>
      </c>
      <c r="AD99" s="213">
        <f t="shared" ca="1" si="61"/>
        <v>0</v>
      </c>
      <c r="AE99" s="213">
        <f t="shared" ca="1" si="61"/>
        <v>0</v>
      </c>
      <c r="AF99" s="213">
        <f t="shared" ca="1" si="61"/>
        <v>0</v>
      </c>
      <c r="AG99" s="213">
        <f t="shared" ca="1" si="61"/>
        <v>0</v>
      </c>
      <c r="AH99" s="213">
        <f t="shared" ca="1" si="61"/>
        <v>0</v>
      </c>
      <c r="AI99" s="213">
        <f t="shared" ca="1" si="47"/>
        <v>0</v>
      </c>
      <c r="AJ99" s="213" t="str">
        <f t="shared" ca="1" si="51"/>
        <v/>
      </c>
      <c r="AK99" s="213" t="str">
        <f t="shared" ca="1" si="52"/>
        <v/>
      </c>
      <c r="AL99" s="213" t="str">
        <f t="shared" ca="1" si="53"/>
        <v/>
      </c>
      <c r="AM99" s="213" t="str">
        <f t="shared" ca="1" si="54"/>
        <v/>
      </c>
      <c r="AN99" s="213" t="str">
        <f t="shared" ca="1" si="55"/>
        <v/>
      </c>
      <c r="AO99" s="213" t="str">
        <f t="shared" ca="1" si="56"/>
        <v/>
      </c>
      <c r="AP99" s="213" t="str">
        <f t="shared" ca="1" si="57"/>
        <v/>
      </c>
      <c r="AQ99" s="213" t="str">
        <f t="shared" ca="1" si="58"/>
        <v/>
      </c>
      <c r="AR99" s="204" t="str">
        <f ca="1">IF(OFFSET($AB99,0,MATCH(A$17,AC$1:AI$1,0))=0,"",OFFSET($AB99,0,MATCH(A$17,AC$1:AI$1,0))&amp;" / "&amp;W99 &amp;" ("&amp;INDEX(Data!DX:DX,MATCH(W99,Data!DT:DT,0))&amp;")")</f>
        <v/>
      </c>
      <c r="AS99" s="204" t="e">
        <f>INDEX(Data!DX:DX,MATCH(W99,Data!DT:DT,0))</f>
        <v>#N/A</v>
      </c>
      <c r="AT99" s="204" t="e">
        <f>MID(INDEX(Data!A:A,MATCH(W99,Data!DT:DT,0)),2,5)</f>
        <v>#N/A</v>
      </c>
      <c r="AU99" s="204" t="e">
        <f>INDEX(Data!DW:DW,MATCH(W99,Data!DT:DT,0))</f>
        <v>#N/A</v>
      </c>
      <c r="AV99" s="204" t="str">
        <f t="shared" ca="1" si="59"/>
        <v/>
      </c>
      <c r="AW99" s="204" t="str">
        <f t="array" aca="1" ref="AW99" ca="1">INDEX($AR$3:$AR$102,MATCH(LARGE(COUNTIF($AQ$3:$AQ$102,"&lt;"&amp;$AQ$3:$AQ$102),ROWS(AQ$3:AQ99)),COUNTIF($AQ$3:$AQ$102,"&lt;"&amp;$AQ$3:$AQ$102),0))</f>
        <v/>
      </c>
      <c r="AX99" s="344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</row>
    <row r="100" spans="1:89" s="65" customFormat="1" x14ac:dyDescent="0.25">
      <c r="A100" s="261"/>
      <c r="P100" s="203"/>
      <c r="Q100" s="203"/>
      <c r="R100" s="203"/>
      <c r="S100" s="203"/>
      <c r="T100" s="203"/>
      <c r="U100" s="213"/>
      <c r="V100" s="258"/>
      <c r="W100" s="213">
        <f>Data!DT188</f>
        <v>0</v>
      </c>
      <c r="X100" s="215">
        <f>IF(ISERROR(INDEX(Data!$DY:$IB,MATCH($W100,Data!$DT:$DT,0),MATCH(X$1&amp;"/"&amp;$A$2,Data!$DY$1:$IB$1,0)))=TRUE,0,INDEX(Data!$DY:$IB,MATCH($W100,Data!$DT:$DT,0),MATCH(X$1&amp;"/"&amp;$A$2,Data!$DY$1:$IB$1,0)))</f>
        <v>0</v>
      </c>
      <c r="Y100" s="215">
        <f>IF(ISERROR(INDEX(Data!$DY:$IB,MATCH($W100,Data!$DT:$DT,0),MATCH(Y$1&amp;"/"&amp;$A$2,Data!$DY$1:$IB$1,0)))=TRUE,0,INDEX(Data!$DY:$IB,MATCH($W100,Data!$DT:$DT,0),MATCH(Y$1&amp;"/"&amp;$A$2,Data!$DY$1:$IB$1,0)))</f>
        <v>0</v>
      </c>
      <c r="Z100" s="215">
        <f>IF(ISERROR(INDEX(Data!$DY:$IB,MATCH($W100,Data!$DT:$DT,0),MATCH(Z$1&amp;"/"&amp;$A$2,Data!$DY$1:$IB$1,0)))=TRUE,0,INDEX(Data!$DY:$IB,MATCH($W100,Data!$DT:$DT,0),MATCH(Z$1&amp;"/"&amp;$A$2,Data!$DY$1:$IB$1,0)))</f>
        <v>0</v>
      </c>
      <c r="AA100" s="215">
        <f>IF(ISERROR(INDEX(Data!$DY:$IB,MATCH($W100,Data!$DT:$DT,0),MATCH(AA$1&amp;"/"&amp;$A$2,Data!$DY$1:$IB$1,0)))=TRUE,0,INDEX(Data!$DY:$IB,MATCH($W100,Data!$DT:$DT,0),MATCH(AA$1&amp;"/"&amp;$A$2,Data!$DY$1:$IB$1,0)))</f>
        <v>0</v>
      </c>
      <c r="AB100" s="215">
        <f>IF(ISERROR(INDEX(Data!$DY:$IB,MATCH($W100,Data!$DT:$DT,0),MATCH(AB$1&amp;"/"&amp;$A$2,Data!$DY$1:$IB$1,0)))=TRUE,0,INDEX(Data!$DY:$IB,MATCH($W100,Data!$DT:$DT,0),MATCH(AB$1&amp;"/"&amp;$A$2,Data!$DY$1:$IB$1,0)))</f>
        <v>0</v>
      </c>
      <c r="AC100" s="213">
        <f t="array" aca="1" ref="AC100" ca="1">SUMPRODUCT(($X100:$AB100&lt;=AC$2)*($X100:$AB100&gt;0))</f>
        <v>0</v>
      </c>
      <c r="AD100" s="213">
        <f t="shared" ca="1" si="61"/>
        <v>0</v>
      </c>
      <c r="AE100" s="213">
        <f t="shared" ca="1" si="61"/>
        <v>0</v>
      </c>
      <c r="AF100" s="213">
        <f t="shared" ca="1" si="61"/>
        <v>0</v>
      </c>
      <c r="AG100" s="213">
        <f t="shared" ca="1" si="61"/>
        <v>0</v>
      </c>
      <c r="AH100" s="213">
        <f t="shared" ca="1" si="61"/>
        <v>0</v>
      </c>
      <c r="AI100" s="213">
        <f t="shared" ca="1" si="47"/>
        <v>0</v>
      </c>
      <c r="AJ100" s="213" t="str">
        <f t="shared" ca="1" si="51"/>
        <v/>
      </c>
      <c r="AK100" s="213" t="str">
        <f t="shared" ca="1" si="52"/>
        <v/>
      </c>
      <c r="AL100" s="213" t="str">
        <f t="shared" ca="1" si="53"/>
        <v/>
      </c>
      <c r="AM100" s="213" t="str">
        <f t="shared" ca="1" si="54"/>
        <v/>
      </c>
      <c r="AN100" s="213" t="str">
        <f t="shared" ca="1" si="55"/>
        <v/>
      </c>
      <c r="AO100" s="213" t="str">
        <f t="shared" ca="1" si="56"/>
        <v/>
      </c>
      <c r="AP100" s="213" t="str">
        <f t="shared" ca="1" si="57"/>
        <v/>
      </c>
      <c r="AQ100" s="213" t="str">
        <f t="shared" ca="1" si="58"/>
        <v/>
      </c>
      <c r="AR100" s="204" t="str">
        <f ca="1">IF(OFFSET($AB100,0,MATCH(A$17,AC$1:AI$1,0))=0,"",OFFSET($AB100,0,MATCH(A$17,AC$1:AI$1,0))&amp;" / "&amp;W100 &amp;" ("&amp;INDEX(Data!DX:DX,MATCH(W100,Data!DT:DT,0))&amp;")")</f>
        <v/>
      </c>
      <c r="AS100" s="204" t="e">
        <f>INDEX(Data!DX:DX,MATCH(W100,Data!DT:DT,0))</f>
        <v>#N/A</v>
      </c>
      <c r="AT100" s="204" t="e">
        <f>MID(INDEX(Data!A:A,MATCH(W100,Data!DT:DT,0)),2,5)</f>
        <v>#N/A</v>
      </c>
      <c r="AU100" s="204" t="e">
        <f>INDEX(Data!DW:DW,MATCH(W100,Data!DT:DT,0))</f>
        <v>#N/A</v>
      </c>
      <c r="AV100" s="204" t="str">
        <f t="shared" ca="1" si="59"/>
        <v/>
      </c>
      <c r="AW100" s="204" t="str">
        <f t="array" aca="1" ref="AW100" ca="1">INDEX($AR$3:$AR$102,MATCH(LARGE(COUNTIF($AQ$3:$AQ$102,"&lt;"&amp;$AQ$3:$AQ$102),ROWS(AQ$3:AQ100)),COUNTIF($AQ$3:$AQ$102,"&lt;"&amp;$AQ$3:$AQ$102),0))</f>
        <v/>
      </c>
      <c r="AX100" s="344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</row>
    <row r="101" spans="1:89" s="65" customFormat="1" x14ac:dyDescent="0.25">
      <c r="A101" s="261"/>
      <c r="P101" s="203"/>
      <c r="Q101" s="203"/>
      <c r="R101" s="203"/>
      <c r="S101" s="203"/>
      <c r="T101" s="203"/>
      <c r="U101" s="213"/>
      <c r="V101" s="258"/>
      <c r="W101" s="213">
        <f>Data!DT189</f>
        <v>0</v>
      </c>
      <c r="X101" s="215">
        <f>IF(ISERROR(INDEX(Data!$DY:$IB,MATCH($W101,Data!$DT:$DT,0),MATCH(X$1&amp;"/"&amp;$A$2,Data!$DY$1:$IB$1,0)))=TRUE,0,INDEX(Data!$DY:$IB,MATCH($W101,Data!$DT:$DT,0),MATCH(X$1&amp;"/"&amp;$A$2,Data!$DY$1:$IB$1,0)))</f>
        <v>0</v>
      </c>
      <c r="Y101" s="215">
        <f>IF(ISERROR(INDEX(Data!$DY:$IB,MATCH($W101,Data!$DT:$DT,0),MATCH(Y$1&amp;"/"&amp;$A$2,Data!$DY$1:$IB$1,0)))=TRUE,0,INDEX(Data!$DY:$IB,MATCH($W101,Data!$DT:$DT,0),MATCH(Y$1&amp;"/"&amp;$A$2,Data!$DY$1:$IB$1,0)))</f>
        <v>0</v>
      </c>
      <c r="Z101" s="215">
        <f>IF(ISERROR(INDEX(Data!$DY:$IB,MATCH($W101,Data!$DT:$DT,0),MATCH(Z$1&amp;"/"&amp;$A$2,Data!$DY$1:$IB$1,0)))=TRUE,0,INDEX(Data!$DY:$IB,MATCH($W101,Data!$DT:$DT,0),MATCH(Z$1&amp;"/"&amp;$A$2,Data!$DY$1:$IB$1,0)))</f>
        <v>0</v>
      </c>
      <c r="AA101" s="215">
        <f>IF(ISERROR(INDEX(Data!$DY:$IB,MATCH($W101,Data!$DT:$DT,0),MATCH(AA$1&amp;"/"&amp;$A$2,Data!$DY$1:$IB$1,0)))=TRUE,0,INDEX(Data!$DY:$IB,MATCH($W101,Data!$DT:$DT,0),MATCH(AA$1&amp;"/"&amp;$A$2,Data!$DY$1:$IB$1,0)))</f>
        <v>0</v>
      </c>
      <c r="AB101" s="215">
        <f>IF(ISERROR(INDEX(Data!$DY:$IB,MATCH($W101,Data!$DT:$DT,0),MATCH(AB$1&amp;"/"&amp;$A$2,Data!$DY$1:$IB$1,0)))=TRUE,0,INDEX(Data!$DY:$IB,MATCH($W101,Data!$DT:$DT,0),MATCH(AB$1&amp;"/"&amp;$A$2,Data!$DY$1:$IB$1,0)))</f>
        <v>0</v>
      </c>
      <c r="AC101" s="213">
        <f t="array" aca="1" ref="AC101" ca="1">SUMPRODUCT(($X101:$AB101&lt;=AC$2)*($X101:$AB101&gt;0))</f>
        <v>0</v>
      </c>
      <c r="AD101" s="213">
        <f t="shared" ca="1" si="61"/>
        <v>0</v>
      </c>
      <c r="AE101" s="213">
        <f t="shared" ca="1" si="61"/>
        <v>0</v>
      </c>
      <c r="AF101" s="213">
        <f t="shared" ca="1" si="61"/>
        <v>0</v>
      </c>
      <c r="AG101" s="213">
        <f t="shared" ca="1" si="61"/>
        <v>0</v>
      </c>
      <c r="AH101" s="213">
        <f t="shared" ca="1" si="61"/>
        <v>0</v>
      </c>
      <c r="AI101" s="213">
        <f t="shared" ca="1" si="47"/>
        <v>0</v>
      </c>
      <c r="AJ101" s="213" t="str">
        <f t="shared" ca="1" si="51"/>
        <v/>
      </c>
      <c r="AK101" s="213" t="str">
        <f t="shared" ca="1" si="52"/>
        <v/>
      </c>
      <c r="AL101" s="213" t="str">
        <f t="shared" ca="1" si="53"/>
        <v/>
      </c>
      <c r="AM101" s="213" t="str">
        <f t="shared" ca="1" si="54"/>
        <v/>
      </c>
      <c r="AN101" s="213" t="str">
        <f t="shared" ca="1" si="55"/>
        <v/>
      </c>
      <c r="AO101" s="213" t="str">
        <f t="shared" ca="1" si="56"/>
        <v/>
      </c>
      <c r="AP101" s="213" t="str">
        <f t="shared" ca="1" si="57"/>
        <v/>
      </c>
      <c r="AQ101" s="213" t="str">
        <f t="shared" ca="1" si="58"/>
        <v/>
      </c>
      <c r="AR101" s="204" t="str">
        <f ca="1">IF(OFFSET($AB101,0,MATCH(A$17,AC$1:AI$1,0))=0,"",OFFSET($AB101,0,MATCH(A$17,AC$1:AI$1,0))&amp;" / "&amp;W101 &amp;" ("&amp;INDEX(Data!DX:DX,MATCH(W101,Data!DT:DT,0))&amp;")")</f>
        <v/>
      </c>
      <c r="AS101" s="204" t="e">
        <f>INDEX(Data!DX:DX,MATCH(W101,Data!DT:DT,0))</f>
        <v>#N/A</v>
      </c>
      <c r="AT101" s="204" t="e">
        <f>MID(INDEX(Data!A:A,MATCH(W101,Data!DT:DT,0)),2,5)</f>
        <v>#N/A</v>
      </c>
      <c r="AU101" s="204" t="e">
        <f>INDEX(Data!DW:DW,MATCH(W101,Data!DT:DT,0))</f>
        <v>#N/A</v>
      </c>
      <c r="AV101" s="204" t="str">
        <f t="shared" ca="1" si="59"/>
        <v/>
      </c>
      <c r="AW101" s="204" t="str">
        <f t="array" aca="1" ref="AW101" ca="1">INDEX($AR$3:$AR$102,MATCH(LARGE(COUNTIF($AQ$3:$AQ$102,"&lt;"&amp;$AQ$3:$AQ$102),ROWS(AQ$3:AQ101)),COUNTIF($AQ$3:$AQ$102,"&lt;"&amp;$AQ$3:$AQ$102),0))</f>
        <v/>
      </c>
      <c r="AX101" s="344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</row>
    <row r="102" spans="1:89" s="65" customFormat="1" x14ac:dyDescent="0.25">
      <c r="A102" s="261"/>
      <c r="P102" s="203"/>
      <c r="Q102" s="203"/>
      <c r="R102" s="203"/>
      <c r="S102" s="203"/>
      <c r="T102" s="203"/>
      <c r="U102" s="213"/>
      <c r="V102" s="258"/>
      <c r="W102" s="213">
        <f>Data!DT190</f>
        <v>0</v>
      </c>
      <c r="X102" s="215">
        <f>IF(ISERROR(INDEX(Data!$DY:$IB,MATCH($W102,Data!$DT:$DT,0),MATCH(X$1&amp;"/"&amp;$A$2,Data!$DY$1:$IB$1,0)))=TRUE,0,INDEX(Data!$DY:$IB,MATCH($W102,Data!$DT:$DT,0),MATCH(X$1&amp;"/"&amp;$A$2,Data!$DY$1:$IB$1,0)))</f>
        <v>0</v>
      </c>
      <c r="Y102" s="215">
        <f>IF(ISERROR(INDEX(Data!$DY:$IB,MATCH($W102,Data!$DT:$DT,0),MATCH(Y$1&amp;"/"&amp;$A$2,Data!$DY$1:$IB$1,0)))=TRUE,0,INDEX(Data!$DY:$IB,MATCH($W102,Data!$DT:$DT,0),MATCH(Y$1&amp;"/"&amp;$A$2,Data!$DY$1:$IB$1,0)))</f>
        <v>0</v>
      </c>
      <c r="Z102" s="215">
        <f>IF(ISERROR(INDEX(Data!$DY:$IB,MATCH($W102,Data!$DT:$DT,0),MATCH(Z$1&amp;"/"&amp;$A$2,Data!$DY$1:$IB$1,0)))=TRUE,0,INDEX(Data!$DY:$IB,MATCH($W102,Data!$DT:$DT,0),MATCH(Z$1&amp;"/"&amp;$A$2,Data!$DY$1:$IB$1,0)))</f>
        <v>0</v>
      </c>
      <c r="AA102" s="215">
        <f>IF(ISERROR(INDEX(Data!$DY:$IB,MATCH($W102,Data!$DT:$DT,0),MATCH(AA$1&amp;"/"&amp;$A$2,Data!$DY$1:$IB$1,0)))=TRUE,0,INDEX(Data!$DY:$IB,MATCH($W102,Data!$DT:$DT,0),MATCH(AA$1&amp;"/"&amp;$A$2,Data!$DY$1:$IB$1,0)))</f>
        <v>0</v>
      </c>
      <c r="AB102" s="215">
        <f>IF(ISERROR(INDEX(Data!$DY:$IB,MATCH($W102,Data!$DT:$DT,0),MATCH(AB$1&amp;"/"&amp;$A$2,Data!$DY$1:$IB$1,0)))=TRUE,0,INDEX(Data!$DY:$IB,MATCH($W102,Data!$DT:$DT,0),MATCH(AB$1&amp;"/"&amp;$A$2,Data!$DY$1:$IB$1,0)))</f>
        <v>0</v>
      </c>
      <c r="AC102" s="213">
        <f t="array" aca="1" ref="AC102" ca="1">SUMPRODUCT(($X102:$AB102&lt;=AC$2)*($X102:$AB102&gt;0))</f>
        <v>0</v>
      </c>
      <c r="AD102" s="213">
        <f t="shared" ca="1" si="61"/>
        <v>0</v>
      </c>
      <c r="AE102" s="213">
        <f t="shared" ca="1" si="61"/>
        <v>0</v>
      </c>
      <c r="AF102" s="213">
        <f t="shared" ca="1" si="61"/>
        <v>0</v>
      </c>
      <c r="AG102" s="213">
        <f t="shared" ca="1" si="61"/>
        <v>0</v>
      </c>
      <c r="AH102" s="213">
        <f t="shared" ca="1" si="61"/>
        <v>0</v>
      </c>
      <c r="AI102" s="213">
        <f t="shared" ca="1" si="47"/>
        <v>0</v>
      </c>
      <c r="AJ102" s="213" t="str">
        <f t="shared" ca="1" si="51"/>
        <v/>
      </c>
      <c r="AK102" s="213" t="str">
        <f t="shared" ca="1" si="52"/>
        <v/>
      </c>
      <c r="AL102" s="213" t="str">
        <f t="shared" ca="1" si="53"/>
        <v/>
      </c>
      <c r="AM102" s="213" t="str">
        <f t="shared" ca="1" si="54"/>
        <v/>
      </c>
      <c r="AN102" s="213" t="str">
        <f t="shared" ca="1" si="55"/>
        <v/>
      </c>
      <c r="AO102" s="213" t="str">
        <f t="shared" ca="1" si="56"/>
        <v/>
      </c>
      <c r="AP102" s="213" t="str">
        <f t="shared" ca="1" si="57"/>
        <v/>
      </c>
      <c r="AQ102" s="213" t="str">
        <f t="shared" ca="1" si="58"/>
        <v/>
      </c>
      <c r="AR102" s="204" t="str">
        <f ca="1">IF(OFFSET($AB102,0,MATCH(A$17,AC$1:AI$1,0))=0,"",OFFSET($AB102,0,MATCH(A$17,AC$1:AI$1,0))&amp;" / "&amp;W102 &amp;" ("&amp;INDEX(Data!DX:DX,MATCH(W102,Data!DT:DT,0))&amp;")")</f>
        <v/>
      </c>
      <c r="AS102" s="204" t="e">
        <f>INDEX(Data!DX:DX,MATCH(W102,Data!DT:DT,0))</f>
        <v>#N/A</v>
      </c>
      <c r="AT102" s="204" t="e">
        <f>MID(INDEX(Data!A:A,MATCH(W102,Data!DT:DT,0)),2,5)</f>
        <v>#N/A</v>
      </c>
      <c r="AU102" s="204" t="e">
        <f>INDEX(Data!DW:DW,MATCH(W102,Data!DT:DT,0))</f>
        <v>#N/A</v>
      </c>
      <c r="AV102" s="204" t="str">
        <f t="shared" ca="1" si="59"/>
        <v/>
      </c>
      <c r="AW102" s="204" t="str">
        <f t="array" aca="1" ref="AW102" ca="1">INDEX($AR$3:$AR$102,MATCH(LARGE(COUNTIF($AQ$3:$AQ$102,"&lt;"&amp;$AQ$3:$AQ$102),ROWS(AQ$3:AQ102)),COUNTIF($AQ$3:$AQ$102,"&lt;"&amp;$AQ$3:$AQ$102),0))</f>
        <v/>
      </c>
      <c r="AX102" s="344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</row>
    <row r="103" spans="1:89" s="65" customFormat="1" x14ac:dyDescent="0.25">
      <c r="A103" s="261"/>
      <c r="P103" s="203"/>
      <c r="Q103" s="203"/>
      <c r="R103" s="203"/>
      <c r="S103" s="203"/>
      <c r="T103" s="203"/>
      <c r="U103" s="213"/>
      <c r="V103" s="258"/>
      <c r="W103" s="213" t="e">
        <f>Data!#REF!</f>
        <v>#REF!</v>
      </c>
      <c r="X103" s="215">
        <f>IF(ISERROR(INDEX(Data!$DY:$IB,MATCH($W103,Data!$DT:$DT,0),MATCH(X$1&amp;"/"&amp;$A$2,Data!$DY$1:$IB$1,0)))=TRUE,0,INDEX(Data!$DY:$IB,MATCH($W103,Data!$DT:$DT,0),MATCH(X$1&amp;"/"&amp;$A$2,Data!$DY$1:$IB$1,0)))</f>
        <v>0</v>
      </c>
      <c r="Y103" s="215">
        <f>IF(ISERROR(INDEX(Data!$DY:$IB,MATCH($W103,Data!$DT:$DT,0),MATCH(Y$1&amp;"/"&amp;$A$2,Data!$DY$1:$IB$1,0)))=TRUE,0,INDEX(Data!$DY:$IB,MATCH($W103,Data!$DT:$DT,0),MATCH(Y$1&amp;"/"&amp;$A$2,Data!$DY$1:$IB$1,0)))</f>
        <v>0</v>
      </c>
      <c r="Z103" s="215">
        <f>IF(ISERROR(INDEX(Data!$DY:$IB,MATCH($W103,Data!$DT:$DT,0),MATCH(Z$1&amp;"/"&amp;$A$2,Data!$DY$1:$IB$1,0)))=TRUE,0,INDEX(Data!$DY:$IB,MATCH($W103,Data!$DT:$DT,0),MATCH(Z$1&amp;"/"&amp;$A$2,Data!$DY$1:$IB$1,0)))</f>
        <v>0</v>
      </c>
      <c r="AA103" s="215">
        <f>IF(ISERROR(INDEX(Data!$DY:$IB,MATCH($W103,Data!$DT:$DT,0),MATCH(AA$1&amp;"/"&amp;$A$2,Data!$DY$1:$IB$1,0)))=TRUE,0,INDEX(Data!$DY:$IB,MATCH($W103,Data!$DT:$DT,0),MATCH(AA$1&amp;"/"&amp;$A$2,Data!$DY$1:$IB$1,0)))</f>
        <v>0</v>
      </c>
      <c r="AB103" s="215">
        <f>IF(ISERROR(INDEX(Data!$DY:$IB,MATCH($W103,Data!$DT:$DT,0),MATCH(AB$1&amp;"/"&amp;$A$2,Data!$DY$1:$IB$1,0)))=TRUE,0,INDEX(Data!$DY:$IB,MATCH($W103,Data!$DT:$DT,0),MATCH(AB$1&amp;"/"&amp;$A$2,Data!$DY$1:$IB$1,0)))</f>
        <v>0</v>
      </c>
      <c r="AC103" s="213">
        <f t="array" aca="1" ref="AC103" ca="1">SUMPRODUCT(($X103:$AB103&lt;=AC$2)*($X103:$AB103&gt;0))</f>
        <v>0</v>
      </c>
      <c r="AD103" s="213">
        <f t="shared" ca="1" si="61"/>
        <v>0</v>
      </c>
      <c r="AE103" s="213">
        <f t="shared" ca="1" si="61"/>
        <v>0</v>
      </c>
      <c r="AF103" s="213">
        <f t="shared" ca="1" si="61"/>
        <v>0</v>
      </c>
      <c r="AG103" s="213">
        <f t="shared" ca="1" si="61"/>
        <v>0</v>
      </c>
      <c r="AH103" s="213">
        <f t="shared" ca="1" si="61"/>
        <v>0</v>
      </c>
      <c r="AI103" s="213">
        <f t="shared" ca="1" si="47"/>
        <v>0</v>
      </c>
      <c r="AJ103" s="213" t="str">
        <f t="shared" ca="1" si="51"/>
        <v/>
      </c>
      <c r="AK103" s="213" t="str">
        <f t="shared" ca="1" si="52"/>
        <v/>
      </c>
      <c r="AL103" s="213" t="str">
        <f t="shared" ca="1" si="53"/>
        <v/>
      </c>
      <c r="AM103" s="213" t="str">
        <f t="shared" ca="1" si="54"/>
        <v/>
      </c>
      <c r="AN103" s="213" t="str">
        <f t="shared" ca="1" si="55"/>
        <v/>
      </c>
      <c r="AO103" s="213" t="str">
        <f t="shared" ca="1" si="56"/>
        <v/>
      </c>
      <c r="AP103" s="213" t="str">
        <f t="shared" ca="1" si="57"/>
        <v/>
      </c>
      <c r="AQ103" s="213" t="str">
        <f t="shared" ca="1" si="58"/>
        <v/>
      </c>
      <c r="AR103" s="204" t="str">
        <f ca="1">IF(OFFSET($AB103,0,MATCH(A$17,AC$1:AI$1,0))=0,"",OFFSET($AB103,0,MATCH(A$17,AC$1:AI$1,0))&amp;" / "&amp;W103 &amp;" ("&amp;INDEX(Data!DX:DX,MATCH(W103,Data!DT:DT,0))&amp;")")</f>
        <v/>
      </c>
      <c r="AS103" s="204" t="e">
        <f>INDEX(Data!DX:DX,MATCH(W103,Data!DT:DT,0))</f>
        <v>#REF!</v>
      </c>
      <c r="AT103" s="204" t="e">
        <f>MID(INDEX(Data!A:A,MATCH(W103,Data!DT:DT,0)),2,5)</f>
        <v>#REF!</v>
      </c>
      <c r="AU103" s="204" t="e">
        <f>INDEX(Data!DW:DW,MATCH(W103,Data!DT:DT,0))</f>
        <v>#REF!</v>
      </c>
      <c r="AV103" s="204" t="str">
        <f t="shared" ca="1" si="59"/>
        <v/>
      </c>
      <c r="AW103" s="204" t="e">
        <f t="array" aca="1" ref="AW103" ca="1">INDEX($AR$3:$AR$102,MATCH(LARGE(COUNTIF($AQ$3:$AQ$102,"&lt;"&amp;$AQ$3:$AQ$102),ROWS(AQ$3:AQ103)),COUNTIF($AQ$3:$AQ$102,"&lt;"&amp;$AQ$3:$AQ$102),0))</f>
        <v>#NUM!</v>
      </c>
      <c r="AX103" s="344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</row>
    <row r="104" spans="1:89" s="65" customFormat="1" x14ac:dyDescent="0.25">
      <c r="A104" s="261"/>
      <c r="P104" s="203"/>
      <c r="Q104" s="203"/>
      <c r="R104" s="203"/>
      <c r="S104" s="203"/>
      <c r="T104" s="203"/>
      <c r="U104" s="213"/>
      <c r="V104" s="258"/>
      <c r="W104" s="213" t="e">
        <f>Data!#REF!</f>
        <v>#REF!</v>
      </c>
      <c r="X104" s="215">
        <f>IF(ISERROR(INDEX(Data!$DY:$IB,MATCH($W104,Data!$DT:$DT,0),MATCH(X$1&amp;"/"&amp;$A$2,Data!$DY$1:$IB$1,0)))=TRUE,0,INDEX(Data!$DY:$IB,MATCH($W104,Data!$DT:$DT,0),MATCH(X$1&amp;"/"&amp;$A$2,Data!$DY$1:$IB$1,0)))</f>
        <v>0</v>
      </c>
      <c r="Y104" s="215">
        <f>IF(ISERROR(INDEX(Data!$DY:$IB,MATCH($W104,Data!$DT:$DT,0),MATCH(Y$1&amp;"/"&amp;$A$2,Data!$DY$1:$IB$1,0)))=TRUE,0,INDEX(Data!$DY:$IB,MATCH($W104,Data!$DT:$DT,0),MATCH(Y$1&amp;"/"&amp;$A$2,Data!$DY$1:$IB$1,0)))</f>
        <v>0</v>
      </c>
      <c r="Z104" s="215">
        <f>IF(ISERROR(INDEX(Data!$DY:$IB,MATCH($W104,Data!$DT:$DT,0),MATCH(Z$1&amp;"/"&amp;$A$2,Data!$DY$1:$IB$1,0)))=TRUE,0,INDEX(Data!$DY:$IB,MATCH($W104,Data!$DT:$DT,0),MATCH(Z$1&amp;"/"&amp;$A$2,Data!$DY$1:$IB$1,0)))</f>
        <v>0</v>
      </c>
      <c r="AA104" s="215">
        <f>IF(ISERROR(INDEX(Data!$DY:$IB,MATCH($W104,Data!$DT:$DT,0),MATCH(AA$1&amp;"/"&amp;$A$2,Data!$DY$1:$IB$1,0)))=TRUE,0,INDEX(Data!$DY:$IB,MATCH($W104,Data!$DT:$DT,0),MATCH(AA$1&amp;"/"&amp;$A$2,Data!$DY$1:$IB$1,0)))</f>
        <v>0</v>
      </c>
      <c r="AB104" s="215">
        <f>IF(ISERROR(INDEX(Data!$DY:$IB,MATCH($W104,Data!$DT:$DT,0),MATCH(AB$1&amp;"/"&amp;$A$2,Data!$DY$1:$IB$1,0)))=TRUE,0,INDEX(Data!$DY:$IB,MATCH($W104,Data!$DT:$DT,0),MATCH(AB$1&amp;"/"&amp;$A$2,Data!$DY$1:$IB$1,0)))</f>
        <v>0</v>
      </c>
      <c r="AC104" s="213">
        <f t="array" aca="1" ref="AC104" ca="1">SUMPRODUCT(($X104:$AB104&lt;=AC$2)*($X104:$AB104&gt;0))</f>
        <v>0</v>
      </c>
      <c r="AD104" s="213">
        <f t="shared" ca="1" si="61"/>
        <v>0</v>
      </c>
      <c r="AE104" s="213">
        <f t="shared" ca="1" si="61"/>
        <v>0</v>
      </c>
      <c r="AF104" s="213">
        <f t="shared" ca="1" si="61"/>
        <v>0</v>
      </c>
      <c r="AG104" s="213">
        <f t="shared" ca="1" si="61"/>
        <v>0</v>
      </c>
      <c r="AH104" s="213">
        <f t="shared" ca="1" si="61"/>
        <v>0</v>
      </c>
      <c r="AI104" s="213">
        <f t="shared" ca="1" si="47"/>
        <v>0</v>
      </c>
      <c r="AJ104" s="213" t="str">
        <f t="shared" ca="1" si="51"/>
        <v/>
      </c>
      <c r="AK104" s="213" t="str">
        <f t="shared" ca="1" si="52"/>
        <v/>
      </c>
      <c r="AL104" s="213" t="str">
        <f t="shared" ca="1" si="53"/>
        <v/>
      </c>
      <c r="AM104" s="213" t="str">
        <f t="shared" ca="1" si="54"/>
        <v/>
      </c>
      <c r="AN104" s="213" t="str">
        <f t="shared" ca="1" si="55"/>
        <v/>
      </c>
      <c r="AO104" s="213" t="str">
        <f t="shared" ca="1" si="56"/>
        <v/>
      </c>
      <c r="AP104" s="213" t="str">
        <f t="shared" ca="1" si="57"/>
        <v/>
      </c>
      <c r="AQ104" s="213" t="str">
        <f t="shared" ca="1" si="58"/>
        <v/>
      </c>
      <c r="AR104" s="204" t="str">
        <f ca="1">IF(OFFSET($AB104,0,MATCH(A$17,AC$1:AI$1,0))=0,"",OFFSET($AB104,0,MATCH(A$17,AC$1:AI$1,0))&amp;" / "&amp;W104 &amp;" ("&amp;INDEX(Data!DX:DX,MATCH(W104,Data!DT:DT,0))&amp;")")</f>
        <v/>
      </c>
      <c r="AS104" s="204" t="e">
        <f>INDEX(Data!DX:DX,MATCH(W104,Data!DT:DT,0))</f>
        <v>#REF!</v>
      </c>
      <c r="AT104" s="204" t="e">
        <f>MID(INDEX(Data!A:A,MATCH(W104,Data!DT:DT,0)),2,5)</f>
        <v>#REF!</v>
      </c>
      <c r="AU104" s="204" t="e">
        <f>INDEX(Data!DW:DW,MATCH(W104,Data!DT:DT,0))</f>
        <v>#REF!</v>
      </c>
      <c r="AV104" s="204" t="str">
        <f t="shared" ca="1" si="59"/>
        <v/>
      </c>
      <c r="AW104" s="204" t="e">
        <f t="array" aca="1" ref="AW104" ca="1">INDEX($AR$3:$AR$102,MATCH(LARGE(COUNTIF($AQ$3:$AQ$102,"&lt;"&amp;$AQ$3:$AQ$102),ROWS(AQ$3:AQ104)),COUNTIF($AQ$3:$AQ$102,"&lt;"&amp;$AQ$3:$AQ$102),0))</f>
        <v>#NUM!</v>
      </c>
      <c r="AX104" s="344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</row>
    <row r="105" spans="1:89" s="65" customFormat="1" x14ac:dyDescent="0.25">
      <c r="A105" s="261"/>
      <c r="P105" s="203"/>
      <c r="Q105" s="203"/>
      <c r="R105" s="203"/>
      <c r="S105" s="203"/>
      <c r="T105" s="203"/>
      <c r="U105" s="213"/>
      <c r="V105" s="258"/>
      <c r="W105" s="213" t="e">
        <f>Data!#REF!</f>
        <v>#REF!</v>
      </c>
      <c r="X105" s="215">
        <f>IF(ISERROR(INDEX(Data!$DY:$IB,MATCH($W105,Data!$DT:$DT,0),MATCH(X$1&amp;"/"&amp;$A$2,Data!$DY$1:$IB$1,0)))=TRUE,0,INDEX(Data!$DY:$IB,MATCH($W105,Data!$DT:$DT,0),MATCH(X$1&amp;"/"&amp;$A$2,Data!$DY$1:$IB$1,0)))</f>
        <v>0</v>
      </c>
      <c r="Y105" s="215">
        <f>IF(ISERROR(INDEX(Data!$DY:$IB,MATCH($W105,Data!$DT:$DT,0),MATCH(Y$1&amp;"/"&amp;$A$2,Data!$DY$1:$IB$1,0)))=TRUE,0,INDEX(Data!$DY:$IB,MATCH($W105,Data!$DT:$DT,0),MATCH(Y$1&amp;"/"&amp;$A$2,Data!$DY$1:$IB$1,0)))</f>
        <v>0</v>
      </c>
      <c r="Z105" s="215">
        <f>IF(ISERROR(INDEX(Data!$DY:$IB,MATCH($W105,Data!$DT:$DT,0),MATCH(Z$1&amp;"/"&amp;$A$2,Data!$DY$1:$IB$1,0)))=TRUE,0,INDEX(Data!$DY:$IB,MATCH($W105,Data!$DT:$DT,0),MATCH(Z$1&amp;"/"&amp;$A$2,Data!$DY$1:$IB$1,0)))</f>
        <v>0</v>
      </c>
      <c r="AA105" s="215">
        <f>IF(ISERROR(INDEX(Data!$DY:$IB,MATCH($W105,Data!$DT:$DT,0),MATCH(AA$1&amp;"/"&amp;$A$2,Data!$DY$1:$IB$1,0)))=TRUE,0,INDEX(Data!$DY:$IB,MATCH($W105,Data!$DT:$DT,0),MATCH(AA$1&amp;"/"&amp;$A$2,Data!$DY$1:$IB$1,0)))</f>
        <v>0</v>
      </c>
      <c r="AB105" s="215">
        <f>IF(ISERROR(INDEX(Data!$DY:$IB,MATCH($W105,Data!$DT:$DT,0),MATCH(AB$1&amp;"/"&amp;$A$2,Data!$DY$1:$IB$1,0)))=TRUE,0,INDEX(Data!$DY:$IB,MATCH($W105,Data!$DT:$DT,0),MATCH(AB$1&amp;"/"&amp;$A$2,Data!$DY$1:$IB$1,0)))</f>
        <v>0</v>
      </c>
      <c r="AC105" s="213">
        <f t="array" aca="1" ref="AC105" ca="1">SUMPRODUCT(($X105:$AB105&lt;=AC$2)*($X105:$AB105&gt;0))</f>
        <v>0</v>
      </c>
      <c r="AD105" s="213">
        <f t="shared" ca="1" si="61"/>
        <v>0</v>
      </c>
      <c r="AE105" s="213">
        <f t="shared" ca="1" si="61"/>
        <v>0</v>
      </c>
      <c r="AF105" s="213">
        <f t="shared" ca="1" si="61"/>
        <v>0</v>
      </c>
      <c r="AG105" s="213">
        <f t="shared" ca="1" si="61"/>
        <v>0</v>
      </c>
      <c r="AH105" s="213">
        <f t="shared" ca="1" si="61"/>
        <v>0</v>
      </c>
      <c r="AI105" s="213">
        <f t="shared" ca="1" si="47"/>
        <v>0</v>
      </c>
      <c r="AJ105" s="213" t="str">
        <f t="shared" ca="1" si="51"/>
        <v/>
      </c>
      <c r="AK105" s="213" t="str">
        <f t="shared" ca="1" si="52"/>
        <v/>
      </c>
      <c r="AL105" s="213" t="str">
        <f t="shared" ca="1" si="53"/>
        <v/>
      </c>
      <c r="AM105" s="213" t="str">
        <f t="shared" ca="1" si="54"/>
        <v/>
      </c>
      <c r="AN105" s="213" t="str">
        <f t="shared" ca="1" si="55"/>
        <v/>
      </c>
      <c r="AO105" s="213" t="str">
        <f t="shared" ca="1" si="56"/>
        <v/>
      </c>
      <c r="AP105" s="213" t="str">
        <f t="shared" ca="1" si="57"/>
        <v/>
      </c>
      <c r="AQ105" s="213" t="str">
        <f t="shared" ca="1" si="58"/>
        <v/>
      </c>
      <c r="AR105" s="204" t="str">
        <f ca="1">IF(OFFSET($AB105,0,MATCH(A$17,AC$1:AI$1,0))=0,"",OFFSET($AB105,0,MATCH(A$17,AC$1:AI$1,0))&amp;" / "&amp;W105 &amp;" ("&amp;INDEX(Data!DX:DX,MATCH(W105,Data!DT:DT,0))&amp;")")</f>
        <v/>
      </c>
      <c r="AS105" s="204" t="e">
        <f>INDEX(Data!DX:DX,MATCH(W105,Data!DT:DT,0))</f>
        <v>#REF!</v>
      </c>
      <c r="AT105" s="204" t="e">
        <f>MID(INDEX(Data!A:A,MATCH(W105,Data!DT:DT,0)),2,5)</f>
        <v>#REF!</v>
      </c>
      <c r="AU105" s="204" t="e">
        <f>INDEX(Data!DW:DW,MATCH(W105,Data!DT:DT,0))</f>
        <v>#REF!</v>
      </c>
      <c r="AV105" s="204" t="str">
        <f t="shared" ca="1" si="59"/>
        <v/>
      </c>
      <c r="AW105" s="204" t="e">
        <f t="array" aca="1" ref="AW105" ca="1">INDEX($AR$3:$AR$102,MATCH(LARGE(COUNTIF($AQ$3:$AQ$102,"&lt;"&amp;$AQ$3:$AQ$102),ROWS(AQ$3:AQ105)),COUNTIF($AQ$3:$AQ$102,"&lt;"&amp;$AQ$3:$AQ$102),0))</f>
        <v>#NUM!</v>
      </c>
      <c r="AX105" s="344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</row>
    <row r="106" spans="1:89" s="65" customFormat="1" x14ac:dyDescent="0.25">
      <c r="A106" s="261"/>
      <c r="P106" s="203"/>
      <c r="Q106" s="203"/>
      <c r="R106" s="203"/>
      <c r="S106" s="203"/>
      <c r="T106" s="203"/>
      <c r="U106" s="213"/>
      <c r="V106" s="258"/>
      <c r="W106" s="213" t="e">
        <f>Data!#REF!</f>
        <v>#REF!</v>
      </c>
      <c r="X106" s="215">
        <f>IF(ISERROR(INDEX(Data!$DY:$IB,MATCH($W106,Data!$DT:$DT,0),MATCH(X$1&amp;"/"&amp;$A$2,Data!$DY$1:$IB$1,0)))=TRUE,0,INDEX(Data!$DY:$IB,MATCH($W106,Data!$DT:$DT,0),MATCH(X$1&amp;"/"&amp;$A$2,Data!$DY$1:$IB$1,0)))</f>
        <v>0</v>
      </c>
      <c r="Y106" s="215">
        <f>IF(ISERROR(INDEX(Data!$DY:$IB,MATCH($W106,Data!$DT:$DT,0),MATCH(Y$1&amp;"/"&amp;$A$2,Data!$DY$1:$IB$1,0)))=TRUE,0,INDEX(Data!$DY:$IB,MATCH($W106,Data!$DT:$DT,0),MATCH(Y$1&amp;"/"&amp;$A$2,Data!$DY$1:$IB$1,0)))</f>
        <v>0</v>
      </c>
      <c r="Z106" s="215">
        <f>IF(ISERROR(INDEX(Data!$DY:$IB,MATCH($W106,Data!$DT:$DT,0),MATCH(Z$1&amp;"/"&amp;$A$2,Data!$DY$1:$IB$1,0)))=TRUE,0,INDEX(Data!$DY:$IB,MATCH($W106,Data!$DT:$DT,0),MATCH(Z$1&amp;"/"&amp;$A$2,Data!$DY$1:$IB$1,0)))</f>
        <v>0</v>
      </c>
      <c r="AA106" s="215">
        <f>IF(ISERROR(INDEX(Data!$DY:$IB,MATCH($W106,Data!$DT:$DT,0),MATCH(AA$1&amp;"/"&amp;$A$2,Data!$DY$1:$IB$1,0)))=TRUE,0,INDEX(Data!$DY:$IB,MATCH($W106,Data!$DT:$DT,0),MATCH(AA$1&amp;"/"&amp;$A$2,Data!$DY$1:$IB$1,0)))</f>
        <v>0</v>
      </c>
      <c r="AB106" s="215">
        <f>IF(ISERROR(INDEX(Data!$DY:$IB,MATCH($W106,Data!$DT:$DT,0),MATCH(AB$1&amp;"/"&amp;$A$2,Data!$DY$1:$IB$1,0)))=TRUE,0,INDEX(Data!$DY:$IB,MATCH($W106,Data!$DT:$DT,0),MATCH(AB$1&amp;"/"&amp;$A$2,Data!$DY$1:$IB$1,0)))</f>
        <v>0</v>
      </c>
      <c r="AC106" s="213">
        <f t="array" aca="1" ref="AC106" ca="1">SUMPRODUCT(($X106:$AB106&lt;=AC$2)*($X106:$AB106&gt;0))</f>
        <v>0</v>
      </c>
      <c r="AD106" s="213">
        <f t="shared" ca="1" si="61"/>
        <v>0</v>
      </c>
      <c r="AE106" s="213">
        <f t="shared" ca="1" si="61"/>
        <v>0</v>
      </c>
      <c r="AF106" s="213">
        <f t="shared" ca="1" si="61"/>
        <v>0</v>
      </c>
      <c r="AG106" s="213">
        <f t="shared" ca="1" si="61"/>
        <v>0</v>
      </c>
      <c r="AH106" s="213">
        <f t="shared" ca="1" si="61"/>
        <v>0</v>
      </c>
      <c r="AI106" s="213">
        <f t="shared" ca="1" si="47"/>
        <v>0</v>
      </c>
      <c r="AJ106" s="213" t="str">
        <f t="shared" ca="1" si="51"/>
        <v/>
      </c>
      <c r="AK106" s="213" t="str">
        <f t="shared" ca="1" si="52"/>
        <v/>
      </c>
      <c r="AL106" s="213" t="str">
        <f t="shared" ca="1" si="53"/>
        <v/>
      </c>
      <c r="AM106" s="213" t="str">
        <f t="shared" ca="1" si="54"/>
        <v/>
      </c>
      <c r="AN106" s="213" t="str">
        <f t="shared" ca="1" si="55"/>
        <v/>
      </c>
      <c r="AO106" s="213" t="str">
        <f t="shared" ca="1" si="56"/>
        <v/>
      </c>
      <c r="AP106" s="213" t="str">
        <f t="shared" ca="1" si="57"/>
        <v/>
      </c>
      <c r="AQ106" s="213" t="str">
        <f t="shared" ca="1" si="58"/>
        <v/>
      </c>
      <c r="AR106" s="204" t="str">
        <f ca="1">IF(OFFSET($AB106,0,MATCH(A$17,AC$1:AI$1,0))=0,"",OFFSET($AB106,0,MATCH(A$17,AC$1:AI$1,0))&amp;" / "&amp;W106 &amp;" ("&amp;INDEX(Data!DX:DX,MATCH(W106,Data!DT:DT,0))&amp;")")</f>
        <v/>
      </c>
      <c r="AS106" s="204" t="e">
        <f>INDEX(Data!DX:DX,MATCH(W106,Data!DT:DT,0))</f>
        <v>#REF!</v>
      </c>
      <c r="AT106" s="204" t="e">
        <f>MID(INDEX(Data!A:A,MATCH(W106,Data!DT:DT,0)),2,5)</f>
        <v>#REF!</v>
      </c>
      <c r="AU106" s="204" t="e">
        <f>INDEX(Data!DW:DW,MATCH(W106,Data!DT:DT,0))</f>
        <v>#REF!</v>
      </c>
      <c r="AV106" s="204" t="str">
        <f t="shared" ca="1" si="59"/>
        <v/>
      </c>
      <c r="AW106" s="204" t="e">
        <f t="array" aca="1" ref="AW106" ca="1">INDEX($AR$3:$AR$102,MATCH(LARGE(COUNTIF($AQ$3:$AQ$102,"&lt;"&amp;$AQ$3:$AQ$102),ROWS(AQ$3:AQ106)),COUNTIF($AQ$3:$AQ$102,"&lt;"&amp;$AQ$3:$AQ$102),0))</f>
        <v>#NUM!</v>
      </c>
      <c r="AX106" s="344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</row>
    <row r="107" spans="1:89" s="65" customFormat="1" x14ac:dyDescent="0.25">
      <c r="A107" s="261"/>
      <c r="P107" s="203"/>
      <c r="Q107" s="203"/>
      <c r="R107" s="203"/>
      <c r="S107" s="203"/>
      <c r="T107" s="203"/>
      <c r="U107" s="213"/>
      <c r="V107" s="258"/>
      <c r="W107" s="213" t="e">
        <f>Data!#REF!</f>
        <v>#REF!</v>
      </c>
      <c r="X107" s="215">
        <f>IF(ISERROR(INDEX(Data!$DY:$IB,MATCH($W107,Data!$DT:$DT,0),MATCH(X$1&amp;"/"&amp;$A$2,Data!$DY$1:$IB$1,0)))=TRUE,0,INDEX(Data!$DY:$IB,MATCH($W107,Data!$DT:$DT,0),MATCH(X$1&amp;"/"&amp;$A$2,Data!$DY$1:$IB$1,0)))</f>
        <v>0</v>
      </c>
      <c r="Y107" s="215">
        <f>IF(ISERROR(INDEX(Data!$DY:$IB,MATCH($W107,Data!$DT:$DT,0),MATCH(Y$1&amp;"/"&amp;$A$2,Data!$DY$1:$IB$1,0)))=TRUE,0,INDEX(Data!$DY:$IB,MATCH($W107,Data!$DT:$DT,0),MATCH(Y$1&amp;"/"&amp;$A$2,Data!$DY$1:$IB$1,0)))</f>
        <v>0</v>
      </c>
      <c r="Z107" s="215">
        <f>IF(ISERROR(INDEX(Data!$DY:$IB,MATCH($W107,Data!$DT:$DT,0),MATCH(Z$1&amp;"/"&amp;$A$2,Data!$DY$1:$IB$1,0)))=TRUE,0,INDEX(Data!$DY:$IB,MATCH($W107,Data!$DT:$DT,0),MATCH(Z$1&amp;"/"&amp;$A$2,Data!$DY$1:$IB$1,0)))</f>
        <v>0</v>
      </c>
      <c r="AA107" s="215">
        <f>IF(ISERROR(INDEX(Data!$DY:$IB,MATCH($W107,Data!$DT:$DT,0),MATCH(AA$1&amp;"/"&amp;$A$2,Data!$DY$1:$IB$1,0)))=TRUE,0,INDEX(Data!$DY:$IB,MATCH($W107,Data!$DT:$DT,0),MATCH(AA$1&amp;"/"&amp;$A$2,Data!$DY$1:$IB$1,0)))</f>
        <v>0</v>
      </c>
      <c r="AB107" s="215">
        <f>IF(ISERROR(INDEX(Data!$DY:$IB,MATCH($W107,Data!$DT:$DT,0),MATCH(AB$1&amp;"/"&amp;$A$2,Data!$DY$1:$IB$1,0)))=TRUE,0,INDEX(Data!$DY:$IB,MATCH($W107,Data!$DT:$DT,0),MATCH(AB$1&amp;"/"&amp;$A$2,Data!$DY$1:$IB$1,0)))</f>
        <v>0</v>
      </c>
      <c r="AC107" s="213">
        <f t="array" aca="1" ref="AC107" ca="1">SUMPRODUCT(($X107:$AB107&lt;=AC$2)*($X107:$AB107&gt;0))</f>
        <v>0</v>
      </c>
      <c r="AD107" s="213">
        <f t="shared" ca="1" si="61"/>
        <v>0</v>
      </c>
      <c r="AE107" s="213">
        <f t="shared" ca="1" si="61"/>
        <v>0</v>
      </c>
      <c r="AF107" s="213">
        <f t="shared" ca="1" si="61"/>
        <v>0</v>
      </c>
      <c r="AG107" s="213">
        <f t="shared" ca="1" si="61"/>
        <v>0</v>
      </c>
      <c r="AH107" s="213">
        <f t="shared" ca="1" si="61"/>
        <v>0</v>
      </c>
      <c r="AI107" s="213">
        <f t="shared" ca="1" si="47"/>
        <v>0</v>
      </c>
      <c r="AJ107" s="213" t="str">
        <f t="shared" ca="1" si="51"/>
        <v/>
      </c>
      <c r="AK107" s="213" t="str">
        <f t="shared" ca="1" si="52"/>
        <v/>
      </c>
      <c r="AL107" s="213" t="str">
        <f t="shared" ca="1" si="53"/>
        <v/>
      </c>
      <c r="AM107" s="213" t="str">
        <f t="shared" ca="1" si="54"/>
        <v/>
      </c>
      <c r="AN107" s="213" t="str">
        <f t="shared" ca="1" si="55"/>
        <v/>
      </c>
      <c r="AO107" s="213" t="str">
        <f t="shared" ca="1" si="56"/>
        <v/>
      </c>
      <c r="AP107" s="213" t="str">
        <f t="shared" ca="1" si="57"/>
        <v/>
      </c>
      <c r="AQ107" s="213" t="str">
        <f t="shared" ca="1" si="58"/>
        <v/>
      </c>
      <c r="AR107" s="204" t="str">
        <f ca="1">IF(OFFSET($AB107,0,MATCH(A$17,AC$1:AI$1,0))=0,"",OFFSET($AB107,0,MATCH(A$17,AC$1:AI$1,0))&amp;" / "&amp;W107 &amp;" ("&amp;INDEX(Data!DX:DX,MATCH(W107,Data!DT:DT,0))&amp;")")</f>
        <v/>
      </c>
      <c r="AS107" s="204" t="e">
        <f>INDEX(Data!DX:DX,MATCH(W107,Data!DT:DT,0))</f>
        <v>#REF!</v>
      </c>
      <c r="AT107" s="204" t="e">
        <f>MID(INDEX(Data!A:A,MATCH(W107,Data!DT:DT,0)),2,5)</f>
        <v>#REF!</v>
      </c>
      <c r="AU107" s="204" t="e">
        <f>INDEX(Data!DW:DW,MATCH(W107,Data!DT:DT,0))</f>
        <v>#REF!</v>
      </c>
      <c r="AV107" s="204" t="str">
        <f t="shared" ca="1" si="59"/>
        <v/>
      </c>
      <c r="AW107" s="204" t="e">
        <f t="array" aca="1" ref="AW107" ca="1">INDEX($AR$3:$AR$102,MATCH(LARGE(COUNTIF($AQ$3:$AQ$102,"&lt;"&amp;$AQ$3:$AQ$102),ROWS(AQ$3:AQ107)),COUNTIF($AQ$3:$AQ$102,"&lt;"&amp;$AQ$3:$AQ$102),0))</f>
        <v>#NUM!</v>
      </c>
      <c r="AX107" s="344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</row>
    <row r="108" spans="1:89" s="65" customFormat="1" x14ac:dyDescent="0.25">
      <c r="A108" s="261"/>
      <c r="P108" s="203"/>
      <c r="Q108" s="203"/>
      <c r="R108" s="203"/>
      <c r="S108" s="203"/>
      <c r="T108" s="203"/>
      <c r="U108" s="213"/>
      <c r="V108" s="258"/>
      <c r="W108" s="213" t="e">
        <f>Data!#REF!</f>
        <v>#REF!</v>
      </c>
      <c r="X108" s="215">
        <f>IF(ISERROR(INDEX(Data!$DY:$IB,MATCH($W108,Data!$DT:$DT,0),MATCH(X$1&amp;"/"&amp;$A$2,Data!$DY$1:$IB$1,0)))=TRUE,0,INDEX(Data!$DY:$IB,MATCH($W108,Data!$DT:$DT,0),MATCH(X$1&amp;"/"&amp;$A$2,Data!$DY$1:$IB$1,0)))</f>
        <v>0</v>
      </c>
      <c r="Y108" s="215">
        <f>IF(ISERROR(INDEX(Data!$DY:$IB,MATCH($W108,Data!$DT:$DT,0),MATCH(Y$1&amp;"/"&amp;$A$2,Data!$DY$1:$IB$1,0)))=TRUE,0,INDEX(Data!$DY:$IB,MATCH($W108,Data!$DT:$DT,0),MATCH(Y$1&amp;"/"&amp;$A$2,Data!$DY$1:$IB$1,0)))</f>
        <v>0</v>
      </c>
      <c r="Z108" s="215">
        <f>IF(ISERROR(INDEX(Data!$DY:$IB,MATCH($W108,Data!$DT:$DT,0),MATCH(Z$1&amp;"/"&amp;$A$2,Data!$DY$1:$IB$1,0)))=TRUE,0,INDEX(Data!$DY:$IB,MATCH($W108,Data!$DT:$DT,0),MATCH(Z$1&amp;"/"&amp;$A$2,Data!$DY$1:$IB$1,0)))</f>
        <v>0</v>
      </c>
      <c r="AA108" s="215">
        <f>IF(ISERROR(INDEX(Data!$DY:$IB,MATCH($W108,Data!$DT:$DT,0),MATCH(AA$1&amp;"/"&amp;$A$2,Data!$DY$1:$IB$1,0)))=TRUE,0,INDEX(Data!$DY:$IB,MATCH($W108,Data!$DT:$DT,0),MATCH(AA$1&amp;"/"&amp;$A$2,Data!$DY$1:$IB$1,0)))</f>
        <v>0</v>
      </c>
      <c r="AB108" s="215">
        <f>IF(ISERROR(INDEX(Data!$DY:$IB,MATCH($W108,Data!$DT:$DT,0),MATCH(AB$1&amp;"/"&amp;$A$2,Data!$DY$1:$IB$1,0)))=TRUE,0,INDEX(Data!$DY:$IB,MATCH($W108,Data!$DT:$DT,0),MATCH(AB$1&amp;"/"&amp;$A$2,Data!$DY$1:$IB$1,0)))</f>
        <v>0</v>
      </c>
      <c r="AC108" s="213">
        <f t="array" aca="1" ref="AC108" ca="1">SUMPRODUCT(($X108:$AB108&lt;=AC$2)*($X108:$AB108&gt;0))</f>
        <v>0</v>
      </c>
      <c r="AD108" s="213">
        <f t="shared" ca="1" si="61"/>
        <v>0</v>
      </c>
      <c r="AE108" s="213">
        <f t="shared" ca="1" si="61"/>
        <v>0</v>
      </c>
      <c r="AF108" s="213">
        <f t="shared" ca="1" si="61"/>
        <v>0</v>
      </c>
      <c r="AG108" s="213">
        <f t="shared" ca="1" si="61"/>
        <v>0</v>
      </c>
      <c r="AH108" s="213">
        <f t="shared" ca="1" si="61"/>
        <v>0</v>
      </c>
      <c r="AI108" s="213">
        <f t="shared" ca="1" si="47"/>
        <v>0</v>
      </c>
      <c r="AJ108" s="213" t="str">
        <f t="shared" ca="1" si="51"/>
        <v/>
      </c>
      <c r="AK108" s="213" t="str">
        <f t="shared" ca="1" si="52"/>
        <v/>
      </c>
      <c r="AL108" s="213" t="str">
        <f t="shared" ca="1" si="53"/>
        <v/>
      </c>
      <c r="AM108" s="213" t="str">
        <f t="shared" ca="1" si="54"/>
        <v/>
      </c>
      <c r="AN108" s="213" t="str">
        <f t="shared" ca="1" si="55"/>
        <v/>
      </c>
      <c r="AO108" s="213" t="str">
        <f t="shared" ca="1" si="56"/>
        <v/>
      </c>
      <c r="AP108" s="213" t="str">
        <f t="shared" ca="1" si="57"/>
        <v/>
      </c>
      <c r="AQ108" s="213" t="str">
        <f t="shared" ca="1" si="58"/>
        <v/>
      </c>
      <c r="AR108" s="204" t="str">
        <f ca="1">IF(OFFSET($AB108,0,MATCH(A$17,AC$1:AI$1,0))=0,"",OFFSET($AB108,0,MATCH(A$17,AC$1:AI$1,0))&amp;" / "&amp;W108 &amp;" ("&amp;INDEX(Data!DX:DX,MATCH(W108,Data!DT:DT,0))&amp;")")</f>
        <v/>
      </c>
      <c r="AS108" s="204" t="e">
        <f>INDEX(Data!DX:DX,MATCH(W108,Data!DT:DT,0))</f>
        <v>#REF!</v>
      </c>
      <c r="AT108" s="204" t="e">
        <f>MID(INDEX(Data!A:A,MATCH(W108,Data!DT:DT,0)),2,5)</f>
        <v>#REF!</v>
      </c>
      <c r="AU108" s="204" t="e">
        <f>INDEX(Data!DW:DW,MATCH(W108,Data!DT:DT,0))</f>
        <v>#REF!</v>
      </c>
      <c r="AV108" s="204" t="str">
        <f t="shared" ca="1" si="59"/>
        <v/>
      </c>
      <c r="AW108" s="204" t="e">
        <f t="array" aca="1" ref="AW108" ca="1">INDEX($AR$3:$AR$102,MATCH(LARGE(COUNTIF($AQ$3:$AQ$102,"&lt;"&amp;$AQ$3:$AQ$102),ROWS(AQ$3:AQ108)),COUNTIF($AQ$3:$AQ$102,"&lt;"&amp;$AQ$3:$AQ$102),0))</f>
        <v>#NUM!</v>
      </c>
      <c r="AX108" s="344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</row>
    <row r="109" spans="1:89" s="65" customFormat="1" x14ac:dyDescent="0.25">
      <c r="A109" s="261"/>
      <c r="P109" s="203"/>
      <c r="Q109" s="203"/>
      <c r="R109" s="203"/>
      <c r="S109" s="203"/>
      <c r="T109" s="203"/>
      <c r="U109" s="213"/>
      <c r="V109" s="258"/>
      <c r="W109" s="213" t="e">
        <f>Data!#REF!</f>
        <v>#REF!</v>
      </c>
      <c r="X109" s="215">
        <f>IF(ISERROR(INDEX(Data!$DY:$IB,MATCH($W109,Data!$DT:$DT,0),MATCH(X$1&amp;"/"&amp;$A$2,Data!$DY$1:$IB$1,0)))=TRUE,0,INDEX(Data!$DY:$IB,MATCH($W109,Data!$DT:$DT,0),MATCH(X$1&amp;"/"&amp;$A$2,Data!$DY$1:$IB$1,0)))</f>
        <v>0</v>
      </c>
      <c r="Y109" s="215">
        <f>IF(ISERROR(INDEX(Data!$DY:$IB,MATCH($W109,Data!$DT:$DT,0),MATCH(Y$1&amp;"/"&amp;$A$2,Data!$DY$1:$IB$1,0)))=TRUE,0,INDEX(Data!$DY:$IB,MATCH($W109,Data!$DT:$DT,0),MATCH(Y$1&amp;"/"&amp;$A$2,Data!$DY$1:$IB$1,0)))</f>
        <v>0</v>
      </c>
      <c r="Z109" s="215">
        <f>IF(ISERROR(INDEX(Data!$DY:$IB,MATCH($W109,Data!$DT:$DT,0),MATCH(Z$1&amp;"/"&amp;$A$2,Data!$DY$1:$IB$1,0)))=TRUE,0,INDEX(Data!$DY:$IB,MATCH($W109,Data!$DT:$DT,0),MATCH(Z$1&amp;"/"&amp;$A$2,Data!$DY$1:$IB$1,0)))</f>
        <v>0</v>
      </c>
      <c r="AA109" s="215">
        <f>IF(ISERROR(INDEX(Data!$DY:$IB,MATCH($W109,Data!$DT:$DT,0),MATCH(AA$1&amp;"/"&amp;$A$2,Data!$DY$1:$IB$1,0)))=TRUE,0,INDEX(Data!$DY:$IB,MATCH($W109,Data!$DT:$DT,0),MATCH(AA$1&amp;"/"&amp;$A$2,Data!$DY$1:$IB$1,0)))</f>
        <v>0</v>
      </c>
      <c r="AB109" s="215">
        <f>IF(ISERROR(INDEX(Data!$DY:$IB,MATCH($W109,Data!$DT:$DT,0),MATCH(AB$1&amp;"/"&amp;$A$2,Data!$DY$1:$IB$1,0)))=TRUE,0,INDEX(Data!$DY:$IB,MATCH($W109,Data!$DT:$DT,0),MATCH(AB$1&amp;"/"&amp;$A$2,Data!$DY$1:$IB$1,0)))</f>
        <v>0</v>
      </c>
      <c r="AC109" s="213">
        <f t="array" aca="1" ref="AC109" ca="1">SUMPRODUCT(($X109:$AB109&lt;=AC$2)*($X109:$AB109&gt;0))</f>
        <v>0</v>
      </c>
      <c r="AD109" s="213">
        <f t="shared" ca="1" si="61"/>
        <v>0</v>
      </c>
      <c r="AE109" s="213">
        <f t="shared" ca="1" si="61"/>
        <v>0</v>
      </c>
      <c r="AF109" s="213">
        <f t="shared" ca="1" si="61"/>
        <v>0</v>
      </c>
      <c r="AG109" s="213">
        <f t="shared" ca="1" si="61"/>
        <v>0</v>
      </c>
      <c r="AH109" s="213">
        <f t="shared" ca="1" si="61"/>
        <v>0</v>
      </c>
      <c r="AI109" s="213">
        <f t="shared" ca="1" si="47"/>
        <v>0</v>
      </c>
      <c r="AJ109" s="213" t="str">
        <f t="shared" ca="1" si="51"/>
        <v/>
      </c>
      <c r="AK109" s="213" t="str">
        <f t="shared" ca="1" si="52"/>
        <v/>
      </c>
      <c r="AL109" s="213" t="str">
        <f t="shared" ca="1" si="53"/>
        <v/>
      </c>
      <c r="AM109" s="213" t="str">
        <f t="shared" ca="1" si="54"/>
        <v/>
      </c>
      <c r="AN109" s="213" t="str">
        <f t="shared" ca="1" si="55"/>
        <v/>
      </c>
      <c r="AO109" s="213" t="str">
        <f t="shared" ca="1" si="56"/>
        <v/>
      </c>
      <c r="AP109" s="213" t="str">
        <f t="shared" ca="1" si="57"/>
        <v/>
      </c>
      <c r="AQ109" s="213" t="str">
        <f t="shared" ca="1" si="58"/>
        <v/>
      </c>
      <c r="AR109" s="204" t="str">
        <f ca="1">IF(OFFSET($AB109,0,MATCH(A$17,AC$1:AI$1,0))=0,"",OFFSET($AB109,0,MATCH(A$17,AC$1:AI$1,0))&amp;" / "&amp;W109 &amp;" ("&amp;INDEX(Data!DX:DX,MATCH(W109,Data!DT:DT,0))&amp;")")</f>
        <v/>
      </c>
      <c r="AS109" s="204" t="e">
        <f>INDEX(Data!DX:DX,MATCH(W109,Data!DT:DT,0))</f>
        <v>#REF!</v>
      </c>
      <c r="AT109" s="204" t="e">
        <f>MID(INDEX(Data!A:A,MATCH(W109,Data!DT:DT,0)),2,5)</f>
        <v>#REF!</v>
      </c>
      <c r="AU109" s="204" t="e">
        <f>INDEX(Data!DW:DW,MATCH(W109,Data!DT:DT,0))</f>
        <v>#REF!</v>
      </c>
      <c r="AV109" s="204" t="str">
        <f t="shared" ca="1" si="59"/>
        <v/>
      </c>
      <c r="AW109" s="204" t="e">
        <f t="array" aca="1" ref="AW109" ca="1">INDEX($AR$3:$AR$102,MATCH(LARGE(COUNTIF($AQ$3:$AQ$102,"&lt;"&amp;$AQ$3:$AQ$102),ROWS(AQ$3:AQ109)),COUNTIF($AQ$3:$AQ$102,"&lt;"&amp;$AQ$3:$AQ$102),0))</f>
        <v>#NUM!</v>
      </c>
      <c r="AX109" s="344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</row>
    <row r="110" spans="1:89" s="65" customFormat="1" x14ac:dyDescent="0.25">
      <c r="A110" s="261"/>
      <c r="P110" s="203"/>
      <c r="Q110" s="203"/>
      <c r="R110" s="203"/>
      <c r="S110" s="203"/>
      <c r="T110" s="203"/>
      <c r="U110" s="213"/>
      <c r="V110" s="258"/>
      <c r="W110" s="213" t="e">
        <f>Data!#REF!</f>
        <v>#REF!</v>
      </c>
      <c r="X110" s="215">
        <f>IF(ISERROR(INDEX(Data!$DY:$IB,MATCH($W110,Data!$DT:$DT,0),MATCH(X$1&amp;"/"&amp;$A$2,Data!$DY$1:$IB$1,0)))=TRUE,0,INDEX(Data!$DY:$IB,MATCH($W110,Data!$DT:$DT,0),MATCH(X$1&amp;"/"&amp;$A$2,Data!$DY$1:$IB$1,0)))</f>
        <v>0</v>
      </c>
      <c r="Y110" s="215">
        <f>IF(ISERROR(INDEX(Data!$DY:$IB,MATCH($W110,Data!$DT:$DT,0),MATCH(Y$1&amp;"/"&amp;$A$2,Data!$DY$1:$IB$1,0)))=TRUE,0,INDEX(Data!$DY:$IB,MATCH($W110,Data!$DT:$DT,0),MATCH(Y$1&amp;"/"&amp;$A$2,Data!$DY$1:$IB$1,0)))</f>
        <v>0</v>
      </c>
      <c r="Z110" s="215">
        <f>IF(ISERROR(INDEX(Data!$DY:$IB,MATCH($W110,Data!$DT:$DT,0),MATCH(Z$1&amp;"/"&amp;$A$2,Data!$DY$1:$IB$1,0)))=TRUE,0,INDEX(Data!$DY:$IB,MATCH($W110,Data!$DT:$DT,0),MATCH(Z$1&amp;"/"&amp;$A$2,Data!$DY$1:$IB$1,0)))</f>
        <v>0</v>
      </c>
      <c r="AA110" s="215">
        <f>IF(ISERROR(INDEX(Data!$DY:$IB,MATCH($W110,Data!$DT:$DT,0),MATCH(AA$1&amp;"/"&amp;$A$2,Data!$DY$1:$IB$1,0)))=TRUE,0,INDEX(Data!$DY:$IB,MATCH($W110,Data!$DT:$DT,0),MATCH(AA$1&amp;"/"&amp;$A$2,Data!$DY$1:$IB$1,0)))</f>
        <v>0</v>
      </c>
      <c r="AB110" s="215">
        <f>IF(ISERROR(INDEX(Data!$DY:$IB,MATCH($W110,Data!$DT:$DT,0),MATCH(AB$1&amp;"/"&amp;$A$2,Data!$DY$1:$IB$1,0)))=TRUE,0,INDEX(Data!$DY:$IB,MATCH($W110,Data!$DT:$DT,0),MATCH(AB$1&amp;"/"&amp;$A$2,Data!$DY$1:$IB$1,0)))</f>
        <v>0</v>
      </c>
      <c r="AC110" s="213">
        <f t="array" aca="1" ref="AC110" ca="1">SUMPRODUCT(($X110:$AB110&lt;=AC$2)*($X110:$AB110&gt;0))</f>
        <v>0</v>
      </c>
      <c r="AD110" s="213">
        <f t="shared" ca="1" si="61"/>
        <v>0</v>
      </c>
      <c r="AE110" s="213">
        <f t="shared" ca="1" si="61"/>
        <v>0</v>
      </c>
      <c r="AF110" s="213">
        <f t="shared" ca="1" si="61"/>
        <v>0</v>
      </c>
      <c r="AG110" s="213">
        <f t="shared" ca="1" si="61"/>
        <v>0</v>
      </c>
      <c r="AH110" s="213">
        <f t="shared" ca="1" si="61"/>
        <v>0</v>
      </c>
      <c r="AI110" s="213">
        <f t="shared" ca="1" si="47"/>
        <v>0</v>
      </c>
      <c r="AJ110" s="213" t="str">
        <f t="shared" ca="1" si="51"/>
        <v/>
      </c>
      <c r="AK110" s="213" t="str">
        <f t="shared" ca="1" si="52"/>
        <v/>
      </c>
      <c r="AL110" s="213" t="str">
        <f t="shared" ca="1" si="53"/>
        <v/>
      </c>
      <c r="AM110" s="213" t="str">
        <f t="shared" ca="1" si="54"/>
        <v/>
      </c>
      <c r="AN110" s="213" t="str">
        <f t="shared" ca="1" si="55"/>
        <v/>
      </c>
      <c r="AO110" s="213" t="str">
        <f t="shared" ca="1" si="56"/>
        <v/>
      </c>
      <c r="AP110" s="213" t="str">
        <f t="shared" ca="1" si="57"/>
        <v/>
      </c>
      <c r="AQ110" s="213" t="str">
        <f t="shared" ca="1" si="58"/>
        <v/>
      </c>
      <c r="AR110" s="204" t="str">
        <f ca="1">IF(OFFSET($AB110,0,MATCH(A$17,AC$1:AI$1,0))=0,"",OFFSET($AB110,0,MATCH(A$17,AC$1:AI$1,0))&amp;" / "&amp;W110 &amp;" ("&amp;INDEX(Data!DX:DX,MATCH(W110,Data!DT:DT,0))&amp;")")</f>
        <v/>
      </c>
      <c r="AS110" s="204" t="e">
        <f>INDEX(Data!DX:DX,MATCH(W110,Data!DT:DT,0))</f>
        <v>#REF!</v>
      </c>
      <c r="AT110" s="204" t="e">
        <f>MID(INDEX(Data!A:A,MATCH(W110,Data!DT:DT,0)),2,5)</f>
        <v>#REF!</v>
      </c>
      <c r="AU110" s="204" t="e">
        <f>INDEX(Data!DW:DW,MATCH(W110,Data!DT:DT,0))</f>
        <v>#REF!</v>
      </c>
      <c r="AV110" s="204" t="str">
        <f t="shared" ca="1" si="59"/>
        <v/>
      </c>
      <c r="AW110" s="204" t="e">
        <f t="array" aca="1" ref="AW110" ca="1">INDEX($AR$3:$AR$102,MATCH(LARGE(COUNTIF($AQ$3:$AQ$102,"&lt;"&amp;$AQ$3:$AQ$102),ROWS(AQ$3:AQ110)),COUNTIF($AQ$3:$AQ$102,"&lt;"&amp;$AQ$3:$AQ$102),0))</f>
        <v>#NUM!</v>
      </c>
      <c r="AX110" s="344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</row>
    <row r="111" spans="1:89" s="65" customFormat="1" x14ac:dyDescent="0.25">
      <c r="A111" s="261"/>
      <c r="P111" s="203"/>
      <c r="Q111" s="203"/>
      <c r="R111" s="203"/>
      <c r="S111" s="203"/>
      <c r="T111" s="203"/>
      <c r="U111" s="213"/>
      <c r="V111" s="258"/>
      <c r="W111" s="213" t="e">
        <f>Data!#REF!</f>
        <v>#REF!</v>
      </c>
      <c r="X111" s="215">
        <f>IF(ISERROR(INDEX(Data!$DY:$IB,MATCH($W111,Data!$DT:$DT,0),MATCH(X$1&amp;"/"&amp;$A$2,Data!$DY$1:$IB$1,0)))=TRUE,0,INDEX(Data!$DY:$IB,MATCH($W111,Data!$DT:$DT,0),MATCH(X$1&amp;"/"&amp;$A$2,Data!$DY$1:$IB$1,0)))</f>
        <v>0</v>
      </c>
      <c r="Y111" s="215">
        <f>IF(ISERROR(INDEX(Data!$DY:$IB,MATCH($W111,Data!$DT:$DT,0),MATCH(Y$1&amp;"/"&amp;$A$2,Data!$DY$1:$IB$1,0)))=TRUE,0,INDEX(Data!$DY:$IB,MATCH($W111,Data!$DT:$DT,0),MATCH(Y$1&amp;"/"&amp;$A$2,Data!$DY$1:$IB$1,0)))</f>
        <v>0</v>
      </c>
      <c r="Z111" s="215">
        <f>IF(ISERROR(INDEX(Data!$DY:$IB,MATCH($W111,Data!$DT:$DT,0),MATCH(Z$1&amp;"/"&amp;$A$2,Data!$DY$1:$IB$1,0)))=TRUE,0,INDEX(Data!$DY:$IB,MATCH($W111,Data!$DT:$DT,0),MATCH(Z$1&amp;"/"&amp;$A$2,Data!$DY$1:$IB$1,0)))</f>
        <v>0</v>
      </c>
      <c r="AA111" s="215">
        <f>IF(ISERROR(INDEX(Data!$DY:$IB,MATCH($W111,Data!$DT:$DT,0),MATCH(AA$1&amp;"/"&amp;$A$2,Data!$DY$1:$IB$1,0)))=TRUE,0,INDEX(Data!$DY:$IB,MATCH($W111,Data!$DT:$DT,0),MATCH(AA$1&amp;"/"&amp;$A$2,Data!$DY$1:$IB$1,0)))</f>
        <v>0</v>
      </c>
      <c r="AB111" s="215">
        <f>IF(ISERROR(INDEX(Data!$DY:$IB,MATCH($W111,Data!$DT:$DT,0),MATCH(AB$1&amp;"/"&amp;$A$2,Data!$DY$1:$IB$1,0)))=TRUE,0,INDEX(Data!$DY:$IB,MATCH($W111,Data!$DT:$DT,0),MATCH(AB$1&amp;"/"&amp;$A$2,Data!$DY$1:$IB$1,0)))</f>
        <v>0</v>
      </c>
      <c r="AC111" s="213">
        <f t="array" aca="1" ref="AC111" ca="1">SUMPRODUCT(($X111:$AB111&lt;=AC$2)*($X111:$AB111&gt;0))</f>
        <v>0</v>
      </c>
      <c r="AD111" s="213">
        <f t="shared" ca="1" si="61"/>
        <v>0</v>
      </c>
      <c r="AE111" s="213">
        <f t="shared" ca="1" si="61"/>
        <v>0</v>
      </c>
      <c r="AF111" s="213">
        <f t="shared" ca="1" si="61"/>
        <v>0</v>
      </c>
      <c r="AG111" s="213">
        <f t="shared" ca="1" si="61"/>
        <v>0</v>
      </c>
      <c r="AH111" s="213">
        <f t="shared" ca="1" si="61"/>
        <v>0</v>
      </c>
      <c r="AI111" s="213">
        <f t="shared" ca="1" si="47"/>
        <v>0</v>
      </c>
      <c r="AJ111" s="213" t="str">
        <f t="shared" ca="1" si="51"/>
        <v/>
      </c>
      <c r="AK111" s="213" t="str">
        <f t="shared" ca="1" si="52"/>
        <v/>
      </c>
      <c r="AL111" s="213" t="str">
        <f t="shared" ca="1" si="53"/>
        <v/>
      </c>
      <c r="AM111" s="213" t="str">
        <f t="shared" ca="1" si="54"/>
        <v/>
      </c>
      <c r="AN111" s="213" t="str">
        <f t="shared" ca="1" si="55"/>
        <v/>
      </c>
      <c r="AO111" s="213" t="str">
        <f t="shared" ca="1" si="56"/>
        <v/>
      </c>
      <c r="AP111" s="213" t="str">
        <f t="shared" ca="1" si="57"/>
        <v/>
      </c>
      <c r="AQ111" s="213" t="str">
        <f t="shared" ca="1" si="58"/>
        <v/>
      </c>
      <c r="AR111" s="204" t="str">
        <f ca="1">IF(OFFSET($AB111,0,MATCH(A$17,AC$1:AI$1,0))=0,"",OFFSET($AB111,0,MATCH(A$17,AC$1:AI$1,0))&amp;" / "&amp;W111 &amp;" ("&amp;INDEX(Data!DX:DX,MATCH(W111,Data!DT:DT,0))&amp;")")</f>
        <v/>
      </c>
      <c r="AS111" s="204" t="e">
        <f>INDEX(Data!DX:DX,MATCH(W111,Data!DT:DT,0))</f>
        <v>#REF!</v>
      </c>
      <c r="AT111" s="204" t="e">
        <f>MID(INDEX(Data!A:A,MATCH(W111,Data!DT:DT,0)),2,5)</f>
        <v>#REF!</v>
      </c>
      <c r="AU111" s="204" t="e">
        <f>INDEX(Data!DW:DW,MATCH(W111,Data!DT:DT,0))</f>
        <v>#REF!</v>
      </c>
      <c r="AV111" s="204" t="str">
        <f t="shared" ca="1" si="59"/>
        <v/>
      </c>
      <c r="AW111" s="204" t="e">
        <f t="array" aca="1" ref="AW111" ca="1">INDEX($AR$3:$AR$102,MATCH(LARGE(COUNTIF($AQ$3:$AQ$102,"&lt;"&amp;$AQ$3:$AQ$102),ROWS(AQ$3:AQ111)),COUNTIF($AQ$3:$AQ$102,"&lt;"&amp;$AQ$3:$AQ$102),0))</f>
        <v>#NUM!</v>
      </c>
      <c r="AX111" s="344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</row>
    <row r="112" spans="1:89" s="65" customFormat="1" x14ac:dyDescent="0.25">
      <c r="A112" s="261"/>
      <c r="P112" s="203"/>
      <c r="Q112" s="203"/>
      <c r="R112" s="203"/>
      <c r="S112" s="203"/>
      <c r="T112" s="203"/>
      <c r="U112" s="213"/>
      <c r="V112" s="258"/>
      <c r="W112" s="213" t="e">
        <f>Data!#REF!</f>
        <v>#REF!</v>
      </c>
      <c r="X112" s="215">
        <f>IF(ISERROR(INDEX(Data!$DY:$IB,MATCH($W112,Data!$DT:$DT,0),MATCH(X$1&amp;"/"&amp;$A$2,Data!$DY$1:$IB$1,0)))=TRUE,0,INDEX(Data!$DY:$IB,MATCH($W112,Data!$DT:$DT,0),MATCH(X$1&amp;"/"&amp;$A$2,Data!$DY$1:$IB$1,0)))</f>
        <v>0</v>
      </c>
      <c r="Y112" s="215">
        <f>IF(ISERROR(INDEX(Data!$DY:$IB,MATCH($W112,Data!$DT:$DT,0),MATCH(Y$1&amp;"/"&amp;$A$2,Data!$DY$1:$IB$1,0)))=TRUE,0,INDEX(Data!$DY:$IB,MATCH($W112,Data!$DT:$DT,0),MATCH(Y$1&amp;"/"&amp;$A$2,Data!$DY$1:$IB$1,0)))</f>
        <v>0</v>
      </c>
      <c r="Z112" s="215">
        <f>IF(ISERROR(INDEX(Data!$DY:$IB,MATCH($W112,Data!$DT:$DT,0),MATCH(Z$1&amp;"/"&amp;$A$2,Data!$DY$1:$IB$1,0)))=TRUE,0,INDEX(Data!$DY:$IB,MATCH($W112,Data!$DT:$DT,0),MATCH(Z$1&amp;"/"&amp;$A$2,Data!$DY$1:$IB$1,0)))</f>
        <v>0</v>
      </c>
      <c r="AA112" s="215">
        <f>IF(ISERROR(INDEX(Data!$DY:$IB,MATCH($W112,Data!$DT:$DT,0),MATCH(AA$1&amp;"/"&amp;$A$2,Data!$DY$1:$IB$1,0)))=TRUE,0,INDEX(Data!$DY:$IB,MATCH($W112,Data!$DT:$DT,0),MATCH(AA$1&amp;"/"&amp;$A$2,Data!$DY$1:$IB$1,0)))</f>
        <v>0</v>
      </c>
      <c r="AB112" s="215">
        <f>IF(ISERROR(INDEX(Data!$DY:$IB,MATCH($W112,Data!$DT:$DT,0),MATCH(AB$1&amp;"/"&amp;$A$2,Data!$DY$1:$IB$1,0)))=TRUE,0,INDEX(Data!$DY:$IB,MATCH($W112,Data!$DT:$DT,0),MATCH(AB$1&amp;"/"&amp;$A$2,Data!$DY$1:$IB$1,0)))</f>
        <v>0</v>
      </c>
      <c r="AC112" s="213">
        <f t="array" aca="1" ref="AC112" ca="1">SUMPRODUCT(($X112:$AB112&lt;=AC$2)*($X112:$AB112&gt;0))</f>
        <v>0</v>
      </c>
      <c r="AD112" s="213">
        <f t="shared" ca="1" si="61"/>
        <v>0</v>
      </c>
      <c r="AE112" s="213">
        <f t="shared" ca="1" si="61"/>
        <v>0</v>
      </c>
      <c r="AF112" s="213">
        <f t="shared" ca="1" si="61"/>
        <v>0</v>
      </c>
      <c r="AG112" s="213">
        <f t="shared" ca="1" si="61"/>
        <v>0</v>
      </c>
      <c r="AH112" s="213">
        <f t="shared" ca="1" si="61"/>
        <v>0</v>
      </c>
      <c r="AI112" s="213">
        <f t="shared" ca="1" si="47"/>
        <v>0</v>
      </c>
      <c r="AJ112" s="213" t="str">
        <f t="shared" ca="1" si="51"/>
        <v/>
      </c>
      <c r="AK112" s="213" t="str">
        <f t="shared" ca="1" si="52"/>
        <v/>
      </c>
      <c r="AL112" s="213" t="str">
        <f t="shared" ca="1" si="53"/>
        <v/>
      </c>
      <c r="AM112" s="213" t="str">
        <f t="shared" ca="1" si="54"/>
        <v/>
      </c>
      <c r="AN112" s="213" t="str">
        <f t="shared" ca="1" si="55"/>
        <v/>
      </c>
      <c r="AO112" s="213" t="str">
        <f t="shared" ca="1" si="56"/>
        <v/>
      </c>
      <c r="AP112" s="213" t="str">
        <f t="shared" ca="1" si="57"/>
        <v/>
      </c>
      <c r="AQ112" s="213" t="str">
        <f t="shared" ca="1" si="58"/>
        <v/>
      </c>
      <c r="AR112" s="204" t="str">
        <f ca="1">IF(OFFSET($AB112,0,MATCH(A$17,AC$1:AI$1,0))=0,"",OFFSET($AB112,0,MATCH(A$17,AC$1:AI$1,0))&amp;" / "&amp;W112 &amp;" ("&amp;INDEX(Data!DX:DX,MATCH(W112,Data!DT:DT,0))&amp;")")</f>
        <v/>
      </c>
      <c r="AS112" s="204" t="e">
        <f>INDEX(Data!DX:DX,MATCH(W112,Data!DT:DT,0))</f>
        <v>#REF!</v>
      </c>
      <c r="AT112" s="204" t="e">
        <f>MID(INDEX(Data!A:A,MATCH(W112,Data!DT:DT,0)),2,5)</f>
        <v>#REF!</v>
      </c>
      <c r="AU112" s="204" t="e">
        <f>INDEX(Data!DW:DW,MATCH(W112,Data!DT:DT,0))</f>
        <v>#REF!</v>
      </c>
      <c r="AV112" s="204" t="str">
        <f t="shared" ca="1" si="59"/>
        <v/>
      </c>
      <c r="AW112" s="204" t="e">
        <f t="array" aca="1" ref="AW112" ca="1">INDEX($AR$3:$AR$102,MATCH(LARGE(COUNTIF($AQ$3:$AQ$102,"&lt;"&amp;$AQ$3:$AQ$102),ROWS(AQ$3:AQ112)),COUNTIF($AQ$3:$AQ$102,"&lt;"&amp;$AQ$3:$AQ$102),0))</f>
        <v>#NUM!</v>
      </c>
      <c r="AX112" s="344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</row>
    <row r="113" spans="1:89" s="65" customFormat="1" x14ac:dyDescent="0.25">
      <c r="A113" s="261"/>
      <c r="P113" s="203"/>
      <c r="Q113" s="203"/>
      <c r="R113" s="203"/>
      <c r="S113" s="203"/>
      <c r="T113" s="203"/>
      <c r="U113" s="213"/>
      <c r="V113" s="258"/>
      <c r="W113" s="213" t="e">
        <f>Data!#REF!</f>
        <v>#REF!</v>
      </c>
      <c r="X113" s="215">
        <f>IF(ISERROR(INDEX(Data!$DY:$IB,MATCH($W113,Data!$DT:$DT,0),MATCH(X$1&amp;"/"&amp;$A$2,Data!$DY$1:$IB$1,0)))=TRUE,0,INDEX(Data!$DY:$IB,MATCH($W113,Data!$DT:$DT,0),MATCH(X$1&amp;"/"&amp;$A$2,Data!$DY$1:$IB$1,0)))</f>
        <v>0</v>
      </c>
      <c r="Y113" s="215">
        <f>IF(ISERROR(INDEX(Data!$DY:$IB,MATCH($W113,Data!$DT:$DT,0),MATCH(Y$1&amp;"/"&amp;$A$2,Data!$DY$1:$IB$1,0)))=TRUE,0,INDEX(Data!$DY:$IB,MATCH($W113,Data!$DT:$DT,0),MATCH(Y$1&amp;"/"&amp;$A$2,Data!$DY$1:$IB$1,0)))</f>
        <v>0</v>
      </c>
      <c r="Z113" s="215">
        <f>IF(ISERROR(INDEX(Data!$DY:$IB,MATCH($W113,Data!$DT:$DT,0),MATCH(Z$1&amp;"/"&amp;$A$2,Data!$DY$1:$IB$1,0)))=TRUE,0,INDEX(Data!$DY:$IB,MATCH($W113,Data!$DT:$DT,0),MATCH(Z$1&amp;"/"&amp;$A$2,Data!$DY$1:$IB$1,0)))</f>
        <v>0</v>
      </c>
      <c r="AA113" s="215">
        <f>IF(ISERROR(INDEX(Data!$DY:$IB,MATCH($W113,Data!$DT:$DT,0),MATCH(AA$1&amp;"/"&amp;$A$2,Data!$DY$1:$IB$1,0)))=TRUE,0,INDEX(Data!$DY:$IB,MATCH($W113,Data!$DT:$DT,0),MATCH(AA$1&amp;"/"&amp;$A$2,Data!$DY$1:$IB$1,0)))</f>
        <v>0</v>
      </c>
      <c r="AB113" s="215">
        <f>IF(ISERROR(INDEX(Data!$DY:$IB,MATCH($W113,Data!$DT:$DT,0),MATCH(AB$1&amp;"/"&amp;$A$2,Data!$DY$1:$IB$1,0)))=TRUE,0,INDEX(Data!$DY:$IB,MATCH($W113,Data!$DT:$DT,0),MATCH(AB$1&amp;"/"&amp;$A$2,Data!$DY$1:$IB$1,0)))</f>
        <v>0</v>
      </c>
      <c r="AC113" s="213">
        <f t="array" aca="1" ref="AC113" ca="1">SUMPRODUCT(($X113:$AB113&lt;=AC$2)*($X113:$AB113&gt;0))</f>
        <v>0</v>
      </c>
      <c r="AD113" s="213">
        <f t="shared" ca="1" si="61"/>
        <v>0</v>
      </c>
      <c r="AE113" s="213">
        <f t="shared" ca="1" si="61"/>
        <v>0</v>
      </c>
      <c r="AF113" s="213">
        <f t="shared" ca="1" si="61"/>
        <v>0</v>
      </c>
      <c r="AG113" s="213">
        <f t="shared" ca="1" si="61"/>
        <v>0</v>
      </c>
      <c r="AH113" s="213">
        <f t="shared" ca="1" si="61"/>
        <v>0</v>
      </c>
      <c r="AI113" s="213">
        <f t="shared" ca="1" si="47"/>
        <v>0</v>
      </c>
      <c r="AJ113" s="213" t="str">
        <f t="shared" ca="1" si="51"/>
        <v/>
      </c>
      <c r="AK113" s="213" t="str">
        <f t="shared" ca="1" si="52"/>
        <v/>
      </c>
      <c r="AL113" s="213" t="str">
        <f t="shared" ca="1" si="53"/>
        <v/>
      </c>
      <c r="AM113" s="213" t="str">
        <f t="shared" ca="1" si="54"/>
        <v/>
      </c>
      <c r="AN113" s="213" t="str">
        <f t="shared" ca="1" si="55"/>
        <v/>
      </c>
      <c r="AO113" s="213" t="str">
        <f t="shared" ca="1" si="56"/>
        <v/>
      </c>
      <c r="AP113" s="213" t="str">
        <f t="shared" ca="1" si="57"/>
        <v/>
      </c>
      <c r="AQ113" s="213" t="str">
        <f t="shared" ca="1" si="58"/>
        <v/>
      </c>
      <c r="AR113" s="204" t="str">
        <f ca="1">IF(OFFSET($AB113,0,MATCH(A$17,AC$1:AI$1,0))=0,"",OFFSET($AB113,0,MATCH(A$17,AC$1:AI$1,0))&amp;" / "&amp;W113 &amp;" ("&amp;INDEX(Data!DX:DX,MATCH(W113,Data!DT:DT,0))&amp;")")</f>
        <v/>
      </c>
      <c r="AS113" s="204" t="e">
        <f>INDEX(Data!DX:DX,MATCH(W113,Data!DT:DT,0))</f>
        <v>#REF!</v>
      </c>
      <c r="AT113" s="204" t="e">
        <f>MID(INDEX(Data!A:A,MATCH(W113,Data!DT:DT,0)),2,5)</f>
        <v>#REF!</v>
      </c>
      <c r="AU113" s="204" t="e">
        <f>INDEX(Data!DW:DW,MATCH(W113,Data!DT:DT,0))</f>
        <v>#REF!</v>
      </c>
      <c r="AV113" s="204" t="str">
        <f t="shared" ca="1" si="59"/>
        <v/>
      </c>
      <c r="AW113" s="204" t="e">
        <f t="array" aca="1" ref="AW113" ca="1">INDEX($AR$3:$AR$102,MATCH(LARGE(COUNTIF($AQ$3:$AQ$102,"&lt;"&amp;$AQ$3:$AQ$102),ROWS(AQ$3:AQ113)),COUNTIF($AQ$3:$AQ$102,"&lt;"&amp;$AQ$3:$AQ$102),0))</f>
        <v>#NUM!</v>
      </c>
      <c r="AX113" s="344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</row>
    <row r="114" spans="1:89" s="65" customFormat="1" x14ac:dyDescent="0.25">
      <c r="A114" s="261"/>
      <c r="P114" s="203"/>
      <c r="Q114" s="203"/>
      <c r="R114" s="203"/>
      <c r="S114" s="203"/>
      <c r="T114" s="203"/>
      <c r="U114" s="213"/>
      <c r="V114" s="258"/>
      <c r="W114" s="213" t="e">
        <f>Data!#REF!</f>
        <v>#REF!</v>
      </c>
      <c r="X114" s="215">
        <f>IF(ISERROR(INDEX(Data!$DY:$IB,MATCH($W114,Data!$DT:$DT,0),MATCH(X$1&amp;"/"&amp;$A$2,Data!$DY$1:$IB$1,0)))=TRUE,0,INDEX(Data!$DY:$IB,MATCH($W114,Data!$DT:$DT,0),MATCH(X$1&amp;"/"&amp;$A$2,Data!$DY$1:$IB$1,0)))</f>
        <v>0</v>
      </c>
      <c r="Y114" s="215">
        <f>IF(ISERROR(INDEX(Data!$DY:$IB,MATCH($W114,Data!$DT:$DT,0),MATCH(Y$1&amp;"/"&amp;$A$2,Data!$DY$1:$IB$1,0)))=TRUE,0,INDEX(Data!$DY:$IB,MATCH($W114,Data!$DT:$DT,0),MATCH(Y$1&amp;"/"&amp;$A$2,Data!$DY$1:$IB$1,0)))</f>
        <v>0</v>
      </c>
      <c r="Z114" s="215">
        <f>IF(ISERROR(INDEX(Data!$DY:$IB,MATCH($W114,Data!$DT:$DT,0),MATCH(Z$1&amp;"/"&amp;$A$2,Data!$DY$1:$IB$1,0)))=TRUE,0,INDEX(Data!$DY:$IB,MATCH($W114,Data!$DT:$DT,0),MATCH(Z$1&amp;"/"&amp;$A$2,Data!$DY$1:$IB$1,0)))</f>
        <v>0</v>
      </c>
      <c r="AA114" s="215">
        <f>IF(ISERROR(INDEX(Data!$DY:$IB,MATCH($W114,Data!$DT:$DT,0),MATCH(AA$1&amp;"/"&amp;$A$2,Data!$DY$1:$IB$1,0)))=TRUE,0,INDEX(Data!$DY:$IB,MATCH($W114,Data!$DT:$DT,0),MATCH(AA$1&amp;"/"&amp;$A$2,Data!$DY$1:$IB$1,0)))</f>
        <v>0</v>
      </c>
      <c r="AB114" s="215">
        <f>IF(ISERROR(INDEX(Data!$DY:$IB,MATCH($W114,Data!$DT:$DT,0),MATCH(AB$1&amp;"/"&amp;$A$2,Data!$DY$1:$IB$1,0)))=TRUE,0,INDEX(Data!$DY:$IB,MATCH($W114,Data!$DT:$DT,0),MATCH(AB$1&amp;"/"&amp;$A$2,Data!$DY$1:$IB$1,0)))</f>
        <v>0</v>
      </c>
      <c r="AC114" s="213">
        <f t="array" aca="1" ref="AC114" ca="1">SUMPRODUCT(($X114:$AB114&lt;=AC$2)*($X114:$AB114&gt;0))</f>
        <v>0</v>
      </c>
      <c r="AD114" s="213">
        <f t="shared" ca="1" si="61"/>
        <v>0</v>
      </c>
      <c r="AE114" s="213">
        <f t="shared" ca="1" si="61"/>
        <v>0</v>
      </c>
      <c r="AF114" s="213">
        <f t="shared" ca="1" si="61"/>
        <v>0</v>
      </c>
      <c r="AG114" s="213">
        <f t="shared" ca="1" si="61"/>
        <v>0</v>
      </c>
      <c r="AH114" s="213">
        <f t="shared" ca="1" si="61"/>
        <v>0</v>
      </c>
      <c r="AI114" s="213">
        <f t="shared" ca="1" si="47"/>
        <v>0</v>
      </c>
      <c r="AJ114" s="213" t="str">
        <f t="shared" ca="1" si="51"/>
        <v/>
      </c>
      <c r="AK114" s="213" t="str">
        <f t="shared" ca="1" si="52"/>
        <v/>
      </c>
      <c r="AL114" s="213" t="str">
        <f t="shared" ca="1" si="53"/>
        <v/>
      </c>
      <c r="AM114" s="213" t="str">
        <f t="shared" ca="1" si="54"/>
        <v/>
      </c>
      <c r="AN114" s="213" t="str">
        <f t="shared" ca="1" si="55"/>
        <v/>
      </c>
      <c r="AO114" s="213" t="str">
        <f t="shared" ca="1" si="56"/>
        <v/>
      </c>
      <c r="AP114" s="213" t="str">
        <f t="shared" ca="1" si="57"/>
        <v/>
      </c>
      <c r="AQ114" s="213" t="str">
        <f t="shared" ca="1" si="58"/>
        <v/>
      </c>
      <c r="AR114" s="204" t="str">
        <f ca="1">IF(OFFSET($AB114,0,MATCH(A$17,AC$1:AI$1,0))=0,"",OFFSET($AB114,0,MATCH(A$17,AC$1:AI$1,0))&amp;" / "&amp;W114 &amp;" ("&amp;INDEX(Data!DX:DX,MATCH(W114,Data!DT:DT,0))&amp;")")</f>
        <v/>
      </c>
      <c r="AS114" s="204" t="e">
        <f>INDEX(Data!DX:DX,MATCH(W114,Data!DT:DT,0))</f>
        <v>#REF!</v>
      </c>
      <c r="AT114" s="204" t="e">
        <f>MID(INDEX(Data!A:A,MATCH(W114,Data!DT:DT,0)),2,5)</f>
        <v>#REF!</v>
      </c>
      <c r="AU114" s="204" t="e">
        <f>INDEX(Data!DW:DW,MATCH(W114,Data!DT:DT,0))</f>
        <v>#REF!</v>
      </c>
      <c r="AV114" s="204" t="str">
        <f t="shared" ca="1" si="59"/>
        <v/>
      </c>
      <c r="AW114" s="204" t="e">
        <f t="array" aca="1" ref="AW114" ca="1">INDEX($AR$3:$AR$102,MATCH(LARGE(COUNTIF($AQ$3:$AQ$102,"&lt;"&amp;$AQ$3:$AQ$102),ROWS(AQ$3:AQ114)),COUNTIF($AQ$3:$AQ$102,"&lt;"&amp;$AQ$3:$AQ$102),0))</f>
        <v>#NUM!</v>
      </c>
      <c r="AX114" s="344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</row>
    <row r="115" spans="1:89" s="65" customFormat="1" x14ac:dyDescent="0.25">
      <c r="A115" s="261"/>
      <c r="P115" s="203"/>
      <c r="Q115" s="203"/>
      <c r="R115" s="203"/>
      <c r="S115" s="203"/>
      <c r="T115" s="203"/>
      <c r="U115" s="213"/>
      <c r="V115" s="258"/>
      <c r="W115" s="213" t="e">
        <f>Data!#REF!</f>
        <v>#REF!</v>
      </c>
      <c r="X115" s="215">
        <f>IF(ISERROR(INDEX(Data!$DY:$IB,MATCH($W115,Data!$DT:$DT,0),MATCH(X$1&amp;"/"&amp;$A$2,Data!$DY$1:$IB$1,0)))=TRUE,0,INDEX(Data!$DY:$IB,MATCH($W115,Data!$DT:$DT,0),MATCH(X$1&amp;"/"&amp;$A$2,Data!$DY$1:$IB$1,0)))</f>
        <v>0</v>
      </c>
      <c r="Y115" s="215">
        <f>IF(ISERROR(INDEX(Data!$DY:$IB,MATCH($W115,Data!$DT:$DT,0),MATCH(Y$1&amp;"/"&amp;$A$2,Data!$DY$1:$IB$1,0)))=TRUE,0,INDEX(Data!$DY:$IB,MATCH($W115,Data!$DT:$DT,0),MATCH(Y$1&amp;"/"&amp;$A$2,Data!$DY$1:$IB$1,0)))</f>
        <v>0</v>
      </c>
      <c r="Z115" s="215">
        <f>IF(ISERROR(INDEX(Data!$DY:$IB,MATCH($W115,Data!$DT:$DT,0),MATCH(Z$1&amp;"/"&amp;$A$2,Data!$DY$1:$IB$1,0)))=TRUE,0,INDEX(Data!$DY:$IB,MATCH($W115,Data!$DT:$DT,0),MATCH(Z$1&amp;"/"&amp;$A$2,Data!$DY$1:$IB$1,0)))</f>
        <v>0</v>
      </c>
      <c r="AA115" s="215">
        <f>IF(ISERROR(INDEX(Data!$DY:$IB,MATCH($W115,Data!$DT:$DT,0),MATCH(AA$1&amp;"/"&amp;$A$2,Data!$DY$1:$IB$1,0)))=TRUE,0,INDEX(Data!$DY:$IB,MATCH($W115,Data!$DT:$DT,0),MATCH(AA$1&amp;"/"&amp;$A$2,Data!$DY$1:$IB$1,0)))</f>
        <v>0</v>
      </c>
      <c r="AB115" s="215">
        <f>IF(ISERROR(INDEX(Data!$DY:$IB,MATCH($W115,Data!$DT:$DT,0),MATCH(AB$1&amp;"/"&amp;$A$2,Data!$DY$1:$IB$1,0)))=TRUE,0,INDEX(Data!$DY:$IB,MATCH($W115,Data!$DT:$DT,0),MATCH(AB$1&amp;"/"&amp;$A$2,Data!$DY$1:$IB$1,0)))</f>
        <v>0</v>
      </c>
      <c r="AC115" s="213">
        <f t="array" aca="1" ref="AC115" ca="1">SUMPRODUCT(($X115:$AB115&lt;=AC$2)*($X115:$AB115&gt;0))</f>
        <v>0</v>
      </c>
      <c r="AD115" s="213">
        <f t="shared" ca="1" si="61"/>
        <v>0</v>
      </c>
      <c r="AE115" s="213">
        <f t="shared" ca="1" si="61"/>
        <v>0</v>
      </c>
      <c r="AF115" s="213">
        <f t="shared" ca="1" si="61"/>
        <v>0</v>
      </c>
      <c r="AG115" s="213">
        <f t="shared" ca="1" si="61"/>
        <v>0</v>
      </c>
      <c r="AH115" s="213">
        <f t="shared" ca="1" si="61"/>
        <v>0</v>
      </c>
      <c r="AI115" s="213">
        <f t="shared" ca="1" si="47"/>
        <v>0</v>
      </c>
      <c r="AJ115" s="213" t="str">
        <f t="shared" ca="1" si="51"/>
        <v/>
      </c>
      <c r="AK115" s="213" t="str">
        <f t="shared" ca="1" si="52"/>
        <v/>
      </c>
      <c r="AL115" s="213" t="str">
        <f t="shared" ca="1" si="53"/>
        <v/>
      </c>
      <c r="AM115" s="213" t="str">
        <f t="shared" ca="1" si="54"/>
        <v/>
      </c>
      <c r="AN115" s="213" t="str">
        <f t="shared" ca="1" si="55"/>
        <v/>
      </c>
      <c r="AO115" s="213" t="str">
        <f t="shared" ca="1" si="56"/>
        <v/>
      </c>
      <c r="AP115" s="213" t="str">
        <f t="shared" ca="1" si="57"/>
        <v/>
      </c>
      <c r="AQ115" s="213" t="str">
        <f t="shared" ca="1" si="58"/>
        <v/>
      </c>
      <c r="AR115" s="204" t="str">
        <f ca="1">IF(OFFSET($AB115,0,MATCH(A$17,AC$1:AI$1,0))=0,"",OFFSET($AB115,0,MATCH(A$17,AC$1:AI$1,0))&amp;" / "&amp;W115 &amp;" ("&amp;INDEX(Data!DX:DX,MATCH(W115,Data!DT:DT,0))&amp;")")</f>
        <v/>
      </c>
      <c r="AS115" s="204" t="e">
        <f>INDEX(Data!DX:DX,MATCH(W115,Data!DT:DT,0))</f>
        <v>#REF!</v>
      </c>
      <c r="AT115" s="204" t="e">
        <f>MID(INDEX(Data!A:A,MATCH(W115,Data!DT:DT,0)),2,5)</f>
        <v>#REF!</v>
      </c>
      <c r="AU115" s="204" t="e">
        <f>INDEX(Data!DW:DW,MATCH(W115,Data!DT:DT,0))</f>
        <v>#REF!</v>
      </c>
      <c r="AV115" s="204" t="str">
        <f t="shared" ca="1" si="59"/>
        <v/>
      </c>
      <c r="AW115" s="204" t="e">
        <f t="array" aca="1" ref="AW115" ca="1">INDEX($AR$3:$AR$102,MATCH(LARGE(COUNTIF($AQ$3:$AQ$102,"&lt;"&amp;$AQ$3:$AQ$102),ROWS(AQ$3:AQ115)),COUNTIF($AQ$3:$AQ$102,"&lt;"&amp;$AQ$3:$AQ$102),0))</f>
        <v>#NUM!</v>
      </c>
      <c r="AX115" s="344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</row>
    <row r="116" spans="1:89" s="65" customFormat="1" x14ac:dyDescent="0.25">
      <c r="A116" s="261"/>
      <c r="P116" s="203"/>
      <c r="Q116" s="203"/>
      <c r="R116" s="203"/>
      <c r="S116" s="203"/>
      <c r="T116" s="203"/>
      <c r="U116" s="213"/>
      <c r="V116" s="258"/>
      <c r="W116" s="213" t="e">
        <f>Data!#REF!</f>
        <v>#REF!</v>
      </c>
      <c r="X116" s="215">
        <f>IF(ISERROR(INDEX(Data!$DY:$IB,MATCH($W116,Data!$DT:$DT,0),MATCH(X$1&amp;"/"&amp;$A$2,Data!$DY$1:$IB$1,0)))=TRUE,0,INDEX(Data!$DY:$IB,MATCH($W116,Data!$DT:$DT,0),MATCH(X$1&amp;"/"&amp;$A$2,Data!$DY$1:$IB$1,0)))</f>
        <v>0</v>
      </c>
      <c r="Y116" s="215">
        <f>IF(ISERROR(INDEX(Data!$DY:$IB,MATCH($W116,Data!$DT:$DT,0),MATCH(Y$1&amp;"/"&amp;$A$2,Data!$DY$1:$IB$1,0)))=TRUE,0,INDEX(Data!$DY:$IB,MATCH($W116,Data!$DT:$DT,0),MATCH(Y$1&amp;"/"&amp;$A$2,Data!$DY$1:$IB$1,0)))</f>
        <v>0</v>
      </c>
      <c r="Z116" s="215">
        <f>IF(ISERROR(INDEX(Data!$DY:$IB,MATCH($W116,Data!$DT:$DT,0),MATCH(Z$1&amp;"/"&amp;$A$2,Data!$DY$1:$IB$1,0)))=TRUE,0,INDEX(Data!$DY:$IB,MATCH($W116,Data!$DT:$DT,0),MATCH(Z$1&amp;"/"&amp;$A$2,Data!$DY$1:$IB$1,0)))</f>
        <v>0</v>
      </c>
      <c r="AA116" s="215">
        <f>IF(ISERROR(INDEX(Data!$DY:$IB,MATCH($W116,Data!$DT:$DT,0),MATCH(AA$1&amp;"/"&amp;$A$2,Data!$DY$1:$IB$1,0)))=TRUE,0,INDEX(Data!$DY:$IB,MATCH($W116,Data!$DT:$DT,0),MATCH(AA$1&amp;"/"&amp;$A$2,Data!$DY$1:$IB$1,0)))</f>
        <v>0</v>
      </c>
      <c r="AB116" s="215">
        <f>IF(ISERROR(INDEX(Data!$DY:$IB,MATCH($W116,Data!$DT:$DT,0),MATCH(AB$1&amp;"/"&amp;$A$2,Data!$DY$1:$IB$1,0)))=TRUE,0,INDEX(Data!$DY:$IB,MATCH($W116,Data!$DT:$DT,0),MATCH(AB$1&amp;"/"&amp;$A$2,Data!$DY$1:$IB$1,0)))</f>
        <v>0</v>
      </c>
      <c r="AC116" s="213">
        <f t="array" aca="1" ref="AC116" ca="1">SUMPRODUCT(($X116:$AB116&lt;=AC$2)*($X116:$AB116&gt;0))</f>
        <v>0</v>
      </c>
      <c r="AD116" s="213">
        <f t="shared" ca="1" si="61"/>
        <v>0</v>
      </c>
      <c r="AE116" s="213">
        <f t="shared" ca="1" si="61"/>
        <v>0</v>
      </c>
      <c r="AF116" s="213">
        <f t="shared" ca="1" si="61"/>
        <v>0</v>
      </c>
      <c r="AG116" s="213">
        <f t="shared" ca="1" si="61"/>
        <v>0</v>
      </c>
      <c r="AH116" s="213">
        <f t="shared" ca="1" si="61"/>
        <v>0</v>
      </c>
      <c r="AI116" s="213">
        <f t="shared" ca="1" si="47"/>
        <v>0</v>
      </c>
      <c r="AJ116" s="213" t="str">
        <f t="shared" ca="1" si="51"/>
        <v/>
      </c>
      <c r="AK116" s="213" t="str">
        <f t="shared" ca="1" si="52"/>
        <v/>
      </c>
      <c r="AL116" s="213" t="str">
        <f t="shared" ca="1" si="53"/>
        <v/>
      </c>
      <c r="AM116" s="213" t="str">
        <f t="shared" ca="1" si="54"/>
        <v/>
      </c>
      <c r="AN116" s="213" t="str">
        <f t="shared" ca="1" si="55"/>
        <v/>
      </c>
      <c r="AO116" s="213" t="str">
        <f t="shared" ca="1" si="56"/>
        <v/>
      </c>
      <c r="AP116" s="213" t="str">
        <f t="shared" ca="1" si="57"/>
        <v/>
      </c>
      <c r="AQ116" s="213" t="str">
        <f t="shared" ca="1" si="58"/>
        <v/>
      </c>
      <c r="AR116" s="204" t="str">
        <f ca="1">IF(OFFSET($AB116,0,MATCH(A$17,AC$1:AI$1,0))=0,"",OFFSET($AB116,0,MATCH(A$17,AC$1:AI$1,0))&amp;" / "&amp;W116 &amp;" ("&amp;INDEX(Data!DX:DX,MATCH(W116,Data!DT:DT,0))&amp;")")</f>
        <v/>
      </c>
      <c r="AS116" s="204" t="e">
        <f>INDEX(Data!DX:DX,MATCH(W116,Data!DT:DT,0))</f>
        <v>#REF!</v>
      </c>
      <c r="AT116" s="204" t="e">
        <f>MID(INDEX(Data!A:A,MATCH(W116,Data!DT:DT,0)),2,5)</f>
        <v>#REF!</v>
      </c>
      <c r="AU116" s="204" t="e">
        <f>INDEX(Data!DW:DW,MATCH(W116,Data!DT:DT,0))</f>
        <v>#REF!</v>
      </c>
      <c r="AV116" s="204" t="str">
        <f t="shared" ca="1" si="59"/>
        <v/>
      </c>
      <c r="AW116" s="204" t="e">
        <f t="array" aca="1" ref="AW116" ca="1">INDEX($AR$3:$AR$102,MATCH(LARGE(COUNTIF($AQ$3:$AQ$102,"&lt;"&amp;$AQ$3:$AQ$102),ROWS(AQ$3:AQ116)),COUNTIF($AQ$3:$AQ$102,"&lt;"&amp;$AQ$3:$AQ$102),0))</f>
        <v>#NUM!</v>
      </c>
      <c r="AX116" s="344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</row>
    <row r="117" spans="1:89" s="65" customFormat="1" x14ac:dyDescent="0.25">
      <c r="A117" s="261"/>
      <c r="P117" s="203"/>
      <c r="Q117" s="203"/>
      <c r="R117" s="203"/>
      <c r="S117" s="203"/>
      <c r="T117" s="203"/>
      <c r="U117" s="213"/>
      <c r="V117" s="258"/>
      <c r="W117" s="213" t="e">
        <f>Data!#REF!</f>
        <v>#REF!</v>
      </c>
      <c r="X117" s="215">
        <f>IF(ISERROR(INDEX(Data!$DY:$IB,MATCH($W117,Data!$DT:$DT,0),MATCH(X$1&amp;"/"&amp;$A$2,Data!$DY$1:$IB$1,0)))=TRUE,0,INDEX(Data!$DY:$IB,MATCH($W117,Data!$DT:$DT,0),MATCH(X$1&amp;"/"&amp;$A$2,Data!$DY$1:$IB$1,0)))</f>
        <v>0</v>
      </c>
      <c r="Y117" s="215">
        <f>IF(ISERROR(INDEX(Data!$DY:$IB,MATCH($W117,Data!$DT:$DT,0),MATCH(Y$1&amp;"/"&amp;$A$2,Data!$DY$1:$IB$1,0)))=TRUE,0,INDEX(Data!$DY:$IB,MATCH($W117,Data!$DT:$DT,0),MATCH(Y$1&amp;"/"&amp;$A$2,Data!$DY$1:$IB$1,0)))</f>
        <v>0</v>
      </c>
      <c r="Z117" s="215">
        <f>IF(ISERROR(INDEX(Data!$DY:$IB,MATCH($W117,Data!$DT:$DT,0),MATCH(Z$1&amp;"/"&amp;$A$2,Data!$DY$1:$IB$1,0)))=TRUE,0,INDEX(Data!$DY:$IB,MATCH($W117,Data!$DT:$DT,0),MATCH(Z$1&amp;"/"&amp;$A$2,Data!$DY$1:$IB$1,0)))</f>
        <v>0</v>
      </c>
      <c r="AA117" s="215">
        <f>IF(ISERROR(INDEX(Data!$DY:$IB,MATCH($W117,Data!$DT:$DT,0),MATCH(AA$1&amp;"/"&amp;$A$2,Data!$DY$1:$IB$1,0)))=TRUE,0,INDEX(Data!$DY:$IB,MATCH($W117,Data!$DT:$DT,0),MATCH(AA$1&amp;"/"&amp;$A$2,Data!$DY$1:$IB$1,0)))</f>
        <v>0</v>
      </c>
      <c r="AB117" s="215">
        <f>IF(ISERROR(INDEX(Data!$DY:$IB,MATCH($W117,Data!$DT:$DT,0),MATCH(AB$1&amp;"/"&amp;$A$2,Data!$DY$1:$IB$1,0)))=TRUE,0,INDEX(Data!$DY:$IB,MATCH($W117,Data!$DT:$DT,0),MATCH(AB$1&amp;"/"&amp;$A$2,Data!$DY$1:$IB$1,0)))</f>
        <v>0</v>
      </c>
      <c r="AC117" s="213">
        <f t="array" aca="1" ref="AC117" ca="1">SUMPRODUCT(($X117:$AB117&lt;=AC$2)*($X117:$AB117&gt;0))</f>
        <v>0</v>
      </c>
      <c r="AD117" s="213">
        <f t="shared" ca="1" si="61"/>
        <v>0</v>
      </c>
      <c r="AE117" s="213">
        <f t="shared" ca="1" si="61"/>
        <v>0</v>
      </c>
      <c r="AF117" s="213">
        <f t="shared" ca="1" si="61"/>
        <v>0</v>
      </c>
      <c r="AG117" s="213">
        <f t="shared" ca="1" si="61"/>
        <v>0</v>
      </c>
      <c r="AH117" s="213">
        <f t="shared" ca="1" si="61"/>
        <v>0</v>
      </c>
      <c r="AI117" s="213">
        <f t="shared" ca="1" si="47"/>
        <v>0</v>
      </c>
      <c r="AJ117" s="213" t="str">
        <f t="shared" ca="1" si="51"/>
        <v/>
      </c>
      <c r="AK117" s="213" t="str">
        <f t="shared" ca="1" si="52"/>
        <v/>
      </c>
      <c r="AL117" s="213" t="str">
        <f t="shared" ca="1" si="53"/>
        <v/>
      </c>
      <c r="AM117" s="213" t="str">
        <f t="shared" ca="1" si="54"/>
        <v/>
      </c>
      <c r="AN117" s="213" t="str">
        <f t="shared" ca="1" si="55"/>
        <v/>
      </c>
      <c r="AO117" s="213" t="str">
        <f t="shared" ca="1" si="56"/>
        <v/>
      </c>
      <c r="AP117" s="213" t="str">
        <f t="shared" ca="1" si="57"/>
        <v/>
      </c>
      <c r="AQ117" s="213" t="str">
        <f t="shared" ca="1" si="58"/>
        <v/>
      </c>
      <c r="AR117" s="204" t="str">
        <f ca="1">IF(OFFSET($AB117,0,MATCH(A$17,AC$1:AI$1,0))=0,"",OFFSET($AB117,0,MATCH(A$17,AC$1:AI$1,0))&amp;" / "&amp;W117 &amp;" ("&amp;INDEX(Data!DX:DX,MATCH(W117,Data!DT:DT,0))&amp;")")</f>
        <v/>
      </c>
      <c r="AS117" s="204" t="e">
        <f>INDEX(Data!DX:DX,MATCH(W117,Data!DT:DT,0))</f>
        <v>#REF!</v>
      </c>
      <c r="AT117" s="204" t="e">
        <f>MID(INDEX(Data!A:A,MATCH(W117,Data!DT:DT,0)),2,5)</f>
        <v>#REF!</v>
      </c>
      <c r="AU117" s="204" t="e">
        <f>INDEX(Data!DW:DW,MATCH(W117,Data!DT:DT,0))</f>
        <v>#REF!</v>
      </c>
      <c r="AV117" s="204" t="str">
        <f t="shared" ca="1" si="59"/>
        <v/>
      </c>
      <c r="AW117" s="204" t="e">
        <f t="array" aca="1" ref="AW117" ca="1">INDEX($AR$3:$AR$102,MATCH(LARGE(COUNTIF($AQ$3:$AQ$102,"&lt;"&amp;$AQ$3:$AQ$102),ROWS(AQ$3:AQ117)),COUNTIF($AQ$3:$AQ$102,"&lt;"&amp;$AQ$3:$AQ$102),0))</f>
        <v>#NUM!</v>
      </c>
      <c r="AX117" s="344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</row>
    <row r="118" spans="1:89" s="65" customFormat="1" x14ac:dyDescent="0.25">
      <c r="A118" s="261"/>
      <c r="P118" s="203"/>
      <c r="Q118" s="203"/>
      <c r="R118" s="203"/>
      <c r="S118" s="203"/>
      <c r="T118" s="203"/>
      <c r="U118" s="213"/>
      <c r="V118" s="258"/>
      <c r="W118" s="213" t="e">
        <f>Data!#REF!</f>
        <v>#REF!</v>
      </c>
      <c r="X118" s="215">
        <f>IF(ISERROR(INDEX(Data!$DY:$IB,MATCH($W118,Data!$DT:$DT,0),MATCH(X$1&amp;"/"&amp;$A$2,Data!$DY$1:$IB$1,0)))=TRUE,0,INDEX(Data!$DY:$IB,MATCH($W118,Data!$DT:$DT,0),MATCH(X$1&amp;"/"&amp;$A$2,Data!$DY$1:$IB$1,0)))</f>
        <v>0</v>
      </c>
      <c r="Y118" s="215">
        <f>IF(ISERROR(INDEX(Data!$DY:$IB,MATCH($W118,Data!$DT:$DT,0),MATCH(Y$1&amp;"/"&amp;$A$2,Data!$DY$1:$IB$1,0)))=TRUE,0,INDEX(Data!$DY:$IB,MATCH($W118,Data!$DT:$DT,0),MATCH(Y$1&amp;"/"&amp;$A$2,Data!$DY$1:$IB$1,0)))</f>
        <v>0</v>
      </c>
      <c r="Z118" s="215">
        <f>IF(ISERROR(INDEX(Data!$DY:$IB,MATCH($W118,Data!$DT:$DT,0),MATCH(Z$1&amp;"/"&amp;$A$2,Data!$DY$1:$IB$1,0)))=TRUE,0,INDEX(Data!$DY:$IB,MATCH($W118,Data!$DT:$DT,0),MATCH(Z$1&amp;"/"&amp;$A$2,Data!$DY$1:$IB$1,0)))</f>
        <v>0</v>
      </c>
      <c r="AA118" s="215">
        <f>IF(ISERROR(INDEX(Data!$DY:$IB,MATCH($W118,Data!$DT:$DT,0),MATCH(AA$1&amp;"/"&amp;$A$2,Data!$DY$1:$IB$1,0)))=TRUE,0,INDEX(Data!$DY:$IB,MATCH($W118,Data!$DT:$DT,0),MATCH(AA$1&amp;"/"&amp;$A$2,Data!$DY$1:$IB$1,0)))</f>
        <v>0</v>
      </c>
      <c r="AB118" s="215">
        <f>IF(ISERROR(INDEX(Data!$DY:$IB,MATCH($W118,Data!$DT:$DT,0),MATCH(AB$1&amp;"/"&amp;$A$2,Data!$DY$1:$IB$1,0)))=TRUE,0,INDEX(Data!$DY:$IB,MATCH($W118,Data!$DT:$DT,0),MATCH(AB$1&amp;"/"&amp;$A$2,Data!$DY$1:$IB$1,0)))</f>
        <v>0</v>
      </c>
      <c r="AC118" s="213">
        <f t="array" aca="1" ref="AC118" ca="1">SUMPRODUCT(($X118:$AB118&lt;=AC$2)*($X118:$AB118&gt;0))</f>
        <v>0</v>
      </c>
      <c r="AD118" s="213">
        <f t="shared" ca="1" si="61"/>
        <v>0</v>
      </c>
      <c r="AE118" s="213">
        <f t="shared" ca="1" si="61"/>
        <v>0</v>
      </c>
      <c r="AF118" s="213">
        <f t="shared" ca="1" si="61"/>
        <v>0</v>
      </c>
      <c r="AG118" s="213">
        <f t="shared" ca="1" si="61"/>
        <v>0</v>
      </c>
      <c r="AH118" s="213">
        <f t="shared" ca="1" si="61"/>
        <v>0</v>
      </c>
      <c r="AI118" s="213">
        <f t="shared" ca="1" si="47"/>
        <v>0</v>
      </c>
      <c r="AJ118" s="213" t="str">
        <f t="shared" ca="1" si="51"/>
        <v/>
      </c>
      <c r="AK118" s="213" t="str">
        <f t="shared" ca="1" si="52"/>
        <v/>
      </c>
      <c r="AL118" s="213" t="str">
        <f t="shared" ca="1" si="53"/>
        <v/>
      </c>
      <c r="AM118" s="213" t="str">
        <f t="shared" ca="1" si="54"/>
        <v/>
      </c>
      <c r="AN118" s="213" t="str">
        <f t="shared" ca="1" si="55"/>
        <v/>
      </c>
      <c r="AO118" s="213" t="str">
        <f t="shared" ca="1" si="56"/>
        <v/>
      </c>
      <c r="AP118" s="213" t="str">
        <f t="shared" ca="1" si="57"/>
        <v/>
      </c>
      <c r="AQ118" s="213" t="str">
        <f t="shared" ca="1" si="58"/>
        <v/>
      </c>
      <c r="AR118" s="204" t="str">
        <f ca="1">IF(OFFSET($AB118,0,MATCH(A$17,AC$1:AI$1,0))=0,"",OFFSET($AB118,0,MATCH(A$17,AC$1:AI$1,0))&amp;" / "&amp;W118 &amp;" ("&amp;INDEX(Data!DX:DX,MATCH(W118,Data!DT:DT,0))&amp;")")</f>
        <v/>
      </c>
      <c r="AS118" s="204" t="e">
        <f>INDEX(Data!DX:DX,MATCH(W118,Data!DT:DT,0))</f>
        <v>#REF!</v>
      </c>
      <c r="AT118" s="204" t="e">
        <f>MID(INDEX(Data!A:A,MATCH(W118,Data!DT:DT,0)),2,5)</f>
        <v>#REF!</v>
      </c>
      <c r="AU118" s="204" t="e">
        <f>INDEX(Data!DW:DW,MATCH(W118,Data!DT:DT,0))</f>
        <v>#REF!</v>
      </c>
      <c r="AV118" s="204" t="str">
        <f t="shared" ca="1" si="59"/>
        <v/>
      </c>
      <c r="AW118" s="204" t="e">
        <f t="array" aca="1" ref="AW118" ca="1">INDEX($AR$3:$AR$102,MATCH(LARGE(COUNTIF($AQ$3:$AQ$102,"&lt;"&amp;$AQ$3:$AQ$102),ROWS(AQ$3:AQ118)),COUNTIF($AQ$3:$AQ$102,"&lt;"&amp;$AQ$3:$AQ$102),0))</f>
        <v>#NUM!</v>
      </c>
      <c r="AX118" s="344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</row>
    <row r="119" spans="1:89" s="65" customFormat="1" x14ac:dyDescent="0.25">
      <c r="A119" s="261"/>
      <c r="P119" s="203"/>
      <c r="Q119" s="203"/>
      <c r="R119" s="203"/>
      <c r="S119" s="203"/>
      <c r="T119" s="203"/>
      <c r="U119" s="213"/>
      <c r="V119" s="258"/>
      <c r="W119" s="213" t="e">
        <f>Data!#REF!</f>
        <v>#REF!</v>
      </c>
      <c r="X119" s="215">
        <f>IF(ISERROR(INDEX(Data!$DY:$IB,MATCH($W119,Data!$DT:$DT,0),MATCH(X$1&amp;"/"&amp;$A$2,Data!$DY$1:$IB$1,0)))=TRUE,0,INDEX(Data!$DY:$IB,MATCH($W119,Data!$DT:$DT,0),MATCH(X$1&amp;"/"&amp;$A$2,Data!$DY$1:$IB$1,0)))</f>
        <v>0</v>
      </c>
      <c r="Y119" s="215">
        <f>IF(ISERROR(INDEX(Data!$DY:$IB,MATCH($W119,Data!$DT:$DT,0),MATCH(Y$1&amp;"/"&amp;$A$2,Data!$DY$1:$IB$1,0)))=TRUE,0,INDEX(Data!$DY:$IB,MATCH($W119,Data!$DT:$DT,0),MATCH(Y$1&amp;"/"&amp;$A$2,Data!$DY$1:$IB$1,0)))</f>
        <v>0</v>
      </c>
      <c r="Z119" s="215">
        <f>IF(ISERROR(INDEX(Data!$DY:$IB,MATCH($W119,Data!$DT:$DT,0),MATCH(Z$1&amp;"/"&amp;$A$2,Data!$DY$1:$IB$1,0)))=TRUE,0,INDEX(Data!$DY:$IB,MATCH($W119,Data!$DT:$DT,0),MATCH(Z$1&amp;"/"&amp;$A$2,Data!$DY$1:$IB$1,0)))</f>
        <v>0</v>
      </c>
      <c r="AA119" s="215">
        <f>IF(ISERROR(INDEX(Data!$DY:$IB,MATCH($W119,Data!$DT:$DT,0),MATCH(AA$1&amp;"/"&amp;$A$2,Data!$DY$1:$IB$1,0)))=TRUE,0,INDEX(Data!$DY:$IB,MATCH($W119,Data!$DT:$DT,0),MATCH(AA$1&amp;"/"&amp;$A$2,Data!$DY$1:$IB$1,0)))</f>
        <v>0</v>
      </c>
      <c r="AB119" s="215">
        <f>IF(ISERROR(INDEX(Data!$DY:$IB,MATCH($W119,Data!$DT:$DT,0),MATCH(AB$1&amp;"/"&amp;$A$2,Data!$DY$1:$IB$1,0)))=TRUE,0,INDEX(Data!$DY:$IB,MATCH($W119,Data!$DT:$DT,0),MATCH(AB$1&amp;"/"&amp;$A$2,Data!$DY$1:$IB$1,0)))</f>
        <v>0</v>
      </c>
      <c r="AC119" s="213">
        <f t="array" aca="1" ref="AC119" ca="1">SUMPRODUCT(($X119:$AB119&lt;=AC$2)*($X119:$AB119&gt;0))</f>
        <v>0</v>
      </c>
      <c r="AD119" s="213">
        <f t="shared" ca="1" si="61"/>
        <v>0</v>
      </c>
      <c r="AE119" s="213">
        <f t="shared" ca="1" si="61"/>
        <v>0</v>
      </c>
      <c r="AF119" s="213">
        <f t="shared" ca="1" si="61"/>
        <v>0</v>
      </c>
      <c r="AG119" s="213">
        <f t="shared" ca="1" si="61"/>
        <v>0</v>
      </c>
      <c r="AH119" s="213">
        <f t="shared" ca="1" si="61"/>
        <v>0</v>
      </c>
      <c r="AI119" s="213">
        <f t="shared" ca="1" si="47"/>
        <v>0</v>
      </c>
      <c r="AJ119" s="213" t="str">
        <f t="shared" ca="1" si="51"/>
        <v/>
      </c>
      <c r="AK119" s="213" t="str">
        <f t="shared" ca="1" si="52"/>
        <v/>
      </c>
      <c r="AL119" s="213" t="str">
        <f t="shared" ca="1" si="53"/>
        <v/>
      </c>
      <c r="AM119" s="213" t="str">
        <f t="shared" ca="1" si="54"/>
        <v/>
      </c>
      <c r="AN119" s="213" t="str">
        <f t="shared" ca="1" si="55"/>
        <v/>
      </c>
      <c r="AO119" s="213" t="str">
        <f t="shared" ca="1" si="56"/>
        <v/>
      </c>
      <c r="AP119" s="213" t="str">
        <f t="shared" ca="1" si="57"/>
        <v/>
      </c>
      <c r="AQ119" s="213" t="str">
        <f t="shared" ca="1" si="58"/>
        <v/>
      </c>
      <c r="AR119" s="204" t="str">
        <f ca="1">IF(OFFSET($AB119,0,MATCH(A$17,AC$1:AI$1,0))=0,"",OFFSET($AB119,0,MATCH(A$17,AC$1:AI$1,0))&amp;" / "&amp;W119 &amp;" ("&amp;INDEX(Data!DX:DX,MATCH(W119,Data!DT:DT,0))&amp;")")</f>
        <v/>
      </c>
      <c r="AS119" s="204" t="e">
        <f>INDEX(Data!DX:DX,MATCH(W119,Data!DT:DT,0))</f>
        <v>#REF!</v>
      </c>
      <c r="AT119" s="204" t="e">
        <f>MID(INDEX(Data!A:A,MATCH(W119,Data!DT:DT,0)),2,5)</f>
        <v>#REF!</v>
      </c>
      <c r="AU119" s="204" t="e">
        <f>INDEX(Data!DW:DW,MATCH(W119,Data!DT:DT,0))</f>
        <v>#REF!</v>
      </c>
      <c r="AV119" s="204" t="str">
        <f t="shared" ca="1" si="59"/>
        <v/>
      </c>
      <c r="AW119" s="204" t="e">
        <f t="array" aca="1" ref="AW119" ca="1">INDEX($AR$3:$AR$102,MATCH(LARGE(COUNTIF($AQ$3:$AQ$102,"&lt;"&amp;$AQ$3:$AQ$102),ROWS(AQ$3:AQ119)),COUNTIF($AQ$3:$AQ$102,"&lt;"&amp;$AQ$3:$AQ$102),0))</f>
        <v>#NUM!</v>
      </c>
      <c r="AX119" s="344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</row>
    <row r="120" spans="1:89" s="65" customFormat="1" x14ac:dyDescent="0.25">
      <c r="A120" s="261"/>
      <c r="P120" s="203"/>
      <c r="Q120" s="203"/>
      <c r="R120" s="203"/>
      <c r="S120" s="203"/>
      <c r="T120" s="203"/>
      <c r="U120" s="213"/>
      <c r="V120" s="258"/>
      <c r="W120" s="213" t="e">
        <f>Data!#REF!</f>
        <v>#REF!</v>
      </c>
      <c r="X120" s="215">
        <f>IF(ISERROR(INDEX(Data!$DY:$IB,MATCH($W120,Data!$DT:$DT,0),MATCH(X$1&amp;"/"&amp;$A$2,Data!$DY$1:$IB$1,0)))=TRUE,0,INDEX(Data!$DY:$IB,MATCH($W120,Data!$DT:$DT,0),MATCH(X$1&amp;"/"&amp;$A$2,Data!$DY$1:$IB$1,0)))</f>
        <v>0</v>
      </c>
      <c r="Y120" s="215">
        <f>IF(ISERROR(INDEX(Data!$DY:$IB,MATCH($W120,Data!$DT:$DT,0),MATCH(Y$1&amp;"/"&amp;$A$2,Data!$DY$1:$IB$1,0)))=TRUE,0,INDEX(Data!$DY:$IB,MATCH($W120,Data!$DT:$DT,0),MATCH(Y$1&amp;"/"&amp;$A$2,Data!$DY$1:$IB$1,0)))</f>
        <v>0</v>
      </c>
      <c r="Z120" s="215">
        <f>IF(ISERROR(INDEX(Data!$DY:$IB,MATCH($W120,Data!$DT:$DT,0),MATCH(Z$1&amp;"/"&amp;$A$2,Data!$DY$1:$IB$1,0)))=TRUE,0,INDEX(Data!$DY:$IB,MATCH($W120,Data!$DT:$DT,0),MATCH(Z$1&amp;"/"&amp;$A$2,Data!$DY$1:$IB$1,0)))</f>
        <v>0</v>
      </c>
      <c r="AA120" s="215">
        <f>IF(ISERROR(INDEX(Data!$DY:$IB,MATCH($W120,Data!$DT:$DT,0),MATCH(AA$1&amp;"/"&amp;$A$2,Data!$DY$1:$IB$1,0)))=TRUE,0,INDEX(Data!$DY:$IB,MATCH($W120,Data!$DT:$DT,0),MATCH(AA$1&amp;"/"&amp;$A$2,Data!$DY$1:$IB$1,0)))</f>
        <v>0</v>
      </c>
      <c r="AB120" s="215">
        <f>IF(ISERROR(INDEX(Data!$DY:$IB,MATCH($W120,Data!$DT:$DT,0),MATCH(AB$1&amp;"/"&amp;$A$2,Data!$DY$1:$IB$1,0)))=TRUE,0,INDEX(Data!$DY:$IB,MATCH($W120,Data!$DT:$DT,0),MATCH(AB$1&amp;"/"&amp;$A$2,Data!$DY$1:$IB$1,0)))</f>
        <v>0</v>
      </c>
      <c r="AC120" s="213">
        <f t="array" aca="1" ref="AC120" ca="1">SUMPRODUCT(($X120:$AB120&lt;=AC$2)*($X120:$AB120&gt;0))</f>
        <v>0</v>
      </c>
      <c r="AD120" s="213">
        <f t="shared" ca="1" si="61"/>
        <v>0</v>
      </c>
      <c r="AE120" s="213">
        <f t="shared" ca="1" si="61"/>
        <v>0</v>
      </c>
      <c r="AF120" s="213">
        <f t="shared" ca="1" si="61"/>
        <v>0</v>
      </c>
      <c r="AG120" s="213">
        <f t="shared" ca="1" si="61"/>
        <v>0</v>
      </c>
      <c r="AH120" s="213">
        <f t="shared" ca="1" si="61"/>
        <v>0</v>
      </c>
      <c r="AI120" s="213">
        <f t="shared" ca="1" si="47"/>
        <v>0</v>
      </c>
      <c r="AJ120" s="213" t="str">
        <f t="shared" ca="1" si="51"/>
        <v/>
      </c>
      <c r="AK120" s="213" t="str">
        <f t="shared" ca="1" si="52"/>
        <v/>
      </c>
      <c r="AL120" s="213" t="str">
        <f t="shared" ca="1" si="53"/>
        <v/>
      </c>
      <c r="AM120" s="213" t="str">
        <f t="shared" ca="1" si="54"/>
        <v/>
      </c>
      <c r="AN120" s="213" t="str">
        <f t="shared" ca="1" si="55"/>
        <v/>
      </c>
      <c r="AO120" s="213" t="str">
        <f t="shared" ca="1" si="56"/>
        <v/>
      </c>
      <c r="AP120" s="213" t="str">
        <f t="shared" ca="1" si="57"/>
        <v/>
      </c>
      <c r="AQ120" s="213" t="str">
        <f t="shared" ca="1" si="58"/>
        <v/>
      </c>
      <c r="AR120" s="204" t="str">
        <f ca="1">IF(OFFSET($AB120,0,MATCH(A$17,AC$1:AI$1,0))=0,"",OFFSET($AB120,0,MATCH(A$17,AC$1:AI$1,0))&amp;" / "&amp;W120 &amp;" ("&amp;INDEX(Data!DX:DX,MATCH(W120,Data!DT:DT,0))&amp;")")</f>
        <v/>
      </c>
      <c r="AS120" s="204" t="e">
        <f>INDEX(Data!DX:DX,MATCH(W120,Data!DT:DT,0))</f>
        <v>#REF!</v>
      </c>
      <c r="AT120" s="204" t="e">
        <f>MID(INDEX(Data!A:A,MATCH(W120,Data!DT:DT,0)),2,5)</f>
        <v>#REF!</v>
      </c>
      <c r="AU120" s="204" t="e">
        <f>INDEX(Data!DW:DW,MATCH(W120,Data!DT:DT,0))</f>
        <v>#REF!</v>
      </c>
      <c r="AV120" s="204" t="str">
        <f t="shared" ca="1" si="59"/>
        <v/>
      </c>
      <c r="AW120" s="204" t="e">
        <f t="array" aca="1" ref="AW120" ca="1">INDEX($AR$3:$AR$102,MATCH(LARGE(COUNTIF($AQ$3:$AQ$102,"&lt;"&amp;$AQ$3:$AQ$102),ROWS(AQ$3:AQ120)),COUNTIF($AQ$3:$AQ$102,"&lt;"&amp;$AQ$3:$AQ$102),0))</f>
        <v>#NUM!</v>
      </c>
      <c r="AX120" s="344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</row>
    <row r="121" spans="1:89" s="65" customFormat="1" x14ac:dyDescent="0.25">
      <c r="A121" s="261"/>
      <c r="P121" s="203"/>
      <c r="Q121" s="203"/>
      <c r="R121" s="203"/>
      <c r="S121" s="203"/>
      <c r="T121" s="203"/>
      <c r="U121" s="213"/>
      <c r="V121" s="258"/>
      <c r="W121" s="213" t="e">
        <f>Data!#REF!</f>
        <v>#REF!</v>
      </c>
      <c r="X121" s="215">
        <f>IF(ISERROR(INDEX(Data!$DY:$IB,MATCH($W121,Data!$DT:$DT,0),MATCH(X$1&amp;"/"&amp;$A$2,Data!$DY$1:$IB$1,0)))=TRUE,0,INDEX(Data!$DY:$IB,MATCH($W121,Data!$DT:$DT,0),MATCH(X$1&amp;"/"&amp;$A$2,Data!$DY$1:$IB$1,0)))</f>
        <v>0</v>
      </c>
      <c r="Y121" s="215">
        <f>IF(ISERROR(INDEX(Data!$DY:$IB,MATCH($W121,Data!$DT:$DT,0),MATCH(Y$1&amp;"/"&amp;$A$2,Data!$DY$1:$IB$1,0)))=TRUE,0,INDEX(Data!$DY:$IB,MATCH($W121,Data!$DT:$DT,0),MATCH(Y$1&amp;"/"&amp;$A$2,Data!$DY$1:$IB$1,0)))</f>
        <v>0</v>
      </c>
      <c r="Z121" s="215">
        <f>IF(ISERROR(INDEX(Data!$DY:$IB,MATCH($W121,Data!$DT:$DT,0),MATCH(Z$1&amp;"/"&amp;$A$2,Data!$DY$1:$IB$1,0)))=TRUE,0,INDEX(Data!$DY:$IB,MATCH($W121,Data!$DT:$DT,0),MATCH(Z$1&amp;"/"&amp;$A$2,Data!$DY$1:$IB$1,0)))</f>
        <v>0</v>
      </c>
      <c r="AA121" s="215">
        <f>IF(ISERROR(INDEX(Data!$DY:$IB,MATCH($W121,Data!$DT:$DT,0),MATCH(AA$1&amp;"/"&amp;$A$2,Data!$DY$1:$IB$1,0)))=TRUE,0,INDEX(Data!$DY:$IB,MATCH($W121,Data!$DT:$DT,0),MATCH(AA$1&amp;"/"&amp;$A$2,Data!$DY$1:$IB$1,0)))</f>
        <v>0</v>
      </c>
      <c r="AB121" s="215">
        <f>IF(ISERROR(INDEX(Data!$DY:$IB,MATCH($W121,Data!$DT:$DT,0),MATCH(AB$1&amp;"/"&amp;$A$2,Data!$DY$1:$IB$1,0)))=TRUE,0,INDEX(Data!$DY:$IB,MATCH($W121,Data!$DT:$DT,0),MATCH(AB$1&amp;"/"&amp;$A$2,Data!$DY$1:$IB$1,0)))</f>
        <v>0</v>
      </c>
      <c r="AC121" s="213">
        <f t="array" aca="1" ref="AC121" ca="1">SUMPRODUCT(($X121:$AB121&lt;=AC$2)*($X121:$AB121&gt;0))</f>
        <v>0</v>
      </c>
      <c r="AD121" s="213">
        <f t="shared" ca="1" si="61"/>
        <v>0</v>
      </c>
      <c r="AE121" s="213">
        <f t="shared" ca="1" si="61"/>
        <v>0</v>
      </c>
      <c r="AF121" s="213">
        <f t="shared" ca="1" si="61"/>
        <v>0</v>
      </c>
      <c r="AG121" s="213">
        <f t="shared" ca="1" si="61"/>
        <v>0</v>
      </c>
      <c r="AH121" s="213">
        <f t="shared" ca="1" si="61"/>
        <v>0</v>
      </c>
      <c r="AI121" s="213">
        <f t="shared" ca="1" si="47"/>
        <v>0</v>
      </c>
      <c r="AJ121" s="213" t="str">
        <f t="shared" ca="1" si="51"/>
        <v/>
      </c>
      <c r="AK121" s="213" t="str">
        <f t="shared" ca="1" si="52"/>
        <v/>
      </c>
      <c r="AL121" s="213" t="str">
        <f t="shared" ca="1" si="53"/>
        <v/>
      </c>
      <c r="AM121" s="213" t="str">
        <f t="shared" ca="1" si="54"/>
        <v/>
      </c>
      <c r="AN121" s="213" t="str">
        <f t="shared" ca="1" si="55"/>
        <v/>
      </c>
      <c r="AO121" s="213" t="str">
        <f t="shared" ca="1" si="56"/>
        <v/>
      </c>
      <c r="AP121" s="213" t="str">
        <f t="shared" ca="1" si="57"/>
        <v/>
      </c>
      <c r="AQ121" s="213" t="str">
        <f t="shared" ca="1" si="58"/>
        <v/>
      </c>
      <c r="AR121" s="204" t="str">
        <f ca="1">IF(OFFSET($AB121,0,MATCH(A$17,AC$1:AI$1,0))=0,"",OFFSET($AB121,0,MATCH(A$17,AC$1:AI$1,0))&amp;" / "&amp;W121 &amp;" ("&amp;INDEX(Data!DX:DX,MATCH(W121,Data!DT:DT,0))&amp;")")</f>
        <v/>
      </c>
      <c r="AS121" s="204" t="e">
        <f>INDEX(Data!DX:DX,MATCH(W121,Data!DT:DT,0))</f>
        <v>#REF!</v>
      </c>
      <c r="AT121" s="204" t="e">
        <f>MID(INDEX(Data!A:A,MATCH(W121,Data!DT:DT,0)),2,5)</f>
        <v>#REF!</v>
      </c>
      <c r="AU121" s="204" t="e">
        <f>INDEX(Data!DW:DW,MATCH(W121,Data!DT:DT,0))</f>
        <v>#REF!</v>
      </c>
      <c r="AV121" s="204" t="str">
        <f t="shared" ca="1" si="59"/>
        <v/>
      </c>
      <c r="AW121" s="204" t="e">
        <f t="array" aca="1" ref="AW121" ca="1">INDEX($AR$3:$AR$102,MATCH(LARGE(COUNTIF($AQ$3:$AQ$102,"&lt;"&amp;$AQ$3:$AQ$102),ROWS(AQ$3:AQ121)),COUNTIF($AQ$3:$AQ$102,"&lt;"&amp;$AQ$3:$AQ$102),0))</f>
        <v>#NUM!</v>
      </c>
      <c r="AX121" s="344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</row>
    <row r="122" spans="1:89" s="65" customFormat="1" x14ac:dyDescent="0.25">
      <c r="A122" s="261"/>
      <c r="P122" s="203"/>
      <c r="Q122" s="203"/>
      <c r="R122" s="203"/>
      <c r="S122" s="203"/>
      <c r="T122" s="203"/>
      <c r="U122" s="213"/>
      <c r="V122" s="258"/>
      <c r="W122" s="213" t="e">
        <f>Data!#REF!</f>
        <v>#REF!</v>
      </c>
      <c r="X122" s="215">
        <f>IF(ISERROR(INDEX(Data!$DY:$IB,MATCH($W122,Data!$DT:$DT,0),MATCH(X$1&amp;"/"&amp;$A$2,Data!$DY$1:$IB$1,0)))=TRUE,0,INDEX(Data!$DY:$IB,MATCH($W122,Data!$DT:$DT,0),MATCH(X$1&amp;"/"&amp;$A$2,Data!$DY$1:$IB$1,0)))</f>
        <v>0</v>
      </c>
      <c r="Y122" s="215">
        <f>IF(ISERROR(INDEX(Data!$DY:$IB,MATCH($W122,Data!$DT:$DT,0),MATCH(Y$1&amp;"/"&amp;$A$2,Data!$DY$1:$IB$1,0)))=TRUE,0,INDEX(Data!$DY:$IB,MATCH($W122,Data!$DT:$DT,0),MATCH(Y$1&amp;"/"&amp;$A$2,Data!$DY$1:$IB$1,0)))</f>
        <v>0</v>
      </c>
      <c r="Z122" s="215">
        <f>IF(ISERROR(INDEX(Data!$DY:$IB,MATCH($W122,Data!$DT:$DT,0),MATCH(Z$1&amp;"/"&amp;$A$2,Data!$DY$1:$IB$1,0)))=TRUE,0,INDEX(Data!$DY:$IB,MATCH($W122,Data!$DT:$DT,0),MATCH(Z$1&amp;"/"&amp;$A$2,Data!$DY$1:$IB$1,0)))</f>
        <v>0</v>
      </c>
      <c r="AA122" s="215">
        <f>IF(ISERROR(INDEX(Data!$DY:$IB,MATCH($W122,Data!$DT:$DT,0),MATCH(AA$1&amp;"/"&amp;$A$2,Data!$DY$1:$IB$1,0)))=TRUE,0,INDEX(Data!$DY:$IB,MATCH($W122,Data!$DT:$DT,0),MATCH(AA$1&amp;"/"&amp;$A$2,Data!$DY$1:$IB$1,0)))</f>
        <v>0</v>
      </c>
      <c r="AB122" s="215">
        <f>IF(ISERROR(INDEX(Data!$DY:$IB,MATCH($W122,Data!$DT:$DT,0),MATCH(AB$1&amp;"/"&amp;$A$2,Data!$DY$1:$IB$1,0)))=TRUE,0,INDEX(Data!$DY:$IB,MATCH($W122,Data!$DT:$DT,0),MATCH(AB$1&amp;"/"&amp;$A$2,Data!$DY$1:$IB$1,0)))</f>
        <v>0</v>
      </c>
      <c r="AC122" s="213">
        <f t="array" aca="1" ref="AC122" ca="1">SUMPRODUCT(($X122:$AB122&lt;=AC$2)*($X122:$AB122&gt;0))</f>
        <v>0</v>
      </c>
      <c r="AD122" s="213">
        <f t="shared" ca="1" si="61"/>
        <v>0</v>
      </c>
      <c r="AE122" s="213">
        <f t="shared" ca="1" si="61"/>
        <v>0</v>
      </c>
      <c r="AF122" s="213">
        <f t="shared" ca="1" si="61"/>
        <v>0</v>
      </c>
      <c r="AG122" s="213">
        <f t="shared" ca="1" si="61"/>
        <v>0</v>
      </c>
      <c r="AH122" s="213">
        <f t="shared" ca="1" si="61"/>
        <v>0</v>
      </c>
      <c r="AI122" s="213">
        <f t="shared" ca="1" si="47"/>
        <v>0</v>
      </c>
      <c r="AJ122" s="213" t="str">
        <f t="shared" ca="1" si="51"/>
        <v/>
      </c>
      <c r="AK122" s="213" t="str">
        <f t="shared" ca="1" si="52"/>
        <v/>
      </c>
      <c r="AL122" s="213" t="str">
        <f t="shared" ca="1" si="53"/>
        <v/>
      </c>
      <c r="AM122" s="213" t="str">
        <f t="shared" ca="1" si="54"/>
        <v/>
      </c>
      <c r="AN122" s="213" t="str">
        <f t="shared" ca="1" si="55"/>
        <v/>
      </c>
      <c r="AO122" s="213" t="str">
        <f t="shared" ca="1" si="56"/>
        <v/>
      </c>
      <c r="AP122" s="213" t="str">
        <f t="shared" ca="1" si="57"/>
        <v/>
      </c>
      <c r="AQ122" s="213" t="str">
        <f t="shared" ca="1" si="58"/>
        <v/>
      </c>
      <c r="AR122" s="204" t="str">
        <f ca="1">IF(OFFSET($AB122,0,MATCH(A$17,AC$1:AI$1,0))=0,"",OFFSET($AB122,0,MATCH(A$17,AC$1:AI$1,0))&amp;" / "&amp;W122 &amp;" ("&amp;INDEX(Data!DX:DX,MATCH(W122,Data!DT:DT,0))&amp;")")</f>
        <v/>
      </c>
      <c r="AS122" s="204" t="e">
        <f>INDEX(Data!DX:DX,MATCH(W122,Data!DT:DT,0))</f>
        <v>#REF!</v>
      </c>
      <c r="AT122" s="204" t="e">
        <f>MID(INDEX(Data!A:A,MATCH(W122,Data!DT:DT,0)),2,5)</f>
        <v>#REF!</v>
      </c>
      <c r="AU122" s="204" t="e">
        <f>INDEX(Data!DW:DW,MATCH(W122,Data!DT:DT,0))</f>
        <v>#REF!</v>
      </c>
      <c r="AV122" s="204" t="str">
        <f t="shared" ca="1" si="59"/>
        <v/>
      </c>
      <c r="AW122" s="204" t="e">
        <f t="array" aca="1" ref="AW122" ca="1">INDEX($AR$3:$AR$102,MATCH(LARGE(COUNTIF($AQ$3:$AQ$102,"&lt;"&amp;$AQ$3:$AQ$102),ROWS(AQ$3:AQ122)),COUNTIF($AQ$3:$AQ$102,"&lt;"&amp;$AQ$3:$AQ$102),0))</f>
        <v>#NUM!</v>
      </c>
      <c r="AX122" s="344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</row>
    <row r="123" spans="1:89" s="65" customFormat="1" x14ac:dyDescent="0.25">
      <c r="A123" s="261"/>
      <c r="P123" s="203"/>
      <c r="Q123" s="203"/>
      <c r="R123" s="203"/>
      <c r="S123" s="203"/>
      <c r="T123" s="203"/>
      <c r="U123" s="213"/>
      <c r="V123" s="258"/>
      <c r="W123" s="213" t="e">
        <f>Data!#REF!</f>
        <v>#REF!</v>
      </c>
      <c r="X123" s="215">
        <f>IF(ISERROR(INDEX(Data!$DY:$IB,MATCH($W123,Data!$DT:$DT,0),MATCH(X$1&amp;"/"&amp;$A$2,Data!$DY$1:$IB$1,0)))=TRUE,0,INDEX(Data!$DY:$IB,MATCH($W123,Data!$DT:$DT,0),MATCH(X$1&amp;"/"&amp;$A$2,Data!$DY$1:$IB$1,0)))</f>
        <v>0</v>
      </c>
      <c r="Y123" s="215">
        <f>IF(ISERROR(INDEX(Data!$DY:$IB,MATCH($W123,Data!$DT:$DT,0),MATCH(Y$1&amp;"/"&amp;$A$2,Data!$DY$1:$IB$1,0)))=TRUE,0,INDEX(Data!$DY:$IB,MATCH($W123,Data!$DT:$DT,0),MATCH(Y$1&amp;"/"&amp;$A$2,Data!$DY$1:$IB$1,0)))</f>
        <v>0</v>
      </c>
      <c r="Z123" s="215">
        <f>IF(ISERROR(INDEX(Data!$DY:$IB,MATCH($W123,Data!$DT:$DT,0),MATCH(Z$1&amp;"/"&amp;$A$2,Data!$DY$1:$IB$1,0)))=TRUE,0,INDEX(Data!$DY:$IB,MATCH($W123,Data!$DT:$DT,0),MATCH(Z$1&amp;"/"&amp;$A$2,Data!$DY$1:$IB$1,0)))</f>
        <v>0</v>
      </c>
      <c r="AA123" s="215">
        <f>IF(ISERROR(INDEX(Data!$DY:$IB,MATCH($W123,Data!$DT:$DT,0),MATCH(AA$1&amp;"/"&amp;$A$2,Data!$DY$1:$IB$1,0)))=TRUE,0,INDEX(Data!$DY:$IB,MATCH($W123,Data!$DT:$DT,0),MATCH(AA$1&amp;"/"&amp;$A$2,Data!$DY$1:$IB$1,0)))</f>
        <v>0</v>
      </c>
      <c r="AB123" s="215">
        <f>IF(ISERROR(INDEX(Data!$DY:$IB,MATCH($W123,Data!$DT:$DT,0),MATCH(AB$1&amp;"/"&amp;$A$2,Data!$DY$1:$IB$1,0)))=TRUE,0,INDEX(Data!$DY:$IB,MATCH($W123,Data!$DT:$DT,0),MATCH(AB$1&amp;"/"&amp;$A$2,Data!$DY$1:$IB$1,0)))</f>
        <v>0</v>
      </c>
      <c r="AC123" s="213">
        <f t="array" aca="1" ref="AC123" ca="1">SUMPRODUCT(($X123:$AB123&lt;=AC$2)*($X123:$AB123&gt;0))</f>
        <v>0</v>
      </c>
      <c r="AD123" s="213">
        <f t="shared" ca="1" si="61"/>
        <v>0</v>
      </c>
      <c r="AE123" s="213">
        <f t="shared" ca="1" si="61"/>
        <v>0</v>
      </c>
      <c r="AF123" s="213">
        <f t="shared" ca="1" si="61"/>
        <v>0</v>
      </c>
      <c r="AG123" s="213">
        <f t="shared" ca="1" si="61"/>
        <v>0</v>
      </c>
      <c r="AH123" s="213">
        <f t="shared" ca="1" si="61"/>
        <v>0</v>
      </c>
      <c r="AI123" s="213">
        <f t="shared" ca="1" si="47"/>
        <v>0</v>
      </c>
      <c r="AJ123" s="213" t="str">
        <f t="shared" ca="1" si="51"/>
        <v/>
      </c>
      <c r="AK123" s="213" t="str">
        <f t="shared" ca="1" si="52"/>
        <v/>
      </c>
      <c r="AL123" s="213" t="str">
        <f t="shared" ca="1" si="53"/>
        <v/>
      </c>
      <c r="AM123" s="213" t="str">
        <f t="shared" ca="1" si="54"/>
        <v/>
      </c>
      <c r="AN123" s="213" t="str">
        <f t="shared" ca="1" si="55"/>
        <v/>
      </c>
      <c r="AO123" s="213" t="str">
        <f t="shared" ca="1" si="56"/>
        <v/>
      </c>
      <c r="AP123" s="213" t="str">
        <f t="shared" ca="1" si="57"/>
        <v/>
      </c>
      <c r="AQ123" s="213" t="str">
        <f t="shared" ca="1" si="58"/>
        <v/>
      </c>
      <c r="AR123" s="204" t="str">
        <f ca="1">IF(OFFSET($AB123,0,MATCH(A$17,AC$1:AI$1,0))=0,"",OFFSET($AB123,0,MATCH(A$17,AC$1:AI$1,0))&amp;" / "&amp;W123 &amp;" ("&amp;INDEX(Data!DX:DX,MATCH(W123,Data!DT:DT,0))&amp;")")</f>
        <v/>
      </c>
      <c r="AS123" s="204" t="e">
        <f>INDEX(Data!DX:DX,MATCH(W123,Data!DT:DT,0))</f>
        <v>#REF!</v>
      </c>
      <c r="AT123" s="204" t="e">
        <f>MID(INDEX(Data!A:A,MATCH(W123,Data!DT:DT,0)),2,5)</f>
        <v>#REF!</v>
      </c>
      <c r="AU123" s="204" t="e">
        <f>INDEX(Data!DW:DW,MATCH(W123,Data!DT:DT,0))</f>
        <v>#REF!</v>
      </c>
      <c r="AV123" s="204" t="str">
        <f t="shared" ca="1" si="59"/>
        <v/>
      </c>
      <c r="AW123" s="204" t="e">
        <f t="array" aca="1" ref="AW123" ca="1">INDEX($AR$3:$AR$102,MATCH(LARGE(COUNTIF($AQ$3:$AQ$102,"&lt;"&amp;$AQ$3:$AQ$102),ROWS(AQ$3:AQ123)),COUNTIF($AQ$3:$AQ$102,"&lt;"&amp;$AQ$3:$AQ$102),0))</f>
        <v>#NUM!</v>
      </c>
      <c r="AX123" s="344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</row>
    <row r="124" spans="1:89" s="65" customFormat="1" x14ac:dyDescent="0.25">
      <c r="A124" s="261"/>
      <c r="P124" s="203"/>
      <c r="Q124" s="203"/>
      <c r="R124" s="203"/>
      <c r="S124" s="203"/>
      <c r="T124" s="203"/>
      <c r="U124" s="213"/>
      <c r="V124" s="258"/>
      <c r="W124" s="213" t="e">
        <f>Data!#REF!</f>
        <v>#REF!</v>
      </c>
      <c r="X124" s="215">
        <f>IF(ISERROR(INDEX(Data!$DY:$IB,MATCH($W124,Data!$DT:$DT,0),MATCH(X$1&amp;"/"&amp;$A$2,Data!$DY$1:$IB$1,0)))=TRUE,0,INDEX(Data!$DY:$IB,MATCH($W124,Data!$DT:$DT,0),MATCH(X$1&amp;"/"&amp;$A$2,Data!$DY$1:$IB$1,0)))</f>
        <v>0</v>
      </c>
      <c r="Y124" s="215">
        <f>IF(ISERROR(INDEX(Data!$DY:$IB,MATCH($W124,Data!$DT:$DT,0),MATCH(Y$1&amp;"/"&amp;$A$2,Data!$DY$1:$IB$1,0)))=TRUE,0,INDEX(Data!$DY:$IB,MATCH($W124,Data!$DT:$DT,0),MATCH(Y$1&amp;"/"&amp;$A$2,Data!$DY$1:$IB$1,0)))</f>
        <v>0</v>
      </c>
      <c r="Z124" s="215">
        <f>IF(ISERROR(INDEX(Data!$DY:$IB,MATCH($W124,Data!$DT:$DT,0),MATCH(Z$1&amp;"/"&amp;$A$2,Data!$DY$1:$IB$1,0)))=TRUE,0,INDEX(Data!$DY:$IB,MATCH($W124,Data!$DT:$DT,0),MATCH(Z$1&amp;"/"&amp;$A$2,Data!$DY$1:$IB$1,0)))</f>
        <v>0</v>
      </c>
      <c r="AA124" s="215">
        <f>IF(ISERROR(INDEX(Data!$DY:$IB,MATCH($W124,Data!$DT:$DT,0),MATCH(AA$1&amp;"/"&amp;$A$2,Data!$DY$1:$IB$1,0)))=TRUE,0,INDEX(Data!$DY:$IB,MATCH($W124,Data!$DT:$DT,0),MATCH(AA$1&amp;"/"&amp;$A$2,Data!$DY$1:$IB$1,0)))</f>
        <v>0</v>
      </c>
      <c r="AB124" s="215">
        <f>IF(ISERROR(INDEX(Data!$DY:$IB,MATCH($W124,Data!$DT:$DT,0),MATCH(AB$1&amp;"/"&amp;$A$2,Data!$DY$1:$IB$1,0)))=TRUE,0,INDEX(Data!$DY:$IB,MATCH($W124,Data!$DT:$DT,0),MATCH(AB$1&amp;"/"&amp;$A$2,Data!$DY$1:$IB$1,0)))</f>
        <v>0</v>
      </c>
      <c r="AC124" s="213">
        <f t="array" aca="1" ref="AC124" ca="1">SUMPRODUCT(($X124:$AB124&lt;=AC$2)*($X124:$AB124&gt;0))</f>
        <v>0</v>
      </c>
      <c r="AD124" s="213">
        <f t="shared" ca="1" si="61"/>
        <v>0</v>
      </c>
      <c r="AE124" s="213">
        <f t="shared" ca="1" si="61"/>
        <v>0</v>
      </c>
      <c r="AF124" s="213">
        <f t="shared" ca="1" si="61"/>
        <v>0</v>
      </c>
      <c r="AG124" s="213">
        <f t="shared" ca="1" si="61"/>
        <v>0</v>
      </c>
      <c r="AH124" s="213">
        <f t="shared" ca="1" si="61"/>
        <v>0</v>
      </c>
      <c r="AI124" s="213">
        <f t="shared" ca="1" si="47"/>
        <v>0</v>
      </c>
      <c r="AJ124" s="213" t="str">
        <f t="shared" ca="1" si="51"/>
        <v/>
      </c>
      <c r="AK124" s="213" t="str">
        <f t="shared" ca="1" si="52"/>
        <v/>
      </c>
      <c r="AL124" s="213" t="str">
        <f t="shared" ca="1" si="53"/>
        <v/>
      </c>
      <c r="AM124" s="213" t="str">
        <f t="shared" ca="1" si="54"/>
        <v/>
      </c>
      <c r="AN124" s="213" t="str">
        <f t="shared" ca="1" si="55"/>
        <v/>
      </c>
      <c r="AO124" s="213" t="str">
        <f t="shared" ca="1" si="56"/>
        <v/>
      </c>
      <c r="AP124" s="213" t="str">
        <f t="shared" ca="1" si="57"/>
        <v/>
      </c>
      <c r="AQ124" s="213" t="str">
        <f t="shared" ca="1" si="58"/>
        <v/>
      </c>
      <c r="AR124" s="204" t="str">
        <f ca="1">IF(OFFSET($AB124,0,MATCH(A$17,AC$1:AI$1,0))=0,"",OFFSET($AB124,0,MATCH(A$17,AC$1:AI$1,0))&amp;" / "&amp;W124 &amp;" ("&amp;INDEX(Data!DX:DX,MATCH(W124,Data!DT:DT,0))&amp;")")</f>
        <v/>
      </c>
      <c r="AS124" s="204" t="e">
        <f>INDEX(Data!DX:DX,MATCH(W124,Data!DT:DT,0))</f>
        <v>#REF!</v>
      </c>
      <c r="AT124" s="204" t="e">
        <f>MID(INDEX(Data!A:A,MATCH(W124,Data!DT:DT,0)),2,5)</f>
        <v>#REF!</v>
      </c>
      <c r="AU124" s="204" t="e">
        <f>INDEX(Data!DW:DW,MATCH(W124,Data!DT:DT,0))</f>
        <v>#REF!</v>
      </c>
      <c r="AV124" s="204" t="str">
        <f t="shared" ca="1" si="59"/>
        <v/>
      </c>
      <c r="AW124" s="204" t="e">
        <f t="array" aca="1" ref="AW124" ca="1">INDEX($AR$3:$AR$102,MATCH(LARGE(COUNTIF($AQ$3:$AQ$102,"&lt;"&amp;$AQ$3:$AQ$102),ROWS(AQ$3:AQ124)),COUNTIF($AQ$3:$AQ$102,"&lt;"&amp;$AQ$3:$AQ$102),0))</f>
        <v>#NUM!</v>
      </c>
      <c r="AX124" s="344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</row>
    <row r="125" spans="1:89" s="65" customFormat="1" x14ac:dyDescent="0.25">
      <c r="A125" s="261"/>
      <c r="P125" s="203"/>
      <c r="Q125" s="203"/>
      <c r="R125" s="203"/>
      <c r="S125" s="203"/>
      <c r="T125" s="203"/>
      <c r="U125" s="213"/>
      <c r="V125" s="258"/>
      <c r="W125" s="213" t="e">
        <f>Data!#REF!</f>
        <v>#REF!</v>
      </c>
      <c r="X125" s="215">
        <f>IF(ISERROR(INDEX(Data!$DY:$IB,MATCH($W125,Data!$DT:$DT,0),MATCH(X$1&amp;"/"&amp;$A$2,Data!$DY$1:$IB$1,0)))=TRUE,0,INDEX(Data!$DY:$IB,MATCH($W125,Data!$DT:$DT,0),MATCH(X$1&amp;"/"&amp;$A$2,Data!$DY$1:$IB$1,0)))</f>
        <v>0</v>
      </c>
      <c r="Y125" s="215">
        <f>IF(ISERROR(INDEX(Data!$DY:$IB,MATCH($W125,Data!$DT:$DT,0),MATCH(Y$1&amp;"/"&amp;$A$2,Data!$DY$1:$IB$1,0)))=TRUE,0,INDEX(Data!$DY:$IB,MATCH($W125,Data!$DT:$DT,0),MATCH(Y$1&amp;"/"&amp;$A$2,Data!$DY$1:$IB$1,0)))</f>
        <v>0</v>
      </c>
      <c r="Z125" s="215">
        <f>IF(ISERROR(INDEX(Data!$DY:$IB,MATCH($W125,Data!$DT:$DT,0),MATCH(Z$1&amp;"/"&amp;$A$2,Data!$DY$1:$IB$1,0)))=TRUE,0,INDEX(Data!$DY:$IB,MATCH($W125,Data!$DT:$DT,0),MATCH(Z$1&amp;"/"&amp;$A$2,Data!$DY$1:$IB$1,0)))</f>
        <v>0</v>
      </c>
      <c r="AA125" s="215">
        <f>IF(ISERROR(INDEX(Data!$DY:$IB,MATCH($W125,Data!$DT:$DT,0),MATCH(AA$1&amp;"/"&amp;$A$2,Data!$DY$1:$IB$1,0)))=TRUE,0,INDEX(Data!$DY:$IB,MATCH($W125,Data!$DT:$DT,0),MATCH(AA$1&amp;"/"&amp;$A$2,Data!$DY$1:$IB$1,0)))</f>
        <v>0</v>
      </c>
      <c r="AB125" s="215">
        <f>IF(ISERROR(INDEX(Data!$DY:$IB,MATCH($W125,Data!$DT:$DT,0),MATCH(AB$1&amp;"/"&amp;$A$2,Data!$DY$1:$IB$1,0)))=TRUE,0,INDEX(Data!$DY:$IB,MATCH($W125,Data!$DT:$DT,0),MATCH(AB$1&amp;"/"&amp;$A$2,Data!$DY$1:$IB$1,0)))</f>
        <v>0</v>
      </c>
      <c r="AC125" s="213">
        <f t="array" aca="1" ref="AC125" ca="1">SUMPRODUCT(($X125:$AB125&lt;=AC$2)*($X125:$AB125&gt;0))</f>
        <v>0</v>
      </c>
      <c r="AD125" s="213">
        <f t="shared" ca="1" si="61"/>
        <v>0</v>
      </c>
      <c r="AE125" s="213">
        <f t="shared" ca="1" si="61"/>
        <v>0</v>
      </c>
      <c r="AF125" s="213">
        <f t="shared" ca="1" si="61"/>
        <v>0</v>
      </c>
      <c r="AG125" s="213">
        <f t="shared" ca="1" si="61"/>
        <v>0</v>
      </c>
      <c r="AH125" s="213">
        <f t="shared" ca="1" si="61"/>
        <v>0</v>
      </c>
      <c r="AI125" s="213">
        <f t="shared" ca="1" si="47"/>
        <v>0</v>
      </c>
      <c r="AJ125" s="213" t="str">
        <f t="shared" ca="1" si="51"/>
        <v/>
      </c>
      <c r="AK125" s="213" t="str">
        <f t="shared" ca="1" si="52"/>
        <v/>
      </c>
      <c r="AL125" s="213" t="str">
        <f t="shared" ca="1" si="53"/>
        <v/>
      </c>
      <c r="AM125" s="213" t="str">
        <f t="shared" ca="1" si="54"/>
        <v/>
      </c>
      <c r="AN125" s="213" t="str">
        <f t="shared" ca="1" si="55"/>
        <v/>
      </c>
      <c r="AO125" s="213" t="str">
        <f t="shared" ca="1" si="56"/>
        <v/>
      </c>
      <c r="AP125" s="213" t="str">
        <f t="shared" ca="1" si="57"/>
        <v/>
      </c>
      <c r="AQ125" s="213" t="str">
        <f t="shared" ca="1" si="58"/>
        <v/>
      </c>
      <c r="AR125" s="204" t="str">
        <f ca="1">IF(OFFSET($AB125,0,MATCH(A$17,AC$1:AI$1,0))=0,"",OFFSET($AB125,0,MATCH(A$17,AC$1:AI$1,0))&amp;" / "&amp;W125 &amp;" ("&amp;INDEX(Data!DX:DX,MATCH(W125,Data!DT:DT,0))&amp;")")</f>
        <v/>
      </c>
      <c r="AS125" s="204" t="e">
        <f>INDEX(Data!DX:DX,MATCH(W125,Data!DT:DT,0))</f>
        <v>#REF!</v>
      </c>
      <c r="AT125" s="204" t="e">
        <f>MID(INDEX(Data!A:A,MATCH(W125,Data!DT:DT,0)),2,5)</f>
        <v>#REF!</v>
      </c>
      <c r="AU125" s="204" t="e">
        <f>INDEX(Data!DW:DW,MATCH(W125,Data!DT:DT,0))</f>
        <v>#REF!</v>
      </c>
      <c r="AV125" s="204" t="str">
        <f t="shared" ca="1" si="59"/>
        <v/>
      </c>
      <c r="AW125" s="204" t="e">
        <f t="array" aca="1" ref="AW125" ca="1">INDEX($AR$3:$AR$102,MATCH(LARGE(COUNTIF($AQ$3:$AQ$102,"&lt;"&amp;$AQ$3:$AQ$102),ROWS(AQ$3:AQ125)),COUNTIF($AQ$3:$AQ$102,"&lt;"&amp;$AQ$3:$AQ$102),0))</f>
        <v>#NUM!</v>
      </c>
      <c r="AX125" s="344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</row>
    <row r="126" spans="1:89" s="65" customFormat="1" x14ac:dyDescent="0.25">
      <c r="A126" s="261"/>
      <c r="P126" s="203"/>
      <c r="Q126" s="203"/>
      <c r="R126" s="203"/>
      <c r="S126" s="203"/>
      <c r="T126" s="203"/>
      <c r="U126" s="213"/>
      <c r="V126" s="258"/>
      <c r="W126" s="213" t="e">
        <f>Data!#REF!</f>
        <v>#REF!</v>
      </c>
      <c r="X126" s="215">
        <f>IF(ISERROR(INDEX(Data!$DY:$IB,MATCH($W126,Data!$DT:$DT,0),MATCH(X$1&amp;"/"&amp;$A$2,Data!$DY$1:$IB$1,0)))=TRUE,0,INDEX(Data!$DY:$IB,MATCH($W126,Data!$DT:$DT,0),MATCH(X$1&amp;"/"&amp;$A$2,Data!$DY$1:$IB$1,0)))</f>
        <v>0</v>
      </c>
      <c r="Y126" s="215">
        <f>IF(ISERROR(INDEX(Data!$DY:$IB,MATCH($W126,Data!$DT:$DT,0),MATCH(Y$1&amp;"/"&amp;$A$2,Data!$DY$1:$IB$1,0)))=TRUE,0,INDEX(Data!$DY:$IB,MATCH($W126,Data!$DT:$DT,0),MATCH(Y$1&amp;"/"&amp;$A$2,Data!$DY$1:$IB$1,0)))</f>
        <v>0</v>
      </c>
      <c r="Z126" s="215">
        <f>IF(ISERROR(INDEX(Data!$DY:$IB,MATCH($W126,Data!$DT:$DT,0),MATCH(Z$1&amp;"/"&amp;$A$2,Data!$DY$1:$IB$1,0)))=TRUE,0,INDEX(Data!$DY:$IB,MATCH($W126,Data!$DT:$DT,0),MATCH(Z$1&amp;"/"&amp;$A$2,Data!$DY$1:$IB$1,0)))</f>
        <v>0</v>
      </c>
      <c r="AA126" s="215">
        <f>IF(ISERROR(INDEX(Data!$DY:$IB,MATCH($W126,Data!$DT:$DT,0),MATCH(AA$1&amp;"/"&amp;$A$2,Data!$DY$1:$IB$1,0)))=TRUE,0,INDEX(Data!$DY:$IB,MATCH($W126,Data!$DT:$DT,0),MATCH(AA$1&amp;"/"&amp;$A$2,Data!$DY$1:$IB$1,0)))</f>
        <v>0</v>
      </c>
      <c r="AB126" s="215">
        <f>IF(ISERROR(INDEX(Data!$DY:$IB,MATCH($W126,Data!$DT:$DT,0),MATCH(AB$1&amp;"/"&amp;$A$2,Data!$DY$1:$IB$1,0)))=TRUE,0,INDEX(Data!$DY:$IB,MATCH($W126,Data!$DT:$DT,0),MATCH(AB$1&amp;"/"&amp;$A$2,Data!$DY$1:$IB$1,0)))</f>
        <v>0</v>
      </c>
      <c r="AC126" s="213">
        <f t="array" aca="1" ref="AC126" ca="1">SUMPRODUCT(($X126:$AB126&lt;=AC$2)*($X126:$AB126&gt;0))</f>
        <v>0</v>
      </c>
      <c r="AD126" s="213">
        <f t="shared" ca="1" si="61"/>
        <v>0</v>
      </c>
      <c r="AE126" s="213">
        <f t="shared" ca="1" si="61"/>
        <v>0</v>
      </c>
      <c r="AF126" s="213">
        <f t="shared" ca="1" si="61"/>
        <v>0</v>
      </c>
      <c r="AG126" s="213">
        <f t="shared" ca="1" si="61"/>
        <v>0</v>
      </c>
      <c r="AH126" s="213">
        <f t="shared" ca="1" si="61"/>
        <v>0</v>
      </c>
      <c r="AI126" s="213">
        <f t="shared" ca="1" si="47"/>
        <v>0</v>
      </c>
      <c r="AJ126" s="213" t="str">
        <f t="shared" ca="1" si="51"/>
        <v/>
      </c>
      <c r="AK126" s="213" t="str">
        <f t="shared" ca="1" si="52"/>
        <v/>
      </c>
      <c r="AL126" s="213" t="str">
        <f t="shared" ca="1" si="53"/>
        <v/>
      </c>
      <c r="AM126" s="213" t="str">
        <f t="shared" ca="1" si="54"/>
        <v/>
      </c>
      <c r="AN126" s="213" t="str">
        <f t="shared" ca="1" si="55"/>
        <v/>
      </c>
      <c r="AO126" s="213" t="str">
        <f t="shared" ca="1" si="56"/>
        <v/>
      </c>
      <c r="AP126" s="213" t="str">
        <f t="shared" ca="1" si="57"/>
        <v/>
      </c>
      <c r="AQ126" s="213" t="str">
        <f t="shared" ca="1" si="58"/>
        <v/>
      </c>
      <c r="AR126" s="204" t="str">
        <f ca="1">IF(OFFSET($AB126,0,MATCH(A$17,AC$1:AI$1,0))=0,"",OFFSET($AB126,0,MATCH(A$17,AC$1:AI$1,0))&amp;" / "&amp;W126 &amp;" ("&amp;INDEX(Data!DX:DX,MATCH(W126,Data!DT:DT,0))&amp;")")</f>
        <v/>
      </c>
      <c r="AS126" s="204" t="e">
        <f>INDEX(Data!DX:DX,MATCH(W126,Data!DT:DT,0))</f>
        <v>#REF!</v>
      </c>
      <c r="AT126" s="204" t="e">
        <f>MID(INDEX(Data!A:A,MATCH(W126,Data!DT:DT,0)),2,5)</f>
        <v>#REF!</v>
      </c>
      <c r="AU126" s="204" t="e">
        <f>INDEX(Data!DW:DW,MATCH(W126,Data!DT:DT,0))</f>
        <v>#REF!</v>
      </c>
      <c r="AV126" s="204" t="str">
        <f t="shared" ca="1" si="59"/>
        <v/>
      </c>
      <c r="AW126" s="204" t="e">
        <f t="array" aca="1" ref="AW126" ca="1">INDEX($AR$3:$AR$102,MATCH(LARGE(COUNTIF($AQ$3:$AQ$102,"&lt;"&amp;$AQ$3:$AQ$102),ROWS(AQ$3:AQ126)),COUNTIF($AQ$3:$AQ$102,"&lt;"&amp;$AQ$3:$AQ$102),0))</f>
        <v>#NUM!</v>
      </c>
      <c r="AX126" s="344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</row>
    <row r="127" spans="1:89" s="65" customFormat="1" x14ac:dyDescent="0.25">
      <c r="A127" s="261"/>
      <c r="P127" s="203"/>
      <c r="Q127" s="203"/>
      <c r="R127" s="203"/>
      <c r="S127" s="203"/>
      <c r="T127" s="203"/>
      <c r="U127" s="213"/>
      <c r="V127" s="258"/>
      <c r="W127" s="213" t="e">
        <f>Data!#REF!</f>
        <v>#REF!</v>
      </c>
      <c r="X127" s="215">
        <f>IF(ISERROR(INDEX(Data!$DY:$IB,MATCH($W127,Data!$DT:$DT,0),MATCH(X$1&amp;"/"&amp;$A$2,Data!$DY$1:$IB$1,0)))=TRUE,0,INDEX(Data!$DY:$IB,MATCH($W127,Data!$DT:$DT,0),MATCH(X$1&amp;"/"&amp;$A$2,Data!$DY$1:$IB$1,0)))</f>
        <v>0</v>
      </c>
      <c r="Y127" s="215">
        <f>IF(ISERROR(INDEX(Data!$DY:$IB,MATCH($W127,Data!$DT:$DT,0),MATCH(Y$1&amp;"/"&amp;$A$2,Data!$DY$1:$IB$1,0)))=TRUE,0,INDEX(Data!$DY:$IB,MATCH($W127,Data!$DT:$DT,0),MATCH(Y$1&amp;"/"&amp;$A$2,Data!$DY$1:$IB$1,0)))</f>
        <v>0</v>
      </c>
      <c r="Z127" s="215">
        <f>IF(ISERROR(INDEX(Data!$DY:$IB,MATCH($W127,Data!$DT:$DT,0),MATCH(Z$1&amp;"/"&amp;$A$2,Data!$DY$1:$IB$1,0)))=TRUE,0,INDEX(Data!$DY:$IB,MATCH($W127,Data!$DT:$DT,0),MATCH(Z$1&amp;"/"&amp;$A$2,Data!$DY$1:$IB$1,0)))</f>
        <v>0</v>
      </c>
      <c r="AA127" s="215">
        <f>IF(ISERROR(INDEX(Data!$DY:$IB,MATCH($W127,Data!$DT:$DT,0),MATCH(AA$1&amp;"/"&amp;$A$2,Data!$DY$1:$IB$1,0)))=TRUE,0,INDEX(Data!$DY:$IB,MATCH($W127,Data!$DT:$DT,0),MATCH(AA$1&amp;"/"&amp;$A$2,Data!$DY$1:$IB$1,0)))</f>
        <v>0</v>
      </c>
      <c r="AB127" s="215">
        <f>IF(ISERROR(INDEX(Data!$DY:$IB,MATCH($W127,Data!$DT:$DT,0),MATCH(AB$1&amp;"/"&amp;$A$2,Data!$DY$1:$IB$1,0)))=TRUE,0,INDEX(Data!$DY:$IB,MATCH($W127,Data!$DT:$DT,0),MATCH(AB$1&amp;"/"&amp;$A$2,Data!$DY$1:$IB$1,0)))</f>
        <v>0</v>
      </c>
      <c r="AC127" s="213">
        <f t="array" aca="1" ref="AC127" ca="1">SUMPRODUCT(($X127:$AB127&lt;=AC$2)*($X127:$AB127&gt;0))</f>
        <v>0</v>
      </c>
      <c r="AD127" s="213">
        <f t="shared" ca="1" si="61"/>
        <v>0</v>
      </c>
      <c r="AE127" s="213">
        <f t="shared" ca="1" si="61"/>
        <v>0</v>
      </c>
      <c r="AF127" s="213">
        <f t="shared" ca="1" si="61"/>
        <v>0</v>
      </c>
      <c r="AG127" s="213">
        <f t="shared" ca="1" si="61"/>
        <v>0</v>
      </c>
      <c r="AH127" s="213">
        <f t="shared" ca="1" si="61"/>
        <v>0</v>
      </c>
      <c r="AI127" s="213">
        <f t="shared" ca="1" si="47"/>
        <v>0</v>
      </c>
      <c r="AJ127" s="213" t="str">
        <f t="shared" ca="1" si="51"/>
        <v/>
      </c>
      <c r="AK127" s="213" t="str">
        <f t="shared" ca="1" si="52"/>
        <v/>
      </c>
      <c r="AL127" s="213" t="str">
        <f t="shared" ca="1" si="53"/>
        <v/>
      </c>
      <c r="AM127" s="213" t="str">
        <f t="shared" ca="1" si="54"/>
        <v/>
      </c>
      <c r="AN127" s="213" t="str">
        <f t="shared" ca="1" si="55"/>
        <v/>
      </c>
      <c r="AO127" s="213" t="str">
        <f t="shared" ca="1" si="56"/>
        <v/>
      </c>
      <c r="AP127" s="213" t="str">
        <f t="shared" ca="1" si="57"/>
        <v/>
      </c>
      <c r="AQ127" s="213" t="str">
        <f t="shared" ca="1" si="58"/>
        <v/>
      </c>
      <c r="AR127" s="204" t="str">
        <f ca="1">IF(OFFSET($AB127,0,MATCH(A$17,AC$1:AI$1,0))=0,"",OFFSET($AB127,0,MATCH(A$17,AC$1:AI$1,0))&amp;" / "&amp;W127 &amp;" ("&amp;INDEX(Data!DX:DX,MATCH(W127,Data!DT:DT,0))&amp;")")</f>
        <v/>
      </c>
      <c r="AS127" s="204" t="e">
        <f>INDEX(Data!DX:DX,MATCH(W127,Data!DT:DT,0))</f>
        <v>#REF!</v>
      </c>
      <c r="AT127" s="204" t="e">
        <f>MID(INDEX(Data!A:A,MATCH(W127,Data!DT:DT,0)),2,5)</f>
        <v>#REF!</v>
      </c>
      <c r="AU127" s="204" t="e">
        <f>INDEX(Data!DW:DW,MATCH(W127,Data!DT:DT,0))</f>
        <v>#REF!</v>
      </c>
      <c r="AV127" s="204" t="str">
        <f t="shared" ca="1" si="59"/>
        <v/>
      </c>
      <c r="AW127" s="204" t="e">
        <f t="array" aca="1" ref="AW127" ca="1">INDEX($AR$3:$AR$102,MATCH(LARGE(COUNTIF($AQ$3:$AQ$102,"&lt;"&amp;$AQ$3:$AQ$102),ROWS(AQ$3:AQ127)),COUNTIF($AQ$3:$AQ$102,"&lt;"&amp;$AQ$3:$AQ$102),0))</f>
        <v>#NUM!</v>
      </c>
      <c r="AX127" s="344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</row>
    <row r="128" spans="1:89" s="65" customFormat="1" x14ac:dyDescent="0.25">
      <c r="A128" s="261"/>
      <c r="P128" s="203"/>
      <c r="Q128" s="203"/>
      <c r="R128" s="203"/>
      <c r="S128" s="203"/>
      <c r="T128" s="203"/>
      <c r="U128" s="213"/>
      <c r="V128" s="258"/>
      <c r="W128" s="213" t="e">
        <f>Data!#REF!</f>
        <v>#REF!</v>
      </c>
      <c r="X128" s="215">
        <f>IF(ISERROR(INDEX(Data!$DY:$IB,MATCH($W128,Data!$DT:$DT,0),MATCH(X$1&amp;"/"&amp;$A$2,Data!$DY$1:$IB$1,0)))=TRUE,0,INDEX(Data!$DY:$IB,MATCH($W128,Data!$DT:$DT,0),MATCH(X$1&amp;"/"&amp;$A$2,Data!$DY$1:$IB$1,0)))</f>
        <v>0</v>
      </c>
      <c r="Y128" s="215">
        <f>IF(ISERROR(INDEX(Data!$DY:$IB,MATCH($W128,Data!$DT:$DT,0),MATCH(Y$1&amp;"/"&amp;$A$2,Data!$DY$1:$IB$1,0)))=TRUE,0,INDEX(Data!$DY:$IB,MATCH($W128,Data!$DT:$DT,0),MATCH(Y$1&amp;"/"&amp;$A$2,Data!$DY$1:$IB$1,0)))</f>
        <v>0</v>
      </c>
      <c r="Z128" s="215">
        <f>IF(ISERROR(INDEX(Data!$DY:$IB,MATCH($W128,Data!$DT:$DT,0),MATCH(Z$1&amp;"/"&amp;$A$2,Data!$DY$1:$IB$1,0)))=TRUE,0,INDEX(Data!$DY:$IB,MATCH($W128,Data!$DT:$DT,0),MATCH(Z$1&amp;"/"&amp;$A$2,Data!$DY$1:$IB$1,0)))</f>
        <v>0</v>
      </c>
      <c r="AA128" s="215">
        <f>IF(ISERROR(INDEX(Data!$DY:$IB,MATCH($W128,Data!$DT:$DT,0),MATCH(AA$1&amp;"/"&amp;$A$2,Data!$DY$1:$IB$1,0)))=TRUE,0,INDEX(Data!$DY:$IB,MATCH($W128,Data!$DT:$DT,0),MATCH(AA$1&amp;"/"&amp;$A$2,Data!$DY$1:$IB$1,0)))</f>
        <v>0</v>
      </c>
      <c r="AB128" s="215">
        <f>IF(ISERROR(INDEX(Data!$DY:$IB,MATCH($W128,Data!$DT:$DT,0),MATCH(AB$1&amp;"/"&amp;$A$2,Data!$DY$1:$IB$1,0)))=TRUE,0,INDEX(Data!$DY:$IB,MATCH($W128,Data!$DT:$DT,0),MATCH(AB$1&amp;"/"&amp;$A$2,Data!$DY$1:$IB$1,0)))</f>
        <v>0</v>
      </c>
      <c r="AC128" s="213">
        <f t="array" aca="1" ref="AC128" ca="1">SUMPRODUCT(($X128:$AB128&lt;=AC$2)*($X128:$AB128&gt;0))</f>
        <v>0</v>
      </c>
      <c r="AD128" s="213">
        <f t="shared" ca="1" si="61"/>
        <v>0</v>
      </c>
      <c r="AE128" s="213">
        <f t="shared" ca="1" si="61"/>
        <v>0</v>
      </c>
      <c r="AF128" s="213">
        <f t="shared" ca="1" si="61"/>
        <v>0</v>
      </c>
      <c r="AG128" s="213">
        <f t="shared" ca="1" si="61"/>
        <v>0</v>
      </c>
      <c r="AH128" s="213">
        <f t="shared" ca="1" si="61"/>
        <v>0</v>
      </c>
      <c r="AI128" s="213">
        <f t="shared" ca="1" si="47"/>
        <v>0</v>
      </c>
      <c r="AJ128" s="213" t="str">
        <f t="shared" ca="1" si="51"/>
        <v/>
      </c>
      <c r="AK128" s="213" t="str">
        <f t="shared" ca="1" si="52"/>
        <v/>
      </c>
      <c r="AL128" s="213" t="str">
        <f t="shared" ca="1" si="53"/>
        <v/>
      </c>
      <c r="AM128" s="213" t="str">
        <f t="shared" ca="1" si="54"/>
        <v/>
      </c>
      <c r="AN128" s="213" t="str">
        <f t="shared" ca="1" si="55"/>
        <v/>
      </c>
      <c r="AO128" s="213" t="str">
        <f t="shared" ca="1" si="56"/>
        <v/>
      </c>
      <c r="AP128" s="213" t="str">
        <f t="shared" ca="1" si="57"/>
        <v/>
      </c>
      <c r="AQ128" s="213" t="str">
        <f t="shared" ca="1" si="58"/>
        <v/>
      </c>
      <c r="AR128" s="204" t="str">
        <f ca="1">IF(OFFSET($AB128,0,MATCH(A$17,AC$1:AI$1,0))=0,"",OFFSET($AB128,0,MATCH(A$17,AC$1:AI$1,0))&amp;" / "&amp;W128 &amp;" ("&amp;INDEX(Data!DX:DX,MATCH(W128,Data!DT:DT,0))&amp;")")</f>
        <v/>
      </c>
      <c r="AS128" s="204" t="e">
        <f>INDEX(Data!DX:DX,MATCH(W128,Data!DT:DT,0))</f>
        <v>#REF!</v>
      </c>
      <c r="AT128" s="204" t="e">
        <f>MID(INDEX(Data!A:A,MATCH(W128,Data!DT:DT,0)),2,5)</f>
        <v>#REF!</v>
      </c>
      <c r="AU128" s="204" t="e">
        <f>INDEX(Data!DW:DW,MATCH(W128,Data!DT:DT,0))</f>
        <v>#REF!</v>
      </c>
      <c r="AV128" s="204" t="str">
        <f t="shared" ca="1" si="59"/>
        <v/>
      </c>
      <c r="AW128" s="204" t="e">
        <f t="array" aca="1" ref="AW128" ca="1">INDEX($AR$3:$AR$102,MATCH(LARGE(COUNTIF($AQ$3:$AQ$102,"&lt;"&amp;$AQ$3:$AQ$102),ROWS(AQ$3:AQ128)),COUNTIF($AQ$3:$AQ$102,"&lt;"&amp;$AQ$3:$AQ$102),0))</f>
        <v>#NUM!</v>
      </c>
      <c r="AX128" s="344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</row>
    <row r="129" spans="1:89" s="65" customFormat="1" x14ac:dyDescent="0.25">
      <c r="A129" s="261"/>
      <c r="P129" s="203"/>
      <c r="Q129" s="203"/>
      <c r="R129" s="203"/>
      <c r="S129" s="203"/>
      <c r="T129" s="203"/>
      <c r="U129" s="213"/>
      <c r="V129" s="258"/>
      <c r="W129" s="213" t="e">
        <f>Data!#REF!</f>
        <v>#REF!</v>
      </c>
      <c r="X129" s="215">
        <f>IF(ISERROR(INDEX(Data!$DY:$IB,MATCH($W129,Data!$DT:$DT,0),MATCH(X$1&amp;"/"&amp;$A$2,Data!$DY$1:$IB$1,0)))=TRUE,0,INDEX(Data!$DY:$IB,MATCH($W129,Data!$DT:$DT,0),MATCH(X$1&amp;"/"&amp;$A$2,Data!$DY$1:$IB$1,0)))</f>
        <v>0</v>
      </c>
      <c r="Y129" s="215">
        <f>IF(ISERROR(INDEX(Data!$DY:$IB,MATCH($W129,Data!$DT:$DT,0),MATCH(Y$1&amp;"/"&amp;$A$2,Data!$DY$1:$IB$1,0)))=TRUE,0,INDEX(Data!$DY:$IB,MATCH($W129,Data!$DT:$DT,0),MATCH(Y$1&amp;"/"&amp;$A$2,Data!$DY$1:$IB$1,0)))</f>
        <v>0</v>
      </c>
      <c r="Z129" s="215">
        <f>IF(ISERROR(INDEX(Data!$DY:$IB,MATCH($W129,Data!$DT:$DT,0),MATCH(Z$1&amp;"/"&amp;$A$2,Data!$DY$1:$IB$1,0)))=TRUE,0,INDEX(Data!$DY:$IB,MATCH($W129,Data!$DT:$DT,0),MATCH(Z$1&amp;"/"&amp;$A$2,Data!$DY$1:$IB$1,0)))</f>
        <v>0</v>
      </c>
      <c r="AA129" s="215">
        <f>IF(ISERROR(INDEX(Data!$DY:$IB,MATCH($W129,Data!$DT:$DT,0),MATCH(AA$1&amp;"/"&amp;$A$2,Data!$DY$1:$IB$1,0)))=TRUE,0,INDEX(Data!$DY:$IB,MATCH($W129,Data!$DT:$DT,0),MATCH(AA$1&amp;"/"&amp;$A$2,Data!$DY$1:$IB$1,0)))</f>
        <v>0</v>
      </c>
      <c r="AB129" s="215">
        <f>IF(ISERROR(INDEX(Data!$DY:$IB,MATCH($W129,Data!$DT:$DT,0),MATCH(AB$1&amp;"/"&amp;$A$2,Data!$DY$1:$IB$1,0)))=TRUE,0,INDEX(Data!$DY:$IB,MATCH($W129,Data!$DT:$DT,0),MATCH(AB$1&amp;"/"&amp;$A$2,Data!$DY$1:$IB$1,0)))</f>
        <v>0</v>
      </c>
      <c r="AC129" s="213">
        <f t="array" aca="1" ref="AC129" ca="1">SUMPRODUCT(($X129:$AB129&lt;=AC$2)*($X129:$AB129&gt;0))</f>
        <v>0</v>
      </c>
      <c r="AD129" s="213">
        <f t="shared" ca="1" si="61"/>
        <v>0</v>
      </c>
      <c r="AE129" s="213">
        <f t="shared" ca="1" si="61"/>
        <v>0</v>
      </c>
      <c r="AF129" s="213">
        <f t="shared" ca="1" si="61"/>
        <v>0</v>
      </c>
      <c r="AG129" s="213">
        <f t="shared" ca="1" si="61"/>
        <v>0</v>
      </c>
      <c r="AH129" s="213">
        <f t="shared" ca="1" si="61"/>
        <v>0</v>
      </c>
      <c r="AI129" s="213">
        <f t="shared" ca="1" si="47"/>
        <v>0</v>
      </c>
      <c r="AJ129" s="213" t="str">
        <f t="shared" ca="1" si="51"/>
        <v/>
      </c>
      <c r="AK129" s="213" t="str">
        <f t="shared" ca="1" si="52"/>
        <v/>
      </c>
      <c r="AL129" s="213" t="str">
        <f t="shared" ca="1" si="53"/>
        <v/>
      </c>
      <c r="AM129" s="213" t="str">
        <f t="shared" ca="1" si="54"/>
        <v/>
      </c>
      <c r="AN129" s="213" t="str">
        <f t="shared" ca="1" si="55"/>
        <v/>
      </c>
      <c r="AO129" s="213" t="str">
        <f t="shared" ca="1" si="56"/>
        <v/>
      </c>
      <c r="AP129" s="213" t="str">
        <f t="shared" ca="1" si="57"/>
        <v/>
      </c>
      <c r="AQ129" s="213" t="str">
        <f t="shared" ca="1" si="58"/>
        <v/>
      </c>
      <c r="AR129" s="204" t="str">
        <f ca="1">IF(OFFSET($AB129,0,MATCH(A$17,AC$1:AI$1,0))=0,"",OFFSET($AB129,0,MATCH(A$17,AC$1:AI$1,0))&amp;" / "&amp;W129 &amp;" ("&amp;INDEX(Data!DX:DX,MATCH(W129,Data!DT:DT,0))&amp;")")</f>
        <v/>
      </c>
      <c r="AS129" s="204" t="e">
        <f>INDEX(Data!DX:DX,MATCH(W129,Data!DT:DT,0))</f>
        <v>#REF!</v>
      </c>
      <c r="AT129" s="204" t="e">
        <f>MID(INDEX(Data!A:A,MATCH(W129,Data!DT:DT,0)),2,5)</f>
        <v>#REF!</v>
      </c>
      <c r="AU129" s="204" t="e">
        <f>INDEX(Data!DW:DW,MATCH(W129,Data!DT:DT,0))</f>
        <v>#REF!</v>
      </c>
      <c r="AV129" s="204" t="str">
        <f t="shared" ca="1" si="59"/>
        <v/>
      </c>
      <c r="AW129" s="204" t="e">
        <f t="array" aca="1" ref="AW129" ca="1">INDEX($AR$3:$AR$102,MATCH(LARGE(COUNTIF($AQ$3:$AQ$102,"&lt;"&amp;$AQ$3:$AQ$102),ROWS(AQ$3:AQ129)),COUNTIF($AQ$3:$AQ$102,"&lt;"&amp;$AQ$3:$AQ$102),0))</f>
        <v>#NUM!</v>
      </c>
      <c r="AX129" s="344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</row>
    <row r="130" spans="1:89" s="65" customFormat="1" x14ac:dyDescent="0.25">
      <c r="A130" s="261"/>
      <c r="P130" s="203"/>
      <c r="Q130" s="203"/>
      <c r="R130" s="203"/>
      <c r="S130" s="203"/>
      <c r="T130" s="203"/>
      <c r="U130" s="213"/>
      <c r="V130" s="258"/>
      <c r="W130" s="213" t="e">
        <f>Data!#REF!</f>
        <v>#REF!</v>
      </c>
      <c r="X130" s="215">
        <f>IF(ISERROR(INDEX(Data!$DY:$IB,MATCH($W130,Data!$DT:$DT,0),MATCH(X$1&amp;"/"&amp;$A$2,Data!$DY$1:$IB$1,0)))=TRUE,0,INDEX(Data!$DY:$IB,MATCH($W130,Data!$DT:$DT,0),MATCH(X$1&amp;"/"&amp;$A$2,Data!$DY$1:$IB$1,0)))</f>
        <v>0</v>
      </c>
      <c r="Y130" s="215">
        <f>IF(ISERROR(INDEX(Data!$DY:$IB,MATCH($W130,Data!$DT:$DT,0),MATCH(Y$1&amp;"/"&amp;$A$2,Data!$DY$1:$IB$1,0)))=TRUE,0,INDEX(Data!$DY:$IB,MATCH($W130,Data!$DT:$DT,0),MATCH(Y$1&amp;"/"&amp;$A$2,Data!$DY$1:$IB$1,0)))</f>
        <v>0</v>
      </c>
      <c r="Z130" s="215">
        <f>IF(ISERROR(INDEX(Data!$DY:$IB,MATCH($W130,Data!$DT:$DT,0),MATCH(Z$1&amp;"/"&amp;$A$2,Data!$DY$1:$IB$1,0)))=TRUE,0,INDEX(Data!$DY:$IB,MATCH($W130,Data!$DT:$DT,0),MATCH(Z$1&amp;"/"&amp;$A$2,Data!$DY$1:$IB$1,0)))</f>
        <v>0</v>
      </c>
      <c r="AA130" s="215">
        <f>IF(ISERROR(INDEX(Data!$DY:$IB,MATCH($W130,Data!$DT:$DT,0),MATCH(AA$1&amp;"/"&amp;$A$2,Data!$DY$1:$IB$1,0)))=TRUE,0,INDEX(Data!$DY:$IB,MATCH($W130,Data!$DT:$DT,0),MATCH(AA$1&amp;"/"&amp;$A$2,Data!$DY$1:$IB$1,0)))</f>
        <v>0</v>
      </c>
      <c r="AB130" s="215">
        <f>IF(ISERROR(INDEX(Data!$DY:$IB,MATCH($W130,Data!$DT:$DT,0),MATCH(AB$1&amp;"/"&amp;$A$2,Data!$DY$1:$IB$1,0)))=TRUE,0,INDEX(Data!$DY:$IB,MATCH($W130,Data!$DT:$DT,0),MATCH(AB$1&amp;"/"&amp;$A$2,Data!$DY$1:$IB$1,0)))</f>
        <v>0</v>
      </c>
      <c r="AC130" s="213">
        <f t="array" aca="1" ref="AC130" ca="1">SUMPRODUCT(($X130:$AB130&lt;=AC$2)*($X130:$AB130&gt;0))</f>
        <v>0</v>
      </c>
      <c r="AD130" s="213">
        <f t="shared" ca="1" si="61"/>
        <v>0</v>
      </c>
      <c r="AE130" s="213">
        <f t="shared" ca="1" si="61"/>
        <v>0</v>
      </c>
      <c r="AF130" s="213">
        <f t="shared" ca="1" si="61"/>
        <v>0</v>
      </c>
      <c r="AG130" s="213">
        <f t="shared" ca="1" si="61"/>
        <v>0</v>
      </c>
      <c r="AH130" s="213">
        <f t="shared" ca="1" si="61"/>
        <v>0</v>
      </c>
      <c r="AI130" s="213">
        <f t="shared" ca="1" si="47"/>
        <v>0</v>
      </c>
      <c r="AJ130" s="213" t="str">
        <f t="shared" ca="1" si="51"/>
        <v/>
      </c>
      <c r="AK130" s="213" t="str">
        <f t="shared" ca="1" si="52"/>
        <v/>
      </c>
      <c r="AL130" s="213" t="str">
        <f t="shared" ca="1" si="53"/>
        <v/>
      </c>
      <c r="AM130" s="213" t="str">
        <f t="shared" ca="1" si="54"/>
        <v/>
      </c>
      <c r="AN130" s="213" t="str">
        <f t="shared" ca="1" si="55"/>
        <v/>
      </c>
      <c r="AO130" s="213" t="str">
        <f t="shared" ca="1" si="56"/>
        <v/>
      </c>
      <c r="AP130" s="213" t="str">
        <f t="shared" ca="1" si="57"/>
        <v/>
      </c>
      <c r="AQ130" s="213" t="str">
        <f t="shared" ca="1" si="58"/>
        <v/>
      </c>
      <c r="AR130" s="204" t="str">
        <f ca="1">IF(OFFSET($AB130,0,MATCH(A$17,AC$1:AI$1,0))=0,"",OFFSET($AB130,0,MATCH(A$17,AC$1:AI$1,0))&amp;" / "&amp;W130 &amp;" ("&amp;INDEX(Data!DX:DX,MATCH(W130,Data!DT:DT,0))&amp;")")</f>
        <v/>
      </c>
      <c r="AS130" s="204" t="e">
        <f>INDEX(Data!DX:DX,MATCH(W130,Data!DT:DT,0))</f>
        <v>#REF!</v>
      </c>
      <c r="AT130" s="204" t="e">
        <f>MID(INDEX(Data!A:A,MATCH(W130,Data!DT:DT,0)),2,5)</f>
        <v>#REF!</v>
      </c>
      <c r="AU130" s="204" t="e">
        <f>INDEX(Data!DW:DW,MATCH(W130,Data!DT:DT,0))</f>
        <v>#REF!</v>
      </c>
      <c r="AV130" s="204" t="str">
        <f t="shared" ca="1" si="59"/>
        <v/>
      </c>
      <c r="AW130" s="204" t="e">
        <f t="array" aca="1" ref="AW130" ca="1">INDEX($AR$3:$AR$102,MATCH(LARGE(COUNTIF($AQ$3:$AQ$102,"&lt;"&amp;$AQ$3:$AQ$102),ROWS(AQ$3:AQ130)),COUNTIF($AQ$3:$AQ$102,"&lt;"&amp;$AQ$3:$AQ$102),0))</f>
        <v>#NUM!</v>
      </c>
      <c r="AX130" s="344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</row>
    <row r="131" spans="1:89" s="65" customFormat="1" x14ac:dyDescent="0.25">
      <c r="A131" s="261"/>
      <c r="P131" s="203"/>
      <c r="Q131" s="203"/>
      <c r="R131" s="203"/>
      <c r="S131" s="203"/>
      <c r="T131" s="203"/>
      <c r="U131" s="213"/>
      <c r="V131" s="258"/>
      <c r="W131" s="213" t="e">
        <f>Data!#REF!</f>
        <v>#REF!</v>
      </c>
      <c r="X131" s="215">
        <f>IF(ISERROR(INDEX(Data!$DY:$IB,MATCH($W131,Data!$DT:$DT,0),MATCH(X$1&amp;"/"&amp;$A$2,Data!$DY$1:$IB$1,0)))=TRUE,0,INDEX(Data!$DY:$IB,MATCH($W131,Data!$DT:$DT,0),MATCH(X$1&amp;"/"&amp;$A$2,Data!$DY$1:$IB$1,0)))</f>
        <v>0</v>
      </c>
      <c r="Y131" s="215">
        <f>IF(ISERROR(INDEX(Data!$DY:$IB,MATCH($W131,Data!$DT:$DT,0),MATCH(Y$1&amp;"/"&amp;$A$2,Data!$DY$1:$IB$1,0)))=TRUE,0,INDEX(Data!$DY:$IB,MATCH($W131,Data!$DT:$DT,0),MATCH(Y$1&amp;"/"&amp;$A$2,Data!$DY$1:$IB$1,0)))</f>
        <v>0</v>
      </c>
      <c r="Z131" s="215">
        <f>IF(ISERROR(INDEX(Data!$DY:$IB,MATCH($W131,Data!$DT:$DT,0),MATCH(Z$1&amp;"/"&amp;$A$2,Data!$DY$1:$IB$1,0)))=TRUE,0,INDEX(Data!$DY:$IB,MATCH($W131,Data!$DT:$DT,0),MATCH(Z$1&amp;"/"&amp;$A$2,Data!$DY$1:$IB$1,0)))</f>
        <v>0</v>
      </c>
      <c r="AA131" s="215">
        <f>IF(ISERROR(INDEX(Data!$DY:$IB,MATCH($W131,Data!$DT:$DT,0),MATCH(AA$1&amp;"/"&amp;$A$2,Data!$DY$1:$IB$1,0)))=TRUE,0,INDEX(Data!$DY:$IB,MATCH($W131,Data!$DT:$DT,0),MATCH(AA$1&amp;"/"&amp;$A$2,Data!$DY$1:$IB$1,0)))</f>
        <v>0</v>
      </c>
      <c r="AB131" s="215">
        <f>IF(ISERROR(INDEX(Data!$DY:$IB,MATCH($W131,Data!$DT:$DT,0),MATCH(AB$1&amp;"/"&amp;$A$2,Data!$DY$1:$IB$1,0)))=TRUE,0,INDEX(Data!$DY:$IB,MATCH($W131,Data!$DT:$DT,0),MATCH(AB$1&amp;"/"&amp;$A$2,Data!$DY$1:$IB$1,0)))</f>
        <v>0</v>
      </c>
      <c r="AC131" s="213">
        <f t="array" aca="1" ref="AC131" ca="1">SUMPRODUCT(($X131:$AB131&lt;=AC$2)*($X131:$AB131&gt;0))</f>
        <v>0</v>
      </c>
      <c r="AD131" s="213">
        <f t="shared" ca="1" si="61"/>
        <v>0</v>
      </c>
      <c r="AE131" s="213">
        <f t="shared" ca="1" si="61"/>
        <v>0</v>
      </c>
      <c r="AF131" s="213">
        <f t="shared" ca="1" si="61"/>
        <v>0</v>
      </c>
      <c r="AG131" s="213">
        <f t="shared" ca="1" si="61"/>
        <v>0</v>
      </c>
      <c r="AH131" s="213">
        <f t="shared" ca="1" si="61"/>
        <v>0</v>
      </c>
      <c r="AI131" s="213">
        <f t="shared" ca="1" si="47"/>
        <v>0</v>
      </c>
      <c r="AJ131" s="213" t="str">
        <f t="shared" ca="1" si="51"/>
        <v/>
      </c>
      <c r="AK131" s="213" t="str">
        <f t="shared" ca="1" si="52"/>
        <v/>
      </c>
      <c r="AL131" s="213" t="str">
        <f t="shared" ca="1" si="53"/>
        <v/>
      </c>
      <c r="AM131" s="213" t="str">
        <f t="shared" ca="1" si="54"/>
        <v/>
      </c>
      <c r="AN131" s="213" t="str">
        <f t="shared" ca="1" si="55"/>
        <v/>
      </c>
      <c r="AO131" s="213" t="str">
        <f t="shared" ca="1" si="56"/>
        <v/>
      </c>
      <c r="AP131" s="213" t="str">
        <f t="shared" ca="1" si="57"/>
        <v/>
      </c>
      <c r="AQ131" s="213" t="str">
        <f t="shared" ca="1" si="58"/>
        <v/>
      </c>
      <c r="AR131" s="204" t="str">
        <f ca="1">IF(OFFSET($AB131,0,MATCH(A$17,AC$1:AI$1,0))=0,"",OFFSET($AB131,0,MATCH(A$17,AC$1:AI$1,0))&amp;" / "&amp;W131 &amp;" ("&amp;INDEX(Data!DX:DX,MATCH(W131,Data!DT:DT,0))&amp;")")</f>
        <v/>
      </c>
      <c r="AS131" s="204" t="e">
        <f>INDEX(Data!DX:DX,MATCH(W131,Data!DT:DT,0))</f>
        <v>#REF!</v>
      </c>
      <c r="AT131" s="204" t="e">
        <f>MID(INDEX(Data!A:A,MATCH(W131,Data!DT:DT,0)),2,5)</f>
        <v>#REF!</v>
      </c>
      <c r="AU131" s="204" t="e">
        <f>INDEX(Data!DW:DW,MATCH(W131,Data!DT:DT,0))</f>
        <v>#REF!</v>
      </c>
      <c r="AV131" s="204" t="str">
        <f t="shared" ca="1" si="59"/>
        <v/>
      </c>
      <c r="AW131" s="204" t="e">
        <f t="array" aca="1" ref="AW131" ca="1">INDEX($AR$3:$AR$102,MATCH(LARGE(COUNTIF($AQ$3:$AQ$102,"&lt;"&amp;$AQ$3:$AQ$102),ROWS(AQ$3:AQ131)),COUNTIF($AQ$3:$AQ$102,"&lt;"&amp;$AQ$3:$AQ$102),0))</f>
        <v>#NUM!</v>
      </c>
      <c r="AX131" s="344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</row>
    <row r="132" spans="1:89" s="65" customFormat="1" x14ac:dyDescent="0.25">
      <c r="A132" s="261"/>
      <c r="P132" s="203"/>
      <c r="Q132" s="203"/>
      <c r="R132" s="203"/>
      <c r="S132" s="203"/>
      <c r="T132" s="203"/>
      <c r="U132" s="213"/>
      <c r="V132" s="258"/>
      <c r="W132" s="213" t="e">
        <f>Data!#REF!</f>
        <v>#REF!</v>
      </c>
      <c r="X132" s="215">
        <f>IF(ISERROR(INDEX(Data!$DY:$IB,MATCH($W132,Data!$DT:$DT,0),MATCH(X$1&amp;"/"&amp;$A$2,Data!$DY$1:$IB$1,0)))=TRUE,0,INDEX(Data!$DY:$IB,MATCH($W132,Data!$DT:$DT,0),MATCH(X$1&amp;"/"&amp;$A$2,Data!$DY$1:$IB$1,0)))</f>
        <v>0</v>
      </c>
      <c r="Y132" s="215">
        <f>IF(ISERROR(INDEX(Data!$DY:$IB,MATCH($W132,Data!$DT:$DT,0),MATCH(Y$1&amp;"/"&amp;$A$2,Data!$DY$1:$IB$1,0)))=TRUE,0,INDEX(Data!$DY:$IB,MATCH($W132,Data!$DT:$DT,0),MATCH(Y$1&amp;"/"&amp;$A$2,Data!$DY$1:$IB$1,0)))</f>
        <v>0</v>
      </c>
      <c r="Z132" s="215">
        <f>IF(ISERROR(INDEX(Data!$DY:$IB,MATCH($W132,Data!$DT:$DT,0),MATCH(Z$1&amp;"/"&amp;$A$2,Data!$DY$1:$IB$1,0)))=TRUE,0,INDEX(Data!$DY:$IB,MATCH($W132,Data!$DT:$DT,0),MATCH(Z$1&amp;"/"&amp;$A$2,Data!$DY$1:$IB$1,0)))</f>
        <v>0</v>
      </c>
      <c r="AA132" s="215">
        <f>IF(ISERROR(INDEX(Data!$DY:$IB,MATCH($W132,Data!$DT:$DT,0),MATCH(AA$1&amp;"/"&amp;$A$2,Data!$DY$1:$IB$1,0)))=TRUE,0,INDEX(Data!$DY:$IB,MATCH($W132,Data!$DT:$DT,0),MATCH(AA$1&amp;"/"&amp;$A$2,Data!$DY$1:$IB$1,0)))</f>
        <v>0</v>
      </c>
      <c r="AB132" s="215">
        <f>IF(ISERROR(INDEX(Data!$DY:$IB,MATCH($W132,Data!$DT:$DT,0),MATCH(AB$1&amp;"/"&amp;$A$2,Data!$DY$1:$IB$1,0)))=TRUE,0,INDEX(Data!$DY:$IB,MATCH($W132,Data!$DT:$DT,0),MATCH(AB$1&amp;"/"&amp;$A$2,Data!$DY$1:$IB$1,0)))</f>
        <v>0</v>
      </c>
      <c r="AC132" s="213">
        <f t="array" aca="1" ref="AC132" ca="1">SUMPRODUCT(($X132:$AB132&lt;=AC$2)*($X132:$AB132&gt;0))</f>
        <v>0</v>
      </c>
      <c r="AD132" s="213">
        <f t="shared" ca="1" si="61"/>
        <v>0</v>
      </c>
      <c r="AE132" s="213">
        <f t="shared" ca="1" si="61"/>
        <v>0</v>
      </c>
      <c r="AF132" s="213">
        <f t="shared" ca="1" si="61"/>
        <v>0</v>
      </c>
      <c r="AG132" s="213">
        <f t="shared" ca="1" si="61"/>
        <v>0</v>
      </c>
      <c r="AH132" s="213">
        <f t="shared" ca="1" si="61"/>
        <v>0</v>
      </c>
      <c r="AI132" s="213">
        <f t="shared" ca="1" si="47"/>
        <v>0</v>
      </c>
      <c r="AJ132" s="213" t="str">
        <f t="shared" ca="1" si="51"/>
        <v/>
      </c>
      <c r="AK132" s="213" t="str">
        <f t="shared" ca="1" si="52"/>
        <v/>
      </c>
      <c r="AL132" s="213" t="str">
        <f t="shared" ca="1" si="53"/>
        <v/>
      </c>
      <c r="AM132" s="213" t="str">
        <f t="shared" ca="1" si="54"/>
        <v/>
      </c>
      <c r="AN132" s="213" t="str">
        <f t="shared" ca="1" si="55"/>
        <v/>
      </c>
      <c r="AO132" s="213" t="str">
        <f t="shared" ca="1" si="56"/>
        <v/>
      </c>
      <c r="AP132" s="213" t="str">
        <f t="shared" ca="1" si="57"/>
        <v/>
      </c>
      <c r="AQ132" s="213" t="str">
        <f t="shared" ca="1" si="58"/>
        <v/>
      </c>
      <c r="AR132" s="204" t="str">
        <f ca="1">IF(OFFSET($AB132,0,MATCH(A$17,AC$1:AI$1,0))=0,"",OFFSET($AB132,0,MATCH(A$17,AC$1:AI$1,0))&amp;" / "&amp;W132 &amp;" ("&amp;INDEX(Data!DX:DX,MATCH(W132,Data!DT:DT,0))&amp;")")</f>
        <v/>
      </c>
      <c r="AS132" s="204" t="e">
        <f>INDEX(Data!DX:DX,MATCH(W132,Data!DT:DT,0))</f>
        <v>#REF!</v>
      </c>
      <c r="AT132" s="204" t="e">
        <f>MID(INDEX(Data!A:A,MATCH(W132,Data!DT:DT,0)),2,5)</f>
        <v>#REF!</v>
      </c>
      <c r="AU132" s="204" t="e">
        <f>INDEX(Data!DW:DW,MATCH(W132,Data!DT:DT,0))</f>
        <v>#REF!</v>
      </c>
      <c r="AV132" s="204" t="str">
        <f t="shared" ca="1" si="59"/>
        <v/>
      </c>
      <c r="AW132" s="204" t="e">
        <f t="array" aca="1" ref="AW132" ca="1">INDEX($AR$3:$AR$102,MATCH(LARGE(COUNTIF($AQ$3:$AQ$102,"&lt;"&amp;$AQ$3:$AQ$102),ROWS(AQ$3:AQ132)),COUNTIF($AQ$3:$AQ$102,"&lt;"&amp;$AQ$3:$AQ$102),0))</f>
        <v>#NUM!</v>
      </c>
      <c r="AX132" s="344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</row>
    <row r="133" spans="1:89" s="65" customFormat="1" x14ac:dyDescent="0.25">
      <c r="A133" s="261"/>
      <c r="P133" s="203"/>
      <c r="Q133" s="203"/>
      <c r="R133" s="203"/>
      <c r="S133" s="203"/>
      <c r="T133" s="203"/>
      <c r="U133" s="213"/>
      <c r="V133" s="258"/>
      <c r="W133" s="213" t="e">
        <f>Data!#REF!</f>
        <v>#REF!</v>
      </c>
      <c r="X133" s="215">
        <f>IF(ISERROR(INDEX(Data!$DY:$IB,MATCH($W133,Data!$DT:$DT,0),MATCH(X$1&amp;"/"&amp;$A$2,Data!$DY$1:$IB$1,0)))=TRUE,0,INDEX(Data!$DY:$IB,MATCH($W133,Data!$DT:$DT,0),MATCH(X$1&amp;"/"&amp;$A$2,Data!$DY$1:$IB$1,0)))</f>
        <v>0</v>
      </c>
      <c r="Y133" s="215">
        <f>IF(ISERROR(INDEX(Data!$DY:$IB,MATCH($W133,Data!$DT:$DT,0),MATCH(Y$1&amp;"/"&amp;$A$2,Data!$DY$1:$IB$1,0)))=TRUE,0,INDEX(Data!$DY:$IB,MATCH($W133,Data!$DT:$DT,0),MATCH(Y$1&amp;"/"&amp;$A$2,Data!$DY$1:$IB$1,0)))</f>
        <v>0</v>
      </c>
      <c r="Z133" s="215">
        <f>IF(ISERROR(INDEX(Data!$DY:$IB,MATCH($W133,Data!$DT:$DT,0),MATCH(Z$1&amp;"/"&amp;$A$2,Data!$DY$1:$IB$1,0)))=TRUE,0,INDEX(Data!$DY:$IB,MATCH($W133,Data!$DT:$DT,0),MATCH(Z$1&amp;"/"&amp;$A$2,Data!$DY$1:$IB$1,0)))</f>
        <v>0</v>
      </c>
      <c r="AA133" s="215">
        <f>IF(ISERROR(INDEX(Data!$DY:$IB,MATCH($W133,Data!$DT:$DT,0),MATCH(AA$1&amp;"/"&amp;$A$2,Data!$DY$1:$IB$1,0)))=TRUE,0,INDEX(Data!$DY:$IB,MATCH($W133,Data!$DT:$DT,0),MATCH(AA$1&amp;"/"&amp;$A$2,Data!$DY$1:$IB$1,0)))</f>
        <v>0</v>
      </c>
      <c r="AB133" s="215">
        <f>IF(ISERROR(INDEX(Data!$DY:$IB,MATCH($W133,Data!$DT:$DT,0),MATCH(AB$1&amp;"/"&amp;$A$2,Data!$DY$1:$IB$1,0)))=TRUE,0,INDEX(Data!$DY:$IB,MATCH($W133,Data!$DT:$DT,0),MATCH(AB$1&amp;"/"&amp;$A$2,Data!$DY$1:$IB$1,0)))</f>
        <v>0</v>
      </c>
      <c r="AC133" s="213">
        <f t="array" aca="1" ref="AC133" ca="1">SUMPRODUCT(($X133:$AB133&lt;=AC$2)*($X133:$AB133&gt;0))</f>
        <v>0</v>
      </c>
      <c r="AD133" s="213">
        <f t="shared" ca="1" si="61"/>
        <v>0</v>
      </c>
      <c r="AE133" s="213">
        <f t="shared" ca="1" si="61"/>
        <v>0</v>
      </c>
      <c r="AF133" s="213">
        <f t="shared" ca="1" si="61"/>
        <v>0</v>
      </c>
      <c r="AG133" s="213">
        <f t="shared" ca="1" si="61"/>
        <v>0</v>
      </c>
      <c r="AH133" s="213">
        <f t="shared" ca="1" si="61"/>
        <v>0</v>
      </c>
      <c r="AI133" s="213">
        <f t="shared" ca="1" si="47"/>
        <v>0</v>
      </c>
      <c r="AJ133" s="213" t="str">
        <f t="shared" ca="1" si="51"/>
        <v/>
      </c>
      <c r="AK133" s="213" t="str">
        <f t="shared" ca="1" si="52"/>
        <v/>
      </c>
      <c r="AL133" s="213" t="str">
        <f t="shared" ca="1" si="53"/>
        <v/>
      </c>
      <c r="AM133" s="213" t="str">
        <f t="shared" ca="1" si="54"/>
        <v/>
      </c>
      <c r="AN133" s="213" t="str">
        <f t="shared" ca="1" si="55"/>
        <v/>
      </c>
      <c r="AO133" s="213" t="str">
        <f t="shared" ca="1" si="56"/>
        <v/>
      </c>
      <c r="AP133" s="213" t="str">
        <f t="shared" ca="1" si="57"/>
        <v/>
      </c>
      <c r="AQ133" s="213" t="str">
        <f t="shared" ca="1" si="58"/>
        <v/>
      </c>
      <c r="AR133" s="204" t="str">
        <f ca="1">IF(OFFSET($AB133,0,MATCH(A$17,AC$1:AI$1,0))=0,"",OFFSET($AB133,0,MATCH(A$17,AC$1:AI$1,0))&amp;" / "&amp;W133 &amp;" ("&amp;INDEX(Data!DX:DX,MATCH(W133,Data!DT:DT,0))&amp;")")</f>
        <v/>
      </c>
      <c r="AS133" s="204" t="e">
        <f>INDEX(Data!DX:DX,MATCH(W133,Data!DT:DT,0))</f>
        <v>#REF!</v>
      </c>
      <c r="AT133" s="204" t="e">
        <f>MID(INDEX(Data!A:A,MATCH(W133,Data!DT:DT,0)),2,5)</f>
        <v>#REF!</v>
      </c>
      <c r="AU133" s="204" t="e">
        <f>INDEX(Data!DW:DW,MATCH(W133,Data!DT:DT,0))</f>
        <v>#REF!</v>
      </c>
      <c r="AV133" s="204" t="str">
        <f t="shared" ca="1" si="59"/>
        <v/>
      </c>
      <c r="AW133" s="204" t="e">
        <f t="array" aca="1" ref="AW133" ca="1">INDEX($AR$3:$AR$102,MATCH(LARGE(COUNTIF($AQ$3:$AQ$102,"&lt;"&amp;$AQ$3:$AQ$102),ROWS(AQ$3:AQ133)),COUNTIF($AQ$3:$AQ$102,"&lt;"&amp;$AQ$3:$AQ$102),0))</f>
        <v>#NUM!</v>
      </c>
      <c r="AX133" s="344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</row>
    <row r="134" spans="1:89" s="65" customFormat="1" x14ac:dyDescent="0.25">
      <c r="A134" s="261"/>
      <c r="P134" s="203"/>
      <c r="Q134" s="203"/>
      <c r="R134" s="203"/>
      <c r="S134" s="203"/>
      <c r="T134" s="203"/>
      <c r="U134" s="213"/>
      <c r="V134" s="258"/>
      <c r="W134" s="213" t="e">
        <f>Data!#REF!</f>
        <v>#REF!</v>
      </c>
      <c r="X134" s="215">
        <f>IF(ISERROR(INDEX(Data!$DY:$IB,MATCH($W134,Data!$DT:$DT,0),MATCH(X$1&amp;"/"&amp;$A$2,Data!$DY$1:$IB$1,0)))=TRUE,0,INDEX(Data!$DY:$IB,MATCH($W134,Data!$DT:$DT,0),MATCH(X$1&amp;"/"&amp;$A$2,Data!$DY$1:$IB$1,0)))</f>
        <v>0</v>
      </c>
      <c r="Y134" s="215">
        <f>IF(ISERROR(INDEX(Data!$DY:$IB,MATCH($W134,Data!$DT:$DT,0),MATCH(Y$1&amp;"/"&amp;$A$2,Data!$DY$1:$IB$1,0)))=TRUE,0,INDEX(Data!$DY:$IB,MATCH($W134,Data!$DT:$DT,0),MATCH(Y$1&amp;"/"&amp;$A$2,Data!$DY$1:$IB$1,0)))</f>
        <v>0</v>
      </c>
      <c r="Z134" s="215">
        <f>IF(ISERROR(INDEX(Data!$DY:$IB,MATCH($W134,Data!$DT:$DT,0),MATCH(Z$1&amp;"/"&amp;$A$2,Data!$DY$1:$IB$1,0)))=TRUE,0,INDEX(Data!$DY:$IB,MATCH($W134,Data!$DT:$DT,0),MATCH(Z$1&amp;"/"&amp;$A$2,Data!$DY$1:$IB$1,0)))</f>
        <v>0</v>
      </c>
      <c r="AA134" s="215">
        <f>IF(ISERROR(INDEX(Data!$DY:$IB,MATCH($W134,Data!$DT:$DT,0),MATCH(AA$1&amp;"/"&amp;$A$2,Data!$DY$1:$IB$1,0)))=TRUE,0,INDEX(Data!$DY:$IB,MATCH($W134,Data!$DT:$DT,0),MATCH(AA$1&amp;"/"&amp;$A$2,Data!$DY$1:$IB$1,0)))</f>
        <v>0</v>
      </c>
      <c r="AB134" s="215">
        <f>IF(ISERROR(INDEX(Data!$DY:$IB,MATCH($W134,Data!$DT:$DT,0),MATCH(AB$1&amp;"/"&amp;$A$2,Data!$DY$1:$IB$1,0)))=TRUE,0,INDEX(Data!$DY:$IB,MATCH($W134,Data!$DT:$DT,0),MATCH(AB$1&amp;"/"&amp;$A$2,Data!$DY$1:$IB$1,0)))</f>
        <v>0</v>
      </c>
      <c r="AC134" s="213">
        <f t="array" aca="1" ref="AC134" ca="1">SUMPRODUCT(($X134:$AB134&lt;=AC$2)*($X134:$AB134&gt;0))</f>
        <v>0</v>
      </c>
      <c r="AD134" s="213">
        <f t="shared" ca="1" si="61"/>
        <v>0</v>
      </c>
      <c r="AE134" s="213">
        <f t="shared" ca="1" si="61"/>
        <v>0</v>
      </c>
      <c r="AF134" s="213">
        <f t="shared" ca="1" si="61"/>
        <v>0</v>
      </c>
      <c r="AG134" s="213">
        <f t="shared" ca="1" si="61"/>
        <v>0</v>
      </c>
      <c r="AH134" s="213">
        <f t="shared" ca="1" si="61"/>
        <v>0</v>
      </c>
      <c r="AI134" s="213">
        <f t="shared" ca="1" si="47"/>
        <v>0</v>
      </c>
      <c r="AJ134" s="213" t="str">
        <f t="shared" ca="1" si="51"/>
        <v/>
      </c>
      <c r="AK134" s="213" t="str">
        <f t="shared" ca="1" si="52"/>
        <v/>
      </c>
      <c r="AL134" s="213" t="str">
        <f t="shared" ca="1" si="53"/>
        <v/>
      </c>
      <c r="AM134" s="213" t="str">
        <f t="shared" ca="1" si="54"/>
        <v/>
      </c>
      <c r="AN134" s="213" t="str">
        <f t="shared" ca="1" si="55"/>
        <v/>
      </c>
      <c r="AO134" s="213" t="str">
        <f t="shared" ca="1" si="56"/>
        <v/>
      </c>
      <c r="AP134" s="213" t="str">
        <f t="shared" ca="1" si="57"/>
        <v/>
      </c>
      <c r="AQ134" s="213" t="str">
        <f t="shared" ca="1" si="58"/>
        <v/>
      </c>
      <c r="AR134" s="204" t="str">
        <f ca="1">IF(OFFSET($AB134,0,MATCH(A$17,AC$1:AI$1,0))=0,"",OFFSET($AB134,0,MATCH(A$17,AC$1:AI$1,0))&amp;" / "&amp;W134 &amp;" ("&amp;INDEX(Data!DX:DX,MATCH(W134,Data!DT:DT,0))&amp;")")</f>
        <v/>
      </c>
      <c r="AS134" s="204" t="e">
        <f>INDEX(Data!DX:DX,MATCH(W134,Data!DT:DT,0))</f>
        <v>#REF!</v>
      </c>
      <c r="AT134" s="204" t="e">
        <f>MID(INDEX(Data!A:A,MATCH(W134,Data!DT:DT,0)),2,5)</f>
        <v>#REF!</v>
      </c>
      <c r="AU134" s="204" t="e">
        <f>INDEX(Data!DW:DW,MATCH(W134,Data!DT:DT,0))</f>
        <v>#REF!</v>
      </c>
      <c r="AV134" s="204" t="str">
        <f t="shared" ca="1" si="59"/>
        <v/>
      </c>
      <c r="AW134" s="204" t="e">
        <f t="array" aca="1" ref="AW134" ca="1">INDEX($AR$3:$AR$102,MATCH(LARGE(COUNTIF($AQ$3:$AQ$102,"&lt;"&amp;$AQ$3:$AQ$102),ROWS(AQ$3:AQ134)),COUNTIF($AQ$3:$AQ$102,"&lt;"&amp;$AQ$3:$AQ$102),0))</f>
        <v>#NUM!</v>
      </c>
      <c r="AX134" s="344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</row>
    <row r="135" spans="1:89" s="65" customFormat="1" x14ac:dyDescent="0.25">
      <c r="A135" s="261"/>
      <c r="P135" s="203"/>
      <c r="Q135" s="203"/>
      <c r="R135" s="203"/>
      <c r="S135" s="203"/>
      <c r="T135" s="203"/>
      <c r="U135" s="213"/>
      <c r="V135" s="258"/>
      <c r="W135" s="213" t="e">
        <f>Data!#REF!</f>
        <v>#REF!</v>
      </c>
      <c r="X135" s="215">
        <f>IF(ISERROR(INDEX(Data!$DY:$IB,MATCH($W135,Data!$DT:$DT,0),MATCH(X$1&amp;"/"&amp;$A$2,Data!$DY$1:$IB$1,0)))=TRUE,0,INDEX(Data!$DY:$IB,MATCH($W135,Data!$DT:$DT,0),MATCH(X$1&amp;"/"&amp;$A$2,Data!$DY$1:$IB$1,0)))</f>
        <v>0</v>
      </c>
      <c r="Y135" s="215">
        <f>IF(ISERROR(INDEX(Data!$DY:$IB,MATCH($W135,Data!$DT:$DT,0),MATCH(Y$1&amp;"/"&amp;$A$2,Data!$DY$1:$IB$1,0)))=TRUE,0,INDEX(Data!$DY:$IB,MATCH($W135,Data!$DT:$DT,0),MATCH(Y$1&amp;"/"&amp;$A$2,Data!$DY$1:$IB$1,0)))</f>
        <v>0</v>
      </c>
      <c r="Z135" s="215">
        <f>IF(ISERROR(INDEX(Data!$DY:$IB,MATCH($W135,Data!$DT:$DT,0),MATCH(Z$1&amp;"/"&amp;$A$2,Data!$DY$1:$IB$1,0)))=TRUE,0,INDEX(Data!$DY:$IB,MATCH($W135,Data!$DT:$DT,0),MATCH(Z$1&amp;"/"&amp;$A$2,Data!$DY$1:$IB$1,0)))</f>
        <v>0</v>
      </c>
      <c r="AA135" s="215">
        <f>IF(ISERROR(INDEX(Data!$DY:$IB,MATCH($W135,Data!$DT:$DT,0),MATCH(AA$1&amp;"/"&amp;$A$2,Data!$DY$1:$IB$1,0)))=TRUE,0,INDEX(Data!$DY:$IB,MATCH($W135,Data!$DT:$DT,0),MATCH(AA$1&amp;"/"&amp;$A$2,Data!$DY$1:$IB$1,0)))</f>
        <v>0</v>
      </c>
      <c r="AB135" s="215">
        <f>IF(ISERROR(INDEX(Data!$DY:$IB,MATCH($W135,Data!$DT:$DT,0),MATCH(AB$1&amp;"/"&amp;$A$2,Data!$DY$1:$IB$1,0)))=TRUE,0,INDEX(Data!$DY:$IB,MATCH($W135,Data!$DT:$DT,0),MATCH(AB$1&amp;"/"&amp;$A$2,Data!$DY$1:$IB$1,0)))</f>
        <v>0</v>
      </c>
      <c r="AC135" s="213">
        <f t="array" aca="1" ref="AC135" ca="1">SUMPRODUCT(($X135:$AB135&lt;=AC$2)*($X135:$AB135&gt;0))</f>
        <v>0</v>
      </c>
      <c r="AD135" s="213">
        <f t="shared" ca="1" si="61"/>
        <v>0</v>
      </c>
      <c r="AE135" s="213">
        <f t="shared" ca="1" si="61"/>
        <v>0</v>
      </c>
      <c r="AF135" s="213">
        <f t="shared" ca="1" si="61"/>
        <v>0</v>
      </c>
      <c r="AG135" s="213">
        <f t="shared" ca="1" si="61"/>
        <v>0</v>
      </c>
      <c r="AH135" s="213">
        <f t="shared" ca="1" si="61"/>
        <v>0</v>
      </c>
      <c r="AI135" s="213">
        <f t="shared" ca="1" si="47"/>
        <v>0</v>
      </c>
      <c r="AJ135" s="213" t="str">
        <f t="shared" ca="1" si="51"/>
        <v/>
      </c>
      <c r="AK135" s="213" t="str">
        <f t="shared" ca="1" si="52"/>
        <v/>
      </c>
      <c r="AL135" s="213" t="str">
        <f t="shared" ca="1" si="53"/>
        <v/>
      </c>
      <c r="AM135" s="213" t="str">
        <f t="shared" ca="1" si="54"/>
        <v/>
      </c>
      <c r="AN135" s="213" t="str">
        <f t="shared" ca="1" si="55"/>
        <v/>
      </c>
      <c r="AO135" s="213" t="str">
        <f t="shared" ca="1" si="56"/>
        <v/>
      </c>
      <c r="AP135" s="213" t="str">
        <f t="shared" ca="1" si="57"/>
        <v/>
      </c>
      <c r="AQ135" s="213" t="str">
        <f t="shared" ca="1" si="58"/>
        <v/>
      </c>
      <c r="AR135" s="204" t="str">
        <f ca="1">IF(OFFSET($AB135,0,MATCH(A$17,AC$1:AI$1,0))=0,"",OFFSET($AB135,0,MATCH(A$17,AC$1:AI$1,0))&amp;" / "&amp;W135 &amp;" ("&amp;INDEX(Data!DX:DX,MATCH(W135,Data!DT:DT,0))&amp;")")</f>
        <v/>
      </c>
      <c r="AS135" s="204" t="e">
        <f>INDEX(Data!DX:DX,MATCH(W135,Data!DT:DT,0))</f>
        <v>#REF!</v>
      </c>
      <c r="AT135" s="204" t="e">
        <f>MID(INDEX(Data!A:A,MATCH(W135,Data!DT:DT,0)),2,5)</f>
        <v>#REF!</v>
      </c>
      <c r="AU135" s="204" t="e">
        <f>INDEX(Data!DW:DW,MATCH(W135,Data!DT:DT,0))</f>
        <v>#REF!</v>
      </c>
      <c r="AV135" s="204" t="str">
        <f t="shared" ca="1" si="59"/>
        <v/>
      </c>
      <c r="AW135" s="204" t="e">
        <f t="array" aca="1" ref="AW135" ca="1">INDEX($AR$3:$AR$102,MATCH(LARGE(COUNTIF($AQ$3:$AQ$102,"&lt;"&amp;$AQ$3:$AQ$102),ROWS(AQ$3:AQ135)),COUNTIF($AQ$3:$AQ$102,"&lt;"&amp;$AQ$3:$AQ$102),0))</f>
        <v>#NUM!</v>
      </c>
      <c r="AX135" s="344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</row>
    <row r="136" spans="1:89" s="65" customFormat="1" x14ac:dyDescent="0.25">
      <c r="A136" s="261"/>
      <c r="P136" s="203"/>
      <c r="Q136" s="203"/>
      <c r="R136" s="203"/>
      <c r="S136" s="203"/>
      <c r="T136" s="203"/>
      <c r="U136" s="213"/>
      <c r="V136" s="258"/>
      <c r="W136" s="213" t="e">
        <f>Data!#REF!</f>
        <v>#REF!</v>
      </c>
      <c r="X136" s="215">
        <f>IF(ISERROR(INDEX(Data!$DY:$IB,MATCH($W136,Data!$DT:$DT,0),MATCH(X$1&amp;"/"&amp;$A$2,Data!$DY$1:$IB$1,0)))=TRUE,0,INDEX(Data!$DY:$IB,MATCH($W136,Data!$DT:$DT,0),MATCH(X$1&amp;"/"&amp;$A$2,Data!$DY$1:$IB$1,0)))</f>
        <v>0</v>
      </c>
      <c r="Y136" s="215">
        <f>IF(ISERROR(INDEX(Data!$DY:$IB,MATCH($W136,Data!$DT:$DT,0),MATCH(Y$1&amp;"/"&amp;$A$2,Data!$DY$1:$IB$1,0)))=TRUE,0,INDEX(Data!$DY:$IB,MATCH($W136,Data!$DT:$DT,0),MATCH(Y$1&amp;"/"&amp;$A$2,Data!$DY$1:$IB$1,0)))</f>
        <v>0</v>
      </c>
      <c r="Z136" s="215">
        <f>IF(ISERROR(INDEX(Data!$DY:$IB,MATCH($W136,Data!$DT:$DT,0),MATCH(Z$1&amp;"/"&amp;$A$2,Data!$DY$1:$IB$1,0)))=TRUE,0,INDEX(Data!$DY:$IB,MATCH($W136,Data!$DT:$DT,0),MATCH(Z$1&amp;"/"&amp;$A$2,Data!$DY$1:$IB$1,0)))</f>
        <v>0</v>
      </c>
      <c r="AA136" s="215">
        <f>IF(ISERROR(INDEX(Data!$DY:$IB,MATCH($W136,Data!$DT:$DT,0),MATCH(AA$1&amp;"/"&amp;$A$2,Data!$DY$1:$IB$1,0)))=TRUE,0,INDEX(Data!$DY:$IB,MATCH($W136,Data!$DT:$DT,0),MATCH(AA$1&amp;"/"&amp;$A$2,Data!$DY$1:$IB$1,0)))</f>
        <v>0</v>
      </c>
      <c r="AB136" s="215">
        <f>IF(ISERROR(INDEX(Data!$DY:$IB,MATCH($W136,Data!$DT:$DT,0),MATCH(AB$1&amp;"/"&amp;$A$2,Data!$DY$1:$IB$1,0)))=TRUE,0,INDEX(Data!$DY:$IB,MATCH($W136,Data!$DT:$DT,0),MATCH(AB$1&amp;"/"&amp;$A$2,Data!$DY$1:$IB$1,0)))</f>
        <v>0</v>
      </c>
      <c r="AC136" s="213">
        <f t="array" aca="1" ref="AC136" ca="1">SUMPRODUCT(($X136:$AB136&lt;=AC$2)*($X136:$AB136&gt;0))</f>
        <v>0</v>
      </c>
      <c r="AD136" s="213">
        <f t="shared" ca="1" si="61"/>
        <v>0</v>
      </c>
      <c r="AE136" s="213">
        <f t="shared" ca="1" si="61"/>
        <v>0</v>
      </c>
      <c r="AF136" s="213">
        <f t="shared" ca="1" si="61"/>
        <v>0</v>
      </c>
      <c r="AG136" s="213">
        <f t="shared" ca="1" si="61"/>
        <v>0</v>
      </c>
      <c r="AH136" s="213">
        <f t="shared" ca="1" si="61"/>
        <v>0</v>
      </c>
      <c r="AI136" s="213">
        <f t="shared" ca="1" si="47"/>
        <v>0</v>
      </c>
      <c r="AJ136" s="213" t="str">
        <f t="shared" ca="1" si="51"/>
        <v/>
      </c>
      <c r="AK136" s="213" t="str">
        <f t="shared" ca="1" si="52"/>
        <v/>
      </c>
      <c r="AL136" s="213" t="str">
        <f t="shared" ca="1" si="53"/>
        <v/>
      </c>
      <c r="AM136" s="213" t="str">
        <f t="shared" ca="1" si="54"/>
        <v/>
      </c>
      <c r="AN136" s="213" t="str">
        <f t="shared" ca="1" si="55"/>
        <v/>
      </c>
      <c r="AO136" s="213" t="str">
        <f t="shared" ca="1" si="56"/>
        <v/>
      </c>
      <c r="AP136" s="213" t="str">
        <f t="shared" ca="1" si="57"/>
        <v/>
      </c>
      <c r="AQ136" s="213" t="str">
        <f t="shared" ca="1" si="58"/>
        <v/>
      </c>
      <c r="AR136" s="204" t="str">
        <f ca="1">IF(OFFSET($AB136,0,MATCH(A$17,AC$1:AI$1,0))=0,"",OFFSET($AB136,0,MATCH(A$17,AC$1:AI$1,0))&amp;" / "&amp;W136 &amp;" ("&amp;INDEX(Data!DX:DX,MATCH(W136,Data!DT:DT,0))&amp;")")</f>
        <v/>
      </c>
      <c r="AS136" s="204" t="e">
        <f>INDEX(Data!DX:DX,MATCH(W136,Data!DT:DT,0))</f>
        <v>#REF!</v>
      </c>
      <c r="AT136" s="204" t="e">
        <f>MID(INDEX(Data!A:A,MATCH(W136,Data!DT:DT,0)),2,5)</f>
        <v>#REF!</v>
      </c>
      <c r="AU136" s="204" t="e">
        <f>INDEX(Data!DW:DW,MATCH(W136,Data!DT:DT,0))</f>
        <v>#REF!</v>
      </c>
      <c r="AV136" s="204" t="str">
        <f t="shared" ca="1" si="59"/>
        <v/>
      </c>
      <c r="AW136" s="204" t="e">
        <f t="array" aca="1" ref="AW136" ca="1">INDEX($AR$3:$AR$102,MATCH(LARGE(COUNTIF($AQ$3:$AQ$102,"&lt;"&amp;$AQ$3:$AQ$102),ROWS(AQ$3:AQ136)),COUNTIF($AQ$3:$AQ$102,"&lt;"&amp;$AQ$3:$AQ$102),0))</f>
        <v>#NUM!</v>
      </c>
      <c r="AX136" s="344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</row>
    <row r="137" spans="1:89" s="65" customFormat="1" x14ac:dyDescent="0.25">
      <c r="A137" s="261"/>
      <c r="P137" s="203"/>
      <c r="Q137" s="203"/>
      <c r="R137" s="203"/>
      <c r="S137" s="203"/>
      <c r="T137" s="203"/>
      <c r="U137" s="213"/>
      <c r="V137" s="258"/>
      <c r="W137" s="213" t="e">
        <f>Data!#REF!</f>
        <v>#REF!</v>
      </c>
      <c r="X137" s="215">
        <f>IF(ISERROR(INDEX(Data!$DY:$IB,MATCH($W137,Data!$DT:$DT,0),MATCH(X$1&amp;"/"&amp;$A$2,Data!$DY$1:$IB$1,0)))=TRUE,0,INDEX(Data!$DY:$IB,MATCH($W137,Data!$DT:$DT,0),MATCH(X$1&amp;"/"&amp;$A$2,Data!$DY$1:$IB$1,0)))</f>
        <v>0</v>
      </c>
      <c r="Y137" s="215">
        <f>IF(ISERROR(INDEX(Data!$DY:$IB,MATCH($W137,Data!$DT:$DT,0),MATCH(Y$1&amp;"/"&amp;$A$2,Data!$DY$1:$IB$1,0)))=TRUE,0,INDEX(Data!$DY:$IB,MATCH($W137,Data!$DT:$DT,0),MATCH(Y$1&amp;"/"&amp;$A$2,Data!$DY$1:$IB$1,0)))</f>
        <v>0</v>
      </c>
      <c r="Z137" s="215">
        <f>IF(ISERROR(INDEX(Data!$DY:$IB,MATCH($W137,Data!$DT:$DT,0),MATCH(Z$1&amp;"/"&amp;$A$2,Data!$DY$1:$IB$1,0)))=TRUE,0,INDEX(Data!$DY:$IB,MATCH($W137,Data!$DT:$DT,0),MATCH(Z$1&amp;"/"&amp;$A$2,Data!$DY$1:$IB$1,0)))</f>
        <v>0</v>
      </c>
      <c r="AA137" s="215">
        <f>IF(ISERROR(INDEX(Data!$DY:$IB,MATCH($W137,Data!$DT:$DT,0),MATCH(AA$1&amp;"/"&amp;$A$2,Data!$DY$1:$IB$1,0)))=TRUE,0,INDEX(Data!$DY:$IB,MATCH($W137,Data!$DT:$DT,0),MATCH(AA$1&amp;"/"&amp;$A$2,Data!$DY$1:$IB$1,0)))</f>
        <v>0</v>
      </c>
      <c r="AB137" s="215">
        <f>IF(ISERROR(INDEX(Data!$DY:$IB,MATCH($W137,Data!$DT:$DT,0),MATCH(AB$1&amp;"/"&amp;$A$2,Data!$DY$1:$IB$1,0)))=TRUE,0,INDEX(Data!$DY:$IB,MATCH($W137,Data!$DT:$DT,0),MATCH(AB$1&amp;"/"&amp;$A$2,Data!$DY$1:$IB$1,0)))</f>
        <v>0</v>
      </c>
      <c r="AC137" s="213">
        <f t="array" aca="1" ref="AC137" ca="1">SUMPRODUCT(($X137:$AB137&lt;=AC$2)*($X137:$AB137&gt;0))</f>
        <v>0</v>
      </c>
      <c r="AD137" s="213">
        <f t="shared" ca="1" si="61"/>
        <v>0</v>
      </c>
      <c r="AE137" s="213">
        <f t="shared" ca="1" si="61"/>
        <v>0</v>
      </c>
      <c r="AF137" s="213">
        <f t="shared" ca="1" si="61"/>
        <v>0</v>
      </c>
      <c r="AG137" s="213">
        <f t="shared" ca="1" si="61"/>
        <v>0</v>
      </c>
      <c r="AH137" s="213">
        <f t="shared" ca="1" si="61"/>
        <v>0</v>
      </c>
      <c r="AI137" s="213">
        <f t="shared" ca="1" si="47"/>
        <v>0</v>
      </c>
      <c r="AJ137" s="213" t="str">
        <f t="shared" ca="1" si="51"/>
        <v/>
      </c>
      <c r="AK137" s="213" t="str">
        <f t="shared" ca="1" si="52"/>
        <v/>
      </c>
      <c r="AL137" s="213" t="str">
        <f t="shared" ca="1" si="53"/>
        <v/>
      </c>
      <c r="AM137" s="213" t="str">
        <f t="shared" ca="1" si="54"/>
        <v/>
      </c>
      <c r="AN137" s="213" t="str">
        <f t="shared" ca="1" si="55"/>
        <v/>
      </c>
      <c r="AO137" s="213" t="str">
        <f t="shared" ca="1" si="56"/>
        <v/>
      </c>
      <c r="AP137" s="213" t="str">
        <f t="shared" ca="1" si="57"/>
        <v/>
      </c>
      <c r="AQ137" s="213" t="str">
        <f t="shared" ca="1" si="58"/>
        <v/>
      </c>
      <c r="AR137" s="204" t="str">
        <f ca="1">IF(OFFSET($AB137,0,MATCH(A$17,AC$1:AI$1,0))=0,"",OFFSET($AB137,0,MATCH(A$17,AC$1:AI$1,0))&amp;" / "&amp;W137 &amp;" ("&amp;INDEX(Data!DX:DX,MATCH(W137,Data!DT:DT,0))&amp;")")</f>
        <v/>
      </c>
      <c r="AS137" s="204" t="e">
        <f>INDEX(Data!DX:DX,MATCH(W137,Data!DT:DT,0))</f>
        <v>#REF!</v>
      </c>
      <c r="AT137" s="204" t="e">
        <f>MID(INDEX(Data!A:A,MATCH(W137,Data!DT:DT,0)),2,5)</f>
        <v>#REF!</v>
      </c>
      <c r="AU137" s="204" t="e">
        <f>INDEX(Data!DW:DW,MATCH(W137,Data!DT:DT,0))</f>
        <v>#REF!</v>
      </c>
      <c r="AV137" s="204" t="str">
        <f t="shared" ca="1" si="59"/>
        <v/>
      </c>
      <c r="AW137" s="204" t="e">
        <f t="array" aca="1" ref="AW137" ca="1">INDEX($AR$3:$AR$102,MATCH(LARGE(COUNTIF($AQ$3:$AQ$102,"&lt;"&amp;$AQ$3:$AQ$102),ROWS(AQ$3:AQ137)),COUNTIF($AQ$3:$AQ$102,"&lt;"&amp;$AQ$3:$AQ$102),0))</f>
        <v>#NUM!</v>
      </c>
      <c r="AX137" s="344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</row>
    <row r="138" spans="1:89" s="65" customFormat="1" x14ac:dyDescent="0.25">
      <c r="A138" s="261"/>
      <c r="P138" s="203"/>
      <c r="Q138" s="203"/>
      <c r="R138" s="203"/>
      <c r="S138" s="203"/>
      <c r="T138" s="203"/>
      <c r="U138" s="213"/>
      <c r="V138" s="258"/>
      <c r="W138" s="213" t="e">
        <f>Data!#REF!</f>
        <v>#REF!</v>
      </c>
      <c r="X138" s="215">
        <f>IF(ISERROR(INDEX(Data!$DY:$IB,MATCH($W138,Data!$DT:$DT,0),MATCH(X$1&amp;"/"&amp;$A$2,Data!$DY$1:$IB$1,0)))=TRUE,0,INDEX(Data!$DY:$IB,MATCH($W138,Data!$DT:$DT,0),MATCH(X$1&amp;"/"&amp;$A$2,Data!$DY$1:$IB$1,0)))</f>
        <v>0</v>
      </c>
      <c r="Y138" s="215">
        <f>IF(ISERROR(INDEX(Data!$DY:$IB,MATCH($W138,Data!$DT:$DT,0),MATCH(Y$1&amp;"/"&amp;$A$2,Data!$DY$1:$IB$1,0)))=TRUE,0,INDEX(Data!$DY:$IB,MATCH($W138,Data!$DT:$DT,0),MATCH(Y$1&amp;"/"&amp;$A$2,Data!$DY$1:$IB$1,0)))</f>
        <v>0</v>
      </c>
      <c r="Z138" s="215">
        <f>IF(ISERROR(INDEX(Data!$DY:$IB,MATCH($W138,Data!$DT:$DT,0),MATCH(Z$1&amp;"/"&amp;$A$2,Data!$DY$1:$IB$1,0)))=TRUE,0,INDEX(Data!$DY:$IB,MATCH($W138,Data!$DT:$DT,0),MATCH(Z$1&amp;"/"&amp;$A$2,Data!$DY$1:$IB$1,0)))</f>
        <v>0</v>
      </c>
      <c r="AA138" s="215">
        <f>IF(ISERROR(INDEX(Data!$DY:$IB,MATCH($W138,Data!$DT:$DT,0),MATCH(AA$1&amp;"/"&amp;$A$2,Data!$DY$1:$IB$1,0)))=TRUE,0,INDEX(Data!$DY:$IB,MATCH($W138,Data!$DT:$DT,0),MATCH(AA$1&amp;"/"&amp;$A$2,Data!$DY$1:$IB$1,0)))</f>
        <v>0</v>
      </c>
      <c r="AB138" s="215">
        <f>IF(ISERROR(INDEX(Data!$DY:$IB,MATCH($W138,Data!$DT:$DT,0),MATCH(AB$1&amp;"/"&amp;$A$2,Data!$DY$1:$IB$1,0)))=TRUE,0,INDEX(Data!$DY:$IB,MATCH($W138,Data!$DT:$DT,0),MATCH(AB$1&amp;"/"&amp;$A$2,Data!$DY$1:$IB$1,0)))</f>
        <v>0</v>
      </c>
      <c r="AC138" s="213">
        <f t="array" aca="1" ref="AC138" ca="1">SUMPRODUCT(($X138:$AB138&lt;=AC$2)*($X138:$AB138&gt;0))</f>
        <v>0</v>
      </c>
      <c r="AD138" s="213">
        <f t="shared" ca="1" si="61"/>
        <v>0</v>
      </c>
      <c r="AE138" s="213">
        <f t="shared" ca="1" si="61"/>
        <v>0</v>
      </c>
      <c r="AF138" s="213">
        <f t="shared" ca="1" si="61"/>
        <v>0</v>
      </c>
      <c r="AG138" s="213">
        <f t="shared" ca="1" si="61"/>
        <v>0</v>
      </c>
      <c r="AH138" s="213">
        <f t="shared" ca="1" si="61"/>
        <v>0</v>
      </c>
      <c r="AI138" s="213">
        <f t="shared" ca="1" si="47"/>
        <v>0</v>
      </c>
      <c r="AJ138" s="213" t="str">
        <f t="shared" ca="1" si="51"/>
        <v/>
      </c>
      <c r="AK138" s="213" t="str">
        <f t="shared" ca="1" si="52"/>
        <v/>
      </c>
      <c r="AL138" s="213" t="str">
        <f t="shared" ca="1" si="53"/>
        <v/>
      </c>
      <c r="AM138" s="213" t="str">
        <f t="shared" ca="1" si="54"/>
        <v/>
      </c>
      <c r="AN138" s="213" t="str">
        <f t="shared" ca="1" si="55"/>
        <v/>
      </c>
      <c r="AO138" s="213" t="str">
        <f t="shared" ca="1" si="56"/>
        <v/>
      </c>
      <c r="AP138" s="213" t="str">
        <f t="shared" ca="1" si="57"/>
        <v/>
      </c>
      <c r="AQ138" s="213" t="str">
        <f t="shared" ca="1" si="58"/>
        <v/>
      </c>
      <c r="AR138" s="204" t="str">
        <f ca="1">IF(OFFSET($AB138,0,MATCH(A$17,AC$1:AI$1,0))=0,"",OFFSET($AB138,0,MATCH(A$17,AC$1:AI$1,0))&amp;" / "&amp;W138 &amp;" ("&amp;INDEX(Data!DX:DX,MATCH(W138,Data!DT:DT,0))&amp;")")</f>
        <v/>
      </c>
      <c r="AS138" s="204" t="e">
        <f>INDEX(Data!DX:DX,MATCH(W138,Data!DT:DT,0))</f>
        <v>#REF!</v>
      </c>
      <c r="AT138" s="204" t="e">
        <f>MID(INDEX(Data!A:A,MATCH(W138,Data!DT:DT,0)),2,5)</f>
        <v>#REF!</v>
      </c>
      <c r="AU138" s="204" t="e">
        <f>INDEX(Data!DW:DW,MATCH(W138,Data!DT:DT,0))</f>
        <v>#REF!</v>
      </c>
      <c r="AV138" s="204" t="str">
        <f t="shared" ca="1" si="59"/>
        <v/>
      </c>
      <c r="AW138" s="204" t="e">
        <f t="array" aca="1" ref="AW138" ca="1">INDEX($AR$3:$AR$102,MATCH(LARGE(COUNTIF($AQ$3:$AQ$102,"&lt;"&amp;$AQ$3:$AQ$102),ROWS(AQ$3:AQ138)),COUNTIF($AQ$3:$AQ$102,"&lt;"&amp;$AQ$3:$AQ$102),0))</f>
        <v>#NUM!</v>
      </c>
      <c r="AX138" s="344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</row>
    <row r="139" spans="1:89" s="65" customFormat="1" x14ac:dyDescent="0.25">
      <c r="A139" s="261"/>
      <c r="P139" s="203"/>
      <c r="Q139" s="203"/>
      <c r="R139" s="203"/>
      <c r="S139" s="203"/>
      <c r="T139" s="203"/>
      <c r="U139" s="213"/>
      <c r="V139" s="258"/>
      <c r="W139" s="213" t="e">
        <f>Data!#REF!</f>
        <v>#REF!</v>
      </c>
      <c r="X139" s="215">
        <f>IF(ISERROR(INDEX(Data!$DY:$IB,MATCH($W139,Data!$DT:$DT,0),MATCH(X$1&amp;"/"&amp;$A$2,Data!$DY$1:$IB$1,0)))=TRUE,0,INDEX(Data!$DY:$IB,MATCH($W139,Data!$DT:$DT,0),MATCH(X$1&amp;"/"&amp;$A$2,Data!$DY$1:$IB$1,0)))</f>
        <v>0</v>
      </c>
      <c r="Y139" s="215">
        <f>IF(ISERROR(INDEX(Data!$DY:$IB,MATCH($W139,Data!$DT:$DT,0),MATCH(Y$1&amp;"/"&amp;$A$2,Data!$DY$1:$IB$1,0)))=TRUE,0,INDEX(Data!$DY:$IB,MATCH($W139,Data!$DT:$DT,0),MATCH(Y$1&amp;"/"&amp;$A$2,Data!$DY$1:$IB$1,0)))</f>
        <v>0</v>
      </c>
      <c r="Z139" s="215">
        <f>IF(ISERROR(INDEX(Data!$DY:$IB,MATCH($W139,Data!$DT:$DT,0),MATCH(Z$1&amp;"/"&amp;$A$2,Data!$DY$1:$IB$1,0)))=TRUE,0,INDEX(Data!$DY:$IB,MATCH($W139,Data!$DT:$DT,0),MATCH(Z$1&amp;"/"&amp;$A$2,Data!$DY$1:$IB$1,0)))</f>
        <v>0</v>
      </c>
      <c r="AA139" s="215">
        <f>IF(ISERROR(INDEX(Data!$DY:$IB,MATCH($W139,Data!$DT:$DT,0),MATCH(AA$1&amp;"/"&amp;$A$2,Data!$DY$1:$IB$1,0)))=TRUE,0,INDEX(Data!$DY:$IB,MATCH($W139,Data!$DT:$DT,0),MATCH(AA$1&amp;"/"&amp;$A$2,Data!$DY$1:$IB$1,0)))</f>
        <v>0</v>
      </c>
      <c r="AB139" s="215">
        <f>IF(ISERROR(INDEX(Data!$DY:$IB,MATCH($W139,Data!$DT:$DT,0),MATCH(AB$1&amp;"/"&amp;$A$2,Data!$DY$1:$IB$1,0)))=TRUE,0,INDEX(Data!$DY:$IB,MATCH($W139,Data!$DT:$DT,0),MATCH(AB$1&amp;"/"&amp;$A$2,Data!$DY$1:$IB$1,0)))</f>
        <v>0</v>
      </c>
      <c r="AC139" s="213">
        <f t="array" aca="1" ref="AC139" ca="1">SUMPRODUCT(($X139:$AB139&lt;=AC$2)*($X139:$AB139&gt;0))</f>
        <v>0</v>
      </c>
      <c r="AD139" s="213">
        <f t="shared" ca="1" si="61"/>
        <v>0</v>
      </c>
      <c r="AE139" s="213">
        <f t="shared" ca="1" si="61"/>
        <v>0</v>
      </c>
      <c r="AF139" s="213">
        <f t="shared" ca="1" si="61"/>
        <v>0</v>
      </c>
      <c r="AG139" s="213">
        <f t="shared" ca="1" si="61"/>
        <v>0</v>
      </c>
      <c r="AH139" s="213">
        <f t="shared" ca="1" si="61"/>
        <v>0</v>
      </c>
      <c r="AI139" s="213">
        <f t="shared" ca="1" si="47"/>
        <v>0</v>
      </c>
      <c r="AJ139" s="213" t="str">
        <f t="shared" ca="1" si="51"/>
        <v/>
      </c>
      <c r="AK139" s="213" t="str">
        <f t="shared" ca="1" si="52"/>
        <v/>
      </c>
      <c r="AL139" s="213" t="str">
        <f t="shared" ca="1" si="53"/>
        <v/>
      </c>
      <c r="AM139" s="213" t="str">
        <f t="shared" ca="1" si="54"/>
        <v/>
      </c>
      <c r="AN139" s="213" t="str">
        <f t="shared" ca="1" si="55"/>
        <v/>
      </c>
      <c r="AO139" s="213" t="str">
        <f t="shared" ca="1" si="56"/>
        <v/>
      </c>
      <c r="AP139" s="213" t="str">
        <f t="shared" ca="1" si="57"/>
        <v/>
      </c>
      <c r="AQ139" s="213" t="str">
        <f t="shared" ca="1" si="58"/>
        <v/>
      </c>
      <c r="AR139" s="204" t="str">
        <f ca="1">IF(OFFSET($AB139,0,MATCH(A$17,AC$1:AI$1,0))=0,"",OFFSET($AB139,0,MATCH(A$17,AC$1:AI$1,0))&amp;" / "&amp;W139 &amp;" ("&amp;INDEX(Data!DX:DX,MATCH(W139,Data!DT:DT,0))&amp;")")</f>
        <v/>
      </c>
      <c r="AS139" s="204" t="e">
        <f>INDEX(Data!DX:DX,MATCH(W139,Data!DT:DT,0))</f>
        <v>#REF!</v>
      </c>
      <c r="AT139" s="204" t="e">
        <f>MID(INDEX(Data!A:A,MATCH(W139,Data!DT:DT,0)),2,5)</f>
        <v>#REF!</v>
      </c>
      <c r="AU139" s="204" t="e">
        <f>INDEX(Data!DW:DW,MATCH(W139,Data!DT:DT,0))</f>
        <v>#REF!</v>
      </c>
      <c r="AV139" s="204" t="str">
        <f t="shared" ca="1" si="59"/>
        <v/>
      </c>
      <c r="AW139" s="204" t="e">
        <f t="array" aca="1" ref="AW139" ca="1">INDEX($AR$3:$AR$102,MATCH(LARGE(COUNTIF($AQ$3:$AQ$102,"&lt;"&amp;$AQ$3:$AQ$102),ROWS(AQ$3:AQ139)),COUNTIF($AQ$3:$AQ$102,"&lt;"&amp;$AQ$3:$AQ$102),0))</f>
        <v>#NUM!</v>
      </c>
      <c r="AX139" s="344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</row>
    <row r="140" spans="1:89" s="65" customFormat="1" x14ac:dyDescent="0.25">
      <c r="A140" s="261"/>
      <c r="P140" s="203"/>
      <c r="Q140" s="203"/>
      <c r="R140" s="203"/>
      <c r="S140" s="203"/>
      <c r="T140" s="203"/>
      <c r="U140" s="213"/>
      <c r="V140" s="258"/>
      <c r="W140" s="213" t="e">
        <f>Data!#REF!</f>
        <v>#REF!</v>
      </c>
      <c r="X140" s="215">
        <f>IF(ISERROR(INDEX(Data!$DY:$IB,MATCH($W140,Data!$DT:$DT,0),MATCH(X$1&amp;"/"&amp;$A$2,Data!$DY$1:$IB$1,0)))=TRUE,0,INDEX(Data!$DY:$IB,MATCH($W140,Data!$DT:$DT,0),MATCH(X$1&amp;"/"&amp;$A$2,Data!$DY$1:$IB$1,0)))</f>
        <v>0</v>
      </c>
      <c r="Y140" s="215">
        <f>IF(ISERROR(INDEX(Data!$DY:$IB,MATCH($W140,Data!$DT:$DT,0),MATCH(Y$1&amp;"/"&amp;$A$2,Data!$DY$1:$IB$1,0)))=TRUE,0,INDEX(Data!$DY:$IB,MATCH($W140,Data!$DT:$DT,0),MATCH(Y$1&amp;"/"&amp;$A$2,Data!$DY$1:$IB$1,0)))</f>
        <v>0</v>
      </c>
      <c r="Z140" s="215">
        <f>IF(ISERROR(INDEX(Data!$DY:$IB,MATCH($W140,Data!$DT:$DT,0),MATCH(Z$1&amp;"/"&amp;$A$2,Data!$DY$1:$IB$1,0)))=TRUE,0,INDEX(Data!$DY:$IB,MATCH($W140,Data!$DT:$DT,0),MATCH(Z$1&amp;"/"&amp;$A$2,Data!$DY$1:$IB$1,0)))</f>
        <v>0</v>
      </c>
      <c r="AA140" s="215">
        <f>IF(ISERROR(INDEX(Data!$DY:$IB,MATCH($W140,Data!$DT:$DT,0),MATCH(AA$1&amp;"/"&amp;$A$2,Data!$DY$1:$IB$1,0)))=TRUE,0,INDEX(Data!$DY:$IB,MATCH($W140,Data!$DT:$DT,0),MATCH(AA$1&amp;"/"&amp;$A$2,Data!$DY$1:$IB$1,0)))</f>
        <v>0</v>
      </c>
      <c r="AB140" s="215">
        <f>IF(ISERROR(INDEX(Data!$DY:$IB,MATCH($W140,Data!$DT:$DT,0),MATCH(AB$1&amp;"/"&amp;$A$2,Data!$DY$1:$IB$1,0)))=TRUE,0,INDEX(Data!$DY:$IB,MATCH($W140,Data!$DT:$DT,0),MATCH(AB$1&amp;"/"&amp;$A$2,Data!$DY$1:$IB$1,0)))</f>
        <v>0</v>
      </c>
      <c r="AC140" s="213">
        <f t="array" aca="1" ref="AC140" ca="1">SUMPRODUCT(($X140:$AB140&lt;=AC$2)*($X140:$AB140&gt;0))</f>
        <v>0</v>
      </c>
      <c r="AD140" s="213">
        <f t="shared" ca="1" si="61"/>
        <v>0</v>
      </c>
      <c r="AE140" s="213">
        <f t="shared" ca="1" si="61"/>
        <v>0</v>
      </c>
      <c r="AF140" s="213">
        <f t="shared" ca="1" si="61"/>
        <v>0</v>
      </c>
      <c r="AG140" s="213">
        <f t="shared" ca="1" si="61"/>
        <v>0</v>
      </c>
      <c r="AH140" s="213">
        <f t="shared" ca="1" si="61"/>
        <v>0</v>
      </c>
      <c r="AI140" s="213">
        <f t="shared" ca="1" si="47"/>
        <v>0</v>
      </c>
      <c r="AJ140" s="213" t="str">
        <f t="shared" ca="1" si="51"/>
        <v/>
      </c>
      <c r="AK140" s="213" t="str">
        <f t="shared" ca="1" si="52"/>
        <v/>
      </c>
      <c r="AL140" s="213" t="str">
        <f t="shared" ca="1" si="53"/>
        <v/>
      </c>
      <c r="AM140" s="213" t="str">
        <f t="shared" ca="1" si="54"/>
        <v/>
      </c>
      <c r="AN140" s="213" t="str">
        <f t="shared" ca="1" si="55"/>
        <v/>
      </c>
      <c r="AO140" s="213" t="str">
        <f t="shared" ca="1" si="56"/>
        <v/>
      </c>
      <c r="AP140" s="213" t="str">
        <f t="shared" ca="1" si="57"/>
        <v/>
      </c>
      <c r="AQ140" s="213" t="str">
        <f t="shared" ca="1" si="58"/>
        <v/>
      </c>
      <c r="AR140" s="204" t="str">
        <f ca="1">IF(OFFSET($AB140,0,MATCH(A$17,AC$1:AI$1,0))=0,"",OFFSET($AB140,0,MATCH(A$17,AC$1:AI$1,0))&amp;" / "&amp;W140 &amp;" ("&amp;INDEX(Data!DX:DX,MATCH(W140,Data!DT:DT,0))&amp;")")</f>
        <v/>
      </c>
      <c r="AS140" s="204" t="e">
        <f>INDEX(Data!DX:DX,MATCH(W140,Data!DT:DT,0))</f>
        <v>#REF!</v>
      </c>
      <c r="AT140" s="204" t="e">
        <f>MID(INDEX(Data!A:A,MATCH(W140,Data!DT:DT,0)),2,5)</f>
        <v>#REF!</v>
      </c>
      <c r="AU140" s="204" t="e">
        <f>INDEX(Data!DW:DW,MATCH(W140,Data!DT:DT,0))</f>
        <v>#REF!</v>
      </c>
      <c r="AV140" s="204" t="str">
        <f t="shared" ca="1" si="59"/>
        <v/>
      </c>
      <c r="AW140" s="204" t="e">
        <f t="array" aca="1" ref="AW140" ca="1">INDEX($AR$3:$AR$102,MATCH(LARGE(COUNTIF($AQ$3:$AQ$102,"&lt;"&amp;$AQ$3:$AQ$102),ROWS(AQ$3:AQ140)),COUNTIF($AQ$3:$AQ$102,"&lt;"&amp;$AQ$3:$AQ$102),0))</f>
        <v>#NUM!</v>
      </c>
      <c r="AX140" s="344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</row>
    <row r="141" spans="1:89" s="65" customFormat="1" x14ac:dyDescent="0.25">
      <c r="A141" s="261"/>
      <c r="P141" s="203"/>
      <c r="Q141" s="203"/>
      <c r="R141" s="203"/>
      <c r="S141" s="203"/>
      <c r="T141" s="203"/>
      <c r="U141" s="213"/>
      <c r="V141" s="258"/>
      <c r="W141" s="213" t="e">
        <f>Data!#REF!</f>
        <v>#REF!</v>
      </c>
      <c r="X141" s="215">
        <f>IF(ISERROR(INDEX(Data!$DY:$IB,MATCH($W141,Data!$DT:$DT,0),MATCH(X$1&amp;"/"&amp;$A$2,Data!$DY$1:$IB$1,0)))=TRUE,0,INDEX(Data!$DY:$IB,MATCH($W141,Data!$DT:$DT,0),MATCH(X$1&amp;"/"&amp;$A$2,Data!$DY$1:$IB$1,0)))</f>
        <v>0</v>
      </c>
      <c r="Y141" s="215">
        <f>IF(ISERROR(INDEX(Data!$DY:$IB,MATCH($W141,Data!$DT:$DT,0),MATCH(Y$1&amp;"/"&amp;$A$2,Data!$DY$1:$IB$1,0)))=TRUE,0,INDEX(Data!$DY:$IB,MATCH($W141,Data!$DT:$DT,0),MATCH(Y$1&amp;"/"&amp;$A$2,Data!$DY$1:$IB$1,0)))</f>
        <v>0</v>
      </c>
      <c r="Z141" s="215">
        <f>IF(ISERROR(INDEX(Data!$DY:$IB,MATCH($W141,Data!$DT:$DT,0),MATCH(Z$1&amp;"/"&amp;$A$2,Data!$DY$1:$IB$1,0)))=TRUE,0,INDEX(Data!$DY:$IB,MATCH($W141,Data!$DT:$DT,0),MATCH(Z$1&amp;"/"&amp;$A$2,Data!$DY$1:$IB$1,0)))</f>
        <v>0</v>
      </c>
      <c r="AA141" s="215">
        <f>IF(ISERROR(INDEX(Data!$DY:$IB,MATCH($W141,Data!$DT:$DT,0),MATCH(AA$1&amp;"/"&amp;$A$2,Data!$DY$1:$IB$1,0)))=TRUE,0,INDEX(Data!$DY:$IB,MATCH($W141,Data!$DT:$DT,0),MATCH(AA$1&amp;"/"&amp;$A$2,Data!$DY$1:$IB$1,0)))</f>
        <v>0</v>
      </c>
      <c r="AB141" s="215">
        <f>IF(ISERROR(INDEX(Data!$DY:$IB,MATCH($W141,Data!$DT:$DT,0),MATCH(AB$1&amp;"/"&amp;$A$2,Data!$DY$1:$IB$1,0)))=TRUE,0,INDEX(Data!$DY:$IB,MATCH($W141,Data!$DT:$DT,0),MATCH(AB$1&amp;"/"&amp;$A$2,Data!$DY$1:$IB$1,0)))</f>
        <v>0</v>
      </c>
      <c r="AC141" s="213">
        <f t="array" aca="1" ref="AC141" ca="1">SUMPRODUCT(($X141:$AB141&lt;=AC$2)*($X141:$AB141&gt;0))</f>
        <v>0</v>
      </c>
      <c r="AD141" s="213">
        <f t="shared" ca="1" si="61"/>
        <v>0</v>
      </c>
      <c r="AE141" s="213">
        <f t="shared" ca="1" si="61"/>
        <v>0</v>
      </c>
      <c r="AF141" s="213">
        <f t="shared" ca="1" si="61"/>
        <v>0</v>
      </c>
      <c r="AG141" s="213">
        <f t="shared" ca="1" si="61"/>
        <v>0</v>
      </c>
      <c r="AH141" s="213">
        <f t="shared" ca="1" si="61"/>
        <v>0</v>
      </c>
      <c r="AI141" s="213">
        <f t="shared" ca="1" si="47"/>
        <v>0</v>
      </c>
      <c r="AJ141" s="213" t="str">
        <f t="shared" ca="1" si="51"/>
        <v/>
      </c>
      <c r="AK141" s="213" t="str">
        <f t="shared" ca="1" si="52"/>
        <v/>
      </c>
      <c r="AL141" s="213" t="str">
        <f t="shared" ca="1" si="53"/>
        <v/>
      </c>
      <c r="AM141" s="213" t="str">
        <f t="shared" ca="1" si="54"/>
        <v/>
      </c>
      <c r="AN141" s="213" t="str">
        <f t="shared" ca="1" si="55"/>
        <v/>
      </c>
      <c r="AO141" s="213" t="str">
        <f t="shared" ca="1" si="56"/>
        <v/>
      </c>
      <c r="AP141" s="213" t="str">
        <f t="shared" ca="1" si="57"/>
        <v/>
      </c>
      <c r="AQ141" s="213" t="str">
        <f t="shared" ca="1" si="58"/>
        <v/>
      </c>
      <c r="AR141" s="204" t="str">
        <f ca="1">IF(OFFSET($AB141,0,MATCH(A$17,AC$1:AI$1,0))=0,"",OFFSET($AB141,0,MATCH(A$17,AC$1:AI$1,0))&amp;" / "&amp;W141 &amp;" ("&amp;INDEX(Data!DX:DX,MATCH(W141,Data!DT:DT,0))&amp;")")</f>
        <v/>
      </c>
      <c r="AS141" s="204" t="e">
        <f>INDEX(Data!DX:DX,MATCH(W141,Data!DT:DT,0))</f>
        <v>#REF!</v>
      </c>
      <c r="AT141" s="204" t="e">
        <f>MID(INDEX(Data!A:A,MATCH(W141,Data!DT:DT,0)),2,5)</f>
        <v>#REF!</v>
      </c>
      <c r="AU141" s="204" t="e">
        <f>INDEX(Data!DW:DW,MATCH(W141,Data!DT:DT,0))</f>
        <v>#REF!</v>
      </c>
      <c r="AV141" s="204" t="str">
        <f t="shared" ca="1" si="59"/>
        <v/>
      </c>
      <c r="AW141" s="204" t="e">
        <f t="array" aca="1" ref="AW141" ca="1">INDEX($AR$3:$AR$102,MATCH(LARGE(COUNTIF($AQ$3:$AQ$102,"&lt;"&amp;$AQ$3:$AQ$102),ROWS(AQ$3:AQ141)),COUNTIF($AQ$3:$AQ$102,"&lt;"&amp;$AQ$3:$AQ$102),0))</f>
        <v>#NUM!</v>
      </c>
      <c r="AX141" s="344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</row>
    <row r="142" spans="1:89" s="65" customFormat="1" x14ac:dyDescent="0.25">
      <c r="A142" s="261"/>
      <c r="P142" s="203"/>
      <c r="Q142" s="203"/>
      <c r="R142" s="203"/>
      <c r="S142" s="203"/>
      <c r="T142" s="203"/>
      <c r="U142" s="213"/>
      <c r="V142" s="258"/>
      <c r="W142" s="213" t="e">
        <f>Data!#REF!</f>
        <v>#REF!</v>
      </c>
      <c r="X142" s="215">
        <f>IF(ISERROR(INDEX(Data!$DY:$IB,MATCH($W142,Data!$DT:$DT,0),MATCH(X$1&amp;"/"&amp;$A$2,Data!$DY$1:$IB$1,0)))=TRUE,0,INDEX(Data!$DY:$IB,MATCH($W142,Data!$DT:$DT,0),MATCH(X$1&amp;"/"&amp;$A$2,Data!$DY$1:$IB$1,0)))</f>
        <v>0</v>
      </c>
      <c r="Y142" s="215">
        <f>IF(ISERROR(INDEX(Data!$DY:$IB,MATCH($W142,Data!$DT:$DT,0),MATCH(Y$1&amp;"/"&amp;$A$2,Data!$DY$1:$IB$1,0)))=TRUE,0,INDEX(Data!$DY:$IB,MATCH($W142,Data!$DT:$DT,0),MATCH(Y$1&amp;"/"&amp;$A$2,Data!$DY$1:$IB$1,0)))</f>
        <v>0</v>
      </c>
      <c r="Z142" s="215">
        <f>IF(ISERROR(INDEX(Data!$DY:$IB,MATCH($W142,Data!$DT:$DT,0),MATCH(Z$1&amp;"/"&amp;$A$2,Data!$DY$1:$IB$1,0)))=TRUE,0,INDEX(Data!$DY:$IB,MATCH($W142,Data!$DT:$DT,0),MATCH(Z$1&amp;"/"&amp;$A$2,Data!$DY$1:$IB$1,0)))</f>
        <v>0</v>
      </c>
      <c r="AA142" s="215">
        <f>IF(ISERROR(INDEX(Data!$DY:$IB,MATCH($W142,Data!$DT:$DT,0),MATCH(AA$1&amp;"/"&amp;$A$2,Data!$DY$1:$IB$1,0)))=TRUE,0,INDEX(Data!$DY:$IB,MATCH($W142,Data!$DT:$DT,0),MATCH(AA$1&amp;"/"&amp;$A$2,Data!$DY$1:$IB$1,0)))</f>
        <v>0</v>
      </c>
      <c r="AB142" s="215">
        <f>IF(ISERROR(INDEX(Data!$DY:$IB,MATCH($W142,Data!$DT:$DT,0),MATCH(AB$1&amp;"/"&amp;$A$2,Data!$DY$1:$IB$1,0)))=TRUE,0,INDEX(Data!$DY:$IB,MATCH($W142,Data!$DT:$DT,0),MATCH(AB$1&amp;"/"&amp;$A$2,Data!$DY$1:$IB$1,0)))</f>
        <v>0</v>
      </c>
      <c r="AC142" s="213">
        <f t="array" aca="1" ref="AC142" ca="1">SUMPRODUCT(($X142:$AB142&lt;=AC$2)*($X142:$AB142&gt;0))</f>
        <v>0</v>
      </c>
      <c r="AD142" s="213">
        <f t="shared" ca="1" si="61"/>
        <v>0</v>
      </c>
      <c r="AE142" s="213">
        <f t="shared" ca="1" si="61"/>
        <v>0</v>
      </c>
      <c r="AF142" s="213">
        <f t="shared" ca="1" si="61"/>
        <v>0</v>
      </c>
      <c r="AG142" s="213">
        <f t="shared" ca="1" si="61"/>
        <v>0</v>
      </c>
      <c r="AH142" s="213">
        <f t="shared" ca="1" si="61"/>
        <v>0</v>
      </c>
      <c r="AI142" s="213">
        <f t="shared" ca="1" si="47"/>
        <v>0</v>
      </c>
      <c r="AJ142" s="213" t="str">
        <f t="shared" ca="1" si="51"/>
        <v/>
      </c>
      <c r="AK142" s="213" t="str">
        <f t="shared" ca="1" si="52"/>
        <v/>
      </c>
      <c r="AL142" s="213" t="str">
        <f t="shared" ca="1" si="53"/>
        <v/>
      </c>
      <c r="AM142" s="213" t="str">
        <f t="shared" ca="1" si="54"/>
        <v/>
      </c>
      <c r="AN142" s="213" t="str">
        <f t="shared" ca="1" si="55"/>
        <v/>
      </c>
      <c r="AO142" s="213" t="str">
        <f t="shared" ca="1" si="56"/>
        <v/>
      </c>
      <c r="AP142" s="213" t="str">
        <f t="shared" ca="1" si="57"/>
        <v/>
      </c>
      <c r="AQ142" s="213" t="str">
        <f t="shared" ca="1" si="58"/>
        <v/>
      </c>
      <c r="AR142" s="204" t="str">
        <f ca="1">IF(OFFSET($AB142,0,MATCH(A$17,AC$1:AI$1,0))=0,"",OFFSET($AB142,0,MATCH(A$17,AC$1:AI$1,0))&amp;" / "&amp;W142 &amp;" ("&amp;INDEX(Data!DX:DX,MATCH(W142,Data!DT:DT,0))&amp;")")</f>
        <v/>
      </c>
      <c r="AS142" s="204" t="e">
        <f>INDEX(Data!DX:DX,MATCH(W142,Data!DT:DT,0))</f>
        <v>#REF!</v>
      </c>
      <c r="AT142" s="204" t="e">
        <f>MID(INDEX(Data!A:A,MATCH(W142,Data!DT:DT,0)),2,5)</f>
        <v>#REF!</v>
      </c>
      <c r="AU142" s="204" t="e">
        <f>INDEX(Data!DW:DW,MATCH(W142,Data!DT:DT,0))</f>
        <v>#REF!</v>
      </c>
      <c r="AV142" s="204" t="str">
        <f t="shared" ca="1" si="59"/>
        <v/>
      </c>
      <c r="AW142" s="204" t="e">
        <f t="array" aca="1" ref="AW142" ca="1">INDEX($AR$3:$AR$102,MATCH(LARGE(COUNTIF($AQ$3:$AQ$102,"&lt;"&amp;$AQ$3:$AQ$102),ROWS(AQ$3:AQ142)),COUNTIF($AQ$3:$AQ$102,"&lt;"&amp;$AQ$3:$AQ$102),0))</f>
        <v>#NUM!</v>
      </c>
      <c r="AX142" s="344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</row>
    <row r="143" spans="1:89" s="65" customFormat="1" x14ac:dyDescent="0.25">
      <c r="A143" s="261"/>
      <c r="P143" s="203"/>
      <c r="Q143" s="203"/>
      <c r="R143" s="203"/>
      <c r="S143" s="203"/>
      <c r="T143" s="203"/>
      <c r="U143" s="213"/>
      <c r="V143" s="258"/>
      <c r="W143" s="213" t="e">
        <f>Data!#REF!</f>
        <v>#REF!</v>
      </c>
      <c r="X143" s="215">
        <f>IF(ISERROR(INDEX(Data!$DY:$IB,MATCH($W143,Data!$DT:$DT,0),MATCH(X$1&amp;"/"&amp;$A$2,Data!$DY$1:$IB$1,0)))=TRUE,0,INDEX(Data!$DY:$IB,MATCH($W143,Data!$DT:$DT,0),MATCH(X$1&amp;"/"&amp;$A$2,Data!$DY$1:$IB$1,0)))</f>
        <v>0</v>
      </c>
      <c r="Y143" s="215">
        <f>IF(ISERROR(INDEX(Data!$DY:$IB,MATCH($W143,Data!$DT:$DT,0),MATCH(Y$1&amp;"/"&amp;$A$2,Data!$DY$1:$IB$1,0)))=TRUE,0,INDEX(Data!$DY:$IB,MATCH($W143,Data!$DT:$DT,0),MATCH(Y$1&amp;"/"&amp;$A$2,Data!$DY$1:$IB$1,0)))</f>
        <v>0</v>
      </c>
      <c r="Z143" s="215">
        <f>IF(ISERROR(INDEX(Data!$DY:$IB,MATCH($W143,Data!$DT:$DT,0),MATCH(Z$1&amp;"/"&amp;$A$2,Data!$DY$1:$IB$1,0)))=TRUE,0,INDEX(Data!$DY:$IB,MATCH($W143,Data!$DT:$DT,0),MATCH(Z$1&amp;"/"&amp;$A$2,Data!$DY$1:$IB$1,0)))</f>
        <v>0</v>
      </c>
      <c r="AA143" s="215">
        <f>IF(ISERROR(INDEX(Data!$DY:$IB,MATCH($W143,Data!$DT:$DT,0),MATCH(AA$1&amp;"/"&amp;$A$2,Data!$DY$1:$IB$1,0)))=TRUE,0,INDEX(Data!$DY:$IB,MATCH($W143,Data!$DT:$DT,0),MATCH(AA$1&amp;"/"&amp;$A$2,Data!$DY$1:$IB$1,0)))</f>
        <v>0</v>
      </c>
      <c r="AB143" s="215">
        <f>IF(ISERROR(INDEX(Data!$DY:$IB,MATCH($W143,Data!$DT:$DT,0),MATCH(AB$1&amp;"/"&amp;$A$2,Data!$DY$1:$IB$1,0)))=TRUE,0,INDEX(Data!$DY:$IB,MATCH($W143,Data!$DT:$DT,0),MATCH(AB$1&amp;"/"&amp;$A$2,Data!$DY$1:$IB$1,0)))</f>
        <v>0</v>
      </c>
      <c r="AC143" s="213">
        <f t="array" aca="1" ref="AC143" ca="1">SUMPRODUCT(($X143:$AB143&lt;=AC$2)*($X143:$AB143&gt;0))</f>
        <v>0</v>
      </c>
      <c r="AD143" s="213">
        <f t="shared" ref="AD143:AH193" ca="1" si="63">COUNTIF($X143:$AB143,"="&amp;AD$2)</f>
        <v>0</v>
      </c>
      <c r="AE143" s="213">
        <f t="shared" ca="1" si="63"/>
        <v>0</v>
      </c>
      <c r="AF143" s="213">
        <f t="shared" ca="1" si="63"/>
        <v>0</v>
      </c>
      <c r="AG143" s="213">
        <f t="shared" ca="1" si="63"/>
        <v>0</v>
      </c>
      <c r="AH143" s="213">
        <f t="shared" ca="1" si="63"/>
        <v>0</v>
      </c>
      <c r="AI143" s="213">
        <f t="shared" ca="1" si="47"/>
        <v>0</v>
      </c>
      <c r="AJ143" s="213" t="str">
        <f t="shared" ca="1" si="51"/>
        <v/>
      </c>
      <c r="AK143" s="213" t="str">
        <f t="shared" ca="1" si="52"/>
        <v/>
      </c>
      <c r="AL143" s="213" t="str">
        <f t="shared" ca="1" si="53"/>
        <v/>
      </c>
      <c r="AM143" s="213" t="str">
        <f t="shared" ca="1" si="54"/>
        <v/>
      </c>
      <c r="AN143" s="213" t="str">
        <f t="shared" ca="1" si="55"/>
        <v/>
      </c>
      <c r="AO143" s="213" t="str">
        <f t="shared" ca="1" si="56"/>
        <v/>
      </c>
      <c r="AP143" s="213" t="str">
        <f t="shared" ca="1" si="57"/>
        <v/>
      </c>
      <c r="AQ143" s="213" t="str">
        <f t="shared" ca="1" si="58"/>
        <v/>
      </c>
      <c r="AR143" s="204" t="str">
        <f ca="1">IF(OFFSET($AB143,0,MATCH(A$17,AC$1:AI$1,0))=0,"",OFFSET($AB143,0,MATCH(A$17,AC$1:AI$1,0))&amp;" / "&amp;W143 &amp;" ("&amp;INDEX(Data!DX:DX,MATCH(W143,Data!DT:DT,0))&amp;")")</f>
        <v/>
      </c>
      <c r="AS143" s="204" t="e">
        <f>INDEX(Data!DX:DX,MATCH(W143,Data!DT:DT,0))</f>
        <v>#REF!</v>
      </c>
      <c r="AT143" s="204" t="e">
        <f>MID(INDEX(Data!A:A,MATCH(W143,Data!DT:DT,0)),2,5)</f>
        <v>#REF!</v>
      </c>
      <c r="AU143" s="204" t="e">
        <f>INDEX(Data!DW:DW,MATCH(W143,Data!DT:DT,0))</f>
        <v>#REF!</v>
      </c>
      <c r="AV143" s="204" t="str">
        <f t="shared" ca="1" si="59"/>
        <v/>
      </c>
      <c r="AW143" s="204" t="e">
        <f t="array" aca="1" ref="AW143" ca="1">INDEX($AR$3:$AR$102,MATCH(LARGE(COUNTIF($AQ$3:$AQ$102,"&lt;"&amp;$AQ$3:$AQ$102),ROWS(AQ$3:AQ143)),COUNTIF($AQ$3:$AQ$102,"&lt;"&amp;$AQ$3:$AQ$102),0))</f>
        <v>#NUM!</v>
      </c>
      <c r="AX143" s="344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</row>
    <row r="144" spans="1:89" s="65" customFormat="1" x14ac:dyDescent="0.25">
      <c r="A144" s="261"/>
      <c r="P144" s="203"/>
      <c r="Q144" s="203"/>
      <c r="R144" s="203"/>
      <c r="S144" s="203"/>
      <c r="T144" s="203"/>
      <c r="U144" s="213"/>
      <c r="V144" s="258"/>
      <c r="W144" s="213" t="e">
        <f>Data!#REF!</f>
        <v>#REF!</v>
      </c>
      <c r="X144" s="215">
        <f>IF(ISERROR(INDEX(Data!$DY:$IB,MATCH($W144,Data!$DT:$DT,0),MATCH(X$1&amp;"/"&amp;$A$2,Data!$DY$1:$IB$1,0)))=TRUE,0,INDEX(Data!$DY:$IB,MATCH($W144,Data!$DT:$DT,0),MATCH(X$1&amp;"/"&amp;$A$2,Data!$DY$1:$IB$1,0)))</f>
        <v>0</v>
      </c>
      <c r="Y144" s="215">
        <f>IF(ISERROR(INDEX(Data!$DY:$IB,MATCH($W144,Data!$DT:$DT,0),MATCH(Y$1&amp;"/"&amp;$A$2,Data!$DY$1:$IB$1,0)))=TRUE,0,INDEX(Data!$DY:$IB,MATCH($W144,Data!$DT:$DT,0),MATCH(Y$1&amp;"/"&amp;$A$2,Data!$DY$1:$IB$1,0)))</f>
        <v>0</v>
      </c>
      <c r="Z144" s="215">
        <f>IF(ISERROR(INDEX(Data!$DY:$IB,MATCH($W144,Data!$DT:$DT,0),MATCH(Z$1&amp;"/"&amp;$A$2,Data!$DY$1:$IB$1,0)))=TRUE,0,INDEX(Data!$DY:$IB,MATCH($W144,Data!$DT:$DT,0),MATCH(Z$1&amp;"/"&amp;$A$2,Data!$DY$1:$IB$1,0)))</f>
        <v>0</v>
      </c>
      <c r="AA144" s="215">
        <f>IF(ISERROR(INDEX(Data!$DY:$IB,MATCH($W144,Data!$DT:$DT,0),MATCH(AA$1&amp;"/"&amp;$A$2,Data!$DY$1:$IB$1,0)))=TRUE,0,INDEX(Data!$DY:$IB,MATCH($W144,Data!$DT:$DT,0),MATCH(AA$1&amp;"/"&amp;$A$2,Data!$DY$1:$IB$1,0)))</f>
        <v>0</v>
      </c>
      <c r="AB144" s="215">
        <f>IF(ISERROR(INDEX(Data!$DY:$IB,MATCH($W144,Data!$DT:$DT,0),MATCH(AB$1&amp;"/"&amp;$A$2,Data!$DY$1:$IB$1,0)))=TRUE,0,INDEX(Data!$DY:$IB,MATCH($W144,Data!$DT:$DT,0),MATCH(AB$1&amp;"/"&amp;$A$2,Data!$DY$1:$IB$1,0)))</f>
        <v>0</v>
      </c>
      <c r="AC144" s="213">
        <f t="array" aca="1" ref="AC144" ca="1">SUMPRODUCT(($X144:$AB144&lt;=AC$2)*($X144:$AB144&gt;0))</f>
        <v>0</v>
      </c>
      <c r="AD144" s="213">
        <f t="shared" ca="1" si="63"/>
        <v>0</v>
      </c>
      <c r="AE144" s="213">
        <f t="shared" ca="1" si="63"/>
        <v>0</v>
      </c>
      <c r="AF144" s="213">
        <f t="shared" ca="1" si="63"/>
        <v>0</v>
      </c>
      <c r="AG144" s="213">
        <f t="shared" ca="1" si="63"/>
        <v>0</v>
      </c>
      <c r="AH144" s="213">
        <f t="shared" ca="1" si="63"/>
        <v>0</v>
      </c>
      <c r="AI144" s="213">
        <f t="shared" ca="1" si="47"/>
        <v>0</v>
      </c>
      <c r="AJ144" s="213" t="str">
        <f t="shared" ca="1" si="51"/>
        <v/>
      </c>
      <c r="AK144" s="213" t="str">
        <f t="shared" ca="1" si="52"/>
        <v/>
      </c>
      <c r="AL144" s="213" t="str">
        <f t="shared" ca="1" si="53"/>
        <v/>
      </c>
      <c r="AM144" s="213" t="str">
        <f t="shared" ca="1" si="54"/>
        <v/>
      </c>
      <c r="AN144" s="213" t="str">
        <f t="shared" ca="1" si="55"/>
        <v/>
      </c>
      <c r="AO144" s="213" t="str">
        <f t="shared" ca="1" si="56"/>
        <v/>
      </c>
      <c r="AP144" s="213" t="str">
        <f t="shared" ca="1" si="57"/>
        <v/>
      </c>
      <c r="AQ144" s="213" t="str">
        <f t="shared" ca="1" si="58"/>
        <v/>
      </c>
      <c r="AR144" s="204" t="str">
        <f ca="1">IF(OFFSET($AB144,0,MATCH(A$17,AC$1:AI$1,0))=0,"",OFFSET($AB144,0,MATCH(A$17,AC$1:AI$1,0))&amp;" / "&amp;W144 &amp;" ("&amp;INDEX(Data!DX:DX,MATCH(W144,Data!DT:DT,0))&amp;")")</f>
        <v/>
      </c>
      <c r="AS144" s="204" t="e">
        <f>INDEX(Data!DX:DX,MATCH(W144,Data!DT:DT,0))</f>
        <v>#REF!</v>
      </c>
      <c r="AT144" s="204" t="e">
        <f>MID(INDEX(Data!A:A,MATCH(W144,Data!DT:DT,0)),2,5)</f>
        <v>#REF!</v>
      </c>
      <c r="AU144" s="204" t="e">
        <f>INDEX(Data!DW:DW,MATCH(W144,Data!DT:DT,0))</f>
        <v>#REF!</v>
      </c>
      <c r="AV144" s="204" t="str">
        <f t="shared" ca="1" si="59"/>
        <v/>
      </c>
      <c r="AW144" s="204" t="e">
        <f t="array" aca="1" ref="AW144" ca="1">INDEX($AR$3:$AR$102,MATCH(LARGE(COUNTIF($AQ$3:$AQ$102,"&lt;"&amp;$AQ$3:$AQ$102),ROWS(AQ$3:AQ144)),COUNTIF($AQ$3:$AQ$102,"&lt;"&amp;$AQ$3:$AQ$102),0))</f>
        <v>#NUM!</v>
      </c>
      <c r="AX144" s="344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</row>
    <row r="145" spans="1:89" s="65" customFormat="1" x14ac:dyDescent="0.25">
      <c r="A145" s="261"/>
      <c r="P145" s="203"/>
      <c r="Q145" s="203"/>
      <c r="R145" s="203"/>
      <c r="S145" s="203"/>
      <c r="T145" s="203"/>
      <c r="U145" s="213"/>
      <c r="V145" s="258"/>
      <c r="W145" s="213" t="e">
        <f>Data!#REF!</f>
        <v>#REF!</v>
      </c>
      <c r="X145" s="215">
        <f>IF(ISERROR(INDEX(Data!$DY:$IB,MATCH($W145,Data!$DT:$DT,0),MATCH(X$1&amp;"/"&amp;$A$2,Data!$DY$1:$IB$1,0)))=TRUE,0,INDEX(Data!$DY:$IB,MATCH($W145,Data!$DT:$DT,0),MATCH(X$1&amp;"/"&amp;$A$2,Data!$DY$1:$IB$1,0)))</f>
        <v>0</v>
      </c>
      <c r="Y145" s="215">
        <f>IF(ISERROR(INDEX(Data!$DY:$IB,MATCH($W145,Data!$DT:$DT,0),MATCH(Y$1&amp;"/"&amp;$A$2,Data!$DY$1:$IB$1,0)))=TRUE,0,INDEX(Data!$DY:$IB,MATCH($W145,Data!$DT:$DT,0),MATCH(Y$1&amp;"/"&amp;$A$2,Data!$DY$1:$IB$1,0)))</f>
        <v>0</v>
      </c>
      <c r="Z145" s="215">
        <f>IF(ISERROR(INDEX(Data!$DY:$IB,MATCH($W145,Data!$DT:$DT,0),MATCH(Z$1&amp;"/"&amp;$A$2,Data!$DY$1:$IB$1,0)))=TRUE,0,INDEX(Data!$DY:$IB,MATCH($W145,Data!$DT:$DT,0),MATCH(Z$1&amp;"/"&amp;$A$2,Data!$DY$1:$IB$1,0)))</f>
        <v>0</v>
      </c>
      <c r="AA145" s="215">
        <f>IF(ISERROR(INDEX(Data!$DY:$IB,MATCH($W145,Data!$DT:$DT,0),MATCH(AA$1&amp;"/"&amp;$A$2,Data!$DY$1:$IB$1,0)))=TRUE,0,INDEX(Data!$DY:$IB,MATCH($W145,Data!$DT:$DT,0),MATCH(AA$1&amp;"/"&amp;$A$2,Data!$DY$1:$IB$1,0)))</f>
        <v>0</v>
      </c>
      <c r="AB145" s="215">
        <f>IF(ISERROR(INDEX(Data!$DY:$IB,MATCH($W145,Data!$DT:$DT,0),MATCH(AB$1&amp;"/"&amp;$A$2,Data!$DY$1:$IB$1,0)))=TRUE,0,INDEX(Data!$DY:$IB,MATCH($W145,Data!$DT:$DT,0),MATCH(AB$1&amp;"/"&amp;$A$2,Data!$DY$1:$IB$1,0)))</f>
        <v>0</v>
      </c>
      <c r="AC145" s="213">
        <f t="array" aca="1" ref="AC145" ca="1">SUMPRODUCT(($X145:$AB145&lt;=AC$2)*($X145:$AB145&gt;0))</f>
        <v>0</v>
      </c>
      <c r="AD145" s="213">
        <f t="shared" ca="1" si="63"/>
        <v>0</v>
      </c>
      <c r="AE145" s="213">
        <f t="shared" ca="1" si="63"/>
        <v>0</v>
      </c>
      <c r="AF145" s="213">
        <f t="shared" ca="1" si="63"/>
        <v>0</v>
      </c>
      <c r="AG145" s="213">
        <f t="shared" ca="1" si="63"/>
        <v>0</v>
      </c>
      <c r="AH145" s="213">
        <f t="shared" ca="1" si="63"/>
        <v>0</v>
      </c>
      <c r="AI145" s="213">
        <f t="shared" ca="1" si="47"/>
        <v>0</v>
      </c>
      <c r="AJ145" s="213" t="str">
        <f t="shared" ca="1" si="51"/>
        <v/>
      </c>
      <c r="AK145" s="213" t="str">
        <f t="shared" ca="1" si="52"/>
        <v/>
      </c>
      <c r="AL145" s="213" t="str">
        <f t="shared" ca="1" si="53"/>
        <v/>
      </c>
      <c r="AM145" s="213" t="str">
        <f t="shared" ca="1" si="54"/>
        <v/>
      </c>
      <c r="AN145" s="213" t="str">
        <f t="shared" ca="1" si="55"/>
        <v/>
      </c>
      <c r="AO145" s="213" t="str">
        <f t="shared" ca="1" si="56"/>
        <v/>
      </c>
      <c r="AP145" s="213" t="str">
        <f t="shared" ca="1" si="57"/>
        <v/>
      </c>
      <c r="AQ145" s="213" t="str">
        <f t="shared" ca="1" si="58"/>
        <v/>
      </c>
      <c r="AR145" s="204" t="str">
        <f ca="1">IF(OFFSET($AB145,0,MATCH(A$17,AC$1:AI$1,0))=0,"",OFFSET($AB145,0,MATCH(A$17,AC$1:AI$1,0))&amp;" / "&amp;W145 &amp;" ("&amp;INDEX(Data!DX:DX,MATCH(W145,Data!DT:DT,0))&amp;")")</f>
        <v/>
      </c>
      <c r="AS145" s="204" t="e">
        <f>INDEX(Data!DX:DX,MATCH(W145,Data!DT:DT,0))</f>
        <v>#REF!</v>
      </c>
      <c r="AT145" s="204" t="e">
        <f>MID(INDEX(Data!A:A,MATCH(W145,Data!DT:DT,0)),2,5)</f>
        <v>#REF!</v>
      </c>
      <c r="AU145" s="204" t="e">
        <f>INDEX(Data!DW:DW,MATCH(W145,Data!DT:DT,0))</f>
        <v>#REF!</v>
      </c>
      <c r="AV145" s="204" t="str">
        <f t="shared" ca="1" si="59"/>
        <v/>
      </c>
      <c r="AW145" s="204" t="e">
        <f t="array" aca="1" ref="AW145" ca="1">INDEX($AR$3:$AR$102,MATCH(LARGE(COUNTIF($AQ$3:$AQ$102,"&lt;"&amp;$AQ$3:$AQ$102),ROWS(AQ$3:AQ145)),COUNTIF($AQ$3:$AQ$102,"&lt;"&amp;$AQ$3:$AQ$102),0))</f>
        <v>#NUM!</v>
      </c>
      <c r="AX145" s="344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</row>
    <row r="146" spans="1:89" s="65" customFormat="1" x14ac:dyDescent="0.25">
      <c r="A146" s="261"/>
      <c r="P146" s="203"/>
      <c r="Q146" s="203"/>
      <c r="R146" s="203"/>
      <c r="S146" s="203"/>
      <c r="T146" s="203"/>
      <c r="U146" s="213"/>
      <c r="V146" s="258"/>
      <c r="W146" s="213" t="e">
        <f>Data!#REF!</f>
        <v>#REF!</v>
      </c>
      <c r="X146" s="215">
        <f>IF(ISERROR(INDEX(Data!$DY:$IB,MATCH($W146,Data!$DT:$DT,0),MATCH(X$1&amp;"/"&amp;$A$2,Data!$DY$1:$IB$1,0)))=TRUE,0,INDEX(Data!$DY:$IB,MATCH($W146,Data!$DT:$DT,0),MATCH(X$1&amp;"/"&amp;$A$2,Data!$DY$1:$IB$1,0)))</f>
        <v>0</v>
      </c>
      <c r="Y146" s="215">
        <f>IF(ISERROR(INDEX(Data!$DY:$IB,MATCH($W146,Data!$DT:$DT,0),MATCH(Y$1&amp;"/"&amp;$A$2,Data!$DY$1:$IB$1,0)))=TRUE,0,INDEX(Data!$DY:$IB,MATCH($W146,Data!$DT:$DT,0),MATCH(Y$1&amp;"/"&amp;$A$2,Data!$DY$1:$IB$1,0)))</f>
        <v>0</v>
      </c>
      <c r="Z146" s="215">
        <f>IF(ISERROR(INDEX(Data!$DY:$IB,MATCH($W146,Data!$DT:$DT,0),MATCH(Z$1&amp;"/"&amp;$A$2,Data!$DY$1:$IB$1,0)))=TRUE,0,INDEX(Data!$DY:$IB,MATCH($W146,Data!$DT:$DT,0),MATCH(Z$1&amp;"/"&amp;$A$2,Data!$DY$1:$IB$1,0)))</f>
        <v>0</v>
      </c>
      <c r="AA146" s="215">
        <f>IF(ISERROR(INDEX(Data!$DY:$IB,MATCH($W146,Data!$DT:$DT,0),MATCH(AA$1&amp;"/"&amp;$A$2,Data!$DY$1:$IB$1,0)))=TRUE,0,INDEX(Data!$DY:$IB,MATCH($W146,Data!$DT:$DT,0),MATCH(AA$1&amp;"/"&amp;$A$2,Data!$DY$1:$IB$1,0)))</f>
        <v>0</v>
      </c>
      <c r="AB146" s="215">
        <f>IF(ISERROR(INDEX(Data!$DY:$IB,MATCH($W146,Data!$DT:$DT,0),MATCH(AB$1&amp;"/"&amp;$A$2,Data!$DY$1:$IB$1,0)))=TRUE,0,INDEX(Data!$DY:$IB,MATCH($W146,Data!$DT:$DT,0),MATCH(AB$1&amp;"/"&amp;$A$2,Data!$DY$1:$IB$1,0)))</f>
        <v>0</v>
      </c>
      <c r="AC146" s="213">
        <f t="array" aca="1" ref="AC146" ca="1">SUMPRODUCT(($X146:$AB146&lt;=AC$2)*($X146:$AB146&gt;0))</f>
        <v>0</v>
      </c>
      <c r="AD146" s="213">
        <f t="shared" ca="1" si="63"/>
        <v>0</v>
      </c>
      <c r="AE146" s="213">
        <f t="shared" ca="1" si="63"/>
        <v>0</v>
      </c>
      <c r="AF146" s="213">
        <f t="shared" ca="1" si="63"/>
        <v>0</v>
      </c>
      <c r="AG146" s="213">
        <f t="shared" ca="1" si="63"/>
        <v>0</v>
      </c>
      <c r="AH146" s="213">
        <f t="shared" ca="1" si="63"/>
        <v>0</v>
      </c>
      <c r="AI146" s="213">
        <f t="shared" ca="1" si="47"/>
        <v>0</v>
      </c>
      <c r="AJ146" s="213" t="str">
        <f t="shared" ca="1" si="51"/>
        <v/>
      </c>
      <c r="AK146" s="213" t="str">
        <f t="shared" ca="1" si="52"/>
        <v/>
      </c>
      <c r="AL146" s="213" t="str">
        <f t="shared" ca="1" si="53"/>
        <v/>
      </c>
      <c r="AM146" s="213" t="str">
        <f t="shared" ca="1" si="54"/>
        <v/>
      </c>
      <c r="AN146" s="213" t="str">
        <f t="shared" ca="1" si="55"/>
        <v/>
      </c>
      <c r="AO146" s="213" t="str">
        <f t="shared" ca="1" si="56"/>
        <v/>
      </c>
      <c r="AP146" s="213" t="str">
        <f t="shared" ca="1" si="57"/>
        <v/>
      </c>
      <c r="AQ146" s="213" t="str">
        <f t="shared" ca="1" si="58"/>
        <v/>
      </c>
      <c r="AR146" s="204" t="str">
        <f ca="1">IF(OFFSET($AB146,0,MATCH(A$17,AC$1:AI$1,0))=0,"",OFFSET($AB146,0,MATCH(A$17,AC$1:AI$1,0))&amp;" / "&amp;W146 &amp;" ("&amp;INDEX(Data!DX:DX,MATCH(W146,Data!DT:DT,0))&amp;")")</f>
        <v/>
      </c>
      <c r="AS146" s="204" t="e">
        <f>INDEX(Data!DX:DX,MATCH(W146,Data!DT:DT,0))</f>
        <v>#REF!</v>
      </c>
      <c r="AT146" s="204" t="e">
        <f>MID(INDEX(Data!A:A,MATCH(W146,Data!DT:DT,0)),2,5)</f>
        <v>#REF!</v>
      </c>
      <c r="AU146" s="204" t="e">
        <f>INDEX(Data!DW:DW,MATCH(W146,Data!DT:DT,0))</f>
        <v>#REF!</v>
      </c>
      <c r="AV146" s="204" t="str">
        <f t="shared" ca="1" si="59"/>
        <v/>
      </c>
      <c r="AW146" s="204" t="e">
        <f t="array" aca="1" ref="AW146" ca="1">INDEX($AR$3:$AR$102,MATCH(LARGE(COUNTIF($AQ$3:$AQ$102,"&lt;"&amp;$AQ$3:$AQ$102),ROWS(AQ$3:AQ146)),COUNTIF($AQ$3:$AQ$102,"&lt;"&amp;$AQ$3:$AQ$102),0))</f>
        <v>#NUM!</v>
      </c>
      <c r="AX146" s="344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</row>
    <row r="147" spans="1:89" s="65" customFormat="1" x14ac:dyDescent="0.25">
      <c r="A147" s="261"/>
      <c r="P147" s="203"/>
      <c r="Q147" s="203"/>
      <c r="R147" s="203"/>
      <c r="S147" s="203"/>
      <c r="T147" s="203"/>
      <c r="U147" s="213"/>
      <c r="V147" s="258"/>
      <c r="W147" s="213" t="e">
        <f>Data!#REF!</f>
        <v>#REF!</v>
      </c>
      <c r="X147" s="215">
        <f>IF(ISERROR(INDEX(Data!$DY:$IB,MATCH($W147,Data!$DT:$DT,0),MATCH(X$1&amp;"/"&amp;$A$2,Data!$DY$1:$IB$1,0)))=TRUE,0,INDEX(Data!$DY:$IB,MATCH($W147,Data!$DT:$DT,0),MATCH(X$1&amp;"/"&amp;$A$2,Data!$DY$1:$IB$1,0)))</f>
        <v>0</v>
      </c>
      <c r="Y147" s="215">
        <f>IF(ISERROR(INDEX(Data!$DY:$IB,MATCH($W147,Data!$DT:$DT,0),MATCH(Y$1&amp;"/"&amp;$A$2,Data!$DY$1:$IB$1,0)))=TRUE,0,INDEX(Data!$DY:$IB,MATCH($W147,Data!$DT:$DT,0),MATCH(Y$1&amp;"/"&amp;$A$2,Data!$DY$1:$IB$1,0)))</f>
        <v>0</v>
      </c>
      <c r="Z147" s="215">
        <f>IF(ISERROR(INDEX(Data!$DY:$IB,MATCH($W147,Data!$DT:$DT,0),MATCH(Z$1&amp;"/"&amp;$A$2,Data!$DY$1:$IB$1,0)))=TRUE,0,INDEX(Data!$DY:$IB,MATCH($W147,Data!$DT:$DT,0),MATCH(Z$1&amp;"/"&amp;$A$2,Data!$DY$1:$IB$1,0)))</f>
        <v>0</v>
      </c>
      <c r="AA147" s="215">
        <f>IF(ISERROR(INDEX(Data!$DY:$IB,MATCH($W147,Data!$DT:$DT,0),MATCH(AA$1&amp;"/"&amp;$A$2,Data!$DY$1:$IB$1,0)))=TRUE,0,INDEX(Data!$DY:$IB,MATCH($W147,Data!$DT:$DT,0),MATCH(AA$1&amp;"/"&amp;$A$2,Data!$DY$1:$IB$1,0)))</f>
        <v>0</v>
      </c>
      <c r="AB147" s="215">
        <f>IF(ISERROR(INDEX(Data!$DY:$IB,MATCH($W147,Data!$DT:$DT,0),MATCH(AB$1&amp;"/"&amp;$A$2,Data!$DY$1:$IB$1,0)))=TRUE,0,INDEX(Data!$DY:$IB,MATCH($W147,Data!$DT:$DT,0),MATCH(AB$1&amp;"/"&amp;$A$2,Data!$DY$1:$IB$1,0)))</f>
        <v>0</v>
      </c>
      <c r="AC147" s="213">
        <f t="array" aca="1" ref="AC147" ca="1">SUMPRODUCT(($X147:$AB147&lt;=AC$2)*($X147:$AB147&gt;0))</f>
        <v>0</v>
      </c>
      <c r="AD147" s="213">
        <f t="shared" ca="1" si="63"/>
        <v>0</v>
      </c>
      <c r="AE147" s="213">
        <f t="shared" ca="1" si="63"/>
        <v>0</v>
      </c>
      <c r="AF147" s="213">
        <f t="shared" ca="1" si="63"/>
        <v>0</v>
      </c>
      <c r="AG147" s="213">
        <f t="shared" ca="1" si="63"/>
        <v>0</v>
      </c>
      <c r="AH147" s="213">
        <f t="shared" ca="1" si="63"/>
        <v>0</v>
      </c>
      <c r="AI147" s="213">
        <f t="shared" ca="1" si="47"/>
        <v>0</v>
      </c>
      <c r="AJ147" s="213" t="str">
        <f t="shared" ref="AJ147:AJ210" ca="1" si="64">IF($AC147=0,"",IF(AND($X147&lt;=AC$2,$X147&gt;0),"/R1","")&amp;IF(AND($Y147&lt;=AC$2,$Y147&gt;0),"/R2","")&amp;IF(AND($Z147&lt;=AC$2,$Z147&gt;0),"/R3","")&amp;IF(AND($AA147&lt;=AC$2,$AA147&gt;0),"/F","")&amp;IF(AND($AB147&lt;=AC$2,$AB147&gt;0),"/PO",""))</f>
        <v/>
      </c>
      <c r="AK147" s="213" t="str">
        <f t="shared" ref="AK147:AK210" ca="1" si="65">IF(AD147=0,"",IF($X147=AD$2,"/R1","")&amp;IF($Y147=AD$2,"/R2","")&amp;IF($Z147=AD$2,"/R3","")&amp;IF($AA147=AD$2,"/F","")&amp;IF($AB147=AD$2,"/PO",""))</f>
        <v/>
      </c>
      <c r="AL147" s="213" t="str">
        <f t="shared" ref="AL147:AL210" ca="1" si="66">IF(AE147=0,"",IF($X147=AE$2,"/R1","")&amp;IF($Y147=AE$2,"/R2","")&amp;IF($Z147=AE$2,"/R3","")&amp;IF($AA147=AE$2,"/F","")&amp;IF($AB147=AE$2,"/PO",""))</f>
        <v/>
      </c>
      <c r="AM147" s="213" t="str">
        <f t="shared" ref="AM147:AM210" ca="1" si="67">IF(AF147=0,"",IF($X147=AF$2,"/R1","")&amp;IF($Y147=AF$2,"/R2","")&amp;IF($Z147=AF$2,"/R3","")&amp;IF($AA147=AF$2,"/F","")&amp;IF($AB147=AF$2,"/PO",""))</f>
        <v/>
      </c>
      <c r="AN147" s="213" t="str">
        <f t="shared" ref="AN147:AN210" ca="1" si="68">IF(AG147=0,"",IF($X147=AG$2,"/R1","")&amp;IF($Y147=AG$2,"/R2","")&amp;IF($Z147=AG$2,"/R3","")&amp;IF($AA147=AG$2,"/F","")&amp;IF($AB147=AG$2,"/PO",""))</f>
        <v/>
      </c>
      <c r="AO147" s="213" t="str">
        <f t="shared" ref="AO147:AO210" ca="1" si="69">IF(AH147=0,"",IF($X147=AH$2,"/R1","")&amp;IF($Y147=AH$2,"/R2","")&amp;IF($Z147=AH$2,"/R3","")&amp;IF($AA147=AH$2,"/F","")&amp;IF($AB147=AH$2,"/PO",""))</f>
        <v/>
      </c>
      <c r="AP147" s="213" t="str">
        <f t="shared" ref="AP147:AP210" ca="1" si="70">IF(AI147=0,"",IF($X147&gt;=AI$2,"/R1","")&amp;IF($Y147&gt;=AI$2,"/R2","")&amp;IF($Z147&gt;=AI$2,"/R3","")&amp;IF($AA147&gt;=AI$2,"/F","")&amp;IF($AB147&gt;=AI$2,"/PO",""))</f>
        <v/>
      </c>
      <c r="AQ147" s="213" t="str">
        <f t="shared" ref="AQ147:AQ210" ca="1" si="71">IF(OFFSET($AB147,0,MATCH(A$17,AC$1:AI$1,0))=0,"",OFFSET($AB147,0,MATCH(A$17,AC$1:AI$1,0))&amp;IF(AS147="NF",200,500)-SUBSTITUTE(AT147,"NF","")&amp;AU147)</f>
        <v/>
      </c>
      <c r="AR147" s="204" t="str">
        <f ca="1">IF(OFFSET($AB147,0,MATCH(A$17,AC$1:AI$1,0))=0,"",OFFSET($AB147,0,MATCH(A$17,AC$1:AI$1,0))&amp;" / "&amp;W147 &amp;" ("&amp;INDEX(Data!DX:DX,MATCH(W147,Data!DT:DT,0))&amp;")")</f>
        <v/>
      </c>
      <c r="AS147" s="204" t="e">
        <f>INDEX(Data!DX:DX,MATCH(W147,Data!DT:DT,0))</f>
        <v>#REF!</v>
      </c>
      <c r="AT147" s="204" t="e">
        <f>MID(INDEX(Data!A:A,MATCH(W147,Data!DT:DT,0)),2,5)</f>
        <v>#REF!</v>
      </c>
      <c r="AU147" s="204" t="e">
        <f>INDEX(Data!DW:DW,MATCH(W147,Data!DT:DT,0))</f>
        <v>#REF!</v>
      </c>
      <c r="AV147" s="204" t="str">
        <f t="shared" ref="AV147:AV210" ca="1" si="72">MID(OFFSET($AI147,0,MATCH(A$17,AJ$1:AP$1,0)),2,30)</f>
        <v/>
      </c>
      <c r="AW147" s="204" t="e">
        <f t="array" aca="1" ref="AW147" ca="1">INDEX($AR$3:$AR$102,MATCH(LARGE(COUNTIF($AQ$3:$AQ$102,"&lt;"&amp;$AQ$3:$AQ$102),ROWS(AQ$3:AQ147)),COUNTIF($AQ$3:$AQ$102,"&lt;"&amp;$AQ$3:$AQ$102),0))</f>
        <v>#NUM!</v>
      </c>
      <c r="AX147" s="344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</row>
    <row r="148" spans="1:89" s="65" customFormat="1" x14ac:dyDescent="0.25">
      <c r="A148" s="261"/>
      <c r="P148" s="203"/>
      <c r="Q148" s="203"/>
      <c r="R148" s="203"/>
      <c r="S148" s="203"/>
      <c r="T148" s="203"/>
      <c r="U148" s="213"/>
      <c r="V148" s="258"/>
      <c r="W148" s="213" t="e">
        <f>Data!#REF!</f>
        <v>#REF!</v>
      </c>
      <c r="X148" s="215">
        <f>IF(ISERROR(INDEX(Data!$DY:$IB,MATCH($W148,Data!$DT:$DT,0),MATCH(X$1&amp;"/"&amp;$A$2,Data!$DY$1:$IB$1,0)))=TRUE,0,INDEX(Data!$DY:$IB,MATCH($W148,Data!$DT:$DT,0),MATCH(X$1&amp;"/"&amp;$A$2,Data!$DY$1:$IB$1,0)))</f>
        <v>0</v>
      </c>
      <c r="Y148" s="215">
        <f>IF(ISERROR(INDEX(Data!$DY:$IB,MATCH($W148,Data!$DT:$DT,0),MATCH(Y$1&amp;"/"&amp;$A$2,Data!$DY$1:$IB$1,0)))=TRUE,0,INDEX(Data!$DY:$IB,MATCH($W148,Data!$DT:$DT,0),MATCH(Y$1&amp;"/"&amp;$A$2,Data!$DY$1:$IB$1,0)))</f>
        <v>0</v>
      </c>
      <c r="Z148" s="215">
        <f>IF(ISERROR(INDEX(Data!$DY:$IB,MATCH($W148,Data!$DT:$DT,0),MATCH(Z$1&amp;"/"&amp;$A$2,Data!$DY$1:$IB$1,0)))=TRUE,0,INDEX(Data!$DY:$IB,MATCH($W148,Data!$DT:$DT,0),MATCH(Z$1&amp;"/"&amp;$A$2,Data!$DY$1:$IB$1,0)))</f>
        <v>0</v>
      </c>
      <c r="AA148" s="215">
        <f>IF(ISERROR(INDEX(Data!$DY:$IB,MATCH($W148,Data!$DT:$DT,0),MATCH(AA$1&amp;"/"&amp;$A$2,Data!$DY$1:$IB$1,0)))=TRUE,0,INDEX(Data!$DY:$IB,MATCH($W148,Data!$DT:$DT,0),MATCH(AA$1&amp;"/"&amp;$A$2,Data!$DY$1:$IB$1,0)))</f>
        <v>0</v>
      </c>
      <c r="AB148" s="215">
        <f>IF(ISERROR(INDEX(Data!$DY:$IB,MATCH($W148,Data!$DT:$DT,0),MATCH(AB$1&amp;"/"&amp;$A$2,Data!$DY$1:$IB$1,0)))=TRUE,0,INDEX(Data!$DY:$IB,MATCH($W148,Data!$DT:$DT,0),MATCH(AB$1&amp;"/"&amp;$A$2,Data!$DY$1:$IB$1,0)))</f>
        <v>0</v>
      </c>
      <c r="AC148" s="213">
        <f t="array" aca="1" ref="AC148" ca="1">SUMPRODUCT(($X148:$AB148&lt;=AC$2)*($X148:$AB148&gt;0))</f>
        <v>0</v>
      </c>
      <c r="AD148" s="213">
        <f t="shared" ca="1" si="63"/>
        <v>0</v>
      </c>
      <c r="AE148" s="213">
        <f t="shared" ca="1" si="63"/>
        <v>0</v>
      </c>
      <c r="AF148" s="213">
        <f t="shared" ca="1" si="63"/>
        <v>0</v>
      </c>
      <c r="AG148" s="213">
        <f t="shared" ca="1" si="63"/>
        <v>0</v>
      </c>
      <c r="AH148" s="213">
        <f t="shared" ca="1" si="63"/>
        <v>0</v>
      </c>
      <c r="AI148" s="213">
        <f t="shared" ca="1" si="47"/>
        <v>0</v>
      </c>
      <c r="AJ148" s="213" t="str">
        <f t="shared" ca="1" si="64"/>
        <v/>
      </c>
      <c r="AK148" s="213" t="str">
        <f t="shared" ca="1" si="65"/>
        <v/>
      </c>
      <c r="AL148" s="213" t="str">
        <f t="shared" ca="1" si="66"/>
        <v/>
      </c>
      <c r="AM148" s="213" t="str">
        <f t="shared" ca="1" si="67"/>
        <v/>
      </c>
      <c r="AN148" s="213" t="str">
        <f t="shared" ca="1" si="68"/>
        <v/>
      </c>
      <c r="AO148" s="213" t="str">
        <f t="shared" ca="1" si="69"/>
        <v/>
      </c>
      <c r="AP148" s="213" t="str">
        <f t="shared" ca="1" si="70"/>
        <v/>
      </c>
      <c r="AQ148" s="213" t="str">
        <f t="shared" ca="1" si="71"/>
        <v/>
      </c>
      <c r="AR148" s="204" t="str">
        <f ca="1">IF(OFFSET($AB148,0,MATCH(A$17,AC$1:AI$1,0))=0,"",OFFSET($AB148,0,MATCH(A$17,AC$1:AI$1,0))&amp;" / "&amp;W148 &amp;" ("&amp;INDEX(Data!DX:DX,MATCH(W148,Data!DT:DT,0))&amp;")")</f>
        <v/>
      </c>
      <c r="AS148" s="204" t="e">
        <f>INDEX(Data!DX:DX,MATCH(W148,Data!DT:DT,0))</f>
        <v>#REF!</v>
      </c>
      <c r="AT148" s="204" t="e">
        <f>MID(INDEX(Data!A:A,MATCH(W148,Data!DT:DT,0)),2,5)</f>
        <v>#REF!</v>
      </c>
      <c r="AU148" s="204" t="e">
        <f>INDEX(Data!DW:DW,MATCH(W148,Data!DT:DT,0))</f>
        <v>#REF!</v>
      </c>
      <c r="AV148" s="204" t="str">
        <f t="shared" ca="1" si="72"/>
        <v/>
      </c>
      <c r="AW148" s="204" t="e">
        <f t="array" aca="1" ref="AW148" ca="1">INDEX($AR$3:$AR$102,MATCH(LARGE(COUNTIF($AQ$3:$AQ$102,"&lt;"&amp;$AQ$3:$AQ$102),ROWS(AQ$3:AQ148)),COUNTIF($AQ$3:$AQ$102,"&lt;"&amp;$AQ$3:$AQ$102),0))</f>
        <v>#NUM!</v>
      </c>
      <c r="AX148" s="344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</row>
    <row r="149" spans="1:89" s="65" customFormat="1" x14ac:dyDescent="0.25">
      <c r="A149" s="261"/>
      <c r="P149" s="203"/>
      <c r="Q149" s="203"/>
      <c r="R149" s="203"/>
      <c r="S149" s="203"/>
      <c r="T149" s="203"/>
      <c r="U149" s="213"/>
      <c r="V149" s="258"/>
      <c r="W149" s="213" t="e">
        <f>Data!#REF!</f>
        <v>#REF!</v>
      </c>
      <c r="X149" s="215">
        <f>IF(ISERROR(INDEX(Data!$DY:$IB,MATCH($W149,Data!$DT:$DT,0),MATCH(X$1&amp;"/"&amp;$A$2,Data!$DY$1:$IB$1,0)))=TRUE,0,INDEX(Data!$DY:$IB,MATCH($W149,Data!$DT:$DT,0),MATCH(X$1&amp;"/"&amp;$A$2,Data!$DY$1:$IB$1,0)))</f>
        <v>0</v>
      </c>
      <c r="Y149" s="215">
        <f>IF(ISERROR(INDEX(Data!$DY:$IB,MATCH($W149,Data!$DT:$DT,0),MATCH(Y$1&amp;"/"&amp;$A$2,Data!$DY$1:$IB$1,0)))=TRUE,0,INDEX(Data!$DY:$IB,MATCH($W149,Data!$DT:$DT,0),MATCH(Y$1&amp;"/"&amp;$A$2,Data!$DY$1:$IB$1,0)))</f>
        <v>0</v>
      </c>
      <c r="Z149" s="215">
        <f>IF(ISERROR(INDEX(Data!$DY:$IB,MATCH($W149,Data!$DT:$DT,0),MATCH(Z$1&amp;"/"&amp;$A$2,Data!$DY$1:$IB$1,0)))=TRUE,0,INDEX(Data!$DY:$IB,MATCH($W149,Data!$DT:$DT,0),MATCH(Z$1&amp;"/"&amp;$A$2,Data!$DY$1:$IB$1,0)))</f>
        <v>0</v>
      </c>
      <c r="AA149" s="215">
        <f>IF(ISERROR(INDEX(Data!$DY:$IB,MATCH($W149,Data!$DT:$DT,0),MATCH(AA$1&amp;"/"&amp;$A$2,Data!$DY$1:$IB$1,0)))=TRUE,0,INDEX(Data!$DY:$IB,MATCH($W149,Data!$DT:$DT,0),MATCH(AA$1&amp;"/"&amp;$A$2,Data!$DY$1:$IB$1,0)))</f>
        <v>0</v>
      </c>
      <c r="AB149" s="215">
        <f>IF(ISERROR(INDEX(Data!$DY:$IB,MATCH($W149,Data!$DT:$DT,0),MATCH(AB$1&amp;"/"&amp;$A$2,Data!$DY$1:$IB$1,0)))=TRUE,0,INDEX(Data!$DY:$IB,MATCH($W149,Data!$DT:$DT,0),MATCH(AB$1&amp;"/"&amp;$A$2,Data!$DY$1:$IB$1,0)))</f>
        <v>0</v>
      </c>
      <c r="AC149" s="213">
        <f t="array" aca="1" ref="AC149" ca="1">SUMPRODUCT(($X149:$AB149&lt;=AC$2)*($X149:$AB149&gt;0))</f>
        <v>0</v>
      </c>
      <c r="AD149" s="213">
        <f t="shared" ca="1" si="63"/>
        <v>0</v>
      </c>
      <c r="AE149" s="213">
        <f t="shared" ca="1" si="63"/>
        <v>0</v>
      </c>
      <c r="AF149" s="213">
        <f t="shared" ca="1" si="63"/>
        <v>0</v>
      </c>
      <c r="AG149" s="213">
        <f t="shared" ca="1" si="63"/>
        <v>0</v>
      </c>
      <c r="AH149" s="213">
        <f t="shared" ca="1" si="63"/>
        <v>0</v>
      </c>
      <c r="AI149" s="213">
        <f t="shared" ca="1" si="47"/>
        <v>0</v>
      </c>
      <c r="AJ149" s="213" t="str">
        <f t="shared" ca="1" si="64"/>
        <v/>
      </c>
      <c r="AK149" s="213" t="str">
        <f t="shared" ca="1" si="65"/>
        <v/>
      </c>
      <c r="AL149" s="213" t="str">
        <f t="shared" ca="1" si="66"/>
        <v/>
      </c>
      <c r="AM149" s="213" t="str">
        <f t="shared" ca="1" si="67"/>
        <v/>
      </c>
      <c r="AN149" s="213" t="str">
        <f t="shared" ca="1" si="68"/>
        <v/>
      </c>
      <c r="AO149" s="213" t="str">
        <f t="shared" ca="1" si="69"/>
        <v/>
      </c>
      <c r="AP149" s="213" t="str">
        <f t="shared" ca="1" si="70"/>
        <v/>
      </c>
      <c r="AQ149" s="213" t="str">
        <f t="shared" ca="1" si="71"/>
        <v/>
      </c>
      <c r="AR149" s="204" t="str">
        <f ca="1">IF(OFFSET($AB149,0,MATCH(A$17,AC$1:AI$1,0))=0,"",OFFSET($AB149,0,MATCH(A$17,AC$1:AI$1,0))&amp;" / "&amp;W149 &amp;" ("&amp;INDEX(Data!DX:DX,MATCH(W149,Data!DT:DT,0))&amp;")")</f>
        <v/>
      </c>
      <c r="AS149" s="204" t="e">
        <f>INDEX(Data!DX:DX,MATCH(W149,Data!DT:DT,0))</f>
        <v>#REF!</v>
      </c>
      <c r="AT149" s="204" t="e">
        <f>MID(INDEX(Data!A:A,MATCH(W149,Data!DT:DT,0)),2,5)</f>
        <v>#REF!</v>
      </c>
      <c r="AU149" s="204" t="e">
        <f>INDEX(Data!DW:DW,MATCH(W149,Data!DT:DT,0))</f>
        <v>#REF!</v>
      </c>
      <c r="AV149" s="204" t="str">
        <f t="shared" ca="1" si="72"/>
        <v/>
      </c>
      <c r="AW149" s="204" t="e">
        <f t="array" aca="1" ref="AW149" ca="1">INDEX($AR$3:$AR$102,MATCH(LARGE(COUNTIF($AQ$3:$AQ$102,"&lt;"&amp;$AQ$3:$AQ$102),ROWS(AQ$3:AQ149)),COUNTIF($AQ$3:$AQ$102,"&lt;"&amp;$AQ$3:$AQ$102),0))</f>
        <v>#NUM!</v>
      </c>
      <c r="AX149" s="344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</row>
    <row r="150" spans="1:89" s="65" customFormat="1" x14ac:dyDescent="0.25">
      <c r="A150" s="261"/>
      <c r="P150" s="203"/>
      <c r="Q150" s="203"/>
      <c r="R150" s="203"/>
      <c r="S150" s="203"/>
      <c r="T150" s="203"/>
      <c r="U150" s="213"/>
      <c r="V150" s="258"/>
      <c r="W150" s="213" t="e">
        <f>Data!#REF!</f>
        <v>#REF!</v>
      </c>
      <c r="X150" s="215">
        <f>IF(ISERROR(INDEX(Data!$DY:$IB,MATCH($W150,Data!$DT:$DT,0),MATCH(X$1&amp;"/"&amp;$A$2,Data!$DY$1:$IB$1,0)))=TRUE,0,INDEX(Data!$DY:$IB,MATCH($W150,Data!$DT:$DT,0),MATCH(X$1&amp;"/"&amp;$A$2,Data!$DY$1:$IB$1,0)))</f>
        <v>0</v>
      </c>
      <c r="Y150" s="215">
        <f>IF(ISERROR(INDEX(Data!$DY:$IB,MATCH($W150,Data!$DT:$DT,0),MATCH(Y$1&amp;"/"&amp;$A$2,Data!$DY$1:$IB$1,0)))=TRUE,0,INDEX(Data!$DY:$IB,MATCH($W150,Data!$DT:$DT,0),MATCH(Y$1&amp;"/"&amp;$A$2,Data!$DY$1:$IB$1,0)))</f>
        <v>0</v>
      </c>
      <c r="Z150" s="215">
        <f>IF(ISERROR(INDEX(Data!$DY:$IB,MATCH($W150,Data!$DT:$DT,0),MATCH(Z$1&amp;"/"&amp;$A$2,Data!$DY$1:$IB$1,0)))=TRUE,0,INDEX(Data!$DY:$IB,MATCH($W150,Data!$DT:$DT,0),MATCH(Z$1&amp;"/"&amp;$A$2,Data!$DY$1:$IB$1,0)))</f>
        <v>0</v>
      </c>
      <c r="AA150" s="215">
        <f>IF(ISERROR(INDEX(Data!$DY:$IB,MATCH($W150,Data!$DT:$DT,0),MATCH(AA$1&amp;"/"&amp;$A$2,Data!$DY$1:$IB$1,0)))=TRUE,0,INDEX(Data!$DY:$IB,MATCH($W150,Data!$DT:$DT,0),MATCH(AA$1&amp;"/"&amp;$A$2,Data!$DY$1:$IB$1,0)))</f>
        <v>0</v>
      </c>
      <c r="AB150" s="215">
        <f>IF(ISERROR(INDEX(Data!$DY:$IB,MATCH($W150,Data!$DT:$DT,0),MATCH(AB$1&amp;"/"&amp;$A$2,Data!$DY$1:$IB$1,0)))=TRUE,0,INDEX(Data!$DY:$IB,MATCH($W150,Data!$DT:$DT,0),MATCH(AB$1&amp;"/"&amp;$A$2,Data!$DY$1:$IB$1,0)))</f>
        <v>0</v>
      </c>
      <c r="AC150" s="213">
        <f t="array" aca="1" ref="AC150" ca="1">SUMPRODUCT(($X150:$AB150&lt;=AC$2)*($X150:$AB150&gt;0))</f>
        <v>0</v>
      </c>
      <c r="AD150" s="213">
        <f t="shared" ca="1" si="63"/>
        <v>0</v>
      </c>
      <c r="AE150" s="213">
        <f t="shared" ca="1" si="63"/>
        <v>0</v>
      </c>
      <c r="AF150" s="213">
        <f t="shared" ca="1" si="63"/>
        <v>0</v>
      </c>
      <c r="AG150" s="213">
        <f t="shared" ca="1" si="63"/>
        <v>0</v>
      </c>
      <c r="AH150" s="213">
        <f t="shared" ca="1" si="63"/>
        <v>0</v>
      </c>
      <c r="AI150" s="213">
        <f t="shared" ca="1" si="47"/>
        <v>0</v>
      </c>
      <c r="AJ150" s="213" t="str">
        <f t="shared" ca="1" si="64"/>
        <v/>
      </c>
      <c r="AK150" s="213" t="str">
        <f t="shared" ca="1" si="65"/>
        <v/>
      </c>
      <c r="AL150" s="213" t="str">
        <f t="shared" ca="1" si="66"/>
        <v/>
      </c>
      <c r="AM150" s="213" t="str">
        <f t="shared" ca="1" si="67"/>
        <v/>
      </c>
      <c r="AN150" s="213" t="str">
        <f t="shared" ca="1" si="68"/>
        <v/>
      </c>
      <c r="AO150" s="213" t="str">
        <f t="shared" ca="1" si="69"/>
        <v/>
      </c>
      <c r="AP150" s="213" t="str">
        <f t="shared" ca="1" si="70"/>
        <v/>
      </c>
      <c r="AQ150" s="213" t="str">
        <f t="shared" ca="1" si="71"/>
        <v/>
      </c>
      <c r="AR150" s="204" t="str">
        <f ca="1">IF(OFFSET($AB150,0,MATCH(A$17,AC$1:AI$1,0))=0,"",OFFSET($AB150,0,MATCH(A$17,AC$1:AI$1,0))&amp;" / "&amp;W150 &amp;" ("&amp;INDEX(Data!DX:DX,MATCH(W150,Data!DT:DT,0))&amp;")")</f>
        <v/>
      </c>
      <c r="AS150" s="204" t="e">
        <f>INDEX(Data!DX:DX,MATCH(W150,Data!DT:DT,0))</f>
        <v>#REF!</v>
      </c>
      <c r="AT150" s="204" t="e">
        <f>MID(INDEX(Data!A:A,MATCH(W150,Data!DT:DT,0)),2,5)</f>
        <v>#REF!</v>
      </c>
      <c r="AU150" s="204" t="e">
        <f>INDEX(Data!DW:DW,MATCH(W150,Data!DT:DT,0))</f>
        <v>#REF!</v>
      </c>
      <c r="AV150" s="204" t="str">
        <f t="shared" ca="1" si="72"/>
        <v/>
      </c>
      <c r="AW150" s="204" t="e">
        <f t="array" aca="1" ref="AW150" ca="1">INDEX($AR$3:$AR$102,MATCH(LARGE(COUNTIF($AQ$3:$AQ$102,"&lt;"&amp;$AQ$3:$AQ$102),ROWS(AQ$3:AQ150)),COUNTIF($AQ$3:$AQ$102,"&lt;"&amp;$AQ$3:$AQ$102),0))</f>
        <v>#NUM!</v>
      </c>
      <c r="AX150" s="344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</row>
    <row r="151" spans="1:89" s="65" customFormat="1" x14ac:dyDescent="0.25">
      <c r="A151" s="261"/>
      <c r="P151" s="203"/>
      <c r="Q151" s="203"/>
      <c r="R151" s="203"/>
      <c r="S151" s="203"/>
      <c r="T151" s="203"/>
      <c r="U151" s="213"/>
      <c r="V151" s="258"/>
      <c r="W151" s="213" t="e">
        <f>Data!#REF!</f>
        <v>#REF!</v>
      </c>
      <c r="X151" s="215">
        <f>IF(ISERROR(INDEX(Data!$DY:$IB,MATCH($W151,Data!$DT:$DT,0),MATCH(X$1&amp;"/"&amp;$A$2,Data!$DY$1:$IB$1,0)))=TRUE,0,INDEX(Data!$DY:$IB,MATCH($W151,Data!$DT:$DT,0),MATCH(X$1&amp;"/"&amp;$A$2,Data!$DY$1:$IB$1,0)))</f>
        <v>0</v>
      </c>
      <c r="Y151" s="215">
        <f>IF(ISERROR(INDEX(Data!$DY:$IB,MATCH($W151,Data!$DT:$DT,0),MATCH(Y$1&amp;"/"&amp;$A$2,Data!$DY$1:$IB$1,0)))=TRUE,0,INDEX(Data!$DY:$IB,MATCH($W151,Data!$DT:$DT,0),MATCH(Y$1&amp;"/"&amp;$A$2,Data!$DY$1:$IB$1,0)))</f>
        <v>0</v>
      </c>
      <c r="Z151" s="215">
        <f>IF(ISERROR(INDEX(Data!$DY:$IB,MATCH($W151,Data!$DT:$DT,0),MATCH(Z$1&amp;"/"&amp;$A$2,Data!$DY$1:$IB$1,0)))=TRUE,0,INDEX(Data!$DY:$IB,MATCH($W151,Data!$DT:$DT,0),MATCH(Z$1&amp;"/"&amp;$A$2,Data!$DY$1:$IB$1,0)))</f>
        <v>0</v>
      </c>
      <c r="AA151" s="215">
        <f>IF(ISERROR(INDEX(Data!$DY:$IB,MATCH($W151,Data!$DT:$DT,0),MATCH(AA$1&amp;"/"&amp;$A$2,Data!$DY$1:$IB$1,0)))=TRUE,0,INDEX(Data!$DY:$IB,MATCH($W151,Data!$DT:$DT,0),MATCH(AA$1&amp;"/"&amp;$A$2,Data!$DY$1:$IB$1,0)))</f>
        <v>0</v>
      </c>
      <c r="AB151" s="215">
        <f>IF(ISERROR(INDEX(Data!$DY:$IB,MATCH($W151,Data!$DT:$DT,0),MATCH(AB$1&amp;"/"&amp;$A$2,Data!$DY$1:$IB$1,0)))=TRUE,0,INDEX(Data!$DY:$IB,MATCH($W151,Data!$DT:$DT,0),MATCH(AB$1&amp;"/"&amp;$A$2,Data!$DY$1:$IB$1,0)))</f>
        <v>0</v>
      </c>
      <c r="AC151" s="213">
        <f t="array" aca="1" ref="AC151" ca="1">SUMPRODUCT(($X151:$AB151&lt;=AC$2)*($X151:$AB151&gt;0))</f>
        <v>0</v>
      </c>
      <c r="AD151" s="213">
        <f t="shared" ca="1" si="63"/>
        <v>0</v>
      </c>
      <c r="AE151" s="213">
        <f t="shared" ca="1" si="63"/>
        <v>0</v>
      </c>
      <c r="AF151" s="213">
        <f t="shared" ca="1" si="63"/>
        <v>0</v>
      </c>
      <c r="AG151" s="213">
        <f t="shared" ca="1" si="63"/>
        <v>0</v>
      </c>
      <c r="AH151" s="213">
        <f t="shared" ca="1" si="63"/>
        <v>0</v>
      </c>
      <c r="AI151" s="213">
        <f t="shared" ca="1" si="47"/>
        <v>0</v>
      </c>
      <c r="AJ151" s="213" t="str">
        <f t="shared" ca="1" si="64"/>
        <v/>
      </c>
      <c r="AK151" s="213" t="str">
        <f t="shared" ca="1" si="65"/>
        <v/>
      </c>
      <c r="AL151" s="213" t="str">
        <f t="shared" ca="1" si="66"/>
        <v/>
      </c>
      <c r="AM151" s="213" t="str">
        <f t="shared" ca="1" si="67"/>
        <v/>
      </c>
      <c r="AN151" s="213" t="str">
        <f t="shared" ca="1" si="68"/>
        <v/>
      </c>
      <c r="AO151" s="213" t="str">
        <f t="shared" ca="1" si="69"/>
        <v/>
      </c>
      <c r="AP151" s="213" t="str">
        <f t="shared" ca="1" si="70"/>
        <v/>
      </c>
      <c r="AQ151" s="213" t="str">
        <f t="shared" ca="1" si="71"/>
        <v/>
      </c>
      <c r="AR151" s="204" t="str">
        <f ca="1">IF(OFFSET($AB151,0,MATCH(A$17,AC$1:AI$1,0))=0,"",OFFSET($AB151,0,MATCH(A$17,AC$1:AI$1,0))&amp;" / "&amp;W151 &amp;" ("&amp;INDEX(Data!DX:DX,MATCH(W151,Data!DT:DT,0))&amp;")")</f>
        <v/>
      </c>
      <c r="AS151" s="204" t="e">
        <f>INDEX(Data!DX:DX,MATCH(W151,Data!DT:DT,0))</f>
        <v>#REF!</v>
      </c>
      <c r="AT151" s="204" t="e">
        <f>MID(INDEX(Data!A:A,MATCH(W151,Data!DT:DT,0)),2,5)</f>
        <v>#REF!</v>
      </c>
      <c r="AU151" s="204" t="e">
        <f>INDEX(Data!DW:DW,MATCH(W151,Data!DT:DT,0))</f>
        <v>#REF!</v>
      </c>
      <c r="AV151" s="204" t="str">
        <f t="shared" ca="1" si="72"/>
        <v/>
      </c>
      <c r="AW151" s="204" t="e">
        <f t="array" aca="1" ref="AW151" ca="1">INDEX($AR$3:$AR$102,MATCH(LARGE(COUNTIF($AQ$3:$AQ$102,"&lt;"&amp;$AQ$3:$AQ$102),ROWS(AQ$3:AQ151)),COUNTIF($AQ$3:$AQ$102,"&lt;"&amp;$AQ$3:$AQ$102),0))</f>
        <v>#NUM!</v>
      </c>
      <c r="AX151" s="344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</row>
    <row r="152" spans="1:89" s="65" customFormat="1" x14ac:dyDescent="0.25">
      <c r="A152" s="261"/>
      <c r="P152" s="203"/>
      <c r="Q152" s="203"/>
      <c r="R152" s="203"/>
      <c r="S152" s="203"/>
      <c r="T152" s="203"/>
      <c r="U152" s="213"/>
      <c r="V152" s="258"/>
      <c r="W152" s="213" t="e">
        <f>Data!#REF!</f>
        <v>#REF!</v>
      </c>
      <c r="X152" s="215">
        <f>IF(ISERROR(INDEX(Data!$DY:$IB,MATCH($W152,Data!$DT:$DT,0),MATCH(X$1&amp;"/"&amp;$A$2,Data!$DY$1:$IB$1,0)))=TRUE,0,INDEX(Data!$DY:$IB,MATCH($W152,Data!$DT:$DT,0),MATCH(X$1&amp;"/"&amp;$A$2,Data!$DY$1:$IB$1,0)))</f>
        <v>0</v>
      </c>
      <c r="Y152" s="215">
        <f>IF(ISERROR(INDEX(Data!$DY:$IB,MATCH($W152,Data!$DT:$DT,0),MATCH(Y$1&amp;"/"&amp;$A$2,Data!$DY$1:$IB$1,0)))=TRUE,0,INDEX(Data!$DY:$IB,MATCH($W152,Data!$DT:$DT,0),MATCH(Y$1&amp;"/"&amp;$A$2,Data!$DY$1:$IB$1,0)))</f>
        <v>0</v>
      </c>
      <c r="Z152" s="215">
        <f>IF(ISERROR(INDEX(Data!$DY:$IB,MATCH($W152,Data!$DT:$DT,0),MATCH(Z$1&amp;"/"&amp;$A$2,Data!$DY$1:$IB$1,0)))=TRUE,0,INDEX(Data!$DY:$IB,MATCH($W152,Data!$DT:$DT,0),MATCH(Z$1&amp;"/"&amp;$A$2,Data!$DY$1:$IB$1,0)))</f>
        <v>0</v>
      </c>
      <c r="AA152" s="215">
        <f>IF(ISERROR(INDEX(Data!$DY:$IB,MATCH($W152,Data!$DT:$DT,0),MATCH(AA$1&amp;"/"&amp;$A$2,Data!$DY$1:$IB$1,0)))=TRUE,0,INDEX(Data!$DY:$IB,MATCH($W152,Data!$DT:$DT,0),MATCH(AA$1&amp;"/"&amp;$A$2,Data!$DY$1:$IB$1,0)))</f>
        <v>0</v>
      </c>
      <c r="AB152" s="215">
        <f>IF(ISERROR(INDEX(Data!$DY:$IB,MATCH($W152,Data!$DT:$DT,0),MATCH(AB$1&amp;"/"&amp;$A$2,Data!$DY$1:$IB$1,0)))=TRUE,0,INDEX(Data!$DY:$IB,MATCH($W152,Data!$DT:$DT,0),MATCH(AB$1&amp;"/"&amp;$A$2,Data!$DY$1:$IB$1,0)))</f>
        <v>0</v>
      </c>
      <c r="AC152" s="213">
        <f t="array" aca="1" ref="AC152" ca="1">SUMPRODUCT(($X152:$AB152&lt;=AC$2)*($X152:$AB152&gt;0))</f>
        <v>0</v>
      </c>
      <c r="AD152" s="213">
        <f t="shared" ca="1" si="63"/>
        <v>0</v>
      </c>
      <c r="AE152" s="213">
        <f t="shared" ca="1" si="63"/>
        <v>0</v>
      </c>
      <c r="AF152" s="213">
        <f t="shared" ca="1" si="63"/>
        <v>0</v>
      </c>
      <c r="AG152" s="213">
        <f t="shared" ca="1" si="63"/>
        <v>0</v>
      </c>
      <c r="AH152" s="213">
        <f t="shared" ca="1" si="63"/>
        <v>0</v>
      </c>
      <c r="AI152" s="213">
        <f t="shared" ca="1" si="47"/>
        <v>0</v>
      </c>
      <c r="AJ152" s="213" t="str">
        <f t="shared" ca="1" si="64"/>
        <v/>
      </c>
      <c r="AK152" s="213" t="str">
        <f t="shared" ca="1" si="65"/>
        <v/>
      </c>
      <c r="AL152" s="213" t="str">
        <f t="shared" ca="1" si="66"/>
        <v/>
      </c>
      <c r="AM152" s="213" t="str">
        <f t="shared" ca="1" si="67"/>
        <v/>
      </c>
      <c r="AN152" s="213" t="str">
        <f t="shared" ca="1" si="68"/>
        <v/>
      </c>
      <c r="AO152" s="213" t="str">
        <f t="shared" ca="1" si="69"/>
        <v/>
      </c>
      <c r="AP152" s="213" t="str">
        <f t="shared" ca="1" si="70"/>
        <v/>
      </c>
      <c r="AQ152" s="213" t="str">
        <f t="shared" ca="1" si="71"/>
        <v/>
      </c>
      <c r="AR152" s="204" t="str">
        <f ca="1">IF(OFFSET($AB152,0,MATCH(A$17,AC$1:AI$1,0))=0,"",OFFSET($AB152,0,MATCH(A$17,AC$1:AI$1,0))&amp;" / "&amp;W152 &amp;" ("&amp;INDEX(Data!DX:DX,MATCH(W152,Data!DT:DT,0))&amp;")")</f>
        <v/>
      </c>
      <c r="AS152" s="204" t="e">
        <f>INDEX(Data!DX:DX,MATCH(W152,Data!DT:DT,0))</f>
        <v>#REF!</v>
      </c>
      <c r="AT152" s="204" t="e">
        <f>MID(INDEX(Data!A:A,MATCH(W152,Data!DT:DT,0)),2,5)</f>
        <v>#REF!</v>
      </c>
      <c r="AU152" s="204" t="e">
        <f>INDEX(Data!DW:DW,MATCH(W152,Data!DT:DT,0))</f>
        <v>#REF!</v>
      </c>
      <c r="AV152" s="204" t="str">
        <f t="shared" ca="1" si="72"/>
        <v/>
      </c>
      <c r="AW152" s="204" t="e">
        <f t="array" aca="1" ref="AW152" ca="1">INDEX($AR$3:$AR$102,MATCH(LARGE(COUNTIF($AQ$3:$AQ$102,"&lt;"&amp;$AQ$3:$AQ$102),ROWS(AQ$3:AQ152)),COUNTIF($AQ$3:$AQ$102,"&lt;"&amp;$AQ$3:$AQ$102),0))</f>
        <v>#NUM!</v>
      </c>
      <c r="AX152" s="344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</row>
    <row r="153" spans="1:89" s="65" customFormat="1" x14ac:dyDescent="0.25">
      <c r="A153" s="261"/>
      <c r="P153" s="203"/>
      <c r="Q153" s="203"/>
      <c r="R153" s="203"/>
      <c r="S153" s="203"/>
      <c r="T153" s="203"/>
      <c r="U153" s="213"/>
      <c r="V153" s="258"/>
      <c r="W153" s="213" t="e">
        <f>Data!#REF!</f>
        <v>#REF!</v>
      </c>
      <c r="X153" s="215">
        <f>IF(ISERROR(INDEX(Data!$DY:$IB,MATCH($W153,Data!$DT:$DT,0),MATCH(X$1&amp;"/"&amp;$A$2,Data!$DY$1:$IB$1,0)))=TRUE,0,INDEX(Data!$DY:$IB,MATCH($W153,Data!$DT:$DT,0),MATCH(X$1&amp;"/"&amp;$A$2,Data!$DY$1:$IB$1,0)))</f>
        <v>0</v>
      </c>
      <c r="Y153" s="215">
        <f>IF(ISERROR(INDEX(Data!$DY:$IB,MATCH($W153,Data!$DT:$DT,0),MATCH(Y$1&amp;"/"&amp;$A$2,Data!$DY$1:$IB$1,0)))=TRUE,0,INDEX(Data!$DY:$IB,MATCH($W153,Data!$DT:$DT,0),MATCH(Y$1&amp;"/"&amp;$A$2,Data!$DY$1:$IB$1,0)))</f>
        <v>0</v>
      </c>
      <c r="Z153" s="215">
        <f>IF(ISERROR(INDEX(Data!$DY:$IB,MATCH($W153,Data!$DT:$DT,0),MATCH(Z$1&amp;"/"&amp;$A$2,Data!$DY$1:$IB$1,0)))=TRUE,0,INDEX(Data!$DY:$IB,MATCH($W153,Data!$DT:$DT,0),MATCH(Z$1&amp;"/"&amp;$A$2,Data!$DY$1:$IB$1,0)))</f>
        <v>0</v>
      </c>
      <c r="AA153" s="215">
        <f>IF(ISERROR(INDEX(Data!$DY:$IB,MATCH($W153,Data!$DT:$DT,0),MATCH(AA$1&amp;"/"&amp;$A$2,Data!$DY$1:$IB$1,0)))=TRUE,0,INDEX(Data!$DY:$IB,MATCH($W153,Data!$DT:$DT,0),MATCH(AA$1&amp;"/"&amp;$A$2,Data!$DY$1:$IB$1,0)))</f>
        <v>0</v>
      </c>
      <c r="AB153" s="215">
        <f>IF(ISERROR(INDEX(Data!$DY:$IB,MATCH($W153,Data!$DT:$DT,0),MATCH(AB$1&amp;"/"&amp;$A$2,Data!$DY$1:$IB$1,0)))=TRUE,0,INDEX(Data!$DY:$IB,MATCH($W153,Data!$DT:$DT,0),MATCH(AB$1&amp;"/"&amp;$A$2,Data!$DY$1:$IB$1,0)))</f>
        <v>0</v>
      </c>
      <c r="AC153" s="213">
        <f t="array" aca="1" ref="AC153" ca="1">SUMPRODUCT(($X153:$AB153&lt;=AC$2)*($X153:$AB153&gt;0))</f>
        <v>0</v>
      </c>
      <c r="AD153" s="213">
        <f t="shared" ca="1" si="63"/>
        <v>0</v>
      </c>
      <c r="AE153" s="213">
        <f t="shared" ca="1" si="63"/>
        <v>0</v>
      </c>
      <c r="AF153" s="213">
        <f t="shared" ca="1" si="63"/>
        <v>0</v>
      </c>
      <c r="AG153" s="213">
        <f t="shared" ca="1" si="63"/>
        <v>0</v>
      </c>
      <c r="AH153" s="213">
        <f t="shared" ca="1" si="63"/>
        <v>0</v>
      </c>
      <c r="AI153" s="213">
        <f t="shared" ca="1" si="47"/>
        <v>0</v>
      </c>
      <c r="AJ153" s="213" t="str">
        <f t="shared" ca="1" si="64"/>
        <v/>
      </c>
      <c r="AK153" s="213" t="str">
        <f t="shared" ca="1" si="65"/>
        <v/>
      </c>
      <c r="AL153" s="213" t="str">
        <f t="shared" ca="1" si="66"/>
        <v/>
      </c>
      <c r="AM153" s="213" t="str">
        <f t="shared" ca="1" si="67"/>
        <v/>
      </c>
      <c r="AN153" s="213" t="str">
        <f t="shared" ca="1" si="68"/>
        <v/>
      </c>
      <c r="AO153" s="213" t="str">
        <f t="shared" ca="1" si="69"/>
        <v/>
      </c>
      <c r="AP153" s="213" t="str">
        <f t="shared" ca="1" si="70"/>
        <v/>
      </c>
      <c r="AQ153" s="213" t="str">
        <f t="shared" ca="1" si="71"/>
        <v/>
      </c>
      <c r="AR153" s="204" t="str">
        <f ca="1">IF(OFFSET($AB153,0,MATCH(A$17,AC$1:AI$1,0))=0,"",OFFSET($AB153,0,MATCH(A$17,AC$1:AI$1,0))&amp;" / "&amp;W153 &amp;" ("&amp;INDEX(Data!DX:DX,MATCH(W153,Data!DT:DT,0))&amp;")")</f>
        <v/>
      </c>
      <c r="AS153" s="204" t="e">
        <f>INDEX(Data!DX:DX,MATCH(W153,Data!DT:DT,0))</f>
        <v>#REF!</v>
      </c>
      <c r="AT153" s="204" t="e">
        <f>MID(INDEX(Data!A:A,MATCH(W153,Data!DT:DT,0)),2,5)</f>
        <v>#REF!</v>
      </c>
      <c r="AU153" s="204" t="e">
        <f>INDEX(Data!DW:DW,MATCH(W153,Data!DT:DT,0))</f>
        <v>#REF!</v>
      </c>
      <c r="AV153" s="204" t="str">
        <f t="shared" ca="1" si="72"/>
        <v/>
      </c>
      <c r="AW153" s="204" t="e">
        <f t="array" aca="1" ref="AW153" ca="1">INDEX($AR$3:$AR$102,MATCH(LARGE(COUNTIF($AQ$3:$AQ$102,"&lt;"&amp;$AQ$3:$AQ$102),ROWS(AQ$3:AQ153)),COUNTIF($AQ$3:$AQ$102,"&lt;"&amp;$AQ$3:$AQ$102),0))</f>
        <v>#NUM!</v>
      </c>
      <c r="AX153" s="344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</row>
    <row r="154" spans="1:89" s="65" customFormat="1" x14ac:dyDescent="0.25">
      <c r="A154" s="261"/>
      <c r="P154" s="203"/>
      <c r="Q154" s="203"/>
      <c r="R154" s="203"/>
      <c r="S154" s="203"/>
      <c r="T154" s="203"/>
      <c r="U154" s="213"/>
      <c r="V154" s="258"/>
      <c r="W154" s="213" t="e">
        <f>Data!#REF!</f>
        <v>#REF!</v>
      </c>
      <c r="X154" s="215">
        <f>IF(ISERROR(INDEX(Data!$DY:$IB,MATCH($W154,Data!$DT:$DT,0),MATCH(X$1&amp;"/"&amp;$A$2,Data!$DY$1:$IB$1,0)))=TRUE,0,INDEX(Data!$DY:$IB,MATCH($W154,Data!$DT:$DT,0),MATCH(X$1&amp;"/"&amp;$A$2,Data!$DY$1:$IB$1,0)))</f>
        <v>0</v>
      </c>
      <c r="Y154" s="215">
        <f>IF(ISERROR(INDEX(Data!$DY:$IB,MATCH($W154,Data!$DT:$DT,0),MATCH(Y$1&amp;"/"&amp;$A$2,Data!$DY$1:$IB$1,0)))=TRUE,0,INDEX(Data!$DY:$IB,MATCH($W154,Data!$DT:$DT,0),MATCH(Y$1&amp;"/"&amp;$A$2,Data!$DY$1:$IB$1,0)))</f>
        <v>0</v>
      </c>
      <c r="Z154" s="215">
        <f>IF(ISERROR(INDEX(Data!$DY:$IB,MATCH($W154,Data!$DT:$DT,0),MATCH(Z$1&amp;"/"&amp;$A$2,Data!$DY$1:$IB$1,0)))=TRUE,0,INDEX(Data!$DY:$IB,MATCH($W154,Data!$DT:$DT,0),MATCH(Z$1&amp;"/"&amp;$A$2,Data!$DY$1:$IB$1,0)))</f>
        <v>0</v>
      </c>
      <c r="AA154" s="215">
        <f>IF(ISERROR(INDEX(Data!$DY:$IB,MATCH($W154,Data!$DT:$DT,0),MATCH(AA$1&amp;"/"&amp;$A$2,Data!$DY$1:$IB$1,0)))=TRUE,0,INDEX(Data!$DY:$IB,MATCH($W154,Data!$DT:$DT,0),MATCH(AA$1&amp;"/"&amp;$A$2,Data!$DY$1:$IB$1,0)))</f>
        <v>0</v>
      </c>
      <c r="AB154" s="215">
        <f>IF(ISERROR(INDEX(Data!$DY:$IB,MATCH($W154,Data!$DT:$DT,0),MATCH(AB$1&amp;"/"&amp;$A$2,Data!$DY$1:$IB$1,0)))=TRUE,0,INDEX(Data!$DY:$IB,MATCH($W154,Data!$DT:$DT,0),MATCH(AB$1&amp;"/"&amp;$A$2,Data!$DY$1:$IB$1,0)))</f>
        <v>0</v>
      </c>
      <c r="AC154" s="213">
        <f t="array" aca="1" ref="AC154" ca="1">SUMPRODUCT(($X154:$AB154&lt;=AC$2)*($X154:$AB154&gt;0))</f>
        <v>0</v>
      </c>
      <c r="AD154" s="213">
        <f t="shared" ca="1" si="63"/>
        <v>0</v>
      </c>
      <c r="AE154" s="213">
        <f t="shared" ca="1" si="63"/>
        <v>0</v>
      </c>
      <c r="AF154" s="213">
        <f t="shared" ca="1" si="63"/>
        <v>0</v>
      </c>
      <c r="AG154" s="213">
        <f t="shared" ca="1" si="63"/>
        <v>0</v>
      </c>
      <c r="AH154" s="213">
        <f t="shared" ca="1" si="63"/>
        <v>0</v>
      </c>
      <c r="AI154" s="213">
        <f t="shared" ca="1" si="47"/>
        <v>0</v>
      </c>
      <c r="AJ154" s="213" t="str">
        <f t="shared" ca="1" si="64"/>
        <v/>
      </c>
      <c r="AK154" s="213" t="str">
        <f t="shared" ca="1" si="65"/>
        <v/>
      </c>
      <c r="AL154" s="213" t="str">
        <f t="shared" ca="1" si="66"/>
        <v/>
      </c>
      <c r="AM154" s="213" t="str">
        <f t="shared" ca="1" si="67"/>
        <v/>
      </c>
      <c r="AN154" s="213" t="str">
        <f t="shared" ca="1" si="68"/>
        <v/>
      </c>
      <c r="AO154" s="213" t="str">
        <f t="shared" ca="1" si="69"/>
        <v/>
      </c>
      <c r="AP154" s="213" t="str">
        <f t="shared" ca="1" si="70"/>
        <v/>
      </c>
      <c r="AQ154" s="213" t="str">
        <f t="shared" ca="1" si="71"/>
        <v/>
      </c>
      <c r="AR154" s="204" t="str">
        <f ca="1">IF(OFFSET($AB154,0,MATCH(A$17,AC$1:AI$1,0))=0,"",OFFSET($AB154,0,MATCH(A$17,AC$1:AI$1,0))&amp;" / "&amp;W154 &amp;" ("&amp;INDEX(Data!DX:DX,MATCH(W154,Data!DT:DT,0))&amp;")")</f>
        <v/>
      </c>
      <c r="AS154" s="204" t="e">
        <f>INDEX(Data!DX:DX,MATCH(W154,Data!DT:DT,0))</f>
        <v>#REF!</v>
      </c>
      <c r="AT154" s="204" t="e">
        <f>MID(INDEX(Data!A:A,MATCH(W154,Data!DT:DT,0)),2,5)</f>
        <v>#REF!</v>
      </c>
      <c r="AU154" s="204" t="e">
        <f>INDEX(Data!DW:DW,MATCH(W154,Data!DT:DT,0))</f>
        <v>#REF!</v>
      </c>
      <c r="AV154" s="204" t="str">
        <f t="shared" ca="1" si="72"/>
        <v/>
      </c>
      <c r="AW154" s="204" t="e">
        <f t="array" aca="1" ref="AW154" ca="1">INDEX($AR$3:$AR$102,MATCH(LARGE(COUNTIF($AQ$3:$AQ$102,"&lt;"&amp;$AQ$3:$AQ$102),ROWS(AQ$3:AQ154)),COUNTIF($AQ$3:$AQ$102,"&lt;"&amp;$AQ$3:$AQ$102),0))</f>
        <v>#NUM!</v>
      </c>
      <c r="AX154" s="344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</row>
    <row r="155" spans="1:89" s="65" customFormat="1" x14ac:dyDescent="0.25">
      <c r="A155" s="261"/>
      <c r="P155" s="203"/>
      <c r="Q155" s="203"/>
      <c r="R155" s="203"/>
      <c r="S155" s="203"/>
      <c r="T155" s="203"/>
      <c r="U155" s="213"/>
      <c r="V155" s="258"/>
      <c r="W155" s="213" t="e">
        <f>Data!#REF!</f>
        <v>#REF!</v>
      </c>
      <c r="X155" s="215">
        <f>IF(ISERROR(INDEX(Data!$DY:$IB,MATCH($W155,Data!$DT:$DT,0),MATCH(X$1&amp;"/"&amp;$A$2,Data!$DY$1:$IB$1,0)))=TRUE,0,INDEX(Data!$DY:$IB,MATCH($W155,Data!$DT:$DT,0),MATCH(X$1&amp;"/"&amp;$A$2,Data!$DY$1:$IB$1,0)))</f>
        <v>0</v>
      </c>
      <c r="Y155" s="215">
        <f>IF(ISERROR(INDEX(Data!$DY:$IB,MATCH($W155,Data!$DT:$DT,0),MATCH(Y$1&amp;"/"&amp;$A$2,Data!$DY$1:$IB$1,0)))=TRUE,0,INDEX(Data!$DY:$IB,MATCH($W155,Data!$DT:$DT,0),MATCH(Y$1&amp;"/"&amp;$A$2,Data!$DY$1:$IB$1,0)))</f>
        <v>0</v>
      </c>
      <c r="Z155" s="215">
        <f>IF(ISERROR(INDEX(Data!$DY:$IB,MATCH($W155,Data!$DT:$DT,0),MATCH(Z$1&amp;"/"&amp;$A$2,Data!$DY$1:$IB$1,0)))=TRUE,0,INDEX(Data!$DY:$IB,MATCH($W155,Data!$DT:$DT,0),MATCH(Z$1&amp;"/"&amp;$A$2,Data!$DY$1:$IB$1,0)))</f>
        <v>0</v>
      </c>
      <c r="AA155" s="215">
        <f>IF(ISERROR(INDEX(Data!$DY:$IB,MATCH($W155,Data!$DT:$DT,0),MATCH(AA$1&amp;"/"&amp;$A$2,Data!$DY$1:$IB$1,0)))=TRUE,0,INDEX(Data!$DY:$IB,MATCH($W155,Data!$DT:$DT,0),MATCH(AA$1&amp;"/"&amp;$A$2,Data!$DY$1:$IB$1,0)))</f>
        <v>0</v>
      </c>
      <c r="AB155" s="215">
        <f>IF(ISERROR(INDEX(Data!$DY:$IB,MATCH($W155,Data!$DT:$DT,0),MATCH(AB$1&amp;"/"&amp;$A$2,Data!$DY$1:$IB$1,0)))=TRUE,0,INDEX(Data!$DY:$IB,MATCH($W155,Data!$DT:$DT,0),MATCH(AB$1&amp;"/"&amp;$A$2,Data!$DY$1:$IB$1,0)))</f>
        <v>0</v>
      </c>
      <c r="AC155" s="213">
        <f t="array" aca="1" ref="AC155" ca="1">SUMPRODUCT(($X155:$AB155&lt;=AC$2)*($X155:$AB155&gt;0))</f>
        <v>0</v>
      </c>
      <c r="AD155" s="213">
        <f t="shared" ca="1" si="63"/>
        <v>0</v>
      </c>
      <c r="AE155" s="213">
        <f t="shared" ca="1" si="63"/>
        <v>0</v>
      </c>
      <c r="AF155" s="213">
        <f t="shared" ca="1" si="63"/>
        <v>0</v>
      </c>
      <c r="AG155" s="213">
        <f t="shared" ca="1" si="63"/>
        <v>0</v>
      </c>
      <c r="AH155" s="213">
        <f t="shared" ca="1" si="63"/>
        <v>0</v>
      </c>
      <c r="AI155" s="213">
        <f t="shared" ca="1" si="47"/>
        <v>0</v>
      </c>
      <c r="AJ155" s="213" t="str">
        <f t="shared" ca="1" si="64"/>
        <v/>
      </c>
      <c r="AK155" s="213" t="str">
        <f t="shared" ca="1" si="65"/>
        <v/>
      </c>
      <c r="AL155" s="213" t="str">
        <f t="shared" ca="1" si="66"/>
        <v/>
      </c>
      <c r="AM155" s="213" t="str">
        <f t="shared" ca="1" si="67"/>
        <v/>
      </c>
      <c r="AN155" s="213" t="str">
        <f t="shared" ca="1" si="68"/>
        <v/>
      </c>
      <c r="AO155" s="213" t="str">
        <f t="shared" ca="1" si="69"/>
        <v/>
      </c>
      <c r="AP155" s="213" t="str">
        <f t="shared" ca="1" si="70"/>
        <v/>
      </c>
      <c r="AQ155" s="213" t="str">
        <f t="shared" ca="1" si="71"/>
        <v/>
      </c>
      <c r="AR155" s="204" t="str">
        <f ca="1">IF(OFFSET($AB155,0,MATCH(A$17,AC$1:AI$1,0))=0,"",OFFSET($AB155,0,MATCH(A$17,AC$1:AI$1,0))&amp;" / "&amp;W155 &amp;" ("&amp;INDEX(Data!DX:DX,MATCH(W155,Data!DT:DT,0))&amp;")")</f>
        <v/>
      </c>
      <c r="AS155" s="204" t="e">
        <f>INDEX(Data!DX:DX,MATCH(W155,Data!DT:DT,0))</f>
        <v>#REF!</v>
      </c>
      <c r="AT155" s="204" t="e">
        <f>MID(INDEX(Data!A:A,MATCH(W155,Data!DT:DT,0)),2,5)</f>
        <v>#REF!</v>
      </c>
      <c r="AU155" s="204" t="e">
        <f>INDEX(Data!DW:DW,MATCH(W155,Data!DT:DT,0))</f>
        <v>#REF!</v>
      </c>
      <c r="AV155" s="204" t="str">
        <f t="shared" ca="1" si="72"/>
        <v/>
      </c>
      <c r="AW155" s="204" t="e">
        <f t="array" aca="1" ref="AW155" ca="1">INDEX($AR$3:$AR$102,MATCH(LARGE(COUNTIF($AQ$3:$AQ$102,"&lt;"&amp;$AQ$3:$AQ$102),ROWS(AQ$3:AQ155)),COUNTIF($AQ$3:$AQ$102,"&lt;"&amp;$AQ$3:$AQ$102),0))</f>
        <v>#NUM!</v>
      </c>
      <c r="AX155" s="344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</row>
    <row r="156" spans="1:89" s="65" customFormat="1" x14ac:dyDescent="0.25">
      <c r="A156" s="261"/>
      <c r="P156" s="203"/>
      <c r="Q156" s="203"/>
      <c r="R156" s="203"/>
      <c r="S156" s="203"/>
      <c r="T156" s="203"/>
      <c r="U156" s="213"/>
      <c r="V156" s="258"/>
      <c r="W156" s="213" t="e">
        <f>Data!#REF!</f>
        <v>#REF!</v>
      </c>
      <c r="X156" s="215">
        <f>IF(ISERROR(INDEX(Data!$DY:$IB,MATCH($W156,Data!$DT:$DT,0),MATCH(X$1&amp;"/"&amp;$A$2,Data!$DY$1:$IB$1,0)))=TRUE,0,INDEX(Data!$DY:$IB,MATCH($W156,Data!$DT:$DT,0),MATCH(X$1&amp;"/"&amp;$A$2,Data!$DY$1:$IB$1,0)))</f>
        <v>0</v>
      </c>
      <c r="Y156" s="215">
        <f>IF(ISERROR(INDEX(Data!$DY:$IB,MATCH($W156,Data!$DT:$DT,0),MATCH(Y$1&amp;"/"&amp;$A$2,Data!$DY$1:$IB$1,0)))=TRUE,0,INDEX(Data!$DY:$IB,MATCH($W156,Data!$DT:$DT,0),MATCH(Y$1&amp;"/"&amp;$A$2,Data!$DY$1:$IB$1,0)))</f>
        <v>0</v>
      </c>
      <c r="Z156" s="215">
        <f>IF(ISERROR(INDEX(Data!$DY:$IB,MATCH($W156,Data!$DT:$DT,0),MATCH(Z$1&amp;"/"&amp;$A$2,Data!$DY$1:$IB$1,0)))=TRUE,0,INDEX(Data!$DY:$IB,MATCH($W156,Data!$DT:$DT,0),MATCH(Z$1&amp;"/"&amp;$A$2,Data!$DY$1:$IB$1,0)))</f>
        <v>0</v>
      </c>
      <c r="AA156" s="215">
        <f>IF(ISERROR(INDEX(Data!$DY:$IB,MATCH($W156,Data!$DT:$DT,0),MATCH(AA$1&amp;"/"&amp;$A$2,Data!$DY$1:$IB$1,0)))=TRUE,0,INDEX(Data!$DY:$IB,MATCH($W156,Data!$DT:$DT,0),MATCH(AA$1&amp;"/"&amp;$A$2,Data!$DY$1:$IB$1,0)))</f>
        <v>0</v>
      </c>
      <c r="AB156" s="215">
        <f>IF(ISERROR(INDEX(Data!$DY:$IB,MATCH($W156,Data!$DT:$DT,0),MATCH(AB$1&amp;"/"&amp;$A$2,Data!$DY$1:$IB$1,0)))=TRUE,0,INDEX(Data!$DY:$IB,MATCH($W156,Data!$DT:$DT,0),MATCH(AB$1&amp;"/"&amp;$A$2,Data!$DY$1:$IB$1,0)))</f>
        <v>0</v>
      </c>
      <c r="AC156" s="213">
        <f t="array" aca="1" ref="AC156" ca="1">SUMPRODUCT(($X156:$AB156&lt;=AC$2)*($X156:$AB156&gt;0))</f>
        <v>0</v>
      </c>
      <c r="AD156" s="213">
        <f t="shared" ca="1" si="63"/>
        <v>0</v>
      </c>
      <c r="AE156" s="213">
        <f t="shared" ca="1" si="63"/>
        <v>0</v>
      </c>
      <c r="AF156" s="213">
        <f t="shared" ca="1" si="63"/>
        <v>0</v>
      </c>
      <c r="AG156" s="213">
        <f t="shared" ca="1" si="63"/>
        <v>0</v>
      </c>
      <c r="AH156" s="213">
        <f t="shared" ca="1" si="63"/>
        <v>0</v>
      </c>
      <c r="AI156" s="213">
        <f t="shared" ca="1" si="47"/>
        <v>0</v>
      </c>
      <c r="AJ156" s="213" t="str">
        <f t="shared" ca="1" si="64"/>
        <v/>
      </c>
      <c r="AK156" s="213" t="str">
        <f t="shared" ca="1" si="65"/>
        <v/>
      </c>
      <c r="AL156" s="213" t="str">
        <f t="shared" ca="1" si="66"/>
        <v/>
      </c>
      <c r="AM156" s="213" t="str">
        <f t="shared" ca="1" si="67"/>
        <v/>
      </c>
      <c r="AN156" s="213" t="str">
        <f t="shared" ca="1" si="68"/>
        <v/>
      </c>
      <c r="AO156" s="213" t="str">
        <f t="shared" ca="1" si="69"/>
        <v/>
      </c>
      <c r="AP156" s="213" t="str">
        <f t="shared" ca="1" si="70"/>
        <v/>
      </c>
      <c r="AQ156" s="213" t="str">
        <f t="shared" ca="1" si="71"/>
        <v/>
      </c>
      <c r="AR156" s="204" t="str">
        <f ca="1">IF(OFFSET($AB156,0,MATCH(A$17,AC$1:AI$1,0))=0,"",OFFSET($AB156,0,MATCH(A$17,AC$1:AI$1,0))&amp;" / "&amp;W156 &amp;" ("&amp;INDEX(Data!DX:DX,MATCH(W156,Data!DT:DT,0))&amp;")")</f>
        <v/>
      </c>
      <c r="AS156" s="204" t="e">
        <f>INDEX(Data!DX:DX,MATCH(W156,Data!DT:DT,0))</f>
        <v>#REF!</v>
      </c>
      <c r="AT156" s="204" t="e">
        <f>MID(INDEX(Data!A:A,MATCH(W156,Data!DT:DT,0)),2,5)</f>
        <v>#REF!</v>
      </c>
      <c r="AU156" s="204" t="e">
        <f>INDEX(Data!DW:DW,MATCH(W156,Data!DT:DT,0))</f>
        <v>#REF!</v>
      </c>
      <c r="AV156" s="204" t="str">
        <f t="shared" ca="1" si="72"/>
        <v/>
      </c>
      <c r="AW156" s="204" t="e">
        <f t="array" aca="1" ref="AW156" ca="1">INDEX($AR$3:$AR$102,MATCH(LARGE(COUNTIF($AQ$3:$AQ$102,"&lt;"&amp;$AQ$3:$AQ$102),ROWS(AQ$3:AQ156)),COUNTIF($AQ$3:$AQ$102,"&lt;"&amp;$AQ$3:$AQ$102),0))</f>
        <v>#NUM!</v>
      </c>
      <c r="AX156" s="344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</row>
    <row r="157" spans="1:89" s="65" customFormat="1" x14ac:dyDescent="0.25">
      <c r="A157" s="261"/>
      <c r="P157" s="203"/>
      <c r="Q157" s="203"/>
      <c r="R157" s="203"/>
      <c r="S157" s="203"/>
      <c r="T157" s="203"/>
      <c r="U157" s="213"/>
      <c r="V157" s="258"/>
      <c r="W157" s="213" t="e">
        <f>Data!#REF!</f>
        <v>#REF!</v>
      </c>
      <c r="X157" s="215">
        <f>IF(ISERROR(INDEX(Data!$DY:$IB,MATCH($W157,Data!$DT:$DT,0),MATCH(X$1&amp;"/"&amp;$A$2,Data!$DY$1:$IB$1,0)))=TRUE,0,INDEX(Data!$DY:$IB,MATCH($W157,Data!$DT:$DT,0),MATCH(X$1&amp;"/"&amp;$A$2,Data!$DY$1:$IB$1,0)))</f>
        <v>0</v>
      </c>
      <c r="Y157" s="215">
        <f>IF(ISERROR(INDEX(Data!$DY:$IB,MATCH($W157,Data!$DT:$DT,0),MATCH(Y$1&amp;"/"&amp;$A$2,Data!$DY$1:$IB$1,0)))=TRUE,0,INDEX(Data!$DY:$IB,MATCH($W157,Data!$DT:$DT,0),MATCH(Y$1&amp;"/"&amp;$A$2,Data!$DY$1:$IB$1,0)))</f>
        <v>0</v>
      </c>
      <c r="Z157" s="215">
        <f>IF(ISERROR(INDEX(Data!$DY:$IB,MATCH($W157,Data!$DT:$DT,0),MATCH(Z$1&amp;"/"&amp;$A$2,Data!$DY$1:$IB$1,0)))=TRUE,0,INDEX(Data!$DY:$IB,MATCH($W157,Data!$DT:$DT,0),MATCH(Z$1&amp;"/"&amp;$A$2,Data!$DY$1:$IB$1,0)))</f>
        <v>0</v>
      </c>
      <c r="AA157" s="215">
        <f>IF(ISERROR(INDEX(Data!$DY:$IB,MATCH($W157,Data!$DT:$DT,0),MATCH(AA$1&amp;"/"&amp;$A$2,Data!$DY$1:$IB$1,0)))=TRUE,0,INDEX(Data!$DY:$IB,MATCH($W157,Data!$DT:$DT,0),MATCH(AA$1&amp;"/"&amp;$A$2,Data!$DY$1:$IB$1,0)))</f>
        <v>0</v>
      </c>
      <c r="AB157" s="215">
        <f>IF(ISERROR(INDEX(Data!$DY:$IB,MATCH($W157,Data!$DT:$DT,0),MATCH(AB$1&amp;"/"&amp;$A$2,Data!$DY$1:$IB$1,0)))=TRUE,0,INDEX(Data!$DY:$IB,MATCH($W157,Data!$DT:$DT,0),MATCH(AB$1&amp;"/"&amp;$A$2,Data!$DY$1:$IB$1,0)))</f>
        <v>0</v>
      </c>
      <c r="AC157" s="213">
        <f t="array" aca="1" ref="AC157" ca="1">SUMPRODUCT(($X157:$AB157&lt;=AC$2)*($X157:$AB157&gt;0))</f>
        <v>0</v>
      </c>
      <c r="AD157" s="213">
        <f t="shared" ca="1" si="63"/>
        <v>0</v>
      </c>
      <c r="AE157" s="213">
        <f t="shared" ca="1" si="63"/>
        <v>0</v>
      </c>
      <c r="AF157" s="213">
        <f t="shared" ca="1" si="63"/>
        <v>0</v>
      </c>
      <c r="AG157" s="213">
        <f t="shared" ca="1" si="63"/>
        <v>0</v>
      </c>
      <c r="AH157" s="213">
        <f t="shared" ca="1" si="63"/>
        <v>0</v>
      </c>
      <c r="AI157" s="213">
        <f t="shared" ca="1" si="47"/>
        <v>0</v>
      </c>
      <c r="AJ157" s="213" t="str">
        <f t="shared" ca="1" si="64"/>
        <v/>
      </c>
      <c r="AK157" s="213" t="str">
        <f t="shared" ca="1" si="65"/>
        <v/>
      </c>
      <c r="AL157" s="213" t="str">
        <f t="shared" ca="1" si="66"/>
        <v/>
      </c>
      <c r="AM157" s="213" t="str">
        <f t="shared" ca="1" si="67"/>
        <v/>
      </c>
      <c r="AN157" s="213" t="str">
        <f t="shared" ca="1" si="68"/>
        <v/>
      </c>
      <c r="AO157" s="213" t="str">
        <f t="shared" ca="1" si="69"/>
        <v/>
      </c>
      <c r="AP157" s="213" t="str">
        <f t="shared" ca="1" si="70"/>
        <v/>
      </c>
      <c r="AQ157" s="213" t="str">
        <f t="shared" ca="1" si="71"/>
        <v/>
      </c>
      <c r="AR157" s="204" t="str">
        <f ca="1">IF(OFFSET($AB157,0,MATCH(A$17,AC$1:AI$1,0))=0,"",OFFSET($AB157,0,MATCH(A$17,AC$1:AI$1,0))&amp;" / "&amp;W157 &amp;" ("&amp;INDEX(Data!DX:DX,MATCH(W157,Data!DT:DT,0))&amp;")")</f>
        <v/>
      </c>
      <c r="AS157" s="204" t="e">
        <f>INDEX(Data!DX:DX,MATCH(W157,Data!DT:DT,0))</f>
        <v>#REF!</v>
      </c>
      <c r="AT157" s="204" t="e">
        <f>MID(INDEX(Data!A:A,MATCH(W157,Data!DT:DT,0)),2,5)</f>
        <v>#REF!</v>
      </c>
      <c r="AU157" s="204" t="e">
        <f>INDEX(Data!DW:DW,MATCH(W157,Data!DT:DT,0))</f>
        <v>#REF!</v>
      </c>
      <c r="AV157" s="204" t="str">
        <f t="shared" ca="1" si="72"/>
        <v/>
      </c>
      <c r="AW157" s="204" t="e">
        <f t="array" aca="1" ref="AW157" ca="1">INDEX($AR$3:$AR$102,MATCH(LARGE(COUNTIF($AQ$3:$AQ$102,"&lt;"&amp;$AQ$3:$AQ$102),ROWS(AQ$3:AQ157)),COUNTIF($AQ$3:$AQ$102,"&lt;"&amp;$AQ$3:$AQ$102),0))</f>
        <v>#NUM!</v>
      </c>
      <c r="AX157" s="344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</row>
    <row r="158" spans="1:89" s="65" customFormat="1" x14ac:dyDescent="0.25">
      <c r="A158" s="261"/>
      <c r="P158" s="203"/>
      <c r="Q158" s="203"/>
      <c r="R158" s="203"/>
      <c r="S158" s="203"/>
      <c r="T158" s="203"/>
      <c r="U158" s="213"/>
      <c r="V158" s="258"/>
      <c r="W158" s="213" t="e">
        <f>Data!#REF!</f>
        <v>#REF!</v>
      </c>
      <c r="X158" s="215">
        <f>IF(ISERROR(INDEX(Data!$DY:$IB,MATCH($W158,Data!$DT:$DT,0),MATCH(X$1&amp;"/"&amp;$A$2,Data!$DY$1:$IB$1,0)))=TRUE,0,INDEX(Data!$DY:$IB,MATCH($W158,Data!$DT:$DT,0),MATCH(X$1&amp;"/"&amp;$A$2,Data!$DY$1:$IB$1,0)))</f>
        <v>0</v>
      </c>
      <c r="Y158" s="215">
        <f>IF(ISERROR(INDEX(Data!$DY:$IB,MATCH($W158,Data!$DT:$DT,0),MATCH(Y$1&amp;"/"&amp;$A$2,Data!$DY$1:$IB$1,0)))=TRUE,0,INDEX(Data!$DY:$IB,MATCH($W158,Data!$DT:$DT,0),MATCH(Y$1&amp;"/"&amp;$A$2,Data!$DY$1:$IB$1,0)))</f>
        <v>0</v>
      </c>
      <c r="Z158" s="215">
        <f>IF(ISERROR(INDEX(Data!$DY:$IB,MATCH($W158,Data!$DT:$DT,0),MATCH(Z$1&amp;"/"&amp;$A$2,Data!$DY$1:$IB$1,0)))=TRUE,0,INDEX(Data!$DY:$IB,MATCH($W158,Data!$DT:$DT,0),MATCH(Z$1&amp;"/"&amp;$A$2,Data!$DY$1:$IB$1,0)))</f>
        <v>0</v>
      </c>
      <c r="AA158" s="215">
        <f>IF(ISERROR(INDEX(Data!$DY:$IB,MATCH($W158,Data!$DT:$DT,0),MATCH(AA$1&amp;"/"&amp;$A$2,Data!$DY$1:$IB$1,0)))=TRUE,0,INDEX(Data!$DY:$IB,MATCH($W158,Data!$DT:$DT,0),MATCH(AA$1&amp;"/"&amp;$A$2,Data!$DY$1:$IB$1,0)))</f>
        <v>0</v>
      </c>
      <c r="AB158" s="215">
        <f>IF(ISERROR(INDEX(Data!$DY:$IB,MATCH($W158,Data!$DT:$DT,0),MATCH(AB$1&amp;"/"&amp;$A$2,Data!$DY$1:$IB$1,0)))=TRUE,0,INDEX(Data!$DY:$IB,MATCH($W158,Data!$DT:$DT,0),MATCH(AB$1&amp;"/"&amp;$A$2,Data!$DY$1:$IB$1,0)))</f>
        <v>0</v>
      </c>
      <c r="AC158" s="213">
        <f t="array" aca="1" ref="AC158" ca="1">SUMPRODUCT(($X158:$AB158&lt;=AC$2)*($X158:$AB158&gt;0))</f>
        <v>0</v>
      </c>
      <c r="AD158" s="213">
        <f t="shared" ca="1" si="63"/>
        <v>0</v>
      </c>
      <c r="AE158" s="213">
        <f t="shared" ca="1" si="63"/>
        <v>0</v>
      </c>
      <c r="AF158" s="213">
        <f t="shared" ca="1" si="63"/>
        <v>0</v>
      </c>
      <c r="AG158" s="213">
        <f t="shared" ca="1" si="63"/>
        <v>0</v>
      </c>
      <c r="AH158" s="213">
        <f t="shared" ca="1" si="63"/>
        <v>0</v>
      </c>
      <c r="AI158" s="213">
        <f t="shared" ca="1" si="47"/>
        <v>0</v>
      </c>
      <c r="AJ158" s="213" t="str">
        <f t="shared" ca="1" si="64"/>
        <v/>
      </c>
      <c r="AK158" s="213" t="str">
        <f t="shared" ca="1" si="65"/>
        <v/>
      </c>
      <c r="AL158" s="213" t="str">
        <f t="shared" ca="1" si="66"/>
        <v/>
      </c>
      <c r="AM158" s="213" t="str">
        <f t="shared" ca="1" si="67"/>
        <v/>
      </c>
      <c r="AN158" s="213" t="str">
        <f t="shared" ca="1" si="68"/>
        <v/>
      </c>
      <c r="AO158" s="213" t="str">
        <f t="shared" ca="1" si="69"/>
        <v/>
      </c>
      <c r="AP158" s="213" t="str">
        <f t="shared" ca="1" si="70"/>
        <v/>
      </c>
      <c r="AQ158" s="213" t="str">
        <f t="shared" ca="1" si="71"/>
        <v/>
      </c>
      <c r="AR158" s="204" t="str">
        <f ca="1">IF(OFFSET($AB158,0,MATCH(A$17,AC$1:AI$1,0))=0,"",OFFSET($AB158,0,MATCH(A$17,AC$1:AI$1,0))&amp;" / "&amp;W158 &amp;" ("&amp;INDEX(Data!DX:DX,MATCH(W158,Data!DT:DT,0))&amp;")")</f>
        <v/>
      </c>
      <c r="AS158" s="204" t="e">
        <f>INDEX(Data!DX:DX,MATCH(W158,Data!DT:DT,0))</f>
        <v>#REF!</v>
      </c>
      <c r="AT158" s="204" t="e">
        <f>MID(INDEX(Data!A:A,MATCH(W158,Data!DT:DT,0)),2,5)</f>
        <v>#REF!</v>
      </c>
      <c r="AU158" s="204" t="e">
        <f>INDEX(Data!DW:DW,MATCH(W158,Data!DT:DT,0))</f>
        <v>#REF!</v>
      </c>
      <c r="AV158" s="204" t="str">
        <f t="shared" ca="1" si="72"/>
        <v/>
      </c>
      <c r="AW158" s="204" t="e">
        <f t="array" aca="1" ref="AW158" ca="1">INDEX($AR$3:$AR$102,MATCH(LARGE(COUNTIF($AQ$3:$AQ$102,"&lt;"&amp;$AQ$3:$AQ$102),ROWS(AQ$3:AQ158)),COUNTIF($AQ$3:$AQ$102,"&lt;"&amp;$AQ$3:$AQ$102),0))</f>
        <v>#NUM!</v>
      </c>
      <c r="AX158" s="344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</row>
    <row r="159" spans="1:89" s="65" customFormat="1" x14ac:dyDescent="0.25">
      <c r="A159" s="261"/>
      <c r="P159" s="203"/>
      <c r="Q159" s="203"/>
      <c r="R159" s="203"/>
      <c r="S159" s="203"/>
      <c r="T159" s="203"/>
      <c r="U159" s="213"/>
      <c r="V159" s="258"/>
      <c r="W159" s="213" t="e">
        <f>Data!#REF!</f>
        <v>#REF!</v>
      </c>
      <c r="X159" s="215">
        <f>IF(ISERROR(INDEX(Data!$DY:$IB,MATCH($W159,Data!$DT:$DT,0),MATCH(X$1&amp;"/"&amp;$A$2,Data!$DY$1:$IB$1,0)))=TRUE,0,INDEX(Data!$DY:$IB,MATCH($W159,Data!$DT:$DT,0),MATCH(X$1&amp;"/"&amp;$A$2,Data!$DY$1:$IB$1,0)))</f>
        <v>0</v>
      </c>
      <c r="Y159" s="215">
        <f>IF(ISERROR(INDEX(Data!$DY:$IB,MATCH($W159,Data!$DT:$DT,0),MATCH(Y$1&amp;"/"&amp;$A$2,Data!$DY$1:$IB$1,0)))=TRUE,0,INDEX(Data!$DY:$IB,MATCH($W159,Data!$DT:$DT,0),MATCH(Y$1&amp;"/"&amp;$A$2,Data!$DY$1:$IB$1,0)))</f>
        <v>0</v>
      </c>
      <c r="Z159" s="215">
        <f>IF(ISERROR(INDEX(Data!$DY:$IB,MATCH($W159,Data!$DT:$DT,0),MATCH(Z$1&amp;"/"&amp;$A$2,Data!$DY$1:$IB$1,0)))=TRUE,0,INDEX(Data!$DY:$IB,MATCH($W159,Data!$DT:$DT,0),MATCH(Z$1&amp;"/"&amp;$A$2,Data!$DY$1:$IB$1,0)))</f>
        <v>0</v>
      </c>
      <c r="AA159" s="215">
        <f>IF(ISERROR(INDEX(Data!$DY:$IB,MATCH($W159,Data!$DT:$DT,0),MATCH(AA$1&amp;"/"&amp;$A$2,Data!$DY$1:$IB$1,0)))=TRUE,0,INDEX(Data!$DY:$IB,MATCH($W159,Data!$DT:$DT,0),MATCH(AA$1&amp;"/"&amp;$A$2,Data!$DY$1:$IB$1,0)))</f>
        <v>0</v>
      </c>
      <c r="AB159" s="215">
        <f>IF(ISERROR(INDEX(Data!$DY:$IB,MATCH($W159,Data!$DT:$DT,0),MATCH(AB$1&amp;"/"&amp;$A$2,Data!$DY$1:$IB$1,0)))=TRUE,0,INDEX(Data!$DY:$IB,MATCH($W159,Data!$DT:$DT,0),MATCH(AB$1&amp;"/"&amp;$A$2,Data!$DY$1:$IB$1,0)))</f>
        <v>0</v>
      </c>
      <c r="AC159" s="213">
        <f t="array" aca="1" ref="AC159" ca="1">SUMPRODUCT(($X159:$AB159&lt;=AC$2)*($X159:$AB159&gt;0))</f>
        <v>0</v>
      </c>
      <c r="AD159" s="213">
        <f t="shared" ca="1" si="63"/>
        <v>0</v>
      </c>
      <c r="AE159" s="213">
        <f t="shared" ca="1" si="63"/>
        <v>0</v>
      </c>
      <c r="AF159" s="213">
        <f t="shared" ca="1" si="63"/>
        <v>0</v>
      </c>
      <c r="AG159" s="213">
        <f t="shared" ca="1" si="63"/>
        <v>0</v>
      </c>
      <c r="AH159" s="213">
        <f t="shared" ca="1" si="63"/>
        <v>0</v>
      </c>
      <c r="AI159" s="213">
        <f t="shared" ca="1" si="47"/>
        <v>0</v>
      </c>
      <c r="AJ159" s="213" t="str">
        <f t="shared" ca="1" si="64"/>
        <v/>
      </c>
      <c r="AK159" s="213" t="str">
        <f t="shared" ca="1" si="65"/>
        <v/>
      </c>
      <c r="AL159" s="213" t="str">
        <f t="shared" ca="1" si="66"/>
        <v/>
      </c>
      <c r="AM159" s="213" t="str">
        <f t="shared" ca="1" si="67"/>
        <v/>
      </c>
      <c r="AN159" s="213" t="str">
        <f t="shared" ca="1" si="68"/>
        <v/>
      </c>
      <c r="AO159" s="213" t="str">
        <f t="shared" ca="1" si="69"/>
        <v/>
      </c>
      <c r="AP159" s="213" t="str">
        <f t="shared" ca="1" si="70"/>
        <v/>
      </c>
      <c r="AQ159" s="213" t="str">
        <f t="shared" ca="1" si="71"/>
        <v/>
      </c>
      <c r="AR159" s="204" t="str">
        <f ca="1">IF(OFFSET($AB159,0,MATCH(A$17,AC$1:AI$1,0))=0,"",OFFSET($AB159,0,MATCH(A$17,AC$1:AI$1,0))&amp;" / "&amp;W159 &amp;" ("&amp;INDEX(Data!DX:DX,MATCH(W159,Data!DT:DT,0))&amp;")")</f>
        <v/>
      </c>
      <c r="AS159" s="204" t="e">
        <f>INDEX(Data!DX:DX,MATCH(W159,Data!DT:DT,0))</f>
        <v>#REF!</v>
      </c>
      <c r="AT159" s="204" t="e">
        <f>MID(INDEX(Data!A:A,MATCH(W159,Data!DT:DT,0)),2,5)</f>
        <v>#REF!</v>
      </c>
      <c r="AU159" s="204" t="e">
        <f>INDEX(Data!DW:DW,MATCH(W159,Data!DT:DT,0))</f>
        <v>#REF!</v>
      </c>
      <c r="AV159" s="204" t="str">
        <f t="shared" ca="1" si="72"/>
        <v/>
      </c>
      <c r="AW159" s="204" t="e">
        <f t="array" aca="1" ref="AW159" ca="1">INDEX($AR$3:$AR$102,MATCH(LARGE(COUNTIF($AQ$3:$AQ$102,"&lt;"&amp;$AQ$3:$AQ$102),ROWS(AQ$3:AQ159)),COUNTIF($AQ$3:$AQ$102,"&lt;"&amp;$AQ$3:$AQ$102),0))</f>
        <v>#NUM!</v>
      </c>
      <c r="AX159" s="344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</row>
    <row r="160" spans="1:89" s="65" customFormat="1" x14ac:dyDescent="0.25">
      <c r="A160" s="261"/>
      <c r="P160" s="203"/>
      <c r="Q160" s="203"/>
      <c r="R160" s="203"/>
      <c r="S160" s="203"/>
      <c r="T160" s="203"/>
      <c r="U160" s="213"/>
      <c r="V160" s="258"/>
      <c r="W160" s="213" t="e">
        <f>Data!#REF!</f>
        <v>#REF!</v>
      </c>
      <c r="X160" s="215">
        <f>IF(ISERROR(INDEX(Data!$DY:$IB,MATCH($W160,Data!$DT:$DT,0),MATCH(X$1&amp;"/"&amp;$A$2,Data!$DY$1:$IB$1,0)))=TRUE,0,INDEX(Data!$DY:$IB,MATCH($W160,Data!$DT:$DT,0),MATCH(X$1&amp;"/"&amp;$A$2,Data!$DY$1:$IB$1,0)))</f>
        <v>0</v>
      </c>
      <c r="Y160" s="215">
        <f>IF(ISERROR(INDEX(Data!$DY:$IB,MATCH($W160,Data!$DT:$DT,0),MATCH(Y$1&amp;"/"&amp;$A$2,Data!$DY$1:$IB$1,0)))=TRUE,0,INDEX(Data!$DY:$IB,MATCH($W160,Data!$DT:$DT,0),MATCH(Y$1&amp;"/"&amp;$A$2,Data!$DY$1:$IB$1,0)))</f>
        <v>0</v>
      </c>
      <c r="Z160" s="215">
        <f>IF(ISERROR(INDEX(Data!$DY:$IB,MATCH($W160,Data!$DT:$DT,0),MATCH(Z$1&amp;"/"&amp;$A$2,Data!$DY$1:$IB$1,0)))=TRUE,0,INDEX(Data!$DY:$IB,MATCH($W160,Data!$DT:$DT,0),MATCH(Z$1&amp;"/"&amp;$A$2,Data!$DY$1:$IB$1,0)))</f>
        <v>0</v>
      </c>
      <c r="AA160" s="215">
        <f>IF(ISERROR(INDEX(Data!$DY:$IB,MATCH($W160,Data!$DT:$DT,0),MATCH(AA$1&amp;"/"&amp;$A$2,Data!$DY$1:$IB$1,0)))=TRUE,0,INDEX(Data!$DY:$IB,MATCH($W160,Data!$DT:$DT,0),MATCH(AA$1&amp;"/"&amp;$A$2,Data!$DY$1:$IB$1,0)))</f>
        <v>0</v>
      </c>
      <c r="AB160" s="215">
        <f>IF(ISERROR(INDEX(Data!$DY:$IB,MATCH($W160,Data!$DT:$DT,0),MATCH(AB$1&amp;"/"&amp;$A$2,Data!$DY$1:$IB$1,0)))=TRUE,0,INDEX(Data!$DY:$IB,MATCH($W160,Data!$DT:$DT,0),MATCH(AB$1&amp;"/"&amp;$A$2,Data!$DY$1:$IB$1,0)))</f>
        <v>0</v>
      </c>
      <c r="AC160" s="213">
        <f t="array" aca="1" ref="AC160" ca="1">SUMPRODUCT(($X160:$AB160&lt;=AC$2)*($X160:$AB160&gt;0))</f>
        <v>0</v>
      </c>
      <c r="AD160" s="213">
        <f t="shared" ca="1" si="63"/>
        <v>0</v>
      </c>
      <c r="AE160" s="213">
        <f t="shared" ca="1" si="63"/>
        <v>0</v>
      </c>
      <c r="AF160" s="213">
        <f t="shared" ca="1" si="63"/>
        <v>0</v>
      </c>
      <c r="AG160" s="213">
        <f t="shared" ca="1" si="63"/>
        <v>0</v>
      </c>
      <c r="AH160" s="213">
        <f t="shared" ca="1" si="63"/>
        <v>0</v>
      </c>
      <c r="AI160" s="213">
        <f t="shared" ca="1" si="47"/>
        <v>0</v>
      </c>
      <c r="AJ160" s="213" t="str">
        <f t="shared" ca="1" si="64"/>
        <v/>
      </c>
      <c r="AK160" s="213" t="str">
        <f t="shared" ca="1" si="65"/>
        <v/>
      </c>
      <c r="AL160" s="213" t="str">
        <f t="shared" ca="1" si="66"/>
        <v/>
      </c>
      <c r="AM160" s="213" t="str">
        <f t="shared" ca="1" si="67"/>
        <v/>
      </c>
      <c r="AN160" s="213" t="str">
        <f t="shared" ca="1" si="68"/>
        <v/>
      </c>
      <c r="AO160" s="213" t="str">
        <f t="shared" ca="1" si="69"/>
        <v/>
      </c>
      <c r="AP160" s="213" t="str">
        <f t="shared" ca="1" si="70"/>
        <v/>
      </c>
      <c r="AQ160" s="213" t="str">
        <f t="shared" ca="1" si="71"/>
        <v/>
      </c>
      <c r="AR160" s="204" t="str">
        <f ca="1">IF(OFFSET($AB160,0,MATCH(A$17,AC$1:AI$1,0))=0,"",OFFSET($AB160,0,MATCH(A$17,AC$1:AI$1,0))&amp;" / "&amp;W160 &amp;" ("&amp;INDEX(Data!DX:DX,MATCH(W160,Data!DT:DT,0))&amp;")")</f>
        <v/>
      </c>
      <c r="AS160" s="204" t="e">
        <f>INDEX(Data!DX:DX,MATCH(W160,Data!DT:DT,0))</f>
        <v>#REF!</v>
      </c>
      <c r="AT160" s="204" t="e">
        <f>MID(INDEX(Data!A:A,MATCH(W160,Data!DT:DT,0)),2,5)</f>
        <v>#REF!</v>
      </c>
      <c r="AU160" s="204" t="e">
        <f>INDEX(Data!DW:DW,MATCH(W160,Data!DT:DT,0))</f>
        <v>#REF!</v>
      </c>
      <c r="AV160" s="204" t="str">
        <f t="shared" ca="1" si="72"/>
        <v/>
      </c>
      <c r="AW160" s="204" t="e">
        <f t="array" aca="1" ref="AW160" ca="1">INDEX($AR$3:$AR$102,MATCH(LARGE(COUNTIF($AQ$3:$AQ$102,"&lt;"&amp;$AQ$3:$AQ$102),ROWS(AQ$3:AQ160)),COUNTIF($AQ$3:$AQ$102,"&lt;"&amp;$AQ$3:$AQ$102),0))</f>
        <v>#NUM!</v>
      </c>
      <c r="AX160" s="344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</row>
    <row r="161" spans="1:89" s="65" customFormat="1" x14ac:dyDescent="0.25">
      <c r="A161" s="261"/>
      <c r="P161" s="203"/>
      <c r="Q161" s="203"/>
      <c r="R161" s="203"/>
      <c r="S161" s="203"/>
      <c r="T161" s="203"/>
      <c r="U161" s="213"/>
      <c r="V161" s="258"/>
      <c r="W161" s="213" t="e">
        <f>Data!#REF!</f>
        <v>#REF!</v>
      </c>
      <c r="X161" s="215">
        <f>IF(ISERROR(INDEX(Data!$DY:$IB,MATCH($W161,Data!$DT:$DT,0),MATCH(X$1&amp;"/"&amp;$A$2,Data!$DY$1:$IB$1,0)))=TRUE,0,INDEX(Data!$DY:$IB,MATCH($W161,Data!$DT:$DT,0),MATCH(X$1&amp;"/"&amp;$A$2,Data!$DY$1:$IB$1,0)))</f>
        <v>0</v>
      </c>
      <c r="Y161" s="215">
        <f>IF(ISERROR(INDEX(Data!$DY:$IB,MATCH($W161,Data!$DT:$DT,0),MATCH(Y$1&amp;"/"&amp;$A$2,Data!$DY$1:$IB$1,0)))=TRUE,0,INDEX(Data!$DY:$IB,MATCH($W161,Data!$DT:$DT,0),MATCH(Y$1&amp;"/"&amp;$A$2,Data!$DY$1:$IB$1,0)))</f>
        <v>0</v>
      </c>
      <c r="Z161" s="215">
        <f>IF(ISERROR(INDEX(Data!$DY:$IB,MATCH($W161,Data!$DT:$DT,0),MATCH(Z$1&amp;"/"&amp;$A$2,Data!$DY$1:$IB$1,0)))=TRUE,0,INDEX(Data!$DY:$IB,MATCH($W161,Data!$DT:$DT,0),MATCH(Z$1&amp;"/"&amp;$A$2,Data!$DY$1:$IB$1,0)))</f>
        <v>0</v>
      </c>
      <c r="AA161" s="215">
        <f>IF(ISERROR(INDEX(Data!$DY:$IB,MATCH($W161,Data!$DT:$DT,0),MATCH(AA$1&amp;"/"&amp;$A$2,Data!$DY$1:$IB$1,0)))=TRUE,0,INDEX(Data!$DY:$IB,MATCH($W161,Data!$DT:$DT,0),MATCH(AA$1&amp;"/"&amp;$A$2,Data!$DY$1:$IB$1,0)))</f>
        <v>0</v>
      </c>
      <c r="AB161" s="215">
        <f>IF(ISERROR(INDEX(Data!$DY:$IB,MATCH($W161,Data!$DT:$DT,0),MATCH(AB$1&amp;"/"&amp;$A$2,Data!$DY$1:$IB$1,0)))=TRUE,0,INDEX(Data!$DY:$IB,MATCH($W161,Data!$DT:$DT,0),MATCH(AB$1&amp;"/"&amp;$A$2,Data!$DY$1:$IB$1,0)))</f>
        <v>0</v>
      </c>
      <c r="AC161" s="213">
        <f t="array" aca="1" ref="AC161" ca="1">SUMPRODUCT(($X161:$AB161&lt;=AC$2)*($X161:$AB161&gt;0))</f>
        <v>0</v>
      </c>
      <c r="AD161" s="213">
        <f t="shared" ca="1" si="63"/>
        <v>0</v>
      </c>
      <c r="AE161" s="213">
        <f t="shared" ca="1" si="63"/>
        <v>0</v>
      </c>
      <c r="AF161" s="213">
        <f t="shared" ca="1" si="63"/>
        <v>0</v>
      </c>
      <c r="AG161" s="213">
        <f t="shared" ca="1" si="63"/>
        <v>0</v>
      </c>
      <c r="AH161" s="213">
        <f t="shared" ca="1" si="63"/>
        <v>0</v>
      </c>
      <c r="AI161" s="213">
        <f t="shared" ca="1" si="47"/>
        <v>0</v>
      </c>
      <c r="AJ161" s="213" t="str">
        <f t="shared" ca="1" si="64"/>
        <v/>
      </c>
      <c r="AK161" s="213" t="str">
        <f t="shared" ca="1" si="65"/>
        <v/>
      </c>
      <c r="AL161" s="213" t="str">
        <f t="shared" ca="1" si="66"/>
        <v/>
      </c>
      <c r="AM161" s="213" t="str">
        <f t="shared" ca="1" si="67"/>
        <v/>
      </c>
      <c r="AN161" s="213" t="str">
        <f t="shared" ca="1" si="68"/>
        <v/>
      </c>
      <c r="AO161" s="213" t="str">
        <f t="shared" ca="1" si="69"/>
        <v/>
      </c>
      <c r="AP161" s="213" t="str">
        <f t="shared" ca="1" si="70"/>
        <v/>
      </c>
      <c r="AQ161" s="213" t="str">
        <f t="shared" ca="1" si="71"/>
        <v/>
      </c>
      <c r="AR161" s="204" t="str">
        <f ca="1">IF(OFFSET($AB161,0,MATCH(A$17,AC$1:AI$1,0))=0,"",OFFSET($AB161,0,MATCH(A$17,AC$1:AI$1,0))&amp;" / "&amp;W161 &amp;" ("&amp;INDEX(Data!DX:DX,MATCH(W161,Data!DT:DT,0))&amp;")")</f>
        <v/>
      </c>
      <c r="AS161" s="204" t="e">
        <f>INDEX(Data!DX:DX,MATCH(W161,Data!DT:DT,0))</f>
        <v>#REF!</v>
      </c>
      <c r="AT161" s="204" t="e">
        <f>MID(INDEX(Data!A:A,MATCH(W161,Data!DT:DT,0)),2,5)</f>
        <v>#REF!</v>
      </c>
      <c r="AU161" s="204" t="e">
        <f>INDEX(Data!DW:DW,MATCH(W161,Data!DT:DT,0))</f>
        <v>#REF!</v>
      </c>
      <c r="AV161" s="204" t="str">
        <f t="shared" ca="1" si="72"/>
        <v/>
      </c>
      <c r="AW161" s="204" t="e">
        <f t="array" aca="1" ref="AW161" ca="1">INDEX($AR$3:$AR$102,MATCH(LARGE(COUNTIF($AQ$3:$AQ$102,"&lt;"&amp;$AQ$3:$AQ$102),ROWS(AQ$3:AQ161)),COUNTIF($AQ$3:$AQ$102,"&lt;"&amp;$AQ$3:$AQ$102),0))</f>
        <v>#NUM!</v>
      </c>
      <c r="AX161" s="344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</row>
    <row r="162" spans="1:89" s="65" customFormat="1" x14ac:dyDescent="0.25">
      <c r="A162" s="261"/>
      <c r="P162" s="203"/>
      <c r="Q162" s="203"/>
      <c r="R162" s="203"/>
      <c r="S162" s="203"/>
      <c r="T162" s="203"/>
      <c r="U162" s="213"/>
      <c r="V162" s="258"/>
      <c r="W162" s="213" t="e">
        <f>Data!#REF!</f>
        <v>#REF!</v>
      </c>
      <c r="X162" s="215">
        <f>IF(ISERROR(INDEX(Data!$DY:$IB,MATCH($W162,Data!$DT:$DT,0),MATCH(X$1&amp;"/"&amp;$A$2,Data!$DY$1:$IB$1,0)))=TRUE,0,INDEX(Data!$DY:$IB,MATCH($W162,Data!$DT:$DT,0),MATCH(X$1&amp;"/"&amp;$A$2,Data!$DY$1:$IB$1,0)))</f>
        <v>0</v>
      </c>
      <c r="Y162" s="215">
        <f>IF(ISERROR(INDEX(Data!$DY:$IB,MATCH($W162,Data!$DT:$DT,0),MATCH(Y$1&amp;"/"&amp;$A$2,Data!$DY$1:$IB$1,0)))=TRUE,0,INDEX(Data!$DY:$IB,MATCH($W162,Data!$DT:$DT,0),MATCH(Y$1&amp;"/"&amp;$A$2,Data!$DY$1:$IB$1,0)))</f>
        <v>0</v>
      </c>
      <c r="Z162" s="215">
        <f>IF(ISERROR(INDEX(Data!$DY:$IB,MATCH($W162,Data!$DT:$DT,0),MATCH(Z$1&amp;"/"&amp;$A$2,Data!$DY$1:$IB$1,0)))=TRUE,0,INDEX(Data!$DY:$IB,MATCH($W162,Data!$DT:$DT,0),MATCH(Z$1&amp;"/"&amp;$A$2,Data!$DY$1:$IB$1,0)))</f>
        <v>0</v>
      </c>
      <c r="AA162" s="215">
        <f>IF(ISERROR(INDEX(Data!$DY:$IB,MATCH($W162,Data!$DT:$DT,0),MATCH(AA$1&amp;"/"&amp;$A$2,Data!$DY$1:$IB$1,0)))=TRUE,0,INDEX(Data!$DY:$IB,MATCH($W162,Data!$DT:$DT,0),MATCH(AA$1&amp;"/"&amp;$A$2,Data!$DY$1:$IB$1,0)))</f>
        <v>0</v>
      </c>
      <c r="AB162" s="215">
        <f>IF(ISERROR(INDEX(Data!$DY:$IB,MATCH($W162,Data!$DT:$DT,0),MATCH(AB$1&amp;"/"&amp;$A$2,Data!$DY$1:$IB$1,0)))=TRUE,0,INDEX(Data!$DY:$IB,MATCH($W162,Data!$DT:$DT,0),MATCH(AB$1&amp;"/"&amp;$A$2,Data!$DY$1:$IB$1,0)))</f>
        <v>0</v>
      </c>
      <c r="AC162" s="213">
        <f t="array" aca="1" ref="AC162" ca="1">SUMPRODUCT(($X162:$AB162&lt;=AC$2)*($X162:$AB162&gt;0))</f>
        <v>0</v>
      </c>
      <c r="AD162" s="213">
        <f t="shared" ca="1" si="63"/>
        <v>0</v>
      </c>
      <c r="AE162" s="213">
        <f t="shared" ca="1" si="63"/>
        <v>0</v>
      </c>
      <c r="AF162" s="213">
        <f t="shared" ca="1" si="63"/>
        <v>0</v>
      </c>
      <c r="AG162" s="213">
        <f t="shared" ca="1" si="63"/>
        <v>0</v>
      </c>
      <c r="AH162" s="213">
        <f t="shared" ca="1" si="63"/>
        <v>0</v>
      </c>
      <c r="AI162" s="213">
        <f t="shared" ca="1" si="47"/>
        <v>0</v>
      </c>
      <c r="AJ162" s="213" t="str">
        <f t="shared" ca="1" si="64"/>
        <v/>
      </c>
      <c r="AK162" s="213" t="str">
        <f t="shared" ca="1" si="65"/>
        <v/>
      </c>
      <c r="AL162" s="213" t="str">
        <f t="shared" ca="1" si="66"/>
        <v/>
      </c>
      <c r="AM162" s="213" t="str">
        <f t="shared" ca="1" si="67"/>
        <v/>
      </c>
      <c r="AN162" s="213" t="str">
        <f t="shared" ca="1" si="68"/>
        <v/>
      </c>
      <c r="AO162" s="213" t="str">
        <f t="shared" ca="1" si="69"/>
        <v/>
      </c>
      <c r="AP162" s="213" t="str">
        <f t="shared" ca="1" si="70"/>
        <v/>
      </c>
      <c r="AQ162" s="213" t="str">
        <f t="shared" ca="1" si="71"/>
        <v/>
      </c>
      <c r="AR162" s="204" t="str">
        <f ca="1">IF(OFFSET($AB162,0,MATCH(A$17,AC$1:AI$1,0))=0,"",OFFSET($AB162,0,MATCH(A$17,AC$1:AI$1,0))&amp;" / "&amp;W162 &amp;" ("&amp;INDEX(Data!DX:DX,MATCH(W162,Data!DT:DT,0))&amp;")")</f>
        <v/>
      </c>
      <c r="AS162" s="204" t="e">
        <f>INDEX(Data!DX:DX,MATCH(W162,Data!DT:DT,0))</f>
        <v>#REF!</v>
      </c>
      <c r="AT162" s="204" t="e">
        <f>MID(INDEX(Data!A:A,MATCH(W162,Data!DT:DT,0)),2,5)</f>
        <v>#REF!</v>
      </c>
      <c r="AU162" s="204" t="e">
        <f>INDEX(Data!DW:DW,MATCH(W162,Data!DT:DT,0))</f>
        <v>#REF!</v>
      </c>
      <c r="AV162" s="204" t="str">
        <f t="shared" ca="1" si="72"/>
        <v/>
      </c>
      <c r="AW162" s="204" t="e">
        <f t="array" aca="1" ref="AW162" ca="1">INDEX($AR$3:$AR$102,MATCH(LARGE(COUNTIF($AQ$3:$AQ$102,"&lt;"&amp;$AQ$3:$AQ$102),ROWS(AQ$3:AQ162)),COUNTIF($AQ$3:$AQ$102,"&lt;"&amp;$AQ$3:$AQ$102),0))</f>
        <v>#NUM!</v>
      </c>
      <c r="AX162" s="344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</row>
    <row r="163" spans="1:89" s="65" customFormat="1" x14ac:dyDescent="0.25">
      <c r="A163" s="261"/>
      <c r="P163" s="203"/>
      <c r="Q163" s="203"/>
      <c r="R163" s="203"/>
      <c r="S163" s="203"/>
      <c r="T163" s="203"/>
      <c r="U163" s="213"/>
      <c r="V163" s="258"/>
      <c r="W163" s="213" t="e">
        <f>Data!#REF!</f>
        <v>#REF!</v>
      </c>
      <c r="X163" s="215">
        <f>IF(ISERROR(INDEX(Data!$DY:$IB,MATCH($W163,Data!$DT:$DT,0),MATCH(X$1&amp;"/"&amp;$A$2,Data!$DY$1:$IB$1,0)))=TRUE,0,INDEX(Data!$DY:$IB,MATCH($W163,Data!$DT:$DT,0),MATCH(X$1&amp;"/"&amp;$A$2,Data!$DY$1:$IB$1,0)))</f>
        <v>0</v>
      </c>
      <c r="Y163" s="215">
        <f>IF(ISERROR(INDEX(Data!$DY:$IB,MATCH($W163,Data!$DT:$DT,0),MATCH(Y$1&amp;"/"&amp;$A$2,Data!$DY$1:$IB$1,0)))=TRUE,0,INDEX(Data!$DY:$IB,MATCH($W163,Data!$DT:$DT,0),MATCH(Y$1&amp;"/"&amp;$A$2,Data!$DY$1:$IB$1,0)))</f>
        <v>0</v>
      </c>
      <c r="Z163" s="215">
        <f>IF(ISERROR(INDEX(Data!$DY:$IB,MATCH($W163,Data!$DT:$DT,0),MATCH(Z$1&amp;"/"&amp;$A$2,Data!$DY$1:$IB$1,0)))=TRUE,0,INDEX(Data!$DY:$IB,MATCH($W163,Data!$DT:$DT,0),MATCH(Z$1&amp;"/"&amp;$A$2,Data!$DY$1:$IB$1,0)))</f>
        <v>0</v>
      </c>
      <c r="AA163" s="215">
        <f>IF(ISERROR(INDEX(Data!$DY:$IB,MATCH($W163,Data!$DT:$DT,0),MATCH(AA$1&amp;"/"&amp;$A$2,Data!$DY$1:$IB$1,0)))=TRUE,0,INDEX(Data!$DY:$IB,MATCH($W163,Data!$DT:$DT,0),MATCH(AA$1&amp;"/"&amp;$A$2,Data!$DY$1:$IB$1,0)))</f>
        <v>0</v>
      </c>
      <c r="AB163" s="215">
        <f>IF(ISERROR(INDEX(Data!$DY:$IB,MATCH($W163,Data!$DT:$DT,0),MATCH(AB$1&amp;"/"&amp;$A$2,Data!$DY$1:$IB$1,0)))=TRUE,0,INDEX(Data!$DY:$IB,MATCH($W163,Data!$DT:$DT,0),MATCH(AB$1&amp;"/"&amp;$A$2,Data!$DY$1:$IB$1,0)))</f>
        <v>0</v>
      </c>
      <c r="AC163" s="213">
        <f t="array" aca="1" ref="AC163" ca="1">SUMPRODUCT(($X163:$AB163&lt;=AC$2)*($X163:$AB163&gt;0))</f>
        <v>0</v>
      </c>
      <c r="AD163" s="213">
        <f t="shared" ca="1" si="63"/>
        <v>0</v>
      </c>
      <c r="AE163" s="213">
        <f t="shared" ca="1" si="63"/>
        <v>0</v>
      </c>
      <c r="AF163" s="213">
        <f t="shared" ca="1" si="63"/>
        <v>0</v>
      </c>
      <c r="AG163" s="213">
        <f t="shared" ca="1" si="63"/>
        <v>0</v>
      </c>
      <c r="AH163" s="213">
        <f t="shared" ca="1" si="63"/>
        <v>0</v>
      </c>
      <c r="AI163" s="213">
        <f t="shared" ca="1" si="47"/>
        <v>0</v>
      </c>
      <c r="AJ163" s="213" t="str">
        <f t="shared" ca="1" si="64"/>
        <v/>
      </c>
      <c r="AK163" s="213" t="str">
        <f t="shared" ca="1" si="65"/>
        <v/>
      </c>
      <c r="AL163" s="213" t="str">
        <f t="shared" ca="1" si="66"/>
        <v/>
      </c>
      <c r="AM163" s="213" t="str">
        <f t="shared" ca="1" si="67"/>
        <v/>
      </c>
      <c r="AN163" s="213" t="str">
        <f t="shared" ca="1" si="68"/>
        <v/>
      </c>
      <c r="AO163" s="213" t="str">
        <f t="shared" ca="1" si="69"/>
        <v/>
      </c>
      <c r="AP163" s="213" t="str">
        <f t="shared" ca="1" si="70"/>
        <v/>
      </c>
      <c r="AQ163" s="213" t="str">
        <f t="shared" ca="1" si="71"/>
        <v/>
      </c>
      <c r="AR163" s="204" t="str">
        <f ca="1">IF(OFFSET($AB163,0,MATCH(A$17,AC$1:AI$1,0))=0,"",OFFSET($AB163,0,MATCH(A$17,AC$1:AI$1,0))&amp;" / "&amp;W163 &amp;" ("&amp;INDEX(Data!DX:DX,MATCH(W163,Data!DT:DT,0))&amp;")")</f>
        <v/>
      </c>
      <c r="AS163" s="204" t="e">
        <f>INDEX(Data!DX:DX,MATCH(W163,Data!DT:DT,0))</f>
        <v>#REF!</v>
      </c>
      <c r="AT163" s="204" t="e">
        <f>MID(INDEX(Data!A:A,MATCH(W163,Data!DT:DT,0)),2,5)</f>
        <v>#REF!</v>
      </c>
      <c r="AU163" s="204" t="e">
        <f>INDEX(Data!DW:DW,MATCH(W163,Data!DT:DT,0))</f>
        <v>#REF!</v>
      </c>
      <c r="AV163" s="204" t="str">
        <f t="shared" ca="1" si="72"/>
        <v/>
      </c>
      <c r="AW163" s="204" t="e">
        <f t="array" aca="1" ref="AW163" ca="1">INDEX($AR$3:$AR$102,MATCH(LARGE(COUNTIF($AQ$3:$AQ$102,"&lt;"&amp;$AQ$3:$AQ$102),ROWS(AQ$3:AQ163)),COUNTIF($AQ$3:$AQ$102,"&lt;"&amp;$AQ$3:$AQ$102),0))</f>
        <v>#NUM!</v>
      </c>
      <c r="AX163" s="344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</row>
    <row r="164" spans="1:89" s="65" customFormat="1" x14ac:dyDescent="0.25">
      <c r="A164" s="261"/>
      <c r="P164" s="203"/>
      <c r="Q164" s="203"/>
      <c r="R164" s="203"/>
      <c r="S164" s="203"/>
      <c r="T164" s="203"/>
      <c r="U164" s="213"/>
      <c r="V164" s="258"/>
      <c r="W164" s="213" t="e">
        <f>Data!#REF!</f>
        <v>#REF!</v>
      </c>
      <c r="X164" s="215">
        <f>IF(ISERROR(INDEX(Data!$DY:$IB,MATCH($W164,Data!$DT:$DT,0),MATCH(X$1&amp;"/"&amp;$A$2,Data!$DY$1:$IB$1,0)))=TRUE,0,INDEX(Data!$DY:$IB,MATCH($W164,Data!$DT:$DT,0),MATCH(X$1&amp;"/"&amp;$A$2,Data!$DY$1:$IB$1,0)))</f>
        <v>0</v>
      </c>
      <c r="Y164" s="215">
        <f>IF(ISERROR(INDEX(Data!$DY:$IB,MATCH($W164,Data!$DT:$DT,0),MATCH(Y$1&amp;"/"&amp;$A$2,Data!$DY$1:$IB$1,0)))=TRUE,0,INDEX(Data!$DY:$IB,MATCH($W164,Data!$DT:$DT,0),MATCH(Y$1&amp;"/"&amp;$A$2,Data!$DY$1:$IB$1,0)))</f>
        <v>0</v>
      </c>
      <c r="Z164" s="215">
        <f>IF(ISERROR(INDEX(Data!$DY:$IB,MATCH($W164,Data!$DT:$DT,0),MATCH(Z$1&amp;"/"&amp;$A$2,Data!$DY$1:$IB$1,0)))=TRUE,0,INDEX(Data!$DY:$IB,MATCH($W164,Data!$DT:$DT,0),MATCH(Z$1&amp;"/"&amp;$A$2,Data!$DY$1:$IB$1,0)))</f>
        <v>0</v>
      </c>
      <c r="AA164" s="215">
        <f>IF(ISERROR(INDEX(Data!$DY:$IB,MATCH($W164,Data!$DT:$DT,0),MATCH(AA$1&amp;"/"&amp;$A$2,Data!$DY$1:$IB$1,0)))=TRUE,0,INDEX(Data!$DY:$IB,MATCH($W164,Data!$DT:$DT,0),MATCH(AA$1&amp;"/"&amp;$A$2,Data!$DY$1:$IB$1,0)))</f>
        <v>0</v>
      </c>
      <c r="AB164" s="215">
        <f>IF(ISERROR(INDEX(Data!$DY:$IB,MATCH($W164,Data!$DT:$DT,0),MATCH(AB$1&amp;"/"&amp;$A$2,Data!$DY$1:$IB$1,0)))=TRUE,0,INDEX(Data!$DY:$IB,MATCH($W164,Data!$DT:$DT,0),MATCH(AB$1&amp;"/"&amp;$A$2,Data!$DY$1:$IB$1,0)))</f>
        <v>0</v>
      </c>
      <c r="AC164" s="213">
        <f t="array" aca="1" ref="AC164" ca="1">SUMPRODUCT(($X164:$AB164&lt;=AC$2)*($X164:$AB164&gt;0))</f>
        <v>0</v>
      </c>
      <c r="AD164" s="213">
        <f t="shared" ca="1" si="63"/>
        <v>0</v>
      </c>
      <c r="AE164" s="213">
        <f t="shared" ca="1" si="63"/>
        <v>0</v>
      </c>
      <c r="AF164" s="213">
        <f t="shared" ca="1" si="63"/>
        <v>0</v>
      </c>
      <c r="AG164" s="213">
        <f t="shared" ca="1" si="63"/>
        <v>0</v>
      </c>
      <c r="AH164" s="213">
        <f t="shared" ca="1" si="63"/>
        <v>0</v>
      </c>
      <c r="AI164" s="213">
        <f t="shared" ca="1" si="47"/>
        <v>0</v>
      </c>
      <c r="AJ164" s="213" t="str">
        <f t="shared" ca="1" si="64"/>
        <v/>
      </c>
      <c r="AK164" s="213" t="str">
        <f t="shared" ca="1" si="65"/>
        <v/>
      </c>
      <c r="AL164" s="213" t="str">
        <f t="shared" ca="1" si="66"/>
        <v/>
      </c>
      <c r="AM164" s="213" t="str">
        <f t="shared" ca="1" si="67"/>
        <v/>
      </c>
      <c r="AN164" s="213" t="str">
        <f t="shared" ca="1" si="68"/>
        <v/>
      </c>
      <c r="AO164" s="213" t="str">
        <f t="shared" ca="1" si="69"/>
        <v/>
      </c>
      <c r="AP164" s="213" t="str">
        <f t="shared" ca="1" si="70"/>
        <v/>
      </c>
      <c r="AQ164" s="213" t="str">
        <f t="shared" ca="1" si="71"/>
        <v/>
      </c>
      <c r="AR164" s="204" t="str">
        <f ca="1">IF(OFFSET($AB164,0,MATCH(A$17,AC$1:AI$1,0))=0,"",OFFSET($AB164,0,MATCH(A$17,AC$1:AI$1,0))&amp;" / "&amp;W164 &amp;" ("&amp;INDEX(Data!DX:DX,MATCH(W164,Data!DT:DT,0))&amp;")")</f>
        <v/>
      </c>
      <c r="AS164" s="204" t="e">
        <f>INDEX(Data!DX:DX,MATCH(W164,Data!DT:DT,0))</f>
        <v>#REF!</v>
      </c>
      <c r="AT164" s="204" t="e">
        <f>MID(INDEX(Data!A:A,MATCH(W164,Data!DT:DT,0)),2,5)</f>
        <v>#REF!</v>
      </c>
      <c r="AU164" s="204" t="e">
        <f>INDEX(Data!DW:DW,MATCH(W164,Data!DT:DT,0))</f>
        <v>#REF!</v>
      </c>
      <c r="AV164" s="204" t="str">
        <f t="shared" ca="1" si="72"/>
        <v/>
      </c>
      <c r="AW164" s="204" t="e">
        <f t="array" aca="1" ref="AW164" ca="1">INDEX($AR$3:$AR$102,MATCH(LARGE(COUNTIF($AQ$3:$AQ$102,"&lt;"&amp;$AQ$3:$AQ$102),ROWS(AQ$3:AQ164)),COUNTIF($AQ$3:$AQ$102,"&lt;"&amp;$AQ$3:$AQ$102),0))</f>
        <v>#NUM!</v>
      </c>
      <c r="AX164" s="344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</row>
    <row r="165" spans="1:89" s="65" customFormat="1" x14ac:dyDescent="0.25">
      <c r="A165" s="261"/>
      <c r="P165" s="203"/>
      <c r="Q165" s="203"/>
      <c r="R165" s="203"/>
      <c r="S165" s="203"/>
      <c r="T165" s="203"/>
      <c r="U165" s="213"/>
      <c r="V165" s="258"/>
      <c r="W165" s="213" t="e">
        <f>Data!#REF!</f>
        <v>#REF!</v>
      </c>
      <c r="X165" s="215">
        <f>IF(ISERROR(INDEX(Data!$DY:$IB,MATCH($W165,Data!$DT:$DT,0),MATCH(X$1&amp;"/"&amp;$A$2,Data!$DY$1:$IB$1,0)))=TRUE,0,INDEX(Data!$DY:$IB,MATCH($W165,Data!$DT:$DT,0),MATCH(X$1&amp;"/"&amp;$A$2,Data!$DY$1:$IB$1,0)))</f>
        <v>0</v>
      </c>
      <c r="Y165" s="215">
        <f>IF(ISERROR(INDEX(Data!$DY:$IB,MATCH($W165,Data!$DT:$DT,0),MATCH(Y$1&amp;"/"&amp;$A$2,Data!$DY$1:$IB$1,0)))=TRUE,0,INDEX(Data!$DY:$IB,MATCH($W165,Data!$DT:$DT,0),MATCH(Y$1&amp;"/"&amp;$A$2,Data!$DY$1:$IB$1,0)))</f>
        <v>0</v>
      </c>
      <c r="Z165" s="215">
        <f>IF(ISERROR(INDEX(Data!$DY:$IB,MATCH($W165,Data!$DT:$DT,0),MATCH(Z$1&amp;"/"&amp;$A$2,Data!$DY$1:$IB$1,0)))=TRUE,0,INDEX(Data!$DY:$IB,MATCH($W165,Data!$DT:$DT,0),MATCH(Z$1&amp;"/"&amp;$A$2,Data!$DY$1:$IB$1,0)))</f>
        <v>0</v>
      </c>
      <c r="AA165" s="215">
        <f>IF(ISERROR(INDEX(Data!$DY:$IB,MATCH($W165,Data!$DT:$DT,0),MATCH(AA$1&amp;"/"&amp;$A$2,Data!$DY$1:$IB$1,0)))=TRUE,0,INDEX(Data!$DY:$IB,MATCH($W165,Data!$DT:$DT,0),MATCH(AA$1&amp;"/"&amp;$A$2,Data!$DY$1:$IB$1,0)))</f>
        <v>0</v>
      </c>
      <c r="AB165" s="215">
        <f>IF(ISERROR(INDEX(Data!$DY:$IB,MATCH($W165,Data!$DT:$DT,0),MATCH(AB$1&amp;"/"&amp;$A$2,Data!$DY$1:$IB$1,0)))=TRUE,0,INDEX(Data!$DY:$IB,MATCH($W165,Data!$DT:$DT,0),MATCH(AB$1&amp;"/"&amp;$A$2,Data!$DY$1:$IB$1,0)))</f>
        <v>0</v>
      </c>
      <c r="AC165" s="213">
        <f t="array" aca="1" ref="AC165" ca="1">SUMPRODUCT(($X165:$AB165&lt;=AC$2)*($X165:$AB165&gt;0))</f>
        <v>0</v>
      </c>
      <c r="AD165" s="213">
        <f t="shared" ca="1" si="63"/>
        <v>0</v>
      </c>
      <c r="AE165" s="213">
        <f t="shared" ca="1" si="63"/>
        <v>0</v>
      </c>
      <c r="AF165" s="213">
        <f t="shared" ca="1" si="63"/>
        <v>0</v>
      </c>
      <c r="AG165" s="213">
        <f t="shared" ca="1" si="63"/>
        <v>0</v>
      </c>
      <c r="AH165" s="213">
        <f t="shared" ca="1" si="63"/>
        <v>0</v>
      </c>
      <c r="AI165" s="213">
        <f t="shared" ca="1" si="47"/>
        <v>0</v>
      </c>
      <c r="AJ165" s="213" t="str">
        <f t="shared" ca="1" si="64"/>
        <v/>
      </c>
      <c r="AK165" s="213" t="str">
        <f t="shared" ca="1" si="65"/>
        <v/>
      </c>
      <c r="AL165" s="213" t="str">
        <f t="shared" ca="1" si="66"/>
        <v/>
      </c>
      <c r="AM165" s="213" t="str">
        <f t="shared" ca="1" si="67"/>
        <v/>
      </c>
      <c r="AN165" s="213" t="str">
        <f t="shared" ca="1" si="68"/>
        <v/>
      </c>
      <c r="AO165" s="213" t="str">
        <f t="shared" ca="1" si="69"/>
        <v/>
      </c>
      <c r="AP165" s="213" t="str">
        <f t="shared" ca="1" si="70"/>
        <v/>
      </c>
      <c r="AQ165" s="213" t="str">
        <f t="shared" ca="1" si="71"/>
        <v/>
      </c>
      <c r="AR165" s="204" t="str">
        <f ca="1">IF(OFFSET($AB165,0,MATCH(A$17,AC$1:AI$1,0))=0,"",OFFSET($AB165,0,MATCH(A$17,AC$1:AI$1,0))&amp;" / "&amp;W165 &amp;" ("&amp;INDEX(Data!DX:DX,MATCH(W165,Data!DT:DT,0))&amp;")")</f>
        <v/>
      </c>
      <c r="AS165" s="204" t="e">
        <f>INDEX(Data!DX:DX,MATCH(W165,Data!DT:DT,0))</f>
        <v>#REF!</v>
      </c>
      <c r="AT165" s="204" t="e">
        <f>MID(INDEX(Data!A:A,MATCH(W165,Data!DT:DT,0)),2,5)</f>
        <v>#REF!</v>
      </c>
      <c r="AU165" s="204" t="e">
        <f>INDEX(Data!DW:DW,MATCH(W165,Data!DT:DT,0))</f>
        <v>#REF!</v>
      </c>
      <c r="AV165" s="204" t="str">
        <f t="shared" ca="1" si="72"/>
        <v/>
      </c>
      <c r="AW165" s="204" t="e">
        <f t="array" aca="1" ref="AW165" ca="1">INDEX($AR$3:$AR$102,MATCH(LARGE(COUNTIF($AQ$3:$AQ$102,"&lt;"&amp;$AQ$3:$AQ$102),ROWS(AQ$3:AQ165)),COUNTIF($AQ$3:$AQ$102,"&lt;"&amp;$AQ$3:$AQ$102),0))</f>
        <v>#NUM!</v>
      </c>
      <c r="AX165" s="344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</row>
    <row r="166" spans="1:89" s="65" customFormat="1" x14ac:dyDescent="0.25">
      <c r="A166" s="261"/>
      <c r="P166" s="203"/>
      <c r="Q166" s="203"/>
      <c r="R166" s="203"/>
      <c r="S166" s="203"/>
      <c r="T166" s="203"/>
      <c r="U166" s="213"/>
      <c r="V166" s="258"/>
      <c r="W166" s="213" t="e">
        <f>Data!#REF!</f>
        <v>#REF!</v>
      </c>
      <c r="X166" s="215">
        <f>IF(ISERROR(INDEX(Data!$DY:$IB,MATCH($W166,Data!$DT:$DT,0),MATCH(X$1&amp;"/"&amp;$A$2,Data!$DY$1:$IB$1,0)))=TRUE,0,INDEX(Data!$DY:$IB,MATCH($W166,Data!$DT:$DT,0),MATCH(X$1&amp;"/"&amp;$A$2,Data!$DY$1:$IB$1,0)))</f>
        <v>0</v>
      </c>
      <c r="Y166" s="215">
        <f>IF(ISERROR(INDEX(Data!$DY:$IB,MATCH($W166,Data!$DT:$DT,0),MATCH(Y$1&amp;"/"&amp;$A$2,Data!$DY$1:$IB$1,0)))=TRUE,0,INDEX(Data!$DY:$IB,MATCH($W166,Data!$DT:$DT,0),MATCH(Y$1&amp;"/"&amp;$A$2,Data!$DY$1:$IB$1,0)))</f>
        <v>0</v>
      </c>
      <c r="Z166" s="215">
        <f>IF(ISERROR(INDEX(Data!$DY:$IB,MATCH($W166,Data!$DT:$DT,0),MATCH(Z$1&amp;"/"&amp;$A$2,Data!$DY$1:$IB$1,0)))=TRUE,0,INDEX(Data!$DY:$IB,MATCH($W166,Data!$DT:$DT,0),MATCH(Z$1&amp;"/"&amp;$A$2,Data!$DY$1:$IB$1,0)))</f>
        <v>0</v>
      </c>
      <c r="AA166" s="215">
        <f>IF(ISERROR(INDEX(Data!$DY:$IB,MATCH($W166,Data!$DT:$DT,0),MATCH(AA$1&amp;"/"&amp;$A$2,Data!$DY$1:$IB$1,0)))=TRUE,0,INDEX(Data!$DY:$IB,MATCH($W166,Data!$DT:$DT,0),MATCH(AA$1&amp;"/"&amp;$A$2,Data!$DY$1:$IB$1,0)))</f>
        <v>0</v>
      </c>
      <c r="AB166" s="215">
        <f>IF(ISERROR(INDEX(Data!$DY:$IB,MATCH($W166,Data!$DT:$DT,0),MATCH(AB$1&amp;"/"&amp;$A$2,Data!$DY$1:$IB$1,0)))=TRUE,0,INDEX(Data!$DY:$IB,MATCH($W166,Data!$DT:$DT,0),MATCH(AB$1&amp;"/"&amp;$A$2,Data!$DY$1:$IB$1,0)))</f>
        <v>0</v>
      </c>
      <c r="AC166" s="213">
        <f t="array" aca="1" ref="AC166" ca="1">SUMPRODUCT(($X166:$AB166&lt;=AC$2)*($X166:$AB166&gt;0))</f>
        <v>0</v>
      </c>
      <c r="AD166" s="213">
        <f t="shared" ca="1" si="63"/>
        <v>0</v>
      </c>
      <c r="AE166" s="213">
        <f t="shared" ca="1" si="63"/>
        <v>0</v>
      </c>
      <c r="AF166" s="213">
        <f t="shared" ca="1" si="63"/>
        <v>0</v>
      </c>
      <c r="AG166" s="213">
        <f t="shared" ca="1" si="63"/>
        <v>0</v>
      </c>
      <c r="AH166" s="213">
        <f t="shared" ca="1" si="63"/>
        <v>0</v>
      </c>
      <c r="AI166" s="213">
        <f t="shared" ca="1" si="47"/>
        <v>0</v>
      </c>
      <c r="AJ166" s="213" t="str">
        <f t="shared" ca="1" si="64"/>
        <v/>
      </c>
      <c r="AK166" s="213" t="str">
        <f t="shared" ca="1" si="65"/>
        <v/>
      </c>
      <c r="AL166" s="213" t="str">
        <f t="shared" ca="1" si="66"/>
        <v/>
      </c>
      <c r="AM166" s="213" t="str">
        <f t="shared" ca="1" si="67"/>
        <v/>
      </c>
      <c r="AN166" s="213" t="str">
        <f t="shared" ca="1" si="68"/>
        <v/>
      </c>
      <c r="AO166" s="213" t="str">
        <f t="shared" ca="1" si="69"/>
        <v/>
      </c>
      <c r="AP166" s="213" t="str">
        <f t="shared" ca="1" si="70"/>
        <v/>
      </c>
      <c r="AQ166" s="213" t="str">
        <f t="shared" ca="1" si="71"/>
        <v/>
      </c>
      <c r="AR166" s="204" t="str">
        <f ca="1">IF(OFFSET($AB166,0,MATCH(A$17,AC$1:AI$1,0))=0,"",OFFSET($AB166,0,MATCH(A$17,AC$1:AI$1,0))&amp;" / "&amp;W166 &amp;" ("&amp;INDEX(Data!DX:DX,MATCH(W166,Data!DT:DT,0))&amp;")")</f>
        <v/>
      </c>
      <c r="AS166" s="204" t="e">
        <f>INDEX(Data!DX:DX,MATCH(W166,Data!DT:DT,0))</f>
        <v>#REF!</v>
      </c>
      <c r="AT166" s="204" t="e">
        <f>MID(INDEX(Data!A:A,MATCH(W166,Data!DT:DT,0)),2,5)</f>
        <v>#REF!</v>
      </c>
      <c r="AU166" s="204" t="e">
        <f>INDEX(Data!DW:DW,MATCH(W166,Data!DT:DT,0))</f>
        <v>#REF!</v>
      </c>
      <c r="AV166" s="204" t="str">
        <f t="shared" ca="1" si="72"/>
        <v/>
      </c>
      <c r="AW166" s="204" t="e">
        <f t="array" aca="1" ref="AW166" ca="1">INDEX($AR$3:$AR$102,MATCH(LARGE(COUNTIF($AQ$3:$AQ$102,"&lt;"&amp;$AQ$3:$AQ$102),ROWS(AQ$3:AQ166)),COUNTIF($AQ$3:$AQ$102,"&lt;"&amp;$AQ$3:$AQ$102),0))</f>
        <v>#NUM!</v>
      </c>
      <c r="AX166" s="344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</row>
    <row r="167" spans="1:89" s="65" customFormat="1" x14ac:dyDescent="0.25">
      <c r="A167" s="261"/>
      <c r="P167" s="203"/>
      <c r="Q167" s="203"/>
      <c r="R167" s="203"/>
      <c r="S167" s="203"/>
      <c r="T167" s="203"/>
      <c r="U167" s="213"/>
      <c r="V167" s="258"/>
      <c r="W167" s="213" t="e">
        <f>Data!#REF!</f>
        <v>#REF!</v>
      </c>
      <c r="X167" s="215">
        <f>IF(ISERROR(INDEX(Data!$DY:$IB,MATCH($W167,Data!$DT:$DT,0),MATCH(X$1&amp;"/"&amp;$A$2,Data!$DY$1:$IB$1,0)))=TRUE,0,INDEX(Data!$DY:$IB,MATCH($W167,Data!$DT:$DT,0),MATCH(X$1&amp;"/"&amp;$A$2,Data!$DY$1:$IB$1,0)))</f>
        <v>0</v>
      </c>
      <c r="Y167" s="215">
        <f>IF(ISERROR(INDEX(Data!$DY:$IB,MATCH($W167,Data!$DT:$DT,0),MATCH(Y$1&amp;"/"&amp;$A$2,Data!$DY$1:$IB$1,0)))=TRUE,0,INDEX(Data!$DY:$IB,MATCH($W167,Data!$DT:$DT,0),MATCH(Y$1&amp;"/"&amp;$A$2,Data!$DY$1:$IB$1,0)))</f>
        <v>0</v>
      </c>
      <c r="Z167" s="215">
        <f>IF(ISERROR(INDEX(Data!$DY:$IB,MATCH($W167,Data!$DT:$DT,0),MATCH(Z$1&amp;"/"&amp;$A$2,Data!$DY$1:$IB$1,0)))=TRUE,0,INDEX(Data!$DY:$IB,MATCH($W167,Data!$DT:$DT,0),MATCH(Z$1&amp;"/"&amp;$A$2,Data!$DY$1:$IB$1,0)))</f>
        <v>0</v>
      </c>
      <c r="AA167" s="215">
        <f>IF(ISERROR(INDEX(Data!$DY:$IB,MATCH($W167,Data!$DT:$DT,0),MATCH(AA$1&amp;"/"&amp;$A$2,Data!$DY$1:$IB$1,0)))=TRUE,0,INDEX(Data!$DY:$IB,MATCH($W167,Data!$DT:$DT,0),MATCH(AA$1&amp;"/"&amp;$A$2,Data!$DY$1:$IB$1,0)))</f>
        <v>0</v>
      </c>
      <c r="AB167" s="215">
        <f>IF(ISERROR(INDEX(Data!$DY:$IB,MATCH($W167,Data!$DT:$DT,0),MATCH(AB$1&amp;"/"&amp;$A$2,Data!$DY$1:$IB$1,0)))=TRUE,0,INDEX(Data!$DY:$IB,MATCH($W167,Data!$DT:$DT,0),MATCH(AB$1&amp;"/"&amp;$A$2,Data!$DY$1:$IB$1,0)))</f>
        <v>0</v>
      </c>
      <c r="AC167" s="213">
        <f t="array" aca="1" ref="AC167" ca="1">SUMPRODUCT(($X167:$AB167&lt;=AC$2)*($X167:$AB167&gt;0))</f>
        <v>0</v>
      </c>
      <c r="AD167" s="213">
        <f t="shared" ca="1" si="63"/>
        <v>0</v>
      </c>
      <c r="AE167" s="213">
        <f t="shared" ca="1" si="63"/>
        <v>0</v>
      </c>
      <c r="AF167" s="213">
        <f t="shared" ca="1" si="63"/>
        <v>0</v>
      </c>
      <c r="AG167" s="213">
        <f t="shared" ca="1" si="63"/>
        <v>0</v>
      </c>
      <c r="AH167" s="213">
        <f t="shared" ca="1" si="63"/>
        <v>0</v>
      </c>
      <c r="AI167" s="213">
        <f t="shared" ca="1" si="47"/>
        <v>0</v>
      </c>
      <c r="AJ167" s="213" t="str">
        <f t="shared" ca="1" si="64"/>
        <v/>
      </c>
      <c r="AK167" s="213" t="str">
        <f t="shared" ca="1" si="65"/>
        <v/>
      </c>
      <c r="AL167" s="213" t="str">
        <f t="shared" ca="1" si="66"/>
        <v/>
      </c>
      <c r="AM167" s="213" t="str">
        <f t="shared" ca="1" si="67"/>
        <v/>
      </c>
      <c r="AN167" s="213" t="str">
        <f t="shared" ca="1" si="68"/>
        <v/>
      </c>
      <c r="AO167" s="213" t="str">
        <f t="shared" ca="1" si="69"/>
        <v/>
      </c>
      <c r="AP167" s="213" t="str">
        <f t="shared" ca="1" si="70"/>
        <v/>
      </c>
      <c r="AQ167" s="213" t="str">
        <f t="shared" ca="1" si="71"/>
        <v/>
      </c>
      <c r="AR167" s="204" t="str">
        <f ca="1">IF(OFFSET($AB167,0,MATCH(A$17,AC$1:AI$1,0))=0,"",OFFSET($AB167,0,MATCH(A$17,AC$1:AI$1,0))&amp;" / "&amp;W167 &amp;" ("&amp;INDEX(Data!DX:DX,MATCH(W167,Data!DT:DT,0))&amp;")")</f>
        <v/>
      </c>
      <c r="AS167" s="204" t="e">
        <f>INDEX(Data!DX:DX,MATCH(W167,Data!DT:DT,0))</f>
        <v>#REF!</v>
      </c>
      <c r="AT167" s="204" t="e">
        <f>MID(INDEX(Data!A:A,MATCH(W167,Data!DT:DT,0)),2,5)</f>
        <v>#REF!</v>
      </c>
      <c r="AU167" s="204" t="e">
        <f>INDEX(Data!DW:DW,MATCH(W167,Data!DT:DT,0))</f>
        <v>#REF!</v>
      </c>
      <c r="AV167" s="204" t="str">
        <f t="shared" ca="1" si="72"/>
        <v/>
      </c>
      <c r="AW167" s="204" t="e">
        <f t="array" aca="1" ref="AW167" ca="1">INDEX($AR$3:$AR$102,MATCH(LARGE(COUNTIF($AQ$3:$AQ$102,"&lt;"&amp;$AQ$3:$AQ$102),ROWS(AQ$3:AQ167)),COUNTIF($AQ$3:$AQ$102,"&lt;"&amp;$AQ$3:$AQ$102),0))</f>
        <v>#NUM!</v>
      </c>
      <c r="AX167" s="344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</row>
    <row r="168" spans="1:89" s="65" customFormat="1" x14ac:dyDescent="0.25">
      <c r="A168" s="261"/>
      <c r="P168" s="203"/>
      <c r="Q168" s="203"/>
      <c r="R168" s="203"/>
      <c r="S168" s="203"/>
      <c r="T168" s="203"/>
      <c r="U168" s="213"/>
      <c r="V168" s="258"/>
      <c r="W168" s="213" t="e">
        <f>Data!#REF!</f>
        <v>#REF!</v>
      </c>
      <c r="X168" s="215">
        <f>IF(ISERROR(INDEX(Data!$DY:$IB,MATCH($W168,Data!$DT:$DT,0),MATCH(X$1&amp;"/"&amp;$A$2,Data!$DY$1:$IB$1,0)))=TRUE,0,INDEX(Data!$DY:$IB,MATCH($W168,Data!$DT:$DT,0),MATCH(X$1&amp;"/"&amp;$A$2,Data!$DY$1:$IB$1,0)))</f>
        <v>0</v>
      </c>
      <c r="Y168" s="215">
        <f>IF(ISERROR(INDEX(Data!$DY:$IB,MATCH($W168,Data!$DT:$DT,0),MATCH(Y$1&amp;"/"&amp;$A$2,Data!$DY$1:$IB$1,0)))=TRUE,0,INDEX(Data!$DY:$IB,MATCH($W168,Data!$DT:$DT,0),MATCH(Y$1&amp;"/"&amp;$A$2,Data!$DY$1:$IB$1,0)))</f>
        <v>0</v>
      </c>
      <c r="Z168" s="215">
        <f>IF(ISERROR(INDEX(Data!$DY:$IB,MATCH($W168,Data!$DT:$DT,0),MATCH(Z$1&amp;"/"&amp;$A$2,Data!$DY$1:$IB$1,0)))=TRUE,0,INDEX(Data!$DY:$IB,MATCH($W168,Data!$DT:$DT,0),MATCH(Z$1&amp;"/"&amp;$A$2,Data!$DY$1:$IB$1,0)))</f>
        <v>0</v>
      </c>
      <c r="AA168" s="215">
        <f>IF(ISERROR(INDEX(Data!$DY:$IB,MATCH($W168,Data!$DT:$DT,0),MATCH(AA$1&amp;"/"&amp;$A$2,Data!$DY$1:$IB$1,0)))=TRUE,0,INDEX(Data!$DY:$IB,MATCH($W168,Data!$DT:$DT,0),MATCH(AA$1&amp;"/"&amp;$A$2,Data!$DY$1:$IB$1,0)))</f>
        <v>0</v>
      </c>
      <c r="AB168" s="215">
        <f>IF(ISERROR(INDEX(Data!$DY:$IB,MATCH($W168,Data!$DT:$DT,0),MATCH(AB$1&amp;"/"&amp;$A$2,Data!$DY$1:$IB$1,0)))=TRUE,0,INDEX(Data!$DY:$IB,MATCH($W168,Data!$DT:$DT,0),MATCH(AB$1&amp;"/"&amp;$A$2,Data!$DY$1:$IB$1,0)))</f>
        <v>0</v>
      </c>
      <c r="AC168" s="213">
        <f t="array" aca="1" ref="AC168" ca="1">SUMPRODUCT(($X168:$AB168&lt;=AC$2)*($X168:$AB168&gt;0))</f>
        <v>0</v>
      </c>
      <c r="AD168" s="213">
        <f t="shared" ca="1" si="63"/>
        <v>0</v>
      </c>
      <c r="AE168" s="213">
        <f t="shared" ca="1" si="63"/>
        <v>0</v>
      </c>
      <c r="AF168" s="213">
        <f t="shared" ca="1" si="63"/>
        <v>0</v>
      </c>
      <c r="AG168" s="213">
        <f t="shared" ca="1" si="63"/>
        <v>0</v>
      </c>
      <c r="AH168" s="213">
        <f t="shared" ca="1" si="63"/>
        <v>0</v>
      </c>
      <c r="AI168" s="213">
        <f t="shared" ca="1" si="47"/>
        <v>0</v>
      </c>
      <c r="AJ168" s="213" t="str">
        <f t="shared" ca="1" si="64"/>
        <v/>
      </c>
      <c r="AK168" s="213" t="str">
        <f t="shared" ca="1" si="65"/>
        <v/>
      </c>
      <c r="AL168" s="213" t="str">
        <f t="shared" ca="1" si="66"/>
        <v/>
      </c>
      <c r="AM168" s="213" t="str">
        <f t="shared" ca="1" si="67"/>
        <v/>
      </c>
      <c r="AN168" s="213" t="str">
        <f t="shared" ca="1" si="68"/>
        <v/>
      </c>
      <c r="AO168" s="213" t="str">
        <f t="shared" ca="1" si="69"/>
        <v/>
      </c>
      <c r="AP168" s="213" t="str">
        <f t="shared" ca="1" si="70"/>
        <v/>
      </c>
      <c r="AQ168" s="213" t="str">
        <f t="shared" ca="1" si="71"/>
        <v/>
      </c>
      <c r="AR168" s="204" t="str">
        <f ca="1">IF(OFFSET($AB168,0,MATCH(A$17,AC$1:AI$1,0))=0,"",OFFSET($AB168,0,MATCH(A$17,AC$1:AI$1,0))&amp;" / "&amp;W168 &amp;" ("&amp;INDEX(Data!DX:DX,MATCH(W168,Data!DT:DT,0))&amp;")")</f>
        <v/>
      </c>
      <c r="AS168" s="204" t="e">
        <f>INDEX(Data!DX:DX,MATCH(W168,Data!DT:DT,0))</f>
        <v>#REF!</v>
      </c>
      <c r="AT168" s="204" t="e">
        <f>MID(INDEX(Data!A:A,MATCH(W168,Data!DT:DT,0)),2,5)</f>
        <v>#REF!</v>
      </c>
      <c r="AU168" s="204" t="e">
        <f>INDEX(Data!DW:DW,MATCH(W168,Data!DT:DT,0))</f>
        <v>#REF!</v>
      </c>
      <c r="AV168" s="204" t="str">
        <f t="shared" ca="1" si="72"/>
        <v/>
      </c>
      <c r="AW168" s="204" t="e">
        <f t="array" aca="1" ref="AW168" ca="1">INDEX($AR$3:$AR$102,MATCH(LARGE(COUNTIF($AQ$3:$AQ$102,"&lt;"&amp;$AQ$3:$AQ$102),ROWS(AQ$3:AQ168)),COUNTIF($AQ$3:$AQ$102,"&lt;"&amp;$AQ$3:$AQ$102),0))</f>
        <v>#NUM!</v>
      </c>
      <c r="AX168" s="344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</row>
    <row r="169" spans="1:89" s="65" customFormat="1" x14ac:dyDescent="0.25">
      <c r="A169" s="261"/>
      <c r="P169" s="203"/>
      <c r="Q169" s="203"/>
      <c r="R169" s="203"/>
      <c r="S169" s="203"/>
      <c r="T169" s="203"/>
      <c r="U169" s="213"/>
      <c r="V169" s="258"/>
      <c r="W169" s="213" t="e">
        <f>Data!#REF!</f>
        <v>#REF!</v>
      </c>
      <c r="X169" s="215">
        <f>IF(ISERROR(INDEX(Data!$DY:$IB,MATCH($W169,Data!$DT:$DT,0),MATCH(X$1&amp;"/"&amp;$A$2,Data!$DY$1:$IB$1,0)))=TRUE,0,INDEX(Data!$DY:$IB,MATCH($W169,Data!$DT:$DT,0),MATCH(X$1&amp;"/"&amp;$A$2,Data!$DY$1:$IB$1,0)))</f>
        <v>0</v>
      </c>
      <c r="Y169" s="215">
        <f>IF(ISERROR(INDEX(Data!$DY:$IB,MATCH($W169,Data!$DT:$DT,0),MATCH(Y$1&amp;"/"&amp;$A$2,Data!$DY$1:$IB$1,0)))=TRUE,0,INDEX(Data!$DY:$IB,MATCH($W169,Data!$DT:$DT,0),MATCH(Y$1&amp;"/"&amp;$A$2,Data!$DY$1:$IB$1,0)))</f>
        <v>0</v>
      </c>
      <c r="Z169" s="215">
        <f>IF(ISERROR(INDEX(Data!$DY:$IB,MATCH($W169,Data!$DT:$DT,0),MATCH(Z$1&amp;"/"&amp;$A$2,Data!$DY$1:$IB$1,0)))=TRUE,0,INDEX(Data!$DY:$IB,MATCH($W169,Data!$DT:$DT,0),MATCH(Z$1&amp;"/"&amp;$A$2,Data!$DY$1:$IB$1,0)))</f>
        <v>0</v>
      </c>
      <c r="AA169" s="215">
        <f>IF(ISERROR(INDEX(Data!$DY:$IB,MATCH($W169,Data!$DT:$DT,0),MATCH(AA$1&amp;"/"&amp;$A$2,Data!$DY$1:$IB$1,0)))=TRUE,0,INDEX(Data!$DY:$IB,MATCH($W169,Data!$DT:$DT,0),MATCH(AA$1&amp;"/"&amp;$A$2,Data!$DY$1:$IB$1,0)))</f>
        <v>0</v>
      </c>
      <c r="AB169" s="215">
        <f>IF(ISERROR(INDEX(Data!$DY:$IB,MATCH($W169,Data!$DT:$DT,0),MATCH(AB$1&amp;"/"&amp;$A$2,Data!$DY$1:$IB$1,0)))=TRUE,0,INDEX(Data!$DY:$IB,MATCH($W169,Data!$DT:$DT,0),MATCH(AB$1&amp;"/"&amp;$A$2,Data!$DY$1:$IB$1,0)))</f>
        <v>0</v>
      </c>
      <c r="AC169" s="213">
        <f t="array" aca="1" ref="AC169" ca="1">SUMPRODUCT(($X169:$AB169&lt;=AC$2)*($X169:$AB169&gt;0))</f>
        <v>0</v>
      </c>
      <c r="AD169" s="213">
        <f t="shared" ca="1" si="63"/>
        <v>0</v>
      </c>
      <c r="AE169" s="213">
        <f t="shared" ca="1" si="63"/>
        <v>0</v>
      </c>
      <c r="AF169" s="213">
        <f t="shared" ca="1" si="63"/>
        <v>0</v>
      </c>
      <c r="AG169" s="213">
        <f t="shared" ca="1" si="63"/>
        <v>0</v>
      </c>
      <c r="AH169" s="213">
        <f t="shared" ca="1" si="63"/>
        <v>0</v>
      </c>
      <c r="AI169" s="213">
        <f t="shared" ca="1" si="47"/>
        <v>0</v>
      </c>
      <c r="AJ169" s="213" t="str">
        <f t="shared" ca="1" si="64"/>
        <v/>
      </c>
      <c r="AK169" s="213" t="str">
        <f t="shared" ca="1" si="65"/>
        <v/>
      </c>
      <c r="AL169" s="213" t="str">
        <f t="shared" ca="1" si="66"/>
        <v/>
      </c>
      <c r="AM169" s="213" t="str">
        <f t="shared" ca="1" si="67"/>
        <v/>
      </c>
      <c r="AN169" s="213" t="str">
        <f t="shared" ca="1" si="68"/>
        <v/>
      </c>
      <c r="AO169" s="213" t="str">
        <f t="shared" ca="1" si="69"/>
        <v/>
      </c>
      <c r="AP169" s="213" t="str">
        <f t="shared" ca="1" si="70"/>
        <v/>
      </c>
      <c r="AQ169" s="213" t="str">
        <f t="shared" ca="1" si="71"/>
        <v/>
      </c>
      <c r="AR169" s="204" t="str">
        <f ca="1">IF(OFFSET($AB169,0,MATCH(A$17,AC$1:AI$1,0))=0,"",OFFSET($AB169,0,MATCH(A$17,AC$1:AI$1,0))&amp;" / "&amp;W169 &amp;" ("&amp;INDEX(Data!DX:DX,MATCH(W169,Data!DT:DT,0))&amp;")")</f>
        <v/>
      </c>
      <c r="AS169" s="204" t="e">
        <f>INDEX(Data!DX:DX,MATCH(W169,Data!DT:DT,0))</f>
        <v>#REF!</v>
      </c>
      <c r="AT169" s="204" t="e">
        <f>MID(INDEX(Data!A:A,MATCH(W169,Data!DT:DT,0)),2,5)</f>
        <v>#REF!</v>
      </c>
      <c r="AU169" s="204" t="e">
        <f>INDEX(Data!DW:DW,MATCH(W169,Data!DT:DT,0))</f>
        <v>#REF!</v>
      </c>
      <c r="AV169" s="204" t="str">
        <f t="shared" ca="1" si="72"/>
        <v/>
      </c>
      <c r="AW169" s="204" t="e">
        <f t="array" aca="1" ref="AW169" ca="1">INDEX($AR$3:$AR$102,MATCH(LARGE(COUNTIF($AQ$3:$AQ$102,"&lt;"&amp;$AQ$3:$AQ$102),ROWS(AQ$3:AQ169)),COUNTIF($AQ$3:$AQ$102,"&lt;"&amp;$AQ$3:$AQ$102),0))</f>
        <v>#NUM!</v>
      </c>
      <c r="AX169" s="344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</row>
    <row r="170" spans="1:89" s="65" customFormat="1" x14ac:dyDescent="0.25">
      <c r="A170" s="261"/>
      <c r="P170" s="203"/>
      <c r="Q170" s="203"/>
      <c r="R170" s="203"/>
      <c r="S170" s="203"/>
      <c r="T170" s="203"/>
      <c r="U170" s="213"/>
      <c r="V170" s="258"/>
      <c r="W170" s="213" t="e">
        <f>Data!#REF!</f>
        <v>#REF!</v>
      </c>
      <c r="X170" s="215">
        <f>IF(ISERROR(INDEX(Data!$DY:$IB,MATCH($W170,Data!$DT:$DT,0),MATCH(X$1&amp;"/"&amp;$A$2,Data!$DY$1:$IB$1,0)))=TRUE,0,INDEX(Data!$DY:$IB,MATCH($W170,Data!$DT:$DT,0),MATCH(X$1&amp;"/"&amp;$A$2,Data!$DY$1:$IB$1,0)))</f>
        <v>0</v>
      </c>
      <c r="Y170" s="215">
        <f>IF(ISERROR(INDEX(Data!$DY:$IB,MATCH($W170,Data!$DT:$DT,0),MATCH(Y$1&amp;"/"&amp;$A$2,Data!$DY$1:$IB$1,0)))=TRUE,0,INDEX(Data!$DY:$IB,MATCH($W170,Data!$DT:$DT,0),MATCH(Y$1&amp;"/"&amp;$A$2,Data!$DY$1:$IB$1,0)))</f>
        <v>0</v>
      </c>
      <c r="Z170" s="215">
        <f>IF(ISERROR(INDEX(Data!$DY:$IB,MATCH($W170,Data!$DT:$DT,0),MATCH(Z$1&amp;"/"&amp;$A$2,Data!$DY$1:$IB$1,0)))=TRUE,0,INDEX(Data!$DY:$IB,MATCH($W170,Data!$DT:$DT,0),MATCH(Z$1&amp;"/"&amp;$A$2,Data!$DY$1:$IB$1,0)))</f>
        <v>0</v>
      </c>
      <c r="AA170" s="215">
        <f>IF(ISERROR(INDEX(Data!$DY:$IB,MATCH($W170,Data!$DT:$DT,0),MATCH(AA$1&amp;"/"&amp;$A$2,Data!$DY$1:$IB$1,0)))=TRUE,0,INDEX(Data!$DY:$IB,MATCH($W170,Data!$DT:$DT,0),MATCH(AA$1&amp;"/"&amp;$A$2,Data!$DY$1:$IB$1,0)))</f>
        <v>0</v>
      </c>
      <c r="AB170" s="215">
        <f>IF(ISERROR(INDEX(Data!$DY:$IB,MATCH($W170,Data!$DT:$DT,0),MATCH(AB$1&amp;"/"&amp;$A$2,Data!$DY$1:$IB$1,0)))=TRUE,0,INDEX(Data!$DY:$IB,MATCH($W170,Data!$DT:$DT,0),MATCH(AB$1&amp;"/"&amp;$A$2,Data!$DY$1:$IB$1,0)))</f>
        <v>0</v>
      </c>
      <c r="AC170" s="213">
        <f t="array" aca="1" ref="AC170" ca="1">SUMPRODUCT(($X170:$AB170&lt;=AC$2)*($X170:$AB170&gt;0))</f>
        <v>0</v>
      </c>
      <c r="AD170" s="213">
        <f t="shared" ca="1" si="63"/>
        <v>0</v>
      </c>
      <c r="AE170" s="213">
        <f t="shared" ca="1" si="63"/>
        <v>0</v>
      </c>
      <c r="AF170" s="213">
        <f t="shared" ca="1" si="63"/>
        <v>0</v>
      </c>
      <c r="AG170" s="213">
        <f t="shared" ca="1" si="63"/>
        <v>0</v>
      </c>
      <c r="AH170" s="213">
        <f t="shared" ca="1" si="63"/>
        <v>0</v>
      </c>
      <c r="AI170" s="213">
        <f t="shared" ca="1" si="47"/>
        <v>0</v>
      </c>
      <c r="AJ170" s="213" t="str">
        <f t="shared" ca="1" si="64"/>
        <v/>
      </c>
      <c r="AK170" s="213" t="str">
        <f t="shared" ca="1" si="65"/>
        <v/>
      </c>
      <c r="AL170" s="213" t="str">
        <f t="shared" ca="1" si="66"/>
        <v/>
      </c>
      <c r="AM170" s="213" t="str">
        <f t="shared" ca="1" si="67"/>
        <v/>
      </c>
      <c r="AN170" s="213" t="str">
        <f t="shared" ca="1" si="68"/>
        <v/>
      </c>
      <c r="AO170" s="213" t="str">
        <f t="shared" ca="1" si="69"/>
        <v/>
      </c>
      <c r="AP170" s="213" t="str">
        <f t="shared" ca="1" si="70"/>
        <v/>
      </c>
      <c r="AQ170" s="213" t="str">
        <f t="shared" ca="1" si="71"/>
        <v/>
      </c>
      <c r="AR170" s="204" t="str">
        <f ca="1">IF(OFFSET($AB170,0,MATCH(A$17,AC$1:AI$1,0))=0,"",OFFSET($AB170,0,MATCH(A$17,AC$1:AI$1,0))&amp;" / "&amp;W170 &amp;" ("&amp;INDEX(Data!DX:DX,MATCH(W170,Data!DT:DT,0))&amp;")")</f>
        <v/>
      </c>
      <c r="AS170" s="204" t="e">
        <f>INDEX(Data!DX:DX,MATCH(W170,Data!DT:DT,0))</f>
        <v>#REF!</v>
      </c>
      <c r="AT170" s="204" t="e">
        <f>MID(INDEX(Data!A:A,MATCH(W170,Data!DT:DT,0)),2,5)</f>
        <v>#REF!</v>
      </c>
      <c r="AU170" s="204" t="e">
        <f>INDEX(Data!DW:DW,MATCH(W170,Data!DT:DT,0))</f>
        <v>#REF!</v>
      </c>
      <c r="AV170" s="204" t="str">
        <f t="shared" ca="1" si="72"/>
        <v/>
      </c>
      <c r="AW170" s="204" t="e">
        <f t="array" aca="1" ref="AW170" ca="1">INDEX($AR$3:$AR$102,MATCH(LARGE(COUNTIF($AQ$3:$AQ$102,"&lt;"&amp;$AQ$3:$AQ$102),ROWS(AQ$3:AQ170)),COUNTIF($AQ$3:$AQ$102,"&lt;"&amp;$AQ$3:$AQ$102),0))</f>
        <v>#NUM!</v>
      </c>
      <c r="AX170" s="344"/>
      <c r="AY170" s="203"/>
      <c r="AZ170" s="203"/>
      <c r="BA170" s="203"/>
      <c r="BB170" s="203"/>
      <c r="BC170" s="203"/>
      <c r="BD170" s="203"/>
      <c r="BE170" s="203"/>
      <c r="BF170" s="203"/>
      <c r="BG170" s="203"/>
      <c r="BH170" s="203"/>
      <c r="BI170" s="203"/>
      <c r="BJ170" s="203"/>
      <c r="BK170" s="203"/>
      <c r="BL170" s="203"/>
      <c r="BM170" s="203"/>
      <c r="BN170" s="203"/>
      <c r="BO170" s="203"/>
      <c r="BP170" s="203"/>
      <c r="BQ170" s="203"/>
      <c r="BR170" s="203"/>
      <c r="BS170" s="203"/>
      <c r="BT170" s="203"/>
      <c r="BU170" s="203"/>
      <c r="BV170" s="203"/>
      <c r="BW170" s="203"/>
      <c r="BX170" s="203"/>
      <c r="BY170" s="203"/>
      <c r="BZ170" s="203"/>
      <c r="CA170" s="203"/>
      <c r="CB170" s="203"/>
      <c r="CC170" s="203"/>
      <c r="CD170" s="203"/>
      <c r="CE170" s="203"/>
      <c r="CF170" s="203"/>
      <c r="CG170" s="203"/>
      <c r="CH170" s="203"/>
      <c r="CI170" s="203"/>
      <c r="CJ170" s="203"/>
      <c r="CK170" s="203"/>
    </row>
    <row r="171" spans="1:89" s="65" customFormat="1" x14ac:dyDescent="0.25">
      <c r="A171" s="261"/>
      <c r="P171" s="203"/>
      <c r="Q171" s="203"/>
      <c r="R171" s="203"/>
      <c r="S171" s="203"/>
      <c r="T171" s="203"/>
      <c r="U171" s="213"/>
      <c r="V171" s="258"/>
      <c r="W171" s="213" t="e">
        <f>Data!#REF!</f>
        <v>#REF!</v>
      </c>
      <c r="X171" s="215">
        <f>IF(ISERROR(INDEX(Data!$DY:$IB,MATCH($W171,Data!$DT:$DT,0),MATCH(X$1&amp;"/"&amp;$A$2,Data!$DY$1:$IB$1,0)))=TRUE,0,INDEX(Data!$DY:$IB,MATCH($W171,Data!$DT:$DT,0),MATCH(X$1&amp;"/"&amp;$A$2,Data!$DY$1:$IB$1,0)))</f>
        <v>0</v>
      </c>
      <c r="Y171" s="215">
        <f>IF(ISERROR(INDEX(Data!$DY:$IB,MATCH($W171,Data!$DT:$DT,0),MATCH(Y$1&amp;"/"&amp;$A$2,Data!$DY$1:$IB$1,0)))=TRUE,0,INDEX(Data!$DY:$IB,MATCH($W171,Data!$DT:$DT,0),MATCH(Y$1&amp;"/"&amp;$A$2,Data!$DY$1:$IB$1,0)))</f>
        <v>0</v>
      </c>
      <c r="Z171" s="215">
        <f>IF(ISERROR(INDEX(Data!$DY:$IB,MATCH($W171,Data!$DT:$DT,0),MATCH(Z$1&amp;"/"&amp;$A$2,Data!$DY$1:$IB$1,0)))=TRUE,0,INDEX(Data!$DY:$IB,MATCH($W171,Data!$DT:$DT,0),MATCH(Z$1&amp;"/"&amp;$A$2,Data!$DY$1:$IB$1,0)))</f>
        <v>0</v>
      </c>
      <c r="AA171" s="215">
        <f>IF(ISERROR(INDEX(Data!$DY:$IB,MATCH($W171,Data!$DT:$DT,0),MATCH(AA$1&amp;"/"&amp;$A$2,Data!$DY$1:$IB$1,0)))=TRUE,0,INDEX(Data!$DY:$IB,MATCH($W171,Data!$DT:$DT,0),MATCH(AA$1&amp;"/"&amp;$A$2,Data!$DY$1:$IB$1,0)))</f>
        <v>0</v>
      </c>
      <c r="AB171" s="215">
        <f>IF(ISERROR(INDEX(Data!$DY:$IB,MATCH($W171,Data!$DT:$DT,0),MATCH(AB$1&amp;"/"&amp;$A$2,Data!$DY$1:$IB$1,0)))=TRUE,0,INDEX(Data!$DY:$IB,MATCH($W171,Data!$DT:$DT,0),MATCH(AB$1&amp;"/"&amp;$A$2,Data!$DY$1:$IB$1,0)))</f>
        <v>0</v>
      </c>
      <c r="AC171" s="213">
        <f t="array" aca="1" ref="AC171" ca="1">SUMPRODUCT(($X171:$AB171&lt;=AC$2)*($X171:$AB171&gt;0))</f>
        <v>0</v>
      </c>
      <c r="AD171" s="213">
        <f t="shared" ca="1" si="63"/>
        <v>0</v>
      </c>
      <c r="AE171" s="213">
        <f t="shared" ca="1" si="63"/>
        <v>0</v>
      </c>
      <c r="AF171" s="213">
        <f t="shared" ca="1" si="63"/>
        <v>0</v>
      </c>
      <c r="AG171" s="213">
        <f t="shared" ca="1" si="63"/>
        <v>0</v>
      </c>
      <c r="AH171" s="213">
        <f t="shared" ca="1" si="63"/>
        <v>0</v>
      </c>
      <c r="AI171" s="213">
        <f t="shared" ca="1" si="47"/>
        <v>0</v>
      </c>
      <c r="AJ171" s="213" t="str">
        <f t="shared" ca="1" si="64"/>
        <v/>
      </c>
      <c r="AK171" s="213" t="str">
        <f t="shared" ca="1" si="65"/>
        <v/>
      </c>
      <c r="AL171" s="213" t="str">
        <f t="shared" ca="1" si="66"/>
        <v/>
      </c>
      <c r="AM171" s="213" t="str">
        <f t="shared" ca="1" si="67"/>
        <v/>
      </c>
      <c r="AN171" s="213" t="str">
        <f t="shared" ca="1" si="68"/>
        <v/>
      </c>
      <c r="AO171" s="213" t="str">
        <f t="shared" ca="1" si="69"/>
        <v/>
      </c>
      <c r="AP171" s="213" t="str">
        <f t="shared" ca="1" si="70"/>
        <v/>
      </c>
      <c r="AQ171" s="213" t="str">
        <f t="shared" ca="1" si="71"/>
        <v/>
      </c>
      <c r="AR171" s="204" t="str">
        <f ca="1">IF(OFFSET($AB171,0,MATCH(A$17,AC$1:AI$1,0))=0,"",OFFSET($AB171,0,MATCH(A$17,AC$1:AI$1,0))&amp;" / "&amp;W171 &amp;" ("&amp;INDEX(Data!DX:DX,MATCH(W171,Data!DT:DT,0))&amp;")")</f>
        <v/>
      </c>
      <c r="AS171" s="204" t="e">
        <f>INDEX(Data!DX:DX,MATCH(W171,Data!DT:DT,0))</f>
        <v>#REF!</v>
      </c>
      <c r="AT171" s="204" t="e">
        <f>MID(INDEX(Data!A:A,MATCH(W171,Data!DT:DT,0)),2,5)</f>
        <v>#REF!</v>
      </c>
      <c r="AU171" s="204" t="e">
        <f>INDEX(Data!DW:DW,MATCH(W171,Data!DT:DT,0))</f>
        <v>#REF!</v>
      </c>
      <c r="AV171" s="204" t="str">
        <f t="shared" ca="1" si="72"/>
        <v/>
      </c>
      <c r="AW171" s="204" t="e">
        <f t="array" aca="1" ref="AW171" ca="1">INDEX($AR$3:$AR$102,MATCH(LARGE(COUNTIF($AQ$3:$AQ$102,"&lt;"&amp;$AQ$3:$AQ$102),ROWS(AQ$3:AQ171)),COUNTIF($AQ$3:$AQ$102,"&lt;"&amp;$AQ$3:$AQ$102),0))</f>
        <v>#NUM!</v>
      </c>
      <c r="AX171" s="344"/>
      <c r="AY171" s="203"/>
      <c r="AZ171" s="203"/>
      <c r="BA171" s="203"/>
      <c r="BB171" s="203"/>
      <c r="BC171" s="203"/>
      <c r="BD171" s="203"/>
      <c r="BE171" s="203"/>
      <c r="BF171" s="203"/>
      <c r="BG171" s="203"/>
      <c r="BH171" s="203"/>
      <c r="BI171" s="203"/>
      <c r="BJ171" s="203"/>
      <c r="BK171" s="203"/>
      <c r="BL171" s="203"/>
      <c r="BM171" s="203"/>
      <c r="BN171" s="203"/>
      <c r="BO171" s="203"/>
      <c r="BP171" s="203"/>
      <c r="BQ171" s="203"/>
      <c r="BR171" s="203"/>
      <c r="BS171" s="203"/>
      <c r="BT171" s="203"/>
      <c r="BU171" s="203"/>
      <c r="BV171" s="203"/>
      <c r="BW171" s="203"/>
      <c r="BX171" s="203"/>
      <c r="BY171" s="203"/>
      <c r="BZ171" s="203"/>
      <c r="CA171" s="203"/>
      <c r="CB171" s="203"/>
      <c r="CC171" s="203"/>
      <c r="CD171" s="203"/>
      <c r="CE171" s="203"/>
      <c r="CF171" s="203"/>
      <c r="CG171" s="203"/>
      <c r="CH171" s="203"/>
      <c r="CI171" s="203"/>
      <c r="CJ171" s="203"/>
      <c r="CK171" s="203"/>
    </row>
    <row r="172" spans="1:89" s="65" customFormat="1" x14ac:dyDescent="0.25">
      <c r="A172" s="261"/>
      <c r="P172" s="203"/>
      <c r="Q172" s="203"/>
      <c r="R172" s="203"/>
      <c r="S172" s="203"/>
      <c r="T172" s="203"/>
      <c r="U172" s="213"/>
      <c r="V172" s="258"/>
      <c r="W172" s="213" t="e">
        <f>Data!#REF!</f>
        <v>#REF!</v>
      </c>
      <c r="X172" s="215">
        <f>IF(ISERROR(INDEX(Data!$DY:$IB,MATCH($W172,Data!$DT:$DT,0),MATCH(X$1&amp;"/"&amp;$A$2,Data!$DY$1:$IB$1,0)))=TRUE,0,INDEX(Data!$DY:$IB,MATCH($W172,Data!$DT:$DT,0),MATCH(X$1&amp;"/"&amp;$A$2,Data!$DY$1:$IB$1,0)))</f>
        <v>0</v>
      </c>
      <c r="Y172" s="215">
        <f>IF(ISERROR(INDEX(Data!$DY:$IB,MATCH($W172,Data!$DT:$DT,0),MATCH(Y$1&amp;"/"&amp;$A$2,Data!$DY$1:$IB$1,0)))=TRUE,0,INDEX(Data!$DY:$IB,MATCH($W172,Data!$DT:$DT,0),MATCH(Y$1&amp;"/"&amp;$A$2,Data!$DY$1:$IB$1,0)))</f>
        <v>0</v>
      </c>
      <c r="Z172" s="215">
        <f>IF(ISERROR(INDEX(Data!$DY:$IB,MATCH($W172,Data!$DT:$DT,0),MATCH(Z$1&amp;"/"&amp;$A$2,Data!$DY$1:$IB$1,0)))=TRUE,0,INDEX(Data!$DY:$IB,MATCH($W172,Data!$DT:$DT,0),MATCH(Z$1&amp;"/"&amp;$A$2,Data!$DY$1:$IB$1,0)))</f>
        <v>0</v>
      </c>
      <c r="AA172" s="215">
        <f>IF(ISERROR(INDEX(Data!$DY:$IB,MATCH($W172,Data!$DT:$DT,0),MATCH(AA$1&amp;"/"&amp;$A$2,Data!$DY$1:$IB$1,0)))=TRUE,0,INDEX(Data!$DY:$IB,MATCH($W172,Data!$DT:$DT,0),MATCH(AA$1&amp;"/"&amp;$A$2,Data!$DY$1:$IB$1,0)))</f>
        <v>0</v>
      </c>
      <c r="AB172" s="215">
        <f>IF(ISERROR(INDEX(Data!$DY:$IB,MATCH($W172,Data!$DT:$DT,0),MATCH(AB$1&amp;"/"&amp;$A$2,Data!$DY$1:$IB$1,0)))=TRUE,0,INDEX(Data!$DY:$IB,MATCH($W172,Data!$DT:$DT,0),MATCH(AB$1&amp;"/"&amp;$A$2,Data!$DY$1:$IB$1,0)))</f>
        <v>0</v>
      </c>
      <c r="AC172" s="213">
        <f t="array" aca="1" ref="AC172" ca="1">SUMPRODUCT(($X172:$AB172&lt;=AC$2)*($X172:$AB172&gt;0))</f>
        <v>0</v>
      </c>
      <c r="AD172" s="213">
        <f t="shared" ca="1" si="63"/>
        <v>0</v>
      </c>
      <c r="AE172" s="213">
        <f t="shared" ca="1" si="63"/>
        <v>0</v>
      </c>
      <c r="AF172" s="213">
        <f t="shared" ca="1" si="63"/>
        <v>0</v>
      </c>
      <c r="AG172" s="213">
        <f t="shared" ca="1" si="63"/>
        <v>0</v>
      </c>
      <c r="AH172" s="213">
        <f t="shared" ca="1" si="63"/>
        <v>0</v>
      </c>
      <c r="AI172" s="213">
        <f t="shared" ca="1" si="47"/>
        <v>0</v>
      </c>
      <c r="AJ172" s="213" t="str">
        <f t="shared" ca="1" si="64"/>
        <v/>
      </c>
      <c r="AK172" s="213" t="str">
        <f t="shared" ca="1" si="65"/>
        <v/>
      </c>
      <c r="AL172" s="213" t="str">
        <f t="shared" ca="1" si="66"/>
        <v/>
      </c>
      <c r="AM172" s="213" t="str">
        <f t="shared" ca="1" si="67"/>
        <v/>
      </c>
      <c r="AN172" s="213" t="str">
        <f t="shared" ca="1" si="68"/>
        <v/>
      </c>
      <c r="AO172" s="213" t="str">
        <f t="shared" ca="1" si="69"/>
        <v/>
      </c>
      <c r="AP172" s="213" t="str">
        <f t="shared" ca="1" si="70"/>
        <v/>
      </c>
      <c r="AQ172" s="213" t="str">
        <f t="shared" ca="1" si="71"/>
        <v/>
      </c>
      <c r="AR172" s="204" t="str">
        <f ca="1">IF(OFFSET($AB172,0,MATCH(A$17,AC$1:AI$1,0))=0,"",OFFSET($AB172,0,MATCH(A$17,AC$1:AI$1,0))&amp;" / "&amp;W172 &amp;" ("&amp;INDEX(Data!DX:DX,MATCH(W172,Data!DT:DT,0))&amp;")")</f>
        <v/>
      </c>
      <c r="AS172" s="204" t="e">
        <f>INDEX(Data!DX:DX,MATCH(W172,Data!DT:DT,0))</f>
        <v>#REF!</v>
      </c>
      <c r="AT172" s="204" t="e">
        <f>MID(INDEX(Data!A:A,MATCH(W172,Data!DT:DT,0)),2,5)</f>
        <v>#REF!</v>
      </c>
      <c r="AU172" s="204" t="e">
        <f>INDEX(Data!DW:DW,MATCH(W172,Data!DT:DT,0))</f>
        <v>#REF!</v>
      </c>
      <c r="AV172" s="204" t="str">
        <f t="shared" ca="1" si="72"/>
        <v/>
      </c>
      <c r="AW172" s="204" t="e">
        <f t="array" aca="1" ref="AW172" ca="1">INDEX($AR$3:$AR$102,MATCH(LARGE(COUNTIF($AQ$3:$AQ$102,"&lt;"&amp;$AQ$3:$AQ$102),ROWS(AQ$3:AQ172)),COUNTIF($AQ$3:$AQ$102,"&lt;"&amp;$AQ$3:$AQ$102),0))</f>
        <v>#NUM!</v>
      </c>
      <c r="AX172" s="344"/>
      <c r="AY172" s="203"/>
      <c r="AZ172" s="203"/>
      <c r="BA172" s="203"/>
      <c r="BB172" s="203"/>
      <c r="BC172" s="203"/>
      <c r="BD172" s="203"/>
      <c r="BE172" s="203"/>
      <c r="BF172" s="203"/>
      <c r="BG172" s="203"/>
      <c r="BH172" s="203"/>
      <c r="BI172" s="203"/>
      <c r="BJ172" s="203"/>
      <c r="BK172" s="203"/>
      <c r="BL172" s="203"/>
      <c r="BM172" s="203"/>
      <c r="BN172" s="203"/>
      <c r="BO172" s="203"/>
      <c r="BP172" s="203"/>
      <c r="BQ172" s="203"/>
      <c r="BR172" s="203"/>
      <c r="BS172" s="203"/>
      <c r="BT172" s="203"/>
      <c r="BU172" s="203"/>
      <c r="BV172" s="203"/>
      <c r="BW172" s="203"/>
      <c r="BX172" s="203"/>
      <c r="BY172" s="203"/>
      <c r="BZ172" s="203"/>
      <c r="CA172" s="203"/>
      <c r="CB172" s="203"/>
      <c r="CC172" s="203"/>
      <c r="CD172" s="203"/>
      <c r="CE172" s="203"/>
      <c r="CF172" s="203"/>
      <c r="CG172" s="203"/>
      <c r="CH172" s="203"/>
      <c r="CI172" s="203"/>
      <c r="CJ172" s="203"/>
      <c r="CK172" s="203"/>
    </row>
    <row r="173" spans="1:89" s="65" customFormat="1" x14ac:dyDescent="0.25">
      <c r="A173" s="261"/>
      <c r="P173" s="203"/>
      <c r="Q173" s="203"/>
      <c r="R173" s="203"/>
      <c r="S173" s="203"/>
      <c r="T173" s="203"/>
      <c r="U173" s="213"/>
      <c r="V173" s="258"/>
      <c r="W173" s="213" t="e">
        <f>Data!#REF!</f>
        <v>#REF!</v>
      </c>
      <c r="X173" s="215">
        <f>IF(ISERROR(INDEX(Data!$DY:$IB,MATCH($W173,Data!$DT:$DT,0),MATCH(X$1&amp;"/"&amp;$A$2,Data!$DY$1:$IB$1,0)))=TRUE,0,INDEX(Data!$DY:$IB,MATCH($W173,Data!$DT:$DT,0),MATCH(X$1&amp;"/"&amp;$A$2,Data!$DY$1:$IB$1,0)))</f>
        <v>0</v>
      </c>
      <c r="Y173" s="215">
        <f>IF(ISERROR(INDEX(Data!$DY:$IB,MATCH($W173,Data!$DT:$DT,0),MATCH(Y$1&amp;"/"&amp;$A$2,Data!$DY$1:$IB$1,0)))=TRUE,0,INDEX(Data!$DY:$IB,MATCH($W173,Data!$DT:$DT,0),MATCH(Y$1&amp;"/"&amp;$A$2,Data!$DY$1:$IB$1,0)))</f>
        <v>0</v>
      </c>
      <c r="Z173" s="215">
        <f>IF(ISERROR(INDEX(Data!$DY:$IB,MATCH($W173,Data!$DT:$DT,0),MATCH(Z$1&amp;"/"&amp;$A$2,Data!$DY$1:$IB$1,0)))=TRUE,0,INDEX(Data!$DY:$IB,MATCH($W173,Data!$DT:$DT,0),MATCH(Z$1&amp;"/"&amp;$A$2,Data!$DY$1:$IB$1,0)))</f>
        <v>0</v>
      </c>
      <c r="AA173" s="215">
        <f>IF(ISERROR(INDEX(Data!$DY:$IB,MATCH($W173,Data!$DT:$DT,0),MATCH(AA$1&amp;"/"&amp;$A$2,Data!$DY$1:$IB$1,0)))=TRUE,0,INDEX(Data!$DY:$IB,MATCH($W173,Data!$DT:$DT,0),MATCH(AA$1&amp;"/"&amp;$A$2,Data!$DY$1:$IB$1,0)))</f>
        <v>0</v>
      </c>
      <c r="AB173" s="215">
        <f>IF(ISERROR(INDEX(Data!$DY:$IB,MATCH($W173,Data!$DT:$DT,0),MATCH(AB$1&amp;"/"&amp;$A$2,Data!$DY$1:$IB$1,0)))=TRUE,0,INDEX(Data!$DY:$IB,MATCH($W173,Data!$DT:$DT,0),MATCH(AB$1&amp;"/"&amp;$A$2,Data!$DY$1:$IB$1,0)))</f>
        <v>0</v>
      </c>
      <c r="AC173" s="213">
        <f t="array" aca="1" ref="AC173" ca="1">SUMPRODUCT(($X173:$AB173&lt;=AC$2)*($X173:$AB173&gt;0))</f>
        <v>0</v>
      </c>
      <c r="AD173" s="213">
        <f t="shared" ca="1" si="63"/>
        <v>0</v>
      </c>
      <c r="AE173" s="213">
        <f t="shared" ca="1" si="63"/>
        <v>0</v>
      </c>
      <c r="AF173" s="213">
        <f t="shared" ca="1" si="63"/>
        <v>0</v>
      </c>
      <c r="AG173" s="213">
        <f t="shared" ca="1" si="63"/>
        <v>0</v>
      </c>
      <c r="AH173" s="213">
        <f t="shared" ca="1" si="63"/>
        <v>0</v>
      </c>
      <c r="AI173" s="213">
        <f t="shared" ca="1" si="47"/>
        <v>0</v>
      </c>
      <c r="AJ173" s="213" t="str">
        <f t="shared" ca="1" si="64"/>
        <v/>
      </c>
      <c r="AK173" s="213" t="str">
        <f t="shared" ca="1" si="65"/>
        <v/>
      </c>
      <c r="AL173" s="213" t="str">
        <f t="shared" ca="1" si="66"/>
        <v/>
      </c>
      <c r="AM173" s="213" t="str">
        <f t="shared" ca="1" si="67"/>
        <v/>
      </c>
      <c r="AN173" s="213" t="str">
        <f t="shared" ca="1" si="68"/>
        <v/>
      </c>
      <c r="AO173" s="213" t="str">
        <f t="shared" ca="1" si="69"/>
        <v/>
      </c>
      <c r="AP173" s="213" t="str">
        <f t="shared" ca="1" si="70"/>
        <v/>
      </c>
      <c r="AQ173" s="213" t="str">
        <f t="shared" ca="1" si="71"/>
        <v/>
      </c>
      <c r="AR173" s="204" t="str">
        <f ca="1">IF(OFFSET($AB173,0,MATCH(A$17,AC$1:AI$1,0))=0,"",OFFSET($AB173,0,MATCH(A$17,AC$1:AI$1,0))&amp;" / "&amp;W173 &amp;" ("&amp;INDEX(Data!DX:DX,MATCH(W173,Data!DT:DT,0))&amp;")")</f>
        <v/>
      </c>
      <c r="AS173" s="204" t="e">
        <f>INDEX(Data!DX:DX,MATCH(W173,Data!DT:DT,0))</f>
        <v>#REF!</v>
      </c>
      <c r="AT173" s="204" t="e">
        <f>MID(INDEX(Data!A:A,MATCH(W173,Data!DT:DT,0)),2,5)</f>
        <v>#REF!</v>
      </c>
      <c r="AU173" s="204" t="e">
        <f>INDEX(Data!DW:DW,MATCH(W173,Data!DT:DT,0))</f>
        <v>#REF!</v>
      </c>
      <c r="AV173" s="204" t="str">
        <f t="shared" ca="1" si="72"/>
        <v/>
      </c>
      <c r="AW173" s="204" t="e">
        <f t="array" aca="1" ref="AW173" ca="1">INDEX($AR$3:$AR$102,MATCH(LARGE(COUNTIF($AQ$3:$AQ$102,"&lt;"&amp;$AQ$3:$AQ$102),ROWS(AQ$3:AQ173)),COUNTIF($AQ$3:$AQ$102,"&lt;"&amp;$AQ$3:$AQ$102),0))</f>
        <v>#NUM!</v>
      </c>
      <c r="AX173" s="344"/>
      <c r="AY173" s="203"/>
      <c r="AZ173" s="203"/>
      <c r="BA173" s="203"/>
      <c r="BB173" s="203"/>
      <c r="BC173" s="203"/>
      <c r="BD173" s="203"/>
      <c r="BE173" s="203"/>
      <c r="BF173" s="203"/>
      <c r="BG173" s="203"/>
      <c r="BH173" s="203"/>
      <c r="BI173" s="203"/>
      <c r="BJ173" s="203"/>
      <c r="BK173" s="203"/>
      <c r="BL173" s="203"/>
      <c r="BM173" s="203"/>
      <c r="BN173" s="203"/>
      <c r="BO173" s="203"/>
      <c r="BP173" s="203"/>
      <c r="BQ173" s="203"/>
      <c r="BR173" s="203"/>
      <c r="BS173" s="203"/>
      <c r="BT173" s="203"/>
      <c r="BU173" s="203"/>
      <c r="BV173" s="203"/>
      <c r="BW173" s="203"/>
      <c r="BX173" s="203"/>
      <c r="BY173" s="203"/>
      <c r="BZ173" s="203"/>
      <c r="CA173" s="203"/>
      <c r="CB173" s="203"/>
      <c r="CC173" s="203"/>
      <c r="CD173" s="203"/>
      <c r="CE173" s="203"/>
      <c r="CF173" s="203"/>
      <c r="CG173" s="203"/>
      <c r="CH173" s="203"/>
      <c r="CI173" s="203"/>
      <c r="CJ173" s="203"/>
      <c r="CK173" s="203"/>
    </row>
    <row r="174" spans="1:89" s="65" customFormat="1" x14ac:dyDescent="0.25">
      <c r="A174" s="261"/>
      <c r="P174" s="203"/>
      <c r="Q174" s="203"/>
      <c r="R174" s="203"/>
      <c r="S174" s="203"/>
      <c r="T174" s="203"/>
      <c r="U174" s="213"/>
      <c r="V174" s="258"/>
      <c r="W174" s="213" t="e">
        <f>Data!#REF!</f>
        <v>#REF!</v>
      </c>
      <c r="X174" s="215">
        <f>IF(ISERROR(INDEX(Data!$DY:$IB,MATCH($W174,Data!$DT:$DT,0),MATCH(X$1&amp;"/"&amp;$A$2,Data!$DY$1:$IB$1,0)))=TRUE,0,INDEX(Data!$DY:$IB,MATCH($W174,Data!$DT:$DT,0),MATCH(X$1&amp;"/"&amp;$A$2,Data!$DY$1:$IB$1,0)))</f>
        <v>0</v>
      </c>
      <c r="Y174" s="215">
        <f>IF(ISERROR(INDEX(Data!$DY:$IB,MATCH($W174,Data!$DT:$DT,0),MATCH(Y$1&amp;"/"&amp;$A$2,Data!$DY$1:$IB$1,0)))=TRUE,0,INDEX(Data!$DY:$IB,MATCH($W174,Data!$DT:$DT,0),MATCH(Y$1&amp;"/"&amp;$A$2,Data!$DY$1:$IB$1,0)))</f>
        <v>0</v>
      </c>
      <c r="Z174" s="215">
        <f>IF(ISERROR(INDEX(Data!$DY:$IB,MATCH($W174,Data!$DT:$DT,0),MATCH(Z$1&amp;"/"&amp;$A$2,Data!$DY$1:$IB$1,0)))=TRUE,0,INDEX(Data!$DY:$IB,MATCH($W174,Data!$DT:$DT,0),MATCH(Z$1&amp;"/"&amp;$A$2,Data!$DY$1:$IB$1,0)))</f>
        <v>0</v>
      </c>
      <c r="AA174" s="215">
        <f>IF(ISERROR(INDEX(Data!$DY:$IB,MATCH($W174,Data!$DT:$DT,0),MATCH(AA$1&amp;"/"&amp;$A$2,Data!$DY$1:$IB$1,0)))=TRUE,0,INDEX(Data!$DY:$IB,MATCH($W174,Data!$DT:$DT,0),MATCH(AA$1&amp;"/"&amp;$A$2,Data!$DY$1:$IB$1,0)))</f>
        <v>0</v>
      </c>
      <c r="AB174" s="215">
        <f>IF(ISERROR(INDEX(Data!$DY:$IB,MATCH($W174,Data!$DT:$DT,0),MATCH(AB$1&amp;"/"&amp;$A$2,Data!$DY$1:$IB$1,0)))=TRUE,0,INDEX(Data!$DY:$IB,MATCH($W174,Data!$DT:$DT,0),MATCH(AB$1&amp;"/"&amp;$A$2,Data!$DY$1:$IB$1,0)))</f>
        <v>0</v>
      </c>
      <c r="AC174" s="213">
        <f t="array" aca="1" ref="AC174" ca="1">SUMPRODUCT(($X174:$AB174&lt;=AC$2)*($X174:$AB174&gt;0))</f>
        <v>0</v>
      </c>
      <c r="AD174" s="213">
        <f t="shared" ca="1" si="63"/>
        <v>0</v>
      </c>
      <c r="AE174" s="213">
        <f t="shared" ca="1" si="63"/>
        <v>0</v>
      </c>
      <c r="AF174" s="213">
        <f t="shared" ca="1" si="63"/>
        <v>0</v>
      </c>
      <c r="AG174" s="213">
        <f t="shared" ca="1" si="63"/>
        <v>0</v>
      </c>
      <c r="AH174" s="213">
        <f t="shared" ca="1" si="63"/>
        <v>0</v>
      </c>
      <c r="AI174" s="213">
        <f t="shared" ca="1" si="47"/>
        <v>0</v>
      </c>
      <c r="AJ174" s="213" t="str">
        <f t="shared" ca="1" si="64"/>
        <v/>
      </c>
      <c r="AK174" s="213" t="str">
        <f t="shared" ca="1" si="65"/>
        <v/>
      </c>
      <c r="AL174" s="213" t="str">
        <f t="shared" ca="1" si="66"/>
        <v/>
      </c>
      <c r="AM174" s="213" t="str">
        <f t="shared" ca="1" si="67"/>
        <v/>
      </c>
      <c r="AN174" s="213" t="str">
        <f t="shared" ca="1" si="68"/>
        <v/>
      </c>
      <c r="AO174" s="213" t="str">
        <f t="shared" ca="1" si="69"/>
        <v/>
      </c>
      <c r="AP174" s="213" t="str">
        <f t="shared" ca="1" si="70"/>
        <v/>
      </c>
      <c r="AQ174" s="213" t="str">
        <f t="shared" ca="1" si="71"/>
        <v/>
      </c>
      <c r="AR174" s="204" t="str">
        <f ca="1">IF(OFFSET($AB174,0,MATCH(A$17,AC$1:AI$1,0))=0,"",OFFSET($AB174,0,MATCH(A$17,AC$1:AI$1,0))&amp;" / "&amp;W174 &amp;" ("&amp;INDEX(Data!DX:DX,MATCH(W174,Data!DT:DT,0))&amp;")")</f>
        <v/>
      </c>
      <c r="AS174" s="204" t="e">
        <f>INDEX(Data!DX:DX,MATCH(W174,Data!DT:DT,0))</f>
        <v>#REF!</v>
      </c>
      <c r="AT174" s="204" t="e">
        <f>MID(INDEX(Data!A:A,MATCH(W174,Data!DT:DT,0)),2,5)</f>
        <v>#REF!</v>
      </c>
      <c r="AU174" s="204" t="e">
        <f>INDEX(Data!DW:DW,MATCH(W174,Data!DT:DT,0))</f>
        <v>#REF!</v>
      </c>
      <c r="AV174" s="204" t="str">
        <f t="shared" ca="1" si="72"/>
        <v/>
      </c>
      <c r="AW174" s="204" t="e">
        <f t="array" aca="1" ref="AW174" ca="1">INDEX($AR$3:$AR$102,MATCH(LARGE(COUNTIF($AQ$3:$AQ$102,"&lt;"&amp;$AQ$3:$AQ$102),ROWS(AQ$3:AQ174)),COUNTIF($AQ$3:$AQ$102,"&lt;"&amp;$AQ$3:$AQ$102),0))</f>
        <v>#NUM!</v>
      </c>
      <c r="AX174" s="344"/>
      <c r="AY174" s="203"/>
      <c r="AZ174" s="203"/>
      <c r="BA174" s="203"/>
      <c r="BB174" s="203"/>
      <c r="BC174" s="203"/>
      <c r="BD174" s="203"/>
      <c r="BE174" s="203"/>
      <c r="BF174" s="203"/>
      <c r="BG174" s="203"/>
      <c r="BH174" s="203"/>
      <c r="BI174" s="203"/>
      <c r="BJ174" s="203"/>
      <c r="BK174" s="203"/>
      <c r="BL174" s="203"/>
      <c r="BM174" s="203"/>
      <c r="BN174" s="203"/>
      <c r="BO174" s="203"/>
      <c r="BP174" s="203"/>
      <c r="BQ174" s="203"/>
      <c r="BR174" s="203"/>
      <c r="BS174" s="203"/>
      <c r="BT174" s="203"/>
      <c r="BU174" s="203"/>
      <c r="BV174" s="203"/>
      <c r="BW174" s="203"/>
      <c r="BX174" s="203"/>
      <c r="BY174" s="203"/>
      <c r="BZ174" s="203"/>
      <c r="CA174" s="203"/>
      <c r="CB174" s="203"/>
      <c r="CC174" s="203"/>
      <c r="CD174" s="203"/>
      <c r="CE174" s="203"/>
      <c r="CF174" s="203"/>
      <c r="CG174" s="203"/>
      <c r="CH174" s="203"/>
      <c r="CI174" s="203"/>
      <c r="CJ174" s="203"/>
      <c r="CK174" s="203"/>
    </row>
    <row r="175" spans="1:89" s="65" customFormat="1" x14ac:dyDescent="0.25">
      <c r="A175" s="261"/>
      <c r="P175" s="203"/>
      <c r="Q175" s="203"/>
      <c r="R175" s="203"/>
      <c r="S175" s="203"/>
      <c r="T175" s="203"/>
      <c r="U175" s="213"/>
      <c r="V175" s="258"/>
      <c r="W175" s="213" t="e">
        <f>Data!#REF!</f>
        <v>#REF!</v>
      </c>
      <c r="X175" s="215">
        <f>IF(ISERROR(INDEX(Data!$DY:$IB,MATCH($W175,Data!$DT:$DT,0),MATCH(X$1&amp;"/"&amp;$A$2,Data!$DY$1:$IB$1,0)))=TRUE,0,INDEX(Data!$DY:$IB,MATCH($W175,Data!$DT:$DT,0),MATCH(X$1&amp;"/"&amp;$A$2,Data!$DY$1:$IB$1,0)))</f>
        <v>0</v>
      </c>
      <c r="Y175" s="215">
        <f>IF(ISERROR(INDEX(Data!$DY:$IB,MATCH($W175,Data!$DT:$DT,0),MATCH(Y$1&amp;"/"&amp;$A$2,Data!$DY$1:$IB$1,0)))=TRUE,0,INDEX(Data!$DY:$IB,MATCH($W175,Data!$DT:$DT,0),MATCH(Y$1&amp;"/"&amp;$A$2,Data!$DY$1:$IB$1,0)))</f>
        <v>0</v>
      </c>
      <c r="Z175" s="215">
        <f>IF(ISERROR(INDEX(Data!$DY:$IB,MATCH($W175,Data!$DT:$DT,0),MATCH(Z$1&amp;"/"&amp;$A$2,Data!$DY$1:$IB$1,0)))=TRUE,0,INDEX(Data!$DY:$IB,MATCH($W175,Data!$DT:$DT,0),MATCH(Z$1&amp;"/"&amp;$A$2,Data!$DY$1:$IB$1,0)))</f>
        <v>0</v>
      </c>
      <c r="AA175" s="215">
        <f>IF(ISERROR(INDEX(Data!$DY:$IB,MATCH($W175,Data!$DT:$DT,0),MATCH(AA$1&amp;"/"&amp;$A$2,Data!$DY$1:$IB$1,0)))=TRUE,0,INDEX(Data!$DY:$IB,MATCH($W175,Data!$DT:$DT,0),MATCH(AA$1&amp;"/"&amp;$A$2,Data!$DY$1:$IB$1,0)))</f>
        <v>0</v>
      </c>
      <c r="AB175" s="215">
        <f>IF(ISERROR(INDEX(Data!$DY:$IB,MATCH($W175,Data!$DT:$DT,0),MATCH(AB$1&amp;"/"&amp;$A$2,Data!$DY$1:$IB$1,0)))=TRUE,0,INDEX(Data!$DY:$IB,MATCH($W175,Data!$DT:$DT,0),MATCH(AB$1&amp;"/"&amp;$A$2,Data!$DY$1:$IB$1,0)))</f>
        <v>0</v>
      </c>
      <c r="AC175" s="213">
        <f t="array" aca="1" ref="AC175" ca="1">SUMPRODUCT(($X175:$AB175&lt;=AC$2)*($X175:$AB175&gt;0))</f>
        <v>0</v>
      </c>
      <c r="AD175" s="213">
        <f t="shared" ca="1" si="63"/>
        <v>0</v>
      </c>
      <c r="AE175" s="213">
        <f t="shared" ca="1" si="63"/>
        <v>0</v>
      </c>
      <c r="AF175" s="213">
        <f t="shared" ca="1" si="63"/>
        <v>0</v>
      </c>
      <c r="AG175" s="213">
        <f t="shared" ca="1" si="63"/>
        <v>0</v>
      </c>
      <c r="AH175" s="213">
        <f t="shared" ca="1" si="63"/>
        <v>0</v>
      </c>
      <c r="AI175" s="213">
        <f t="shared" ca="1" si="47"/>
        <v>0</v>
      </c>
      <c r="AJ175" s="213" t="str">
        <f t="shared" ca="1" si="64"/>
        <v/>
      </c>
      <c r="AK175" s="213" t="str">
        <f t="shared" ca="1" si="65"/>
        <v/>
      </c>
      <c r="AL175" s="213" t="str">
        <f t="shared" ca="1" si="66"/>
        <v/>
      </c>
      <c r="AM175" s="213" t="str">
        <f t="shared" ca="1" si="67"/>
        <v/>
      </c>
      <c r="AN175" s="213" t="str">
        <f t="shared" ca="1" si="68"/>
        <v/>
      </c>
      <c r="AO175" s="213" t="str">
        <f t="shared" ca="1" si="69"/>
        <v/>
      </c>
      <c r="AP175" s="213" t="str">
        <f t="shared" ca="1" si="70"/>
        <v/>
      </c>
      <c r="AQ175" s="213" t="str">
        <f t="shared" ca="1" si="71"/>
        <v/>
      </c>
      <c r="AR175" s="204" t="str">
        <f ca="1">IF(OFFSET($AB175,0,MATCH(A$17,AC$1:AI$1,0))=0,"",OFFSET($AB175,0,MATCH(A$17,AC$1:AI$1,0))&amp;" / "&amp;W175 &amp;" ("&amp;INDEX(Data!DX:DX,MATCH(W175,Data!DT:DT,0))&amp;")")</f>
        <v/>
      </c>
      <c r="AS175" s="204" t="e">
        <f>INDEX(Data!DX:DX,MATCH(W175,Data!DT:DT,0))</f>
        <v>#REF!</v>
      </c>
      <c r="AT175" s="204" t="e">
        <f>MID(INDEX(Data!A:A,MATCH(W175,Data!DT:DT,0)),2,5)</f>
        <v>#REF!</v>
      </c>
      <c r="AU175" s="204" t="e">
        <f>INDEX(Data!DW:DW,MATCH(W175,Data!DT:DT,0))</f>
        <v>#REF!</v>
      </c>
      <c r="AV175" s="204" t="str">
        <f t="shared" ca="1" si="72"/>
        <v/>
      </c>
      <c r="AW175" s="204" t="e">
        <f t="array" aca="1" ref="AW175" ca="1">INDEX($AR$3:$AR$102,MATCH(LARGE(COUNTIF($AQ$3:$AQ$102,"&lt;"&amp;$AQ$3:$AQ$102),ROWS(AQ$3:AQ175)),COUNTIF($AQ$3:$AQ$102,"&lt;"&amp;$AQ$3:$AQ$102),0))</f>
        <v>#NUM!</v>
      </c>
      <c r="AX175" s="344"/>
      <c r="AY175" s="203"/>
      <c r="AZ175" s="203"/>
      <c r="BA175" s="203"/>
      <c r="BB175" s="203"/>
      <c r="BC175" s="203"/>
      <c r="BD175" s="203"/>
      <c r="BE175" s="203"/>
      <c r="BF175" s="203"/>
      <c r="BG175" s="203"/>
      <c r="BH175" s="203"/>
      <c r="BI175" s="203"/>
      <c r="BJ175" s="203"/>
      <c r="BK175" s="203"/>
      <c r="BL175" s="203"/>
      <c r="BM175" s="203"/>
      <c r="BN175" s="203"/>
      <c r="BO175" s="203"/>
      <c r="BP175" s="203"/>
      <c r="BQ175" s="203"/>
      <c r="BR175" s="203"/>
      <c r="BS175" s="203"/>
      <c r="BT175" s="203"/>
      <c r="BU175" s="203"/>
      <c r="BV175" s="203"/>
      <c r="BW175" s="203"/>
      <c r="BX175" s="203"/>
      <c r="BY175" s="203"/>
      <c r="BZ175" s="203"/>
      <c r="CA175" s="203"/>
      <c r="CB175" s="203"/>
      <c r="CC175" s="203"/>
      <c r="CD175" s="203"/>
      <c r="CE175" s="203"/>
      <c r="CF175" s="203"/>
      <c r="CG175" s="203"/>
      <c r="CH175" s="203"/>
      <c r="CI175" s="203"/>
      <c r="CJ175" s="203"/>
      <c r="CK175" s="203"/>
    </row>
    <row r="176" spans="1:89" s="65" customFormat="1" x14ac:dyDescent="0.25">
      <c r="A176" s="261"/>
      <c r="P176" s="203"/>
      <c r="Q176" s="203"/>
      <c r="R176" s="203"/>
      <c r="S176" s="203"/>
      <c r="T176" s="203"/>
      <c r="U176" s="213"/>
      <c r="V176" s="258"/>
      <c r="W176" s="213" t="e">
        <f>Data!#REF!</f>
        <v>#REF!</v>
      </c>
      <c r="X176" s="215">
        <f>IF(ISERROR(INDEX(Data!$DY:$IB,MATCH($W176,Data!$DT:$DT,0),MATCH(X$1&amp;"/"&amp;$A$2,Data!$DY$1:$IB$1,0)))=TRUE,0,INDEX(Data!$DY:$IB,MATCH($W176,Data!$DT:$DT,0),MATCH(X$1&amp;"/"&amp;$A$2,Data!$DY$1:$IB$1,0)))</f>
        <v>0</v>
      </c>
      <c r="Y176" s="215">
        <f>IF(ISERROR(INDEX(Data!$DY:$IB,MATCH($W176,Data!$DT:$DT,0),MATCH(Y$1&amp;"/"&amp;$A$2,Data!$DY$1:$IB$1,0)))=TRUE,0,INDEX(Data!$DY:$IB,MATCH($W176,Data!$DT:$DT,0),MATCH(Y$1&amp;"/"&amp;$A$2,Data!$DY$1:$IB$1,0)))</f>
        <v>0</v>
      </c>
      <c r="Z176" s="215">
        <f>IF(ISERROR(INDEX(Data!$DY:$IB,MATCH($W176,Data!$DT:$DT,0),MATCH(Z$1&amp;"/"&amp;$A$2,Data!$DY$1:$IB$1,0)))=TRUE,0,INDEX(Data!$DY:$IB,MATCH($W176,Data!$DT:$DT,0),MATCH(Z$1&amp;"/"&amp;$A$2,Data!$DY$1:$IB$1,0)))</f>
        <v>0</v>
      </c>
      <c r="AA176" s="215">
        <f>IF(ISERROR(INDEX(Data!$DY:$IB,MATCH($W176,Data!$DT:$DT,0),MATCH(AA$1&amp;"/"&amp;$A$2,Data!$DY$1:$IB$1,0)))=TRUE,0,INDEX(Data!$DY:$IB,MATCH($W176,Data!$DT:$DT,0),MATCH(AA$1&amp;"/"&amp;$A$2,Data!$DY$1:$IB$1,0)))</f>
        <v>0</v>
      </c>
      <c r="AB176" s="215">
        <f>IF(ISERROR(INDEX(Data!$DY:$IB,MATCH($W176,Data!$DT:$DT,0),MATCH(AB$1&amp;"/"&amp;$A$2,Data!$DY$1:$IB$1,0)))=TRUE,0,INDEX(Data!$DY:$IB,MATCH($W176,Data!$DT:$DT,0),MATCH(AB$1&amp;"/"&amp;$A$2,Data!$DY$1:$IB$1,0)))</f>
        <v>0</v>
      </c>
      <c r="AC176" s="213">
        <f t="array" aca="1" ref="AC176" ca="1">SUMPRODUCT(($X176:$AB176&lt;=AC$2)*($X176:$AB176&gt;0))</f>
        <v>0</v>
      </c>
      <c r="AD176" s="213">
        <f t="shared" ca="1" si="63"/>
        <v>0</v>
      </c>
      <c r="AE176" s="213">
        <f t="shared" ca="1" si="63"/>
        <v>0</v>
      </c>
      <c r="AF176" s="213">
        <f t="shared" ca="1" si="63"/>
        <v>0</v>
      </c>
      <c r="AG176" s="213">
        <f t="shared" ca="1" si="63"/>
        <v>0</v>
      </c>
      <c r="AH176" s="213">
        <f t="shared" ca="1" si="63"/>
        <v>0</v>
      </c>
      <c r="AI176" s="213">
        <f t="shared" ca="1" si="47"/>
        <v>0</v>
      </c>
      <c r="AJ176" s="213" t="str">
        <f t="shared" ca="1" si="64"/>
        <v/>
      </c>
      <c r="AK176" s="213" t="str">
        <f t="shared" ca="1" si="65"/>
        <v/>
      </c>
      <c r="AL176" s="213" t="str">
        <f t="shared" ca="1" si="66"/>
        <v/>
      </c>
      <c r="AM176" s="213" t="str">
        <f t="shared" ca="1" si="67"/>
        <v/>
      </c>
      <c r="AN176" s="213" t="str">
        <f t="shared" ca="1" si="68"/>
        <v/>
      </c>
      <c r="AO176" s="213" t="str">
        <f t="shared" ca="1" si="69"/>
        <v/>
      </c>
      <c r="AP176" s="213" t="str">
        <f t="shared" ca="1" si="70"/>
        <v/>
      </c>
      <c r="AQ176" s="213" t="str">
        <f t="shared" ca="1" si="71"/>
        <v/>
      </c>
      <c r="AR176" s="204" t="str">
        <f ca="1">IF(OFFSET($AB176,0,MATCH(A$17,AC$1:AI$1,0))=0,"",OFFSET($AB176,0,MATCH(A$17,AC$1:AI$1,0))&amp;" / "&amp;W176 &amp;" ("&amp;INDEX(Data!DX:DX,MATCH(W176,Data!DT:DT,0))&amp;")")</f>
        <v/>
      </c>
      <c r="AS176" s="204" t="e">
        <f>INDEX(Data!DX:DX,MATCH(W176,Data!DT:DT,0))</f>
        <v>#REF!</v>
      </c>
      <c r="AT176" s="204" t="e">
        <f>MID(INDEX(Data!A:A,MATCH(W176,Data!DT:DT,0)),2,5)</f>
        <v>#REF!</v>
      </c>
      <c r="AU176" s="204" t="e">
        <f>INDEX(Data!DW:DW,MATCH(W176,Data!DT:DT,0))</f>
        <v>#REF!</v>
      </c>
      <c r="AV176" s="204" t="str">
        <f t="shared" ca="1" si="72"/>
        <v/>
      </c>
      <c r="AW176" s="204" t="e">
        <f t="array" aca="1" ref="AW176" ca="1">INDEX($AR$3:$AR$102,MATCH(LARGE(COUNTIF($AQ$3:$AQ$102,"&lt;"&amp;$AQ$3:$AQ$102),ROWS(AQ$3:AQ176)),COUNTIF($AQ$3:$AQ$102,"&lt;"&amp;$AQ$3:$AQ$102),0))</f>
        <v>#NUM!</v>
      </c>
      <c r="AX176" s="344"/>
      <c r="AY176" s="203"/>
      <c r="AZ176" s="203"/>
      <c r="BA176" s="203"/>
      <c r="BB176" s="203"/>
      <c r="BC176" s="203"/>
      <c r="BD176" s="203"/>
      <c r="BE176" s="203"/>
      <c r="BF176" s="203"/>
      <c r="BG176" s="203"/>
      <c r="BH176" s="203"/>
      <c r="BI176" s="203"/>
      <c r="BJ176" s="203"/>
      <c r="BK176" s="203"/>
      <c r="BL176" s="203"/>
      <c r="BM176" s="203"/>
      <c r="BN176" s="203"/>
      <c r="BO176" s="203"/>
      <c r="BP176" s="203"/>
      <c r="BQ176" s="203"/>
      <c r="BR176" s="203"/>
      <c r="BS176" s="203"/>
      <c r="BT176" s="203"/>
      <c r="BU176" s="203"/>
      <c r="BV176" s="203"/>
      <c r="BW176" s="203"/>
      <c r="BX176" s="203"/>
      <c r="BY176" s="203"/>
      <c r="BZ176" s="203"/>
      <c r="CA176" s="203"/>
      <c r="CB176" s="203"/>
      <c r="CC176" s="203"/>
      <c r="CD176" s="203"/>
      <c r="CE176" s="203"/>
      <c r="CF176" s="203"/>
      <c r="CG176" s="203"/>
      <c r="CH176" s="203"/>
      <c r="CI176" s="203"/>
      <c r="CJ176" s="203"/>
      <c r="CK176" s="203"/>
    </row>
    <row r="177" spans="1:89" s="65" customFormat="1" x14ac:dyDescent="0.25">
      <c r="A177" s="261"/>
      <c r="P177" s="203"/>
      <c r="Q177" s="203"/>
      <c r="R177" s="203"/>
      <c r="S177" s="203"/>
      <c r="T177" s="203"/>
      <c r="U177" s="213"/>
      <c r="V177" s="258"/>
      <c r="W177" s="213" t="e">
        <f>Data!#REF!</f>
        <v>#REF!</v>
      </c>
      <c r="X177" s="215">
        <f>IF(ISERROR(INDEX(Data!$DY:$IB,MATCH($W177,Data!$DT:$DT,0),MATCH(X$1&amp;"/"&amp;$A$2,Data!$DY$1:$IB$1,0)))=TRUE,0,INDEX(Data!$DY:$IB,MATCH($W177,Data!$DT:$DT,0),MATCH(X$1&amp;"/"&amp;$A$2,Data!$DY$1:$IB$1,0)))</f>
        <v>0</v>
      </c>
      <c r="Y177" s="215">
        <f>IF(ISERROR(INDEX(Data!$DY:$IB,MATCH($W177,Data!$DT:$DT,0),MATCH(Y$1&amp;"/"&amp;$A$2,Data!$DY$1:$IB$1,0)))=TRUE,0,INDEX(Data!$DY:$IB,MATCH($W177,Data!$DT:$DT,0),MATCH(Y$1&amp;"/"&amp;$A$2,Data!$DY$1:$IB$1,0)))</f>
        <v>0</v>
      </c>
      <c r="Z177" s="215">
        <f>IF(ISERROR(INDEX(Data!$DY:$IB,MATCH($W177,Data!$DT:$DT,0),MATCH(Z$1&amp;"/"&amp;$A$2,Data!$DY$1:$IB$1,0)))=TRUE,0,INDEX(Data!$DY:$IB,MATCH($W177,Data!$DT:$DT,0),MATCH(Z$1&amp;"/"&amp;$A$2,Data!$DY$1:$IB$1,0)))</f>
        <v>0</v>
      </c>
      <c r="AA177" s="215">
        <f>IF(ISERROR(INDEX(Data!$DY:$IB,MATCH($W177,Data!$DT:$DT,0),MATCH(AA$1&amp;"/"&amp;$A$2,Data!$DY$1:$IB$1,0)))=TRUE,0,INDEX(Data!$DY:$IB,MATCH($W177,Data!$DT:$DT,0),MATCH(AA$1&amp;"/"&amp;$A$2,Data!$DY$1:$IB$1,0)))</f>
        <v>0</v>
      </c>
      <c r="AB177" s="215">
        <f>IF(ISERROR(INDEX(Data!$DY:$IB,MATCH($W177,Data!$DT:$DT,0),MATCH(AB$1&amp;"/"&amp;$A$2,Data!$DY$1:$IB$1,0)))=TRUE,0,INDEX(Data!$DY:$IB,MATCH($W177,Data!$DT:$DT,0),MATCH(AB$1&amp;"/"&amp;$A$2,Data!$DY$1:$IB$1,0)))</f>
        <v>0</v>
      </c>
      <c r="AC177" s="213">
        <f t="array" aca="1" ref="AC177" ca="1">SUMPRODUCT(($X177:$AB177&lt;=AC$2)*($X177:$AB177&gt;0))</f>
        <v>0</v>
      </c>
      <c r="AD177" s="213">
        <f t="shared" ca="1" si="63"/>
        <v>0</v>
      </c>
      <c r="AE177" s="213">
        <f t="shared" ca="1" si="63"/>
        <v>0</v>
      </c>
      <c r="AF177" s="213">
        <f t="shared" ca="1" si="63"/>
        <v>0</v>
      </c>
      <c r="AG177" s="213">
        <f t="shared" ca="1" si="63"/>
        <v>0</v>
      </c>
      <c r="AH177" s="213">
        <f t="shared" ca="1" si="63"/>
        <v>0</v>
      </c>
      <c r="AI177" s="213">
        <f t="shared" ca="1" si="47"/>
        <v>0</v>
      </c>
      <c r="AJ177" s="213" t="str">
        <f t="shared" ca="1" si="64"/>
        <v/>
      </c>
      <c r="AK177" s="213" t="str">
        <f t="shared" ca="1" si="65"/>
        <v/>
      </c>
      <c r="AL177" s="213" t="str">
        <f t="shared" ca="1" si="66"/>
        <v/>
      </c>
      <c r="AM177" s="213" t="str">
        <f t="shared" ca="1" si="67"/>
        <v/>
      </c>
      <c r="AN177" s="213" t="str">
        <f t="shared" ca="1" si="68"/>
        <v/>
      </c>
      <c r="AO177" s="213" t="str">
        <f t="shared" ca="1" si="69"/>
        <v/>
      </c>
      <c r="AP177" s="213" t="str">
        <f t="shared" ca="1" si="70"/>
        <v/>
      </c>
      <c r="AQ177" s="213" t="str">
        <f t="shared" ca="1" si="71"/>
        <v/>
      </c>
      <c r="AR177" s="204" t="str">
        <f ca="1">IF(OFFSET($AB177,0,MATCH(A$17,AC$1:AI$1,0))=0,"",OFFSET($AB177,0,MATCH(A$17,AC$1:AI$1,0))&amp;" / "&amp;W177 &amp;" ("&amp;INDEX(Data!DX:DX,MATCH(W177,Data!DT:DT,0))&amp;")")</f>
        <v/>
      </c>
      <c r="AS177" s="204" t="e">
        <f>INDEX(Data!DX:DX,MATCH(W177,Data!DT:DT,0))</f>
        <v>#REF!</v>
      </c>
      <c r="AT177" s="204" t="e">
        <f>MID(INDEX(Data!A:A,MATCH(W177,Data!DT:DT,0)),2,5)</f>
        <v>#REF!</v>
      </c>
      <c r="AU177" s="204" t="e">
        <f>INDEX(Data!DW:DW,MATCH(W177,Data!DT:DT,0))</f>
        <v>#REF!</v>
      </c>
      <c r="AV177" s="204" t="str">
        <f t="shared" ca="1" si="72"/>
        <v/>
      </c>
      <c r="AW177" s="204" t="e">
        <f t="array" aca="1" ref="AW177" ca="1">INDEX($AR$3:$AR$102,MATCH(LARGE(COUNTIF($AQ$3:$AQ$102,"&lt;"&amp;$AQ$3:$AQ$102),ROWS(AQ$3:AQ177)),COUNTIF($AQ$3:$AQ$102,"&lt;"&amp;$AQ$3:$AQ$102),0))</f>
        <v>#NUM!</v>
      </c>
      <c r="AX177" s="344"/>
      <c r="AY177" s="203"/>
      <c r="AZ177" s="203"/>
      <c r="BA177" s="203"/>
      <c r="BB177" s="203"/>
      <c r="BC177" s="203"/>
      <c r="BD177" s="203"/>
      <c r="BE177" s="203"/>
      <c r="BF177" s="203"/>
      <c r="BG177" s="203"/>
      <c r="BH177" s="203"/>
      <c r="BI177" s="203"/>
      <c r="BJ177" s="203"/>
      <c r="BK177" s="203"/>
      <c r="BL177" s="203"/>
      <c r="BM177" s="203"/>
      <c r="BN177" s="203"/>
      <c r="BO177" s="203"/>
      <c r="BP177" s="203"/>
      <c r="BQ177" s="203"/>
      <c r="BR177" s="203"/>
      <c r="BS177" s="203"/>
      <c r="BT177" s="203"/>
      <c r="BU177" s="203"/>
      <c r="BV177" s="203"/>
      <c r="BW177" s="203"/>
      <c r="BX177" s="203"/>
      <c r="BY177" s="203"/>
      <c r="BZ177" s="203"/>
      <c r="CA177" s="203"/>
      <c r="CB177" s="203"/>
      <c r="CC177" s="203"/>
      <c r="CD177" s="203"/>
      <c r="CE177" s="203"/>
      <c r="CF177" s="203"/>
      <c r="CG177" s="203"/>
      <c r="CH177" s="203"/>
      <c r="CI177" s="203"/>
      <c r="CJ177" s="203"/>
      <c r="CK177" s="203"/>
    </row>
    <row r="178" spans="1:89" s="65" customFormat="1" x14ac:dyDescent="0.25">
      <c r="A178" s="261"/>
      <c r="P178" s="203"/>
      <c r="Q178" s="203"/>
      <c r="R178" s="203"/>
      <c r="S178" s="203"/>
      <c r="T178" s="203"/>
      <c r="U178" s="213"/>
      <c r="V178" s="258"/>
      <c r="W178" s="213" t="e">
        <f>Data!#REF!</f>
        <v>#REF!</v>
      </c>
      <c r="X178" s="215">
        <f>IF(ISERROR(INDEX(Data!$DY:$IB,MATCH($W178,Data!$DT:$DT,0),MATCH(X$1&amp;"/"&amp;$A$2,Data!$DY$1:$IB$1,0)))=TRUE,0,INDEX(Data!$DY:$IB,MATCH($W178,Data!$DT:$DT,0),MATCH(X$1&amp;"/"&amp;$A$2,Data!$DY$1:$IB$1,0)))</f>
        <v>0</v>
      </c>
      <c r="Y178" s="215">
        <f>IF(ISERROR(INDEX(Data!$DY:$IB,MATCH($W178,Data!$DT:$DT,0),MATCH(Y$1&amp;"/"&amp;$A$2,Data!$DY$1:$IB$1,0)))=TRUE,0,INDEX(Data!$DY:$IB,MATCH($W178,Data!$DT:$DT,0),MATCH(Y$1&amp;"/"&amp;$A$2,Data!$DY$1:$IB$1,0)))</f>
        <v>0</v>
      </c>
      <c r="Z178" s="215">
        <f>IF(ISERROR(INDEX(Data!$DY:$IB,MATCH($W178,Data!$DT:$DT,0),MATCH(Z$1&amp;"/"&amp;$A$2,Data!$DY$1:$IB$1,0)))=TRUE,0,INDEX(Data!$DY:$IB,MATCH($W178,Data!$DT:$DT,0),MATCH(Z$1&amp;"/"&amp;$A$2,Data!$DY$1:$IB$1,0)))</f>
        <v>0</v>
      </c>
      <c r="AA178" s="215">
        <f>IF(ISERROR(INDEX(Data!$DY:$IB,MATCH($W178,Data!$DT:$DT,0),MATCH(AA$1&amp;"/"&amp;$A$2,Data!$DY$1:$IB$1,0)))=TRUE,0,INDEX(Data!$DY:$IB,MATCH($W178,Data!$DT:$DT,0),MATCH(AA$1&amp;"/"&amp;$A$2,Data!$DY$1:$IB$1,0)))</f>
        <v>0</v>
      </c>
      <c r="AB178" s="215">
        <f>IF(ISERROR(INDEX(Data!$DY:$IB,MATCH($W178,Data!$DT:$DT,0),MATCH(AB$1&amp;"/"&amp;$A$2,Data!$DY$1:$IB$1,0)))=TRUE,0,INDEX(Data!$DY:$IB,MATCH($W178,Data!$DT:$DT,0),MATCH(AB$1&amp;"/"&amp;$A$2,Data!$DY$1:$IB$1,0)))</f>
        <v>0</v>
      </c>
      <c r="AC178" s="213">
        <f t="array" aca="1" ref="AC178" ca="1">SUMPRODUCT(($X178:$AB178&lt;=AC$2)*($X178:$AB178&gt;0))</f>
        <v>0</v>
      </c>
      <c r="AD178" s="213">
        <f t="shared" ca="1" si="63"/>
        <v>0</v>
      </c>
      <c r="AE178" s="213">
        <f t="shared" ca="1" si="63"/>
        <v>0</v>
      </c>
      <c r="AF178" s="213">
        <f t="shared" ca="1" si="63"/>
        <v>0</v>
      </c>
      <c r="AG178" s="213">
        <f t="shared" ca="1" si="63"/>
        <v>0</v>
      </c>
      <c r="AH178" s="213">
        <f t="shared" ca="1" si="63"/>
        <v>0</v>
      </c>
      <c r="AI178" s="213">
        <f t="shared" ca="1" si="47"/>
        <v>0</v>
      </c>
      <c r="AJ178" s="213" t="str">
        <f t="shared" ca="1" si="64"/>
        <v/>
      </c>
      <c r="AK178" s="213" t="str">
        <f t="shared" ca="1" si="65"/>
        <v/>
      </c>
      <c r="AL178" s="213" t="str">
        <f t="shared" ca="1" si="66"/>
        <v/>
      </c>
      <c r="AM178" s="213" t="str">
        <f t="shared" ca="1" si="67"/>
        <v/>
      </c>
      <c r="AN178" s="213" t="str">
        <f t="shared" ca="1" si="68"/>
        <v/>
      </c>
      <c r="AO178" s="213" t="str">
        <f t="shared" ca="1" si="69"/>
        <v/>
      </c>
      <c r="AP178" s="213" t="str">
        <f t="shared" ca="1" si="70"/>
        <v/>
      </c>
      <c r="AQ178" s="213" t="str">
        <f t="shared" ca="1" si="71"/>
        <v/>
      </c>
      <c r="AR178" s="204" t="str">
        <f ca="1">IF(OFFSET($AB178,0,MATCH(A$17,AC$1:AI$1,0))=0,"",OFFSET($AB178,0,MATCH(A$17,AC$1:AI$1,0))&amp;" / "&amp;W178 &amp;" ("&amp;INDEX(Data!DX:DX,MATCH(W178,Data!DT:DT,0))&amp;")")</f>
        <v/>
      </c>
      <c r="AS178" s="204" t="e">
        <f>INDEX(Data!DX:DX,MATCH(W178,Data!DT:DT,0))</f>
        <v>#REF!</v>
      </c>
      <c r="AT178" s="204" t="e">
        <f>MID(INDEX(Data!A:A,MATCH(W178,Data!DT:DT,0)),2,5)</f>
        <v>#REF!</v>
      </c>
      <c r="AU178" s="204" t="e">
        <f>INDEX(Data!DW:DW,MATCH(W178,Data!DT:DT,0))</f>
        <v>#REF!</v>
      </c>
      <c r="AV178" s="204" t="str">
        <f t="shared" ca="1" si="72"/>
        <v/>
      </c>
      <c r="AW178" s="204" t="e">
        <f t="array" aca="1" ref="AW178" ca="1">INDEX($AR$3:$AR$102,MATCH(LARGE(COUNTIF($AQ$3:$AQ$102,"&lt;"&amp;$AQ$3:$AQ$102),ROWS(AQ$3:AQ178)),COUNTIF($AQ$3:$AQ$102,"&lt;"&amp;$AQ$3:$AQ$102),0))</f>
        <v>#NUM!</v>
      </c>
      <c r="AX178" s="344"/>
      <c r="AY178" s="203"/>
      <c r="AZ178" s="203"/>
      <c r="BA178" s="203"/>
      <c r="BB178" s="203"/>
      <c r="BC178" s="203"/>
      <c r="BD178" s="203"/>
      <c r="BE178" s="203"/>
      <c r="BF178" s="203"/>
      <c r="BG178" s="203"/>
      <c r="BH178" s="203"/>
      <c r="BI178" s="203"/>
      <c r="BJ178" s="203"/>
      <c r="BK178" s="203"/>
      <c r="BL178" s="203"/>
      <c r="BM178" s="203"/>
      <c r="BN178" s="203"/>
      <c r="BO178" s="203"/>
      <c r="BP178" s="203"/>
      <c r="BQ178" s="203"/>
      <c r="BR178" s="203"/>
      <c r="BS178" s="203"/>
      <c r="BT178" s="203"/>
      <c r="BU178" s="203"/>
      <c r="BV178" s="203"/>
      <c r="BW178" s="203"/>
      <c r="BX178" s="203"/>
      <c r="BY178" s="203"/>
      <c r="BZ178" s="203"/>
      <c r="CA178" s="203"/>
      <c r="CB178" s="203"/>
      <c r="CC178" s="203"/>
      <c r="CD178" s="203"/>
      <c r="CE178" s="203"/>
      <c r="CF178" s="203"/>
      <c r="CG178" s="203"/>
      <c r="CH178" s="203"/>
      <c r="CI178" s="203"/>
      <c r="CJ178" s="203"/>
      <c r="CK178" s="203"/>
    </row>
    <row r="179" spans="1:89" s="65" customFormat="1" x14ac:dyDescent="0.25">
      <c r="A179" s="261"/>
      <c r="P179" s="203"/>
      <c r="Q179" s="203"/>
      <c r="R179" s="203"/>
      <c r="S179" s="203"/>
      <c r="T179" s="203"/>
      <c r="U179" s="213"/>
      <c r="V179" s="258"/>
      <c r="W179" s="213" t="e">
        <f>Data!#REF!</f>
        <v>#REF!</v>
      </c>
      <c r="X179" s="215">
        <f>IF(ISERROR(INDEX(Data!$DY:$IB,MATCH($W179,Data!$DT:$DT,0),MATCH(X$1&amp;"/"&amp;$A$2,Data!$DY$1:$IB$1,0)))=TRUE,0,INDEX(Data!$DY:$IB,MATCH($W179,Data!$DT:$DT,0),MATCH(X$1&amp;"/"&amp;$A$2,Data!$DY$1:$IB$1,0)))</f>
        <v>0</v>
      </c>
      <c r="Y179" s="215">
        <f>IF(ISERROR(INDEX(Data!$DY:$IB,MATCH($W179,Data!$DT:$DT,0),MATCH(Y$1&amp;"/"&amp;$A$2,Data!$DY$1:$IB$1,0)))=TRUE,0,INDEX(Data!$DY:$IB,MATCH($W179,Data!$DT:$DT,0),MATCH(Y$1&amp;"/"&amp;$A$2,Data!$DY$1:$IB$1,0)))</f>
        <v>0</v>
      </c>
      <c r="Z179" s="215">
        <f>IF(ISERROR(INDEX(Data!$DY:$IB,MATCH($W179,Data!$DT:$DT,0),MATCH(Z$1&amp;"/"&amp;$A$2,Data!$DY$1:$IB$1,0)))=TRUE,0,INDEX(Data!$DY:$IB,MATCH($W179,Data!$DT:$DT,0),MATCH(Z$1&amp;"/"&amp;$A$2,Data!$DY$1:$IB$1,0)))</f>
        <v>0</v>
      </c>
      <c r="AA179" s="215">
        <f>IF(ISERROR(INDEX(Data!$DY:$IB,MATCH($W179,Data!$DT:$DT,0),MATCH(AA$1&amp;"/"&amp;$A$2,Data!$DY$1:$IB$1,0)))=TRUE,0,INDEX(Data!$DY:$IB,MATCH($W179,Data!$DT:$DT,0),MATCH(AA$1&amp;"/"&amp;$A$2,Data!$DY$1:$IB$1,0)))</f>
        <v>0</v>
      </c>
      <c r="AB179" s="215">
        <f>IF(ISERROR(INDEX(Data!$DY:$IB,MATCH($W179,Data!$DT:$DT,0),MATCH(AB$1&amp;"/"&amp;$A$2,Data!$DY$1:$IB$1,0)))=TRUE,0,INDEX(Data!$DY:$IB,MATCH($W179,Data!$DT:$DT,0),MATCH(AB$1&amp;"/"&amp;$A$2,Data!$DY$1:$IB$1,0)))</f>
        <v>0</v>
      </c>
      <c r="AC179" s="213">
        <f t="array" aca="1" ref="AC179" ca="1">SUMPRODUCT(($X179:$AB179&lt;=AC$2)*($X179:$AB179&gt;0))</f>
        <v>0</v>
      </c>
      <c r="AD179" s="213">
        <f t="shared" ca="1" si="63"/>
        <v>0</v>
      </c>
      <c r="AE179" s="213">
        <f t="shared" ca="1" si="63"/>
        <v>0</v>
      </c>
      <c r="AF179" s="213">
        <f t="shared" ca="1" si="63"/>
        <v>0</v>
      </c>
      <c r="AG179" s="213">
        <f t="shared" ca="1" si="63"/>
        <v>0</v>
      </c>
      <c r="AH179" s="213">
        <f t="shared" ca="1" si="63"/>
        <v>0</v>
      </c>
      <c r="AI179" s="213">
        <f t="shared" ca="1" si="47"/>
        <v>0</v>
      </c>
      <c r="AJ179" s="213" t="str">
        <f t="shared" ca="1" si="64"/>
        <v/>
      </c>
      <c r="AK179" s="213" t="str">
        <f t="shared" ca="1" si="65"/>
        <v/>
      </c>
      <c r="AL179" s="213" t="str">
        <f t="shared" ca="1" si="66"/>
        <v/>
      </c>
      <c r="AM179" s="213" t="str">
        <f t="shared" ca="1" si="67"/>
        <v/>
      </c>
      <c r="AN179" s="213" t="str">
        <f t="shared" ca="1" si="68"/>
        <v/>
      </c>
      <c r="AO179" s="213" t="str">
        <f t="shared" ca="1" si="69"/>
        <v/>
      </c>
      <c r="AP179" s="213" t="str">
        <f t="shared" ca="1" si="70"/>
        <v/>
      </c>
      <c r="AQ179" s="213" t="str">
        <f t="shared" ca="1" si="71"/>
        <v/>
      </c>
      <c r="AR179" s="204" t="str">
        <f ca="1">IF(OFFSET($AB179,0,MATCH(A$17,AC$1:AI$1,0))=0,"",OFFSET($AB179,0,MATCH(A$17,AC$1:AI$1,0))&amp;" / "&amp;W179 &amp;" ("&amp;INDEX(Data!DX:DX,MATCH(W179,Data!DT:DT,0))&amp;")")</f>
        <v/>
      </c>
      <c r="AS179" s="204" t="e">
        <f>INDEX(Data!DX:DX,MATCH(W179,Data!DT:DT,0))</f>
        <v>#REF!</v>
      </c>
      <c r="AT179" s="204" t="e">
        <f>MID(INDEX(Data!A:A,MATCH(W179,Data!DT:DT,0)),2,5)</f>
        <v>#REF!</v>
      </c>
      <c r="AU179" s="204" t="e">
        <f>INDEX(Data!DW:DW,MATCH(W179,Data!DT:DT,0))</f>
        <v>#REF!</v>
      </c>
      <c r="AV179" s="204" t="str">
        <f t="shared" ca="1" si="72"/>
        <v/>
      </c>
      <c r="AW179" s="204" t="e">
        <f t="array" aca="1" ref="AW179" ca="1">INDEX($AR$3:$AR$102,MATCH(LARGE(COUNTIF($AQ$3:$AQ$102,"&lt;"&amp;$AQ$3:$AQ$102),ROWS(AQ$3:AQ179)),COUNTIF($AQ$3:$AQ$102,"&lt;"&amp;$AQ$3:$AQ$102),0))</f>
        <v>#NUM!</v>
      </c>
      <c r="AX179" s="344"/>
      <c r="AY179" s="203"/>
      <c r="AZ179" s="203"/>
      <c r="BA179" s="203"/>
      <c r="BB179" s="203"/>
      <c r="BC179" s="203"/>
      <c r="BD179" s="203"/>
      <c r="BE179" s="203"/>
      <c r="BF179" s="203"/>
      <c r="BG179" s="203"/>
      <c r="BH179" s="203"/>
      <c r="BI179" s="203"/>
      <c r="BJ179" s="203"/>
      <c r="BK179" s="203"/>
      <c r="BL179" s="203"/>
      <c r="BM179" s="203"/>
      <c r="BN179" s="203"/>
      <c r="BO179" s="203"/>
      <c r="BP179" s="203"/>
      <c r="BQ179" s="203"/>
      <c r="BR179" s="203"/>
      <c r="BS179" s="203"/>
      <c r="BT179" s="203"/>
      <c r="BU179" s="203"/>
      <c r="BV179" s="203"/>
      <c r="BW179" s="203"/>
      <c r="BX179" s="203"/>
      <c r="BY179" s="203"/>
      <c r="BZ179" s="203"/>
      <c r="CA179" s="203"/>
      <c r="CB179" s="203"/>
      <c r="CC179" s="203"/>
      <c r="CD179" s="203"/>
      <c r="CE179" s="203"/>
      <c r="CF179" s="203"/>
      <c r="CG179" s="203"/>
      <c r="CH179" s="203"/>
      <c r="CI179" s="203"/>
      <c r="CJ179" s="203"/>
      <c r="CK179" s="203"/>
    </row>
    <row r="180" spans="1:89" s="65" customFormat="1" x14ac:dyDescent="0.25">
      <c r="A180" s="261"/>
      <c r="P180" s="203"/>
      <c r="Q180" s="203"/>
      <c r="R180" s="203"/>
      <c r="S180" s="203"/>
      <c r="T180" s="203"/>
      <c r="U180" s="213"/>
      <c r="V180" s="258"/>
      <c r="W180" s="213" t="e">
        <f>Data!#REF!</f>
        <v>#REF!</v>
      </c>
      <c r="X180" s="215">
        <f>IF(ISERROR(INDEX(Data!$DY:$IB,MATCH($W180,Data!$DT:$DT,0),MATCH(X$1&amp;"/"&amp;$A$2,Data!$DY$1:$IB$1,0)))=TRUE,0,INDEX(Data!$DY:$IB,MATCH($W180,Data!$DT:$DT,0),MATCH(X$1&amp;"/"&amp;$A$2,Data!$DY$1:$IB$1,0)))</f>
        <v>0</v>
      </c>
      <c r="Y180" s="215">
        <f>IF(ISERROR(INDEX(Data!$DY:$IB,MATCH($W180,Data!$DT:$DT,0),MATCH(Y$1&amp;"/"&amp;$A$2,Data!$DY$1:$IB$1,0)))=TRUE,0,INDEX(Data!$DY:$IB,MATCH($W180,Data!$DT:$DT,0),MATCH(Y$1&amp;"/"&amp;$A$2,Data!$DY$1:$IB$1,0)))</f>
        <v>0</v>
      </c>
      <c r="Z180" s="215">
        <f>IF(ISERROR(INDEX(Data!$DY:$IB,MATCH($W180,Data!$DT:$DT,0),MATCH(Z$1&amp;"/"&amp;$A$2,Data!$DY$1:$IB$1,0)))=TRUE,0,INDEX(Data!$DY:$IB,MATCH($W180,Data!$DT:$DT,0),MATCH(Z$1&amp;"/"&amp;$A$2,Data!$DY$1:$IB$1,0)))</f>
        <v>0</v>
      </c>
      <c r="AA180" s="215">
        <f>IF(ISERROR(INDEX(Data!$DY:$IB,MATCH($W180,Data!$DT:$DT,0),MATCH(AA$1&amp;"/"&amp;$A$2,Data!$DY$1:$IB$1,0)))=TRUE,0,INDEX(Data!$DY:$IB,MATCH($W180,Data!$DT:$DT,0),MATCH(AA$1&amp;"/"&amp;$A$2,Data!$DY$1:$IB$1,0)))</f>
        <v>0</v>
      </c>
      <c r="AB180" s="215">
        <f>IF(ISERROR(INDEX(Data!$DY:$IB,MATCH($W180,Data!$DT:$DT,0),MATCH(AB$1&amp;"/"&amp;$A$2,Data!$DY$1:$IB$1,0)))=TRUE,0,INDEX(Data!$DY:$IB,MATCH($W180,Data!$DT:$DT,0),MATCH(AB$1&amp;"/"&amp;$A$2,Data!$DY$1:$IB$1,0)))</f>
        <v>0</v>
      </c>
      <c r="AC180" s="213">
        <f t="array" aca="1" ref="AC180" ca="1">SUMPRODUCT(($X180:$AB180&lt;=AC$2)*($X180:$AB180&gt;0))</f>
        <v>0</v>
      </c>
      <c r="AD180" s="213">
        <f t="shared" ca="1" si="63"/>
        <v>0</v>
      </c>
      <c r="AE180" s="213">
        <f t="shared" ca="1" si="63"/>
        <v>0</v>
      </c>
      <c r="AF180" s="213">
        <f t="shared" ca="1" si="63"/>
        <v>0</v>
      </c>
      <c r="AG180" s="213">
        <f t="shared" ca="1" si="63"/>
        <v>0</v>
      </c>
      <c r="AH180" s="213">
        <f t="shared" ca="1" si="63"/>
        <v>0</v>
      </c>
      <c r="AI180" s="213">
        <f t="shared" ca="1" si="47"/>
        <v>0</v>
      </c>
      <c r="AJ180" s="213" t="str">
        <f t="shared" ca="1" si="64"/>
        <v/>
      </c>
      <c r="AK180" s="213" t="str">
        <f t="shared" ca="1" si="65"/>
        <v/>
      </c>
      <c r="AL180" s="213" t="str">
        <f t="shared" ca="1" si="66"/>
        <v/>
      </c>
      <c r="AM180" s="213" t="str">
        <f t="shared" ca="1" si="67"/>
        <v/>
      </c>
      <c r="AN180" s="213" t="str">
        <f t="shared" ca="1" si="68"/>
        <v/>
      </c>
      <c r="AO180" s="213" t="str">
        <f t="shared" ca="1" si="69"/>
        <v/>
      </c>
      <c r="AP180" s="213" t="str">
        <f t="shared" ca="1" si="70"/>
        <v/>
      </c>
      <c r="AQ180" s="213" t="str">
        <f t="shared" ca="1" si="71"/>
        <v/>
      </c>
      <c r="AR180" s="204" t="str">
        <f ca="1">IF(OFFSET($AB180,0,MATCH(A$17,AC$1:AI$1,0))=0,"",OFFSET($AB180,0,MATCH(A$17,AC$1:AI$1,0))&amp;" / "&amp;W180 &amp;" ("&amp;INDEX(Data!DX:DX,MATCH(W180,Data!DT:DT,0))&amp;")")</f>
        <v/>
      </c>
      <c r="AS180" s="204" t="e">
        <f>INDEX(Data!DX:DX,MATCH(W180,Data!DT:DT,0))</f>
        <v>#REF!</v>
      </c>
      <c r="AT180" s="204" t="e">
        <f>MID(INDEX(Data!A:A,MATCH(W180,Data!DT:DT,0)),2,5)</f>
        <v>#REF!</v>
      </c>
      <c r="AU180" s="204" t="e">
        <f>INDEX(Data!DW:DW,MATCH(W180,Data!DT:DT,0))</f>
        <v>#REF!</v>
      </c>
      <c r="AV180" s="204" t="str">
        <f t="shared" ca="1" si="72"/>
        <v/>
      </c>
      <c r="AW180" s="204" t="e">
        <f t="array" aca="1" ref="AW180" ca="1">INDEX($AR$3:$AR$102,MATCH(LARGE(COUNTIF($AQ$3:$AQ$102,"&lt;"&amp;$AQ$3:$AQ$102),ROWS(AQ$3:AQ180)),COUNTIF($AQ$3:$AQ$102,"&lt;"&amp;$AQ$3:$AQ$102),0))</f>
        <v>#NUM!</v>
      </c>
      <c r="AX180" s="344"/>
      <c r="AY180" s="203"/>
      <c r="AZ180" s="203"/>
      <c r="BA180" s="203"/>
      <c r="BB180" s="203"/>
      <c r="BC180" s="203"/>
      <c r="BD180" s="203"/>
      <c r="BE180" s="203"/>
      <c r="BF180" s="203"/>
      <c r="BG180" s="203"/>
      <c r="BH180" s="203"/>
      <c r="BI180" s="203"/>
      <c r="BJ180" s="203"/>
      <c r="BK180" s="203"/>
      <c r="BL180" s="203"/>
      <c r="BM180" s="203"/>
      <c r="BN180" s="203"/>
      <c r="BO180" s="203"/>
      <c r="BP180" s="203"/>
      <c r="BQ180" s="203"/>
      <c r="BR180" s="203"/>
      <c r="BS180" s="203"/>
      <c r="BT180" s="203"/>
      <c r="BU180" s="203"/>
      <c r="BV180" s="203"/>
      <c r="BW180" s="203"/>
      <c r="BX180" s="203"/>
      <c r="BY180" s="203"/>
      <c r="BZ180" s="203"/>
      <c r="CA180" s="203"/>
      <c r="CB180" s="203"/>
      <c r="CC180" s="203"/>
      <c r="CD180" s="203"/>
      <c r="CE180" s="203"/>
      <c r="CF180" s="203"/>
      <c r="CG180" s="203"/>
      <c r="CH180" s="203"/>
      <c r="CI180" s="203"/>
      <c r="CJ180" s="203"/>
      <c r="CK180" s="203"/>
    </row>
    <row r="181" spans="1:89" s="65" customFormat="1" x14ac:dyDescent="0.25">
      <c r="A181" s="261"/>
      <c r="P181" s="203"/>
      <c r="Q181" s="203"/>
      <c r="R181" s="203"/>
      <c r="S181" s="203"/>
      <c r="T181" s="203"/>
      <c r="U181" s="213"/>
      <c r="V181" s="258"/>
      <c r="W181" s="213" t="e">
        <f>Data!#REF!</f>
        <v>#REF!</v>
      </c>
      <c r="X181" s="215">
        <f>IF(ISERROR(INDEX(Data!$DY:$IB,MATCH($W181,Data!$DT:$DT,0),MATCH(X$1&amp;"/"&amp;$A$2,Data!$DY$1:$IB$1,0)))=TRUE,0,INDEX(Data!$DY:$IB,MATCH($W181,Data!$DT:$DT,0),MATCH(X$1&amp;"/"&amp;$A$2,Data!$DY$1:$IB$1,0)))</f>
        <v>0</v>
      </c>
      <c r="Y181" s="215">
        <f>IF(ISERROR(INDEX(Data!$DY:$IB,MATCH($W181,Data!$DT:$DT,0),MATCH(Y$1&amp;"/"&amp;$A$2,Data!$DY$1:$IB$1,0)))=TRUE,0,INDEX(Data!$DY:$IB,MATCH($W181,Data!$DT:$DT,0),MATCH(Y$1&amp;"/"&amp;$A$2,Data!$DY$1:$IB$1,0)))</f>
        <v>0</v>
      </c>
      <c r="Z181" s="215">
        <f>IF(ISERROR(INDEX(Data!$DY:$IB,MATCH($W181,Data!$DT:$DT,0),MATCH(Z$1&amp;"/"&amp;$A$2,Data!$DY$1:$IB$1,0)))=TRUE,0,INDEX(Data!$DY:$IB,MATCH($W181,Data!$DT:$DT,0),MATCH(Z$1&amp;"/"&amp;$A$2,Data!$DY$1:$IB$1,0)))</f>
        <v>0</v>
      </c>
      <c r="AA181" s="215">
        <f>IF(ISERROR(INDEX(Data!$DY:$IB,MATCH($W181,Data!$DT:$DT,0),MATCH(AA$1&amp;"/"&amp;$A$2,Data!$DY$1:$IB$1,0)))=TRUE,0,INDEX(Data!$DY:$IB,MATCH($W181,Data!$DT:$DT,0),MATCH(AA$1&amp;"/"&amp;$A$2,Data!$DY$1:$IB$1,0)))</f>
        <v>0</v>
      </c>
      <c r="AB181" s="215">
        <f>IF(ISERROR(INDEX(Data!$DY:$IB,MATCH($W181,Data!$DT:$DT,0),MATCH(AB$1&amp;"/"&amp;$A$2,Data!$DY$1:$IB$1,0)))=TRUE,0,INDEX(Data!$DY:$IB,MATCH($W181,Data!$DT:$DT,0),MATCH(AB$1&amp;"/"&amp;$A$2,Data!$DY$1:$IB$1,0)))</f>
        <v>0</v>
      </c>
      <c r="AC181" s="213">
        <f t="array" aca="1" ref="AC181" ca="1">SUMPRODUCT(($X181:$AB181&lt;=AC$2)*($X181:$AB181&gt;0))</f>
        <v>0</v>
      </c>
      <c r="AD181" s="213">
        <f t="shared" ca="1" si="63"/>
        <v>0</v>
      </c>
      <c r="AE181" s="213">
        <f t="shared" ca="1" si="63"/>
        <v>0</v>
      </c>
      <c r="AF181" s="213">
        <f t="shared" ca="1" si="63"/>
        <v>0</v>
      </c>
      <c r="AG181" s="213">
        <f t="shared" ca="1" si="63"/>
        <v>0</v>
      </c>
      <c r="AH181" s="213">
        <f t="shared" ca="1" si="63"/>
        <v>0</v>
      </c>
      <c r="AI181" s="213">
        <f t="shared" ca="1" si="47"/>
        <v>0</v>
      </c>
      <c r="AJ181" s="213" t="str">
        <f t="shared" ca="1" si="64"/>
        <v/>
      </c>
      <c r="AK181" s="213" t="str">
        <f t="shared" ca="1" si="65"/>
        <v/>
      </c>
      <c r="AL181" s="213" t="str">
        <f t="shared" ca="1" si="66"/>
        <v/>
      </c>
      <c r="AM181" s="213" t="str">
        <f t="shared" ca="1" si="67"/>
        <v/>
      </c>
      <c r="AN181" s="213" t="str">
        <f t="shared" ca="1" si="68"/>
        <v/>
      </c>
      <c r="AO181" s="213" t="str">
        <f t="shared" ca="1" si="69"/>
        <v/>
      </c>
      <c r="AP181" s="213" t="str">
        <f t="shared" ca="1" si="70"/>
        <v/>
      </c>
      <c r="AQ181" s="213" t="str">
        <f t="shared" ca="1" si="71"/>
        <v/>
      </c>
      <c r="AR181" s="204" t="str">
        <f ca="1">IF(OFFSET($AB181,0,MATCH(A$17,AC$1:AI$1,0))=0,"",OFFSET($AB181,0,MATCH(A$17,AC$1:AI$1,0))&amp;" / "&amp;W181 &amp;" ("&amp;INDEX(Data!DX:DX,MATCH(W181,Data!DT:DT,0))&amp;")")</f>
        <v/>
      </c>
      <c r="AS181" s="204" t="e">
        <f>INDEX(Data!DX:DX,MATCH(W181,Data!DT:DT,0))</f>
        <v>#REF!</v>
      </c>
      <c r="AT181" s="204" t="e">
        <f>MID(INDEX(Data!A:A,MATCH(W181,Data!DT:DT,0)),2,5)</f>
        <v>#REF!</v>
      </c>
      <c r="AU181" s="204" t="e">
        <f>INDEX(Data!DW:DW,MATCH(W181,Data!DT:DT,0))</f>
        <v>#REF!</v>
      </c>
      <c r="AV181" s="204" t="str">
        <f t="shared" ca="1" si="72"/>
        <v/>
      </c>
      <c r="AW181" s="204" t="e">
        <f t="array" aca="1" ref="AW181" ca="1">INDEX($AR$3:$AR$102,MATCH(LARGE(COUNTIF($AQ$3:$AQ$102,"&lt;"&amp;$AQ$3:$AQ$102),ROWS(AQ$3:AQ181)),COUNTIF($AQ$3:$AQ$102,"&lt;"&amp;$AQ$3:$AQ$102),0))</f>
        <v>#NUM!</v>
      </c>
      <c r="AX181" s="344"/>
      <c r="AY181" s="203"/>
      <c r="AZ181" s="203"/>
      <c r="BA181" s="203"/>
      <c r="BB181" s="203"/>
      <c r="BC181" s="203"/>
      <c r="BD181" s="203"/>
      <c r="BE181" s="203"/>
      <c r="BF181" s="203"/>
      <c r="BG181" s="203"/>
      <c r="BH181" s="203"/>
      <c r="BI181" s="203"/>
      <c r="BJ181" s="203"/>
      <c r="BK181" s="203"/>
      <c r="BL181" s="203"/>
      <c r="BM181" s="203"/>
      <c r="BN181" s="203"/>
      <c r="BO181" s="203"/>
      <c r="BP181" s="203"/>
      <c r="BQ181" s="203"/>
      <c r="BR181" s="203"/>
      <c r="BS181" s="203"/>
      <c r="BT181" s="203"/>
      <c r="BU181" s="203"/>
      <c r="BV181" s="203"/>
      <c r="BW181" s="203"/>
      <c r="BX181" s="203"/>
      <c r="BY181" s="203"/>
      <c r="BZ181" s="203"/>
      <c r="CA181" s="203"/>
      <c r="CB181" s="203"/>
      <c r="CC181" s="203"/>
      <c r="CD181" s="203"/>
      <c r="CE181" s="203"/>
      <c r="CF181" s="203"/>
      <c r="CG181" s="203"/>
      <c r="CH181" s="203"/>
      <c r="CI181" s="203"/>
      <c r="CJ181" s="203"/>
      <c r="CK181" s="203"/>
    </row>
    <row r="182" spans="1:89" s="65" customFormat="1" x14ac:dyDescent="0.25">
      <c r="A182" s="261"/>
      <c r="P182" s="203"/>
      <c r="Q182" s="203"/>
      <c r="R182" s="203"/>
      <c r="S182" s="203"/>
      <c r="T182" s="203"/>
      <c r="U182" s="213"/>
      <c r="V182" s="258"/>
      <c r="W182" s="213" t="e">
        <f>Data!#REF!</f>
        <v>#REF!</v>
      </c>
      <c r="X182" s="215">
        <f>IF(ISERROR(INDEX(Data!$DY:$IB,MATCH($W182,Data!$DT:$DT,0),MATCH(X$1&amp;"/"&amp;$A$2,Data!$DY$1:$IB$1,0)))=TRUE,0,INDEX(Data!$DY:$IB,MATCH($W182,Data!$DT:$DT,0),MATCH(X$1&amp;"/"&amp;$A$2,Data!$DY$1:$IB$1,0)))</f>
        <v>0</v>
      </c>
      <c r="Y182" s="215">
        <f>IF(ISERROR(INDEX(Data!$DY:$IB,MATCH($W182,Data!$DT:$DT,0),MATCH(Y$1&amp;"/"&amp;$A$2,Data!$DY$1:$IB$1,0)))=TRUE,0,INDEX(Data!$DY:$IB,MATCH($W182,Data!$DT:$DT,0),MATCH(Y$1&amp;"/"&amp;$A$2,Data!$DY$1:$IB$1,0)))</f>
        <v>0</v>
      </c>
      <c r="Z182" s="215">
        <f>IF(ISERROR(INDEX(Data!$DY:$IB,MATCH($W182,Data!$DT:$DT,0),MATCH(Z$1&amp;"/"&amp;$A$2,Data!$DY$1:$IB$1,0)))=TRUE,0,INDEX(Data!$DY:$IB,MATCH($W182,Data!$DT:$DT,0),MATCH(Z$1&amp;"/"&amp;$A$2,Data!$DY$1:$IB$1,0)))</f>
        <v>0</v>
      </c>
      <c r="AA182" s="215">
        <f>IF(ISERROR(INDEX(Data!$DY:$IB,MATCH($W182,Data!$DT:$DT,0),MATCH(AA$1&amp;"/"&amp;$A$2,Data!$DY$1:$IB$1,0)))=TRUE,0,INDEX(Data!$DY:$IB,MATCH($W182,Data!$DT:$DT,0),MATCH(AA$1&amp;"/"&amp;$A$2,Data!$DY$1:$IB$1,0)))</f>
        <v>0</v>
      </c>
      <c r="AB182" s="215">
        <f>IF(ISERROR(INDEX(Data!$DY:$IB,MATCH($W182,Data!$DT:$DT,0),MATCH(AB$1&amp;"/"&amp;$A$2,Data!$DY$1:$IB$1,0)))=TRUE,0,INDEX(Data!$DY:$IB,MATCH($W182,Data!$DT:$DT,0),MATCH(AB$1&amp;"/"&amp;$A$2,Data!$DY$1:$IB$1,0)))</f>
        <v>0</v>
      </c>
      <c r="AC182" s="213">
        <f t="array" aca="1" ref="AC182" ca="1">SUMPRODUCT(($X182:$AB182&lt;=AC$2)*($X182:$AB182&gt;0))</f>
        <v>0</v>
      </c>
      <c r="AD182" s="213">
        <f t="shared" ca="1" si="63"/>
        <v>0</v>
      </c>
      <c r="AE182" s="213">
        <f t="shared" ca="1" si="63"/>
        <v>0</v>
      </c>
      <c r="AF182" s="213">
        <f t="shared" ca="1" si="63"/>
        <v>0</v>
      </c>
      <c r="AG182" s="213">
        <f t="shared" ca="1" si="63"/>
        <v>0</v>
      </c>
      <c r="AH182" s="213">
        <f t="shared" ca="1" si="63"/>
        <v>0</v>
      </c>
      <c r="AI182" s="213">
        <f t="shared" ca="1" si="47"/>
        <v>0</v>
      </c>
      <c r="AJ182" s="213" t="str">
        <f t="shared" ca="1" si="64"/>
        <v/>
      </c>
      <c r="AK182" s="213" t="str">
        <f t="shared" ca="1" si="65"/>
        <v/>
      </c>
      <c r="AL182" s="213" t="str">
        <f t="shared" ca="1" si="66"/>
        <v/>
      </c>
      <c r="AM182" s="213" t="str">
        <f t="shared" ca="1" si="67"/>
        <v/>
      </c>
      <c r="AN182" s="213" t="str">
        <f t="shared" ca="1" si="68"/>
        <v/>
      </c>
      <c r="AO182" s="213" t="str">
        <f t="shared" ca="1" si="69"/>
        <v/>
      </c>
      <c r="AP182" s="213" t="str">
        <f t="shared" ca="1" si="70"/>
        <v/>
      </c>
      <c r="AQ182" s="213" t="str">
        <f t="shared" ca="1" si="71"/>
        <v/>
      </c>
      <c r="AR182" s="204" t="str">
        <f ca="1">IF(OFFSET($AB182,0,MATCH(A$17,AC$1:AI$1,0))=0,"",OFFSET($AB182,0,MATCH(A$17,AC$1:AI$1,0))&amp;" / "&amp;W182 &amp;" ("&amp;INDEX(Data!DX:DX,MATCH(W182,Data!DT:DT,0))&amp;")")</f>
        <v/>
      </c>
      <c r="AS182" s="204" t="e">
        <f>INDEX(Data!DX:DX,MATCH(W182,Data!DT:DT,0))</f>
        <v>#REF!</v>
      </c>
      <c r="AT182" s="204" t="e">
        <f>MID(INDEX(Data!A:A,MATCH(W182,Data!DT:DT,0)),2,5)</f>
        <v>#REF!</v>
      </c>
      <c r="AU182" s="204" t="e">
        <f>INDEX(Data!DW:DW,MATCH(W182,Data!DT:DT,0))</f>
        <v>#REF!</v>
      </c>
      <c r="AV182" s="204" t="str">
        <f t="shared" ca="1" si="72"/>
        <v/>
      </c>
      <c r="AW182" s="204" t="e">
        <f t="array" aca="1" ref="AW182" ca="1">INDEX($AR$3:$AR$102,MATCH(LARGE(COUNTIF($AQ$3:$AQ$102,"&lt;"&amp;$AQ$3:$AQ$102),ROWS(AQ$3:AQ182)),COUNTIF($AQ$3:$AQ$102,"&lt;"&amp;$AQ$3:$AQ$102),0))</f>
        <v>#NUM!</v>
      </c>
      <c r="AX182" s="344"/>
      <c r="AY182" s="203"/>
      <c r="AZ182" s="203"/>
      <c r="BA182" s="203"/>
      <c r="BB182" s="203"/>
      <c r="BC182" s="203"/>
      <c r="BD182" s="203"/>
      <c r="BE182" s="203"/>
      <c r="BF182" s="203"/>
      <c r="BG182" s="203"/>
      <c r="BH182" s="203"/>
      <c r="BI182" s="203"/>
      <c r="BJ182" s="203"/>
      <c r="BK182" s="203"/>
      <c r="BL182" s="203"/>
      <c r="BM182" s="203"/>
      <c r="BN182" s="203"/>
      <c r="BO182" s="203"/>
      <c r="BP182" s="203"/>
      <c r="BQ182" s="203"/>
      <c r="BR182" s="203"/>
      <c r="BS182" s="203"/>
      <c r="BT182" s="203"/>
      <c r="BU182" s="203"/>
      <c r="BV182" s="203"/>
      <c r="BW182" s="203"/>
      <c r="BX182" s="203"/>
      <c r="BY182" s="203"/>
      <c r="BZ182" s="203"/>
      <c r="CA182" s="203"/>
      <c r="CB182" s="203"/>
      <c r="CC182" s="203"/>
      <c r="CD182" s="203"/>
      <c r="CE182" s="203"/>
      <c r="CF182" s="203"/>
      <c r="CG182" s="203"/>
      <c r="CH182" s="203"/>
      <c r="CI182" s="203"/>
      <c r="CJ182" s="203"/>
      <c r="CK182" s="203"/>
    </row>
    <row r="183" spans="1:89" s="65" customFormat="1" x14ac:dyDescent="0.25">
      <c r="A183" s="261"/>
      <c r="P183" s="203"/>
      <c r="Q183" s="203"/>
      <c r="R183" s="203"/>
      <c r="S183" s="203"/>
      <c r="T183" s="203"/>
      <c r="U183" s="213"/>
      <c r="V183" s="258"/>
      <c r="W183" s="213" t="e">
        <f>Data!#REF!</f>
        <v>#REF!</v>
      </c>
      <c r="X183" s="215">
        <f>IF(ISERROR(INDEX(Data!$DY:$IB,MATCH($W183,Data!$DT:$DT,0),MATCH(X$1&amp;"/"&amp;$A$2,Data!$DY$1:$IB$1,0)))=TRUE,0,INDEX(Data!$DY:$IB,MATCH($W183,Data!$DT:$DT,0),MATCH(X$1&amp;"/"&amp;$A$2,Data!$DY$1:$IB$1,0)))</f>
        <v>0</v>
      </c>
      <c r="Y183" s="215">
        <f>IF(ISERROR(INDEX(Data!$DY:$IB,MATCH($W183,Data!$DT:$DT,0),MATCH(Y$1&amp;"/"&amp;$A$2,Data!$DY$1:$IB$1,0)))=TRUE,0,INDEX(Data!$DY:$IB,MATCH($W183,Data!$DT:$DT,0),MATCH(Y$1&amp;"/"&amp;$A$2,Data!$DY$1:$IB$1,0)))</f>
        <v>0</v>
      </c>
      <c r="Z183" s="215">
        <f>IF(ISERROR(INDEX(Data!$DY:$IB,MATCH($W183,Data!$DT:$DT,0),MATCH(Z$1&amp;"/"&amp;$A$2,Data!$DY$1:$IB$1,0)))=TRUE,0,INDEX(Data!$DY:$IB,MATCH($W183,Data!$DT:$DT,0),MATCH(Z$1&amp;"/"&amp;$A$2,Data!$DY$1:$IB$1,0)))</f>
        <v>0</v>
      </c>
      <c r="AA183" s="215">
        <f>IF(ISERROR(INDEX(Data!$DY:$IB,MATCH($W183,Data!$DT:$DT,0),MATCH(AA$1&amp;"/"&amp;$A$2,Data!$DY$1:$IB$1,0)))=TRUE,0,INDEX(Data!$DY:$IB,MATCH($W183,Data!$DT:$DT,0),MATCH(AA$1&amp;"/"&amp;$A$2,Data!$DY$1:$IB$1,0)))</f>
        <v>0</v>
      </c>
      <c r="AB183" s="215">
        <f>IF(ISERROR(INDEX(Data!$DY:$IB,MATCH($W183,Data!$DT:$DT,0),MATCH(AB$1&amp;"/"&amp;$A$2,Data!$DY$1:$IB$1,0)))=TRUE,0,INDEX(Data!$DY:$IB,MATCH($W183,Data!$DT:$DT,0),MATCH(AB$1&amp;"/"&amp;$A$2,Data!$DY$1:$IB$1,0)))</f>
        <v>0</v>
      </c>
      <c r="AC183" s="213">
        <f t="array" aca="1" ref="AC183" ca="1">SUMPRODUCT(($X183:$AB183&lt;=AC$2)*($X183:$AB183&gt;0))</f>
        <v>0</v>
      </c>
      <c r="AD183" s="213">
        <f t="shared" ca="1" si="63"/>
        <v>0</v>
      </c>
      <c r="AE183" s="213">
        <f t="shared" ca="1" si="63"/>
        <v>0</v>
      </c>
      <c r="AF183" s="213">
        <f t="shared" ca="1" si="63"/>
        <v>0</v>
      </c>
      <c r="AG183" s="213">
        <f t="shared" ca="1" si="63"/>
        <v>0</v>
      </c>
      <c r="AH183" s="213">
        <f t="shared" ca="1" si="63"/>
        <v>0</v>
      </c>
      <c r="AI183" s="213">
        <f t="shared" ca="1" si="47"/>
        <v>0</v>
      </c>
      <c r="AJ183" s="213" t="str">
        <f t="shared" ca="1" si="64"/>
        <v/>
      </c>
      <c r="AK183" s="213" t="str">
        <f t="shared" ca="1" si="65"/>
        <v/>
      </c>
      <c r="AL183" s="213" t="str">
        <f t="shared" ca="1" si="66"/>
        <v/>
      </c>
      <c r="AM183" s="213" t="str">
        <f t="shared" ca="1" si="67"/>
        <v/>
      </c>
      <c r="AN183" s="213" t="str">
        <f t="shared" ca="1" si="68"/>
        <v/>
      </c>
      <c r="AO183" s="213" t="str">
        <f t="shared" ca="1" si="69"/>
        <v/>
      </c>
      <c r="AP183" s="213" t="str">
        <f t="shared" ca="1" si="70"/>
        <v/>
      </c>
      <c r="AQ183" s="213" t="str">
        <f t="shared" ca="1" si="71"/>
        <v/>
      </c>
      <c r="AR183" s="204" t="str">
        <f ca="1">IF(OFFSET($AB183,0,MATCH(A$17,AC$1:AI$1,0))=0,"",OFFSET($AB183,0,MATCH(A$17,AC$1:AI$1,0))&amp;" / "&amp;W183 &amp;" ("&amp;INDEX(Data!DX:DX,MATCH(W183,Data!DT:DT,0))&amp;")")</f>
        <v/>
      </c>
      <c r="AS183" s="204" t="e">
        <f>INDEX(Data!DX:DX,MATCH(W183,Data!DT:DT,0))</f>
        <v>#REF!</v>
      </c>
      <c r="AT183" s="204" t="e">
        <f>MID(INDEX(Data!A:A,MATCH(W183,Data!DT:DT,0)),2,5)</f>
        <v>#REF!</v>
      </c>
      <c r="AU183" s="204" t="e">
        <f>INDEX(Data!DW:DW,MATCH(W183,Data!DT:DT,0))</f>
        <v>#REF!</v>
      </c>
      <c r="AV183" s="204" t="str">
        <f t="shared" ca="1" si="72"/>
        <v/>
      </c>
      <c r="AW183" s="204" t="e">
        <f t="array" aca="1" ref="AW183" ca="1">INDEX($AR$3:$AR$102,MATCH(LARGE(COUNTIF($AQ$3:$AQ$102,"&lt;"&amp;$AQ$3:$AQ$102),ROWS(AQ$3:AQ183)),COUNTIF($AQ$3:$AQ$102,"&lt;"&amp;$AQ$3:$AQ$102),0))</f>
        <v>#NUM!</v>
      </c>
      <c r="AX183" s="344"/>
      <c r="AY183" s="203"/>
      <c r="AZ183" s="203"/>
      <c r="BA183" s="203"/>
      <c r="BB183" s="203"/>
      <c r="BC183" s="203"/>
      <c r="BD183" s="203"/>
      <c r="BE183" s="203"/>
      <c r="BF183" s="203"/>
      <c r="BG183" s="203"/>
      <c r="BH183" s="203"/>
      <c r="BI183" s="203"/>
      <c r="BJ183" s="203"/>
      <c r="BK183" s="203"/>
      <c r="BL183" s="203"/>
      <c r="BM183" s="203"/>
      <c r="BN183" s="203"/>
      <c r="BO183" s="203"/>
      <c r="BP183" s="203"/>
      <c r="BQ183" s="203"/>
      <c r="BR183" s="203"/>
      <c r="BS183" s="203"/>
      <c r="BT183" s="203"/>
      <c r="BU183" s="203"/>
      <c r="BV183" s="203"/>
      <c r="BW183" s="203"/>
      <c r="BX183" s="203"/>
      <c r="BY183" s="203"/>
      <c r="BZ183" s="203"/>
      <c r="CA183" s="203"/>
      <c r="CB183" s="203"/>
      <c r="CC183" s="203"/>
      <c r="CD183" s="203"/>
      <c r="CE183" s="203"/>
      <c r="CF183" s="203"/>
      <c r="CG183" s="203"/>
      <c r="CH183" s="203"/>
      <c r="CI183" s="203"/>
      <c r="CJ183" s="203"/>
      <c r="CK183" s="203"/>
    </row>
    <row r="184" spans="1:89" s="65" customFormat="1" x14ac:dyDescent="0.25">
      <c r="A184" s="261"/>
      <c r="P184" s="203"/>
      <c r="Q184" s="203"/>
      <c r="R184" s="203"/>
      <c r="S184" s="203"/>
      <c r="T184" s="203"/>
      <c r="U184" s="213"/>
      <c r="V184" s="258"/>
      <c r="W184" s="213" t="e">
        <f>Data!#REF!</f>
        <v>#REF!</v>
      </c>
      <c r="X184" s="215">
        <f>IF(ISERROR(INDEX(Data!$DY:$IB,MATCH($W184,Data!$DT:$DT,0),MATCH(X$1&amp;"/"&amp;$A$2,Data!$DY$1:$IB$1,0)))=TRUE,0,INDEX(Data!$DY:$IB,MATCH($W184,Data!$DT:$DT,0),MATCH(X$1&amp;"/"&amp;$A$2,Data!$DY$1:$IB$1,0)))</f>
        <v>0</v>
      </c>
      <c r="Y184" s="215">
        <f>IF(ISERROR(INDEX(Data!$DY:$IB,MATCH($W184,Data!$DT:$DT,0),MATCH(Y$1&amp;"/"&amp;$A$2,Data!$DY$1:$IB$1,0)))=TRUE,0,INDEX(Data!$DY:$IB,MATCH($W184,Data!$DT:$DT,0),MATCH(Y$1&amp;"/"&amp;$A$2,Data!$DY$1:$IB$1,0)))</f>
        <v>0</v>
      </c>
      <c r="Z184" s="215">
        <f>IF(ISERROR(INDEX(Data!$DY:$IB,MATCH($W184,Data!$DT:$DT,0),MATCH(Z$1&amp;"/"&amp;$A$2,Data!$DY$1:$IB$1,0)))=TRUE,0,INDEX(Data!$DY:$IB,MATCH($W184,Data!$DT:$DT,0),MATCH(Z$1&amp;"/"&amp;$A$2,Data!$DY$1:$IB$1,0)))</f>
        <v>0</v>
      </c>
      <c r="AA184" s="215">
        <f>IF(ISERROR(INDEX(Data!$DY:$IB,MATCH($W184,Data!$DT:$DT,0),MATCH(AA$1&amp;"/"&amp;$A$2,Data!$DY$1:$IB$1,0)))=TRUE,0,INDEX(Data!$DY:$IB,MATCH($W184,Data!$DT:$DT,0),MATCH(AA$1&amp;"/"&amp;$A$2,Data!$DY$1:$IB$1,0)))</f>
        <v>0</v>
      </c>
      <c r="AB184" s="215">
        <f>IF(ISERROR(INDEX(Data!$DY:$IB,MATCH($W184,Data!$DT:$DT,0),MATCH(AB$1&amp;"/"&amp;$A$2,Data!$DY$1:$IB$1,0)))=TRUE,0,INDEX(Data!$DY:$IB,MATCH($W184,Data!$DT:$DT,0),MATCH(AB$1&amp;"/"&amp;$A$2,Data!$DY$1:$IB$1,0)))</f>
        <v>0</v>
      </c>
      <c r="AC184" s="213">
        <f t="array" aca="1" ref="AC184" ca="1">SUMPRODUCT(($X184:$AB184&lt;=AC$2)*($X184:$AB184&gt;0))</f>
        <v>0</v>
      </c>
      <c r="AD184" s="213">
        <f t="shared" ca="1" si="63"/>
        <v>0</v>
      </c>
      <c r="AE184" s="213">
        <f t="shared" ca="1" si="63"/>
        <v>0</v>
      </c>
      <c r="AF184" s="213">
        <f t="shared" ca="1" si="63"/>
        <v>0</v>
      </c>
      <c r="AG184" s="213">
        <f t="shared" ca="1" si="63"/>
        <v>0</v>
      </c>
      <c r="AH184" s="213">
        <f t="shared" ca="1" si="63"/>
        <v>0</v>
      </c>
      <c r="AI184" s="213">
        <f t="shared" ca="1" si="47"/>
        <v>0</v>
      </c>
      <c r="AJ184" s="213" t="str">
        <f t="shared" ca="1" si="64"/>
        <v/>
      </c>
      <c r="AK184" s="213" t="str">
        <f t="shared" ca="1" si="65"/>
        <v/>
      </c>
      <c r="AL184" s="213" t="str">
        <f t="shared" ca="1" si="66"/>
        <v/>
      </c>
      <c r="AM184" s="213" t="str">
        <f t="shared" ca="1" si="67"/>
        <v/>
      </c>
      <c r="AN184" s="213" t="str">
        <f t="shared" ca="1" si="68"/>
        <v/>
      </c>
      <c r="AO184" s="213" t="str">
        <f t="shared" ca="1" si="69"/>
        <v/>
      </c>
      <c r="AP184" s="213" t="str">
        <f t="shared" ca="1" si="70"/>
        <v/>
      </c>
      <c r="AQ184" s="213" t="str">
        <f t="shared" ca="1" si="71"/>
        <v/>
      </c>
      <c r="AR184" s="204" t="str">
        <f ca="1">IF(OFFSET($AB184,0,MATCH(A$17,AC$1:AI$1,0))=0,"",OFFSET($AB184,0,MATCH(A$17,AC$1:AI$1,0))&amp;" / "&amp;W184 &amp;" ("&amp;INDEX(Data!DX:DX,MATCH(W184,Data!DT:DT,0))&amp;")")</f>
        <v/>
      </c>
      <c r="AS184" s="204" t="e">
        <f>INDEX(Data!DX:DX,MATCH(W184,Data!DT:DT,0))</f>
        <v>#REF!</v>
      </c>
      <c r="AT184" s="204" t="e">
        <f>MID(INDEX(Data!A:A,MATCH(W184,Data!DT:DT,0)),2,5)</f>
        <v>#REF!</v>
      </c>
      <c r="AU184" s="204" t="e">
        <f>INDEX(Data!DW:DW,MATCH(W184,Data!DT:DT,0))</f>
        <v>#REF!</v>
      </c>
      <c r="AV184" s="204" t="str">
        <f t="shared" ca="1" si="72"/>
        <v/>
      </c>
      <c r="AW184" s="204" t="e">
        <f t="array" aca="1" ref="AW184" ca="1">INDEX($AR$3:$AR$102,MATCH(LARGE(COUNTIF($AQ$3:$AQ$102,"&lt;"&amp;$AQ$3:$AQ$102),ROWS(AQ$3:AQ184)),COUNTIF($AQ$3:$AQ$102,"&lt;"&amp;$AQ$3:$AQ$102),0))</f>
        <v>#NUM!</v>
      </c>
      <c r="AX184" s="344"/>
      <c r="AY184" s="203"/>
      <c r="AZ184" s="203"/>
      <c r="BA184" s="203"/>
      <c r="BB184" s="203"/>
      <c r="BC184" s="203"/>
      <c r="BD184" s="203"/>
      <c r="BE184" s="203"/>
      <c r="BF184" s="203"/>
      <c r="BG184" s="203"/>
      <c r="BH184" s="203"/>
      <c r="BI184" s="203"/>
      <c r="BJ184" s="203"/>
      <c r="BK184" s="203"/>
      <c r="BL184" s="203"/>
      <c r="BM184" s="203"/>
      <c r="BN184" s="203"/>
      <c r="BO184" s="203"/>
      <c r="BP184" s="203"/>
      <c r="BQ184" s="203"/>
      <c r="BR184" s="203"/>
      <c r="BS184" s="203"/>
      <c r="BT184" s="203"/>
      <c r="BU184" s="203"/>
      <c r="BV184" s="203"/>
      <c r="BW184" s="203"/>
      <c r="BX184" s="203"/>
      <c r="BY184" s="203"/>
      <c r="BZ184" s="203"/>
      <c r="CA184" s="203"/>
      <c r="CB184" s="203"/>
      <c r="CC184" s="203"/>
      <c r="CD184" s="203"/>
      <c r="CE184" s="203"/>
      <c r="CF184" s="203"/>
      <c r="CG184" s="203"/>
      <c r="CH184" s="203"/>
      <c r="CI184" s="203"/>
      <c r="CJ184" s="203"/>
      <c r="CK184" s="203"/>
    </row>
    <row r="185" spans="1:89" s="65" customFormat="1" x14ac:dyDescent="0.25">
      <c r="A185" s="261"/>
      <c r="P185" s="203"/>
      <c r="Q185" s="203"/>
      <c r="R185" s="203"/>
      <c r="S185" s="203"/>
      <c r="T185" s="203"/>
      <c r="U185" s="213"/>
      <c r="V185" s="258"/>
      <c r="W185" s="213" t="e">
        <f>Data!#REF!</f>
        <v>#REF!</v>
      </c>
      <c r="X185" s="215">
        <f>IF(ISERROR(INDEX(Data!$DY:$IB,MATCH($W185,Data!$DT:$DT,0),MATCH(X$1&amp;"/"&amp;$A$2,Data!$DY$1:$IB$1,0)))=TRUE,0,INDEX(Data!$DY:$IB,MATCH($W185,Data!$DT:$DT,0),MATCH(X$1&amp;"/"&amp;$A$2,Data!$DY$1:$IB$1,0)))</f>
        <v>0</v>
      </c>
      <c r="Y185" s="215">
        <f>IF(ISERROR(INDEX(Data!$DY:$IB,MATCH($W185,Data!$DT:$DT,0),MATCH(Y$1&amp;"/"&amp;$A$2,Data!$DY$1:$IB$1,0)))=TRUE,0,INDEX(Data!$DY:$IB,MATCH($W185,Data!$DT:$DT,0),MATCH(Y$1&amp;"/"&amp;$A$2,Data!$DY$1:$IB$1,0)))</f>
        <v>0</v>
      </c>
      <c r="Z185" s="215">
        <f>IF(ISERROR(INDEX(Data!$DY:$IB,MATCH($W185,Data!$DT:$DT,0),MATCH(Z$1&amp;"/"&amp;$A$2,Data!$DY$1:$IB$1,0)))=TRUE,0,INDEX(Data!$DY:$IB,MATCH($W185,Data!$DT:$DT,0),MATCH(Z$1&amp;"/"&amp;$A$2,Data!$DY$1:$IB$1,0)))</f>
        <v>0</v>
      </c>
      <c r="AA185" s="215">
        <f>IF(ISERROR(INDEX(Data!$DY:$IB,MATCH($W185,Data!$DT:$DT,0),MATCH(AA$1&amp;"/"&amp;$A$2,Data!$DY$1:$IB$1,0)))=TRUE,0,INDEX(Data!$DY:$IB,MATCH($W185,Data!$DT:$DT,0),MATCH(AA$1&amp;"/"&amp;$A$2,Data!$DY$1:$IB$1,0)))</f>
        <v>0</v>
      </c>
      <c r="AB185" s="215">
        <f>IF(ISERROR(INDEX(Data!$DY:$IB,MATCH($W185,Data!$DT:$DT,0),MATCH(AB$1&amp;"/"&amp;$A$2,Data!$DY$1:$IB$1,0)))=TRUE,0,INDEX(Data!$DY:$IB,MATCH($W185,Data!$DT:$DT,0),MATCH(AB$1&amp;"/"&amp;$A$2,Data!$DY$1:$IB$1,0)))</f>
        <v>0</v>
      </c>
      <c r="AC185" s="213">
        <f t="array" aca="1" ref="AC185" ca="1">SUMPRODUCT(($X185:$AB185&lt;=AC$2)*($X185:$AB185&gt;0))</f>
        <v>0</v>
      </c>
      <c r="AD185" s="213">
        <f t="shared" ca="1" si="63"/>
        <v>0</v>
      </c>
      <c r="AE185" s="213">
        <f t="shared" ca="1" si="63"/>
        <v>0</v>
      </c>
      <c r="AF185" s="213">
        <f t="shared" ca="1" si="63"/>
        <v>0</v>
      </c>
      <c r="AG185" s="213">
        <f t="shared" ca="1" si="63"/>
        <v>0</v>
      </c>
      <c r="AH185" s="213">
        <f t="shared" ca="1" si="63"/>
        <v>0</v>
      </c>
      <c r="AI185" s="213">
        <f t="shared" ca="1" si="47"/>
        <v>0</v>
      </c>
      <c r="AJ185" s="213" t="str">
        <f t="shared" ca="1" si="64"/>
        <v/>
      </c>
      <c r="AK185" s="213" t="str">
        <f t="shared" ca="1" si="65"/>
        <v/>
      </c>
      <c r="AL185" s="213" t="str">
        <f t="shared" ca="1" si="66"/>
        <v/>
      </c>
      <c r="AM185" s="213" t="str">
        <f t="shared" ca="1" si="67"/>
        <v/>
      </c>
      <c r="AN185" s="213" t="str">
        <f t="shared" ca="1" si="68"/>
        <v/>
      </c>
      <c r="AO185" s="213" t="str">
        <f t="shared" ca="1" si="69"/>
        <v/>
      </c>
      <c r="AP185" s="213" t="str">
        <f t="shared" ca="1" si="70"/>
        <v/>
      </c>
      <c r="AQ185" s="213" t="str">
        <f t="shared" ca="1" si="71"/>
        <v/>
      </c>
      <c r="AR185" s="204" t="str">
        <f ca="1">IF(OFFSET($AB185,0,MATCH(A$17,AC$1:AI$1,0))=0,"",OFFSET($AB185,0,MATCH(A$17,AC$1:AI$1,0))&amp;" / "&amp;W185 &amp;" ("&amp;INDEX(Data!DX:DX,MATCH(W185,Data!DT:DT,0))&amp;")")</f>
        <v/>
      </c>
      <c r="AS185" s="204" t="e">
        <f>INDEX(Data!DX:DX,MATCH(W185,Data!DT:DT,0))</f>
        <v>#REF!</v>
      </c>
      <c r="AT185" s="204" t="e">
        <f>MID(INDEX(Data!A:A,MATCH(W185,Data!DT:DT,0)),2,5)</f>
        <v>#REF!</v>
      </c>
      <c r="AU185" s="204" t="e">
        <f>INDEX(Data!DW:DW,MATCH(W185,Data!DT:DT,0))</f>
        <v>#REF!</v>
      </c>
      <c r="AV185" s="204" t="str">
        <f t="shared" ca="1" si="72"/>
        <v/>
      </c>
      <c r="AW185" s="204" t="e">
        <f t="array" aca="1" ref="AW185" ca="1">INDEX($AR$3:$AR$102,MATCH(LARGE(COUNTIF($AQ$3:$AQ$102,"&lt;"&amp;$AQ$3:$AQ$102),ROWS(AQ$3:AQ185)),COUNTIF($AQ$3:$AQ$102,"&lt;"&amp;$AQ$3:$AQ$102),0))</f>
        <v>#NUM!</v>
      </c>
      <c r="AX185" s="344"/>
      <c r="AY185" s="203"/>
      <c r="AZ185" s="203"/>
      <c r="BA185" s="203"/>
      <c r="BB185" s="203"/>
      <c r="BC185" s="203"/>
      <c r="BD185" s="203"/>
      <c r="BE185" s="203"/>
      <c r="BF185" s="203"/>
      <c r="BG185" s="203"/>
      <c r="BH185" s="203"/>
      <c r="BI185" s="203"/>
      <c r="BJ185" s="203"/>
      <c r="BK185" s="203"/>
      <c r="BL185" s="203"/>
      <c r="BM185" s="203"/>
      <c r="BN185" s="203"/>
      <c r="BO185" s="203"/>
      <c r="BP185" s="203"/>
      <c r="BQ185" s="203"/>
      <c r="BR185" s="203"/>
      <c r="BS185" s="203"/>
      <c r="BT185" s="203"/>
      <c r="BU185" s="203"/>
      <c r="BV185" s="203"/>
      <c r="BW185" s="203"/>
      <c r="BX185" s="203"/>
      <c r="BY185" s="203"/>
      <c r="BZ185" s="203"/>
      <c r="CA185" s="203"/>
      <c r="CB185" s="203"/>
      <c r="CC185" s="203"/>
      <c r="CD185" s="203"/>
      <c r="CE185" s="203"/>
      <c r="CF185" s="203"/>
      <c r="CG185" s="203"/>
      <c r="CH185" s="203"/>
      <c r="CI185" s="203"/>
      <c r="CJ185" s="203"/>
      <c r="CK185" s="203"/>
    </row>
    <row r="186" spans="1:89" s="65" customFormat="1" x14ac:dyDescent="0.25">
      <c r="A186" s="261"/>
      <c r="P186" s="203"/>
      <c r="Q186" s="203"/>
      <c r="R186" s="203"/>
      <c r="S186" s="203"/>
      <c r="T186" s="203"/>
      <c r="U186" s="213"/>
      <c r="V186" s="258"/>
      <c r="W186" s="213" t="e">
        <f>Data!#REF!</f>
        <v>#REF!</v>
      </c>
      <c r="X186" s="215">
        <f>IF(ISERROR(INDEX(Data!$DY:$IB,MATCH($W186,Data!$DT:$DT,0),MATCH(X$1&amp;"/"&amp;$A$2,Data!$DY$1:$IB$1,0)))=TRUE,0,INDEX(Data!$DY:$IB,MATCH($W186,Data!$DT:$DT,0),MATCH(X$1&amp;"/"&amp;$A$2,Data!$DY$1:$IB$1,0)))</f>
        <v>0</v>
      </c>
      <c r="Y186" s="215">
        <f>IF(ISERROR(INDEX(Data!$DY:$IB,MATCH($W186,Data!$DT:$DT,0),MATCH(Y$1&amp;"/"&amp;$A$2,Data!$DY$1:$IB$1,0)))=TRUE,0,INDEX(Data!$DY:$IB,MATCH($W186,Data!$DT:$DT,0),MATCH(Y$1&amp;"/"&amp;$A$2,Data!$DY$1:$IB$1,0)))</f>
        <v>0</v>
      </c>
      <c r="Z186" s="215">
        <f>IF(ISERROR(INDEX(Data!$DY:$IB,MATCH($W186,Data!$DT:$DT,0),MATCH(Z$1&amp;"/"&amp;$A$2,Data!$DY$1:$IB$1,0)))=TRUE,0,INDEX(Data!$DY:$IB,MATCH($W186,Data!$DT:$DT,0),MATCH(Z$1&amp;"/"&amp;$A$2,Data!$DY$1:$IB$1,0)))</f>
        <v>0</v>
      </c>
      <c r="AA186" s="215">
        <f>IF(ISERROR(INDEX(Data!$DY:$IB,MATCH($W186,Data!$DT:$DT,0),MATCH(AA$1&amp;"/"&amp;$A$2,Data!$DY$1:$IB$1,0)))=TRUE,0,INDEX(Data!$DY:$IB,MATCH($W186,Data!$DT:$DT,0),MATCH(AA$1&amp;"/"&amp;$A$2,Data!$DY$1:$IB$1,0)))</f>
        <v>0</v>
      </c>
      <c r="AB186" s="215">
        <f>IF(ISERROR(INDEX(Data!$DY:$IB,MATCH($W186,Data!$DT:$DT,0),MATCH(AB$1&amp;"/"&amp;$A$2,Data!$DY$1:$IB$1,0)))=TRUE,0,INDEX(Data!$DY:$IB,MATCH($W186,Data!$DT:$DT,0),MATCH(AB$1&amp;"/"&amp;$A$2,Data!$DY$1:$IB$1,0)))</f>
        <v>0</v>
      </c>
      <c r="AC186" s="213">
        <f t="array" aca="1" ref="AC186" ca="1">SUMPRODUCT(($X186:$AB186&lt;=AC$2)*($X186:$AB186&gt;0))</f>
        <v>0</v>
      </c>
      <c r="AD186" s="213">
        <f t="shared" ca="1" si="63"/>
        <v>0</v>
      </c>
      <c r="AE186" s="213">
        <f t="shared" ca="1" si="63"/>
        <v>0</v>
      </c>
      <c r="AF186" s="213">
        <f t="shared" ca="1" si="63"/>
        <v>0</v>
      </c>
      <c r="AG186" s="213">
        <f t="shared" ca="1" si="63"/>
        <v>0</v>
      </c>
      <c r="AH186" s="213">
        <f t="shared" ca="1" si="63"/>
        <v>0</v>
      </c>
      <c r="AI186" s="213">
        <f t="shared" ca="1" si="47"/>
        <v>0</v>
      </c>
      <c r="AJ186" s="213" t="str">
        <f t="shared" ca="1" si="64"/>
        <v/>
      </c>
      <c r="AK186" s="213" t="str">
        <f t="shared" ca="1" si="65"/>
        <v/>
      </c>
      <c r="AL186" s="213" t="str">
        <f t="shared" ca="1" si="66"/>
        <v/>
      </c>
      <c r="AM186" s="213" t="str">
        <f t="shared" ca="1" si="67"/>
        <v/>
      </c>
      <c r="AN186" s="213" t="str">
        <f t="shared" ca="1" si="68"/>
        <v/>
      </c>
      <c r="AO186" s="213" t="str">
        <f t="shared" ca="1" si="69"/>
        <v/>
      </c>
      <c r="AP186" s="213" t="str">
        <f t="shared" ca="1" si="70"/>
        <v/>
      </c>
      <c r="AQ186" s="213" t="str">
        <f t="shared" ca="1" si="71"/>
        <v/>
      </c>
      <c r="AR186" s="204" t="str">
        <f ca="1">IF(OFFSET($AB186,0,MATCH(A$17,AC$1:AI$1,0))=0,"",OFFSET($AB186,0,MATCH(A$17,AC$1:AI$1,0))&amp;" / "&amp;W186 &amp;" ("&amp;INDEX(Data!DX:DX,MATCH(W186,Data!DT:DT,0))&amp;")")</f>
        <v/>
      </c>
      <c r="AS186" s="204" t="e">
        <f>INDEX(Data!DX:DX,MATCH(W186,Data!DT:DT,0))</f>
        <v>#REF!</v>
      </c>
      <c r="AT186" s="204" t="e">
        <f>MID(INDEX(Data!A:A,MATCH(W186,Data!DT:DT,0)),2,5)</f>
        <v>#REF!</v>
      </c>
      <c r="AU186" s="204" t="e">
        <f>INDEX(Data!DW:DW,MATCH(W186,Data!DT:DT,0))</f>
        <v>#REF!</v>
      </c>
      <c r="AV186" s="204" t="str">
        <f t="shared" ca="1" si="72"/>
        <v/>
      </c>
      <c r="AW186" s="204" t="e">
        <f t="array" aca="1" ref="AW186" ca="1">INDEX($AR$3:$AR$102,MATCH(LARGE(COUNTIF($AQ$3:$AQ$102,"&lt;"&amp;$AQ$3:$AQ$102),ROWS(AQ$3:AQ186)),COUNTIF($AQ$3:$AQ$102,"&lt;"&amp;$AQ$3:$AQ$102),0))</f>
        <v>#NUM!</v>
      </c>
      <c r="AX186" s="344"/>
      <c r="AY186" s="203"/>
      <c r="AZ186" s="203"/>
      <c r="BA186" s="203"/>
      <c r="BB186" s="203"/>
      <c r="BC186" s="203"/>
      <c r="BD186" s="203"/>
      <c r="BE186" s="203"/>
      <c r="BF186" s="203"/>
      <c r="BG186" s="203"/>
      <c r="BH186" s="203"/>
      <c r="BI186" s="203"/>
      <c r="BJ186" s="203"/>
      <c r="BK186" s="203"/>
      <c r="BL186" s="203"/>
      <c r="BM186" s="203"/>
      <c r="BN186" s="203"/>
      <c r="BO186" s="203"/>
      <c r="BP186" s="203"/>
      <c r="BQ186" s="203"/>
      <c r="BR186" s="203"/>
      <c r="BS186" s="203"/>
      <c r="BT186" s="203"/>
      <c r="BU186" s="203"/>
      <c r="BV186" s="203"/>
      <c r="BW186" s="203"/>
      <c r="BX186" s="203"/>
      <c r="BY186" s="203"/>
      <c r="BZ186" s="203"/>
      <c r="CA186" s="203"/>
      <c r="CB186" s="203"/>
      <c r="CC186" s="203"/>
      <c r="CD186" s="203"/>
      <c r="CE186" s="203"/>
      <c r="CF186" s="203"/>
      <c r="CG186" s="203"/>
      <c r="CH186" s="203"/>
      <c r="CI186" s="203"/>
      <c r="CJ186" s="203"/>
      <c r="CK186" s="203"/>
    </row>
    <row r="187" spans="1:89" s="65" customFormat="1" x14ac:dyDescent="0.25">
      <c r="A187" s="261"/>
      <c r="P187" s="203"/>
      <c r="Q187" s="203"/>
      <c r="R187" s="203"/>
      <c r="S187" s="203"/>
      <c r="T187" s="203"/>
      <c r="U187" s="213"/>
      <c r="V187" s="258"/>
      <c r="W187" s="213" t="e">
        <f>Data!#REF!</f>
        <v>#REF!</v>
      </c>
      <c r="X187" s="215">
        <f>IF(ISERROR(INDEX(Data!$DY:$IB,MATCH($W187,Data!$DT:$DT,0),MATCH(X$1&amp;"/"&amp;$A$2,Data!$DY$1:$IB$1,0)))=TRUE,0,INDEX(Data!$DY:$IB,MATCH($W187,Data!$DT:$DT,0),MATCH(X$1&amp;"/"&amp;$A$2,Data!$DY$1:$IB$1,0)))</f>
        <v>0</v>
      </c>
      <c r="Y187" s="215">
        <f>IF(ISERROR(INDEX(Data!$DY:$IB,MATCH($W187,Data!$DT:$DT,0),MATCH(Y$1&amp;"/"&amp;$A$2,Data!$DY$1:$IB$1,0)))=TRUE,0,INDEX(Data!$DY:$IB,MATCH($W187,Data!$DT:$DT,0),MATCH(Y$1&amp;"/"&amp;$A$2,Data!$DY$1:$IB$1,0)))</f>
        <v>0</v>
      </c>
      <c r="Z187" s="215">
        <f>IF(ISERROR(INDEX(Data!$DY:$IB,MATCH($W187,Data!$DT:$DT,0),MATCH(Z$1&amp;"/"&amp;$A$2,Data!$DY$1:$IB$1,0)))=TRUE,0,INDEX(Data!$DY:$IB,MATCH($W187,Data!$DT:$DT,0),MATCH(Z$1&amp;"/"&amp;$A$2,Data!$DY$1:$IB$1,0)))</f>
        <v>0</v>
      </c>
      <c r="AA187" s="215">
        <f>IF(ISERROR(INDEX(Data!$DY:$IB,MATCH($W187,Data!$DT:$DT,0),MATCH(AA$1&amp;"/"&amp;$A$2,Data!$DY$1:$IB$1,0)))=TRUE,0,INDEX(Data!$DY:$IB,MATCH($W187,Data!$DT:$DT,0),MATCH(AA$1&amp;"/"&amp;$A$2,Data!$DY$1:$IB$1,0)))</f>
        <v>0</v>
      </c>
      <c r="AB187" s="215">
        <f>IF(ISERROR(INDEX(Data!$DY:$IB,MATCH($W187,Data!$DT:$DT,0),MATCH(AB$1&amp;"/"&amp;$A$2,Data!$DY$1:$IB$1,0)))=TRUE,0,INDEX(Data!$DY:$IB,MATCH($W187,Data!$DT:$DT,0),MATCH(AB$1&amp;"/"&amp;$A$2,Data!$DY$1:$IB$1,0)))</f>
        <v>0</v>
      </c>
      <c r="AC187" s="213">
        <f t="array" aca="1" ref="AC187" ca="1">SUMPRODUCT(($X187:$AB187&lt;=AC$2)*($X187:$AB187&gt;0))</f>
        <v>0</v>
      </c>
      <c r="AD187" s="213">
        <f t="shared" ca="1" si="63"/>
        <v>0</v>
      </c>
      <c r="AE187" s="213">
        <f t="shared" ca="1" si="63"/>
        <v>0</v>
      </c>
      <c r="AF187" s="213">
        <f t="shared" ca="1" si="63"/>
        <v>0</v>
      </c>
      <c r="AG187" s="213">
        <f t="shared" ca="1" si="63"/>
        <v>0</v>
      </c>
      <c r="AH187" s="213">
        <f t="shared" ca="1" si="63"/>
        <v>0</v>
      </c>
      <c r="AI187" s="213">
        <f t="shared" ca="1" si="47"/>
        <v>0</v>
      </c>
      <c r="AJ187" s="213" t="str">
        <f t="shared" ca="1" si="64"/>
        <v/>
      </c>
      <c r="AK187" s="213" t="str">
        <f t="shared" ca="1" si="65"/>
        <v/>
      </c>
      <c r="AL187" s="213" t="str">
        <f t="shared" ca="1" si="66"/>
        <v/>
      </c>
      <c r="AM187" s="213" t="str">
        <f t="shared" ca="1" si="67"/>
        <v/>
      </c>
      <c r="AN187" s="213" t="str">
        <f t="shared" ca="1" si="68"/>
        <v/>
      </c>
      <c r="AO187" s="213" t="str">
        <f t="shared" ca="1" si="69"/>
        <v/>
      </c>
      <c r="AP187" s="213" t="str">
        <f t="shared" ca="1" si="70"/>
        <v/>
      </c>
      <c r="AQ187" s="213" t="str">
        <f t="shared" ca="1" si="71"/>
        <v/>
      </c>
      <c r="AR187" s="204" t="str">
        <f ca="1">IF(OFFSET($AB187,0,MATCH(A$17,AC$1:AI$1,0))=0,"",OFFSET($AB187,0,MATCH(A$17,AC$1:AI$1,0))&amp;" / "&amp;W187 &amp;" ("&amp;INDEX(Data!DX:DX,MATCH(W187,Data!DT:DT,0))&amp;")")</f>
        <v/>
      </c>
      <c r="AS187" s="204" t="e">
        <f>INDEX(Data!DX:DX,MATCH(W187,Data!DT:DT,0))</f>
        <v>#REF!</v>
      </c>
      <c r="AT187" s="204" t="e">
        <f>MID(INDEX(Data!A:A,MATCH(W187,Data!DT:DT,0)),2,5)</f>
        <v>#REF!</v>
      </c>
      <c r="AU187" s="204" t="e">
        <f>INDEX(Data!DW:DW,MATCH(W187,Data!DT:DT,0))</f>
        <v>#REF!</v>
      </c>
      <c r="AV187" s="204" t="str">
        <f t="shared" ca="1" si="72"/>
        <v/>
      </c>
      <c r="AW187" s="204" t="e">
        <f t="array" aca="1" ref="AW187" ca="1">INDEX($AR$3:$AR$102,MATCH(LARGE(COUNTIF($AQ$3:$AQ$102,"&lt;"&amp;$AQ$3:$AQ$102),ROWS(AQ$3:AQ187)),COUNTIF($AQ$3:$AQ$102,"&lt;"&amp;$AQ$3:$AQ$102),0))</f>
        <v>#NUM!</v>
      </c>
      <c r="AX187" s="344"/>
      <c r="AY187" s="203"/>
      <c r="AZ187" s="203"/>
      <c r="BA187" s="203"/>
      <c r="BB187" s="203"/>
      <c r="BC187" s="203"/>
      <c r="BD187" s="203"/>
      <c r="BE187" s="203"/>
      <c r="BF187" s="203"/>
      <c r="BG187" s="203"/>
      <c r="BH187" s="203"/>
      <c r="BI187" s="203"/>
      <c r="BJ187" s="203"/>
      <c r="BK187" s="203"/>
      <c r="BL187" s="203"/>
      <c r="BM187" s="203"/>
      <c r="BN187" s="203"/>
      <c r="BO187" s="203"/>
      <c r="BP187" s="203"/>
      <c r="BQ187" s="203"/>
      <c r="BR187" s="203"/>
      <c r="BS187" s="203"/>
      <c r="BT187" s="203"/>
      <c r="BU187" s="203"/>
      <c r="BV187" s="203"/>
      <c r="BW187" s="203"/>
      <c r="BX187" s="203"/>
      <c r="BY187" s="203"/>
      <c r="BZ187" s="203"/>
      <c r="CA187" s="203"/>
      <c r="CB187" s="203"/>
      <c r="CC187" s="203"/>
      <c r="CD187" s="203"/>
      <c r="CE187" s="203"/>
      <c r="CF187" s="203"/>
      <c r="CG187" s="203"/>
      <c r="CH187" s="203"/>
      <c r="CI187" s="203"/>
      <c r="CJ187" s="203"/>
      <c r="CK187" s="203"/>
    </row>
    <row r="188" spans="1:89" s="65" customFormat="1" x14ac:dyDescent="0.25">
      <c r="A188" s="261"/>
      <c r="P188" s="203"/>
      <c r="Q188" s="203"/>
      <c r="R188" s="203"/>
      <c r="S188" s="203"/>
      <c r="T188" s="203"/>
      <c r="U188" s="213"/>
      <c r="V188" s="258"/>
      <c r="W188" s="213" t="e">
        <f>Data!#REF!</f>
        <v>#REF!</v>
      </c>
      <c r="X188" s="215">
        <f>IF(ISERROR(INDEX(Data!$DY:$IB,MATCH($W188,Data!$DT:$DT,0),MATCH(X$1&amp;"/"&amp;$A$2,Data!$DY$1:$IB$1,0)))=TRUE,0,INDEX(Data!$DY:$IB,MATCH($W188,Data!$DT:$DT,0),MATCH(X$1&amp;"/"&amp;$A$2,Data!$DY$1:$IB$1,0)))</f>
        <v>0</v>
      </c>
      <c r="Y188" s="215">
        <f>IF(ISERROR(INDEX(Data!$DY:$IB,MATCH($W188,Data!$DT:$DT,0),MATCH(Y$1&amp;"/"&amp;$A$2,Data!$DY$1:$IB$1,0)))=TRUE,0,INDEX(Data!$DY:$IB,MATCH($W188,Data!$DT:$DT,0),MATCH(Y$1&amp;"/"&amp;$A$2,Data!$DY$1:$IB$1,0)))</f>
        <v>0</v>
      </c>
      <c r="Z188" s="215">
        <f>IF(ISERROR(INDEX(Data!$DY:$IB,MATCH($W188,Data!$DT:$DT,0),MATCH(Z$1&amp;"/"&amp;$A$2,Data!$DY$1:$IB$1,0)))=TRUE,0,INDEX(Data!$DY:$IB,MATCH($W188,Data!$DT:$DT,0),MATCH(Z$1&amp;"/"&amp;$A$2,Data!$DY$1:$IB$1,0)))</f>
        <v>0</v>
      </c>
      <c r="AA188" s="215">
        <f>IF(ISERROR(INDEX(Data!$DY:$IB,MATCH($W188,Data!$DT:$DT,0),MATCH(AA$1&amp;"/"&amp;$A$2,Data!$DY$1:$IB$1,0)))=TRUE,0,INDEX(Data!$DY:$IB,MATCH($W188,Data!$DT:$DT,0),MATCH(AA$1&amp;"/"&amp;$A$2,Data!$DY$1:$IB$1,0)))</f>
        <v>0</v>
      </c>
      <c r="AB188" s="215">
        <f>IF(ISERROR(INDEX(Data!$DY:$IB,MATCH($W188,Data!$DT:$DT,0),MATCH(AB$1&amp;"/"&amp;$A$2,Data!$DY$1:$IB$1,0)))=TRUE,0,INDEX(Data!$DY:$IB,MATCH($W188,Data!$DT:$DT,0),MATCH(AB$1&amp;"/"&amp;$A$2,Data!$DY$1:$IB$1,0)))</f>
        <v>0</v>
      </c>
      <c r="AC188" s="213">
        <f t="array" aca="1" ref="AC188" ca="1">SUMPRODUCT(($X188:$AB188&lt;=AC$2)*($X188:$AB188&gt;0))</f>
        <v>0</v>
      </c>
      <c r="AD188" s="213">
        <f t="shared" ca="1" si="63"/>
        <v>0</v>
      </c>
      <c r="AE188" s="213">
        <f t="shared" ca="1" si="63"/>
        <v>0</v>
      </c>
      <c r="AF188" s="213">
        <f t="shared" ca="1" si="63"/>
        <v>0</v>
      </c>
      <c r="AG188" s="213">
        <f t="shared" ca="1" si="63"/>
        <v>0</v>
      </c>
      <c r="AH188" s="213">
        <f t="shared" ca="1" si="63"/>
        <v>0</v>
      </c>
      <c r="AI188" s="213">
        <f t="shared" ca="1" si="47"/>
        <v>0</v>
      </c>
      <c r="AJ188" s="213" t="str">
        <f t="shared" ca="1" si="64"/>
        <v/>
      </c>
      <c r="AK188" s="213" t="str">
        <f t="shared" ca="1" si="65"/>
        <v/>
      </c>
      <c r="AL188" s="213" t="str">
        <f t="shared" ca="1" si="66"/>
        <v/>
      </c>
      <c r="AM188" s="213" t="str">
        <f t="shared" ca="1" si="67"/>
        <v/>
      </c>
      <c r="AN188" s="213" t="str">
        <f t="shared" ca="1" si="68"/>
        <v/>
      </c>
      <c r="AO188" s="213" t="str">
        <f t="shared" ca="1" si="69"/>
        <v/>
      </c>
      <c r="AP188" s="213" t="str">
        <f t="shared" ca="1" si="70"/>
        <v/>
      </c>
      <c r="AQ188" s="213" t="str">
        <f t="shared" ca="1" si="71"/>
        <v/>
      </c>
      <c r="AR188" s="204" t="str">
        <f ca="1">IF(OFFSET($AB188,0,MATCH(A$17,AC$1:AI$1,0))=0,"",OFFSET($AB188,0,MATCH(A$17,AC$1:AI$1,0))&amp;" / "&amp;W188 &amp;" ("&amp;INDEX(Data!DX:DX,MATCH(W188,Data!DT:DT,0))&amp;")")</f>
        <v/>
      </c>
      <c r="AS188" s="204" t="e">
        <f>INDEX(Data!DX:DX,MATCH(W188,Data!DT:DT,0))</f>
        <v>#REF!</v>
      </c>
      <c r="AT188" s="204" t="e">
        <f>MID(INDEX(Data!A:A,MATCH(W188,Data!DT:DT,0)),2,5)</f>
        <v>#REF!</v>
      </c>
      <c r="AU188" s="204" t="e">
        <f>INDEX(Data!DW:DW,MATCH(W188,Data!DT:DT,0))</f>
        <v>#REF!</v>
      </c>
      <c r="AV188" s="204" t="str">
        <f t="shared" ca="1" si="72"/>
        <v/>
      </c>
      <c r="AW188" s="204" t="e">
        <f t="array" aca="1" ref="AW188" ca="1">INDEX($AR$3:$AR$102,MATCH(LARGE(COUNTIF($AQ$3:$AQ$102,"&lt;"&amp;$AQ$3:$AQ$102),ROWS(AQ$3:AQ188)),COUNTIF($AQ$3:$AQ$102,"&lt;"&amp;$AQ$3:$AQ$102),0))</f>
        <v>#NUM!</v>
      </c>
      <c r="AX188" s="344"/>
      <c r="AY188" s="203"/>
      <c r="AZ188" s="203"/>
      <c r="BA188" s="203"/>
      <c r="BB188" s="203"/>
      <c r="BC188" s="203"/>
      <c r="BD188" s="203"/>
      <c r="BE188" s="203"/>
      <c r="BF188" s="203"/>
      <c r="BG188" s="203"/>
      <c r="BH188" s="203"/>
      <c r="BI188" s="203"/>
      <c r="BJ188" s="203"/>
      <c r="BK188" s="203"/>
      <c r="BL188" s="203"/>
      <c r="BM188" s="203"/>
      <c r="BN188" s="203"/>
      <c r="BO188" s="203"/>
      <c r="BP188" s="203"/>
      <c r="BQ188" s="203"/>
      <c r="BR188" s="203"/>
      <c r="BS188" s="203"/>
      <c r="BT188" s="203"/>
      <c r="BU188" s="203"/>
      <c r="BV188" s="203"/>
      <c r="BW188" s="203"/>
      <c r="BX188" s="203"/>
      <c r="BY188" s="203"/>
      <c r="BZ188" s="203"/>
      <c r="CA188" s="203"/>
      <c r="CB188" s="203"/>
      <c r="CC188" s="203"/>
      <c r="CD188" s="203"/>
      <c r="CE188" s="203"/>
      <c r="CF188" s="203"/>
      <c r="CG188" s="203"/>
      <c r="CH188" s="203"/>
      <c r="CI188" s="203"/>
      <c r="CJ188" s="203"/>
      <c r="CK188" s="203"/>
    </row>
    <row r="189" spans="1:89" s="65" customFormat="1" x14ac:dyDescent="0.25">
      <c r="A189" s="261"/>
      <c r="P189" s="203"/>
      <c r="Q189" s="203"/>
      <c r="R189" s="203"/>
      <c r="S189" s="203"/>
      <c r="T189" s="203"/>
      <c r="U189" s="213"/>
      <c r="V189" s="258"/>
      <c r="W189" s="213" t="e">
        <f>Data!#REF!</f>
        <v>#REF!</v>
      </c>
      <c r="X189" s="215">
        <f>IF(ISERROR(INDEX(Data!$DY:$IB,MATCH($W189,Data!$DT:$DT,0),MATCH(X$1&amp;"/"&amp;$A$2,Data!$DY$1:$IB$1,0)))=TRUE,0,INDEX(Data!$DY:$IB,MATCH($W189,Data!$DT:$DT,0),MATCH(X$1&amp;"/"&amp;$A$2,Data!$DY$1:$IB$1,0)))</f>
        <v>0</v>
      </c>
      <c r="Y189" s="215">
        <f>IF(ISERROR(INDEX(Data!$DY:$IB,MATCH($W189,Data!$DT:$DT,0),MATCH(Y$1&amp;"/"&amp;$A$2,Data!$DY$1:$IB$1,0)))=TRUE,0,INDEX(Data!$DY:$IB,MATCH($W189,Data!$DT:$DT,0),MATCH(Y$1&amp;"/"&amp;$A$2,Data!$DY$1:$IB$1,0)))</f>
        <v>0</v>
      </c>
      <c r="Z189" s="215">
        <f>IF(ISERROR(INDEX(Data!$DY:$IB,MATCH($W189,Data!$DT:$DT,0),MATCH(Z$1&amp;"/"&amp;$A$2,Data!$DY$1:$IB$1,0)))=TRUE,0,INDEX(Data!$DY:$IB,MATCH($W189,Data!$DT:$DT,0),MATCH(Z$1&amp;"/"&amp;$A$2,Data!$DY$1:$IB$1,0)))</f>
        <v>0</v>
      </c>
      <c r="AA189" s="215">
        <f>IF(ISERROR(INDEX(Data!$DY:$IB,MATCH($W189,Data!$DT:$DT,0),MATCH(AA$1&amp;"/"&amp;$A$2,Data!$DY$1:$IB$1,0)))=TRUE,0,INDEX(Data!$DY:$IB,MATCH($W189,Data!$DT:$DT,0),MATCH(AA$1&amp;"/"&amp;$A$2,Data!$DY$1:$IB$1,0)))</f>
        <v>0</v>
      </c>
      <c r="AB189" s="215">
        <f>IF(ISERROR(INDEX(Data!$DY:$IB,MATCH($W189,Data!$DT:$DT,0),MATCH(AB$1&amp;"/"&amp;$A$2,Data!$DY$1:$IB$1,0)))=TRUE,0,INDEX(Data!$DY:$IB,MATCH($W189,Data!$DT:$DT,0),MATCH(AB$1&amp;"/"&amp;$A$2,Data!$DY$1:$IB$1,0)))</f>
        <v>0</v>
      </c>
      <c r="AC189" s="213">
        <f t="array" aca="1" ref="AC189" ca="1">SUMPRODUCT(($X189:$AB189&lt;=AC$2)*($X189:$AB189&gt;0))</f>
        <v>0</v>
      </c>
      <c r="AD189" s="213">
        <f t="shared" ca="1" si="63"/>
        <v>0</v>
      </c>
      <c r="AE189" s="213">
        <f t="shared" ca="1" si="63"/>
        <v>0</v>
      </c>
      <c r="AF189" s="213">
        <f t="shared" ca="1" si="63"/>
        <v>0</v>
      </c>
      <c r="AG189" s="213">
        <f t="shared" ca="1" si="63"/>
        <v>0</v>
      </c>
      <c r="AH189" s="213">
        <f t="shared" ca="1" si="63"/>
        <v>0</v>
      </c>
      <c r="AI189" s="213">
        <f t="shared" ca="1" si="47"/>
        <v>0</v>
      </c>
      <c r="AJ189" s="213" t="str">
        <f t="shared" ca="1" si="64"/>
        <v/>
      </c>
      <c r="AK189" s="213" t="str">
        <f t="shared" ca="1" si="65"/>
        <v/>
      </c>
      <c r="AL189" s="213" t="str">
        <f t="shared" ca="1" si="66"/>
        <v/>
      </c>
      <c r="AM189" s="213" t="str">
        <f t="shared" ca="1" si="67"/>
        <v/>
      </c>
      <c r="AN189" s="213" t="str">
        <f t="shared" ca="1" si="68"/>
        <v/>
      </c>
      <c r="AO189" s="213" t="str">
        <f t="shared" ca="1" si="69"/>
        <v/>
      </c>
      <c r="AP189" s="213" t="str">
        <f t="shared" ca="1" si="70"/>
        <v/>
      </c>
      <c r="AQ189" s="213" t="str">
        <f t="shared" ca="1" si="71"/>
        <v/>
      </c>
      <c r="AR189" s="204" t="str">
        <f ca="1">IF(OFFSET($AB189,0,MATCH(A$17,AC$1:AI$1,0))=0,"",OFFSET($AB189,0,MATCH(A$17,AC$1:AI$1,0))&amp;" / "&amp;W189 &amp;" ("&amp;INDEX(Data!DX:DX,MATCH(W189,Data!DT:DT,0))&amp;")")</f>
        <v/>
      </c>
      <c r="AS189" s="204" t="e">
        <f>INDEX(Data!DX:DX,MATCH(W189,Data!DT:DT,0))</f>
        <v>#REF!</v>
      </c>
      <c r="AT189" s="204" t="e">
        <f>MID(INDEX(Data!A:A,MATCH(W189,Data!DT:DT,0)),2,5)</f>
        <v>#REF!</v>
      </c>
      <c r="AU189" s="204" t="e">
        <f>INDEX(Data!DW:DW,MATCH(W189,Data!DT:DT,0))</f>
        <v>#REF!</v>
      </c>
      <c r="AV189" s="204" t="str">
        <f t="shared" ca="1" si="72"/>
        <v/>
      </c>
      <c r="AW189" s="204" t="e">
        <f t="array" aca="1" ref="AW189" ca="1">INDEX($AR$3:$AR$102,MATCH(LARGE(COUNTIF($AQ$3:$AQ$102,"&lt;"&amp;$AQ$3:$AQ$102),ROWS(AQ$3:AQ189)),COUNTIF($AQ$3:$AQ$102,"&lt;"&amp;$AQ$3:$AQ$102),0))</f>
        <v>#NUM!</v>
      </c>
      <c r="AX189" s="344"/>
      <c r="AY189" s="203"/>
      <c r="AZ189" s="203"/>
      <c r="BA189" s="203"/>
      <c r="BB189" s="203"/>
      <c r="BC189" s="203"/>
      <c r="BD189" s="203"/>
      <c r="BE189" s="203"/>
      <c r="BF189" s="203"/>
      <c r="BG189" s="203"/>
      <c r="BH189" s="203"/>
      <c r="BI189" s="203"/>
      <c r="BJ189" s="203"/>
      <c r="BK189" s="203"/>
      <c r="BL189" s="203"/>
      <c r="BM189" s="203"/>
      <c r="BN189" s="203"/>
      <c r="BO189" s="203"/>
      <c r="BP189" s="203"/>
      <c r="BQ189" s="203"/>
      <c r="BR189" s="203"/>
      <c r="BS189" s="203"/>
      <c r="BT189" s="203"/>
      <c r="BU189" s="203"/>
      <c r="BV189" s="203"/>
      <c r="BW189" s="203"/>
      <c r="BX189" s="203"/>
      <c r="BY189" s="203"/>
      <c r="BZ189" s="203"/>
      <c r="CA189" s="203"/>
      <c r="CB189" s="203"/>
      <c r="CC189" s="203"/>
      <c r="CD189" s="203"/>
      <c r="CE189" s="203"/>
      <c r="CF189" s="203"/>
      <c r="CG189" s="203"/>
      <c r="CH189" s="203"/>
      <c r="CI189" s="203"/>
      <c r="CJ189" s="203"/>
      <c r="CK189" s="203"/>
    </row>
    <row r="190" spans="1:89" s="65" customFormat="1" x14ac:dyDescent="0.25">
      <c r="A190" s="261"/>
      <c r="P190" s="203"/>
      <c r="Q190" s="203"/>
      <c r="R190" s="203"/>
      <c r="S190" s="203"/>
      <c r="T190" s="203"/>
      <c r="U190" s="213"/>
      <c r="V190" s="258"/>
      <c r="W190" s="213" t="e">
        <f>Data!#REF!</f>
        <v>#REF!</v>
      </c>
      <c r="X190" s="215">
        <f>IF(ISERROR(INDEX(Data!$DY:$IB,MATCH($W190,Data!$DT:$DT,0),MATCH(X$1&amp;"/"&amp;$A$2,Data!$DY$1:$IB$1,0)))=TRUE,0,INDEX(Data!$DY:$IB,MATCH($W190,Data!$DT:$DT,0),MATCH(X$1&amp;"/"&amp;$A$2,Data!$DY$1:$IB$1,0)))</f>
        <v>0</v>
      </c>
      <c r="Y190" s="215">
        <f>IF(ISERROR(INDEX(Data!$DY:$IB,MATCH($W190,Data!$DT:$DT,0),MATCH(Y$1&amp;"/"&amp;$A$2,Data!$DY$1:$IB$1,0)))=TRUE,0,INDEX(Data!$DY:$IB,MATCH($W190,Data!$DT:$DT,0),MATCH(Y$1&amp;"/"&amp;$A$2,Data!$DY$1:$IB$1,0)))</f>
        <v>0</v>
      </c>
      <c r="Z190" s="215">
        <f>IF(ISERROR(INDEX(Data!$DY:$IB,MATCH($W190,Data!$DT:$DT,0),MATCH(Z$1&amp;"/"&amp;$A$2,Data!$DY$1:$IB$1,0)))=TRUE,0,INDEX(Data!$DY:$IB,MATCH($W190,Data!$DT:$DT,0),MATCH(Z$1&amp;"/"&amp;$A$2,Data!$DY$1:$IB$1,0)))</f>
        <v>0</v>
      </c>
      <c r="AA190" s="215">
        <f>IF(ISERROR(INDEX(Data!$DY:$IB,MATCH($W190,Data!$DT:$DT,0),MATCH(AA$1&amp;"/"&amp;$A$2,Data!$DY$1:$IB$1,0)))=TRUE,0,INDEX(Data!$DY:$IB,MATCH($W190,Data!$DT:$DT,0),MATCH(AA$1&amp;"/"&amp;$A$2,Data!$DY$1:$IB$1,0)))</f>
        <v>0</v>
      </c>
      <c r="AB190" s="215">
        <f>IF(ISERROR(INDEX(Data!$DY:$IB,MATCH($W190,Data!$DT:$DT,0),MATCH(AB$1&amp;"/"&amp;$A$2,Data!$DY$1:$IB$1,0)))=TRUE,0,INDEX(Data!$DY:$IB,MATCH($W190,Data!$DT:$DT,0),MATCH(AB$1&amp;"/"&amp;$A$2,Data!$DY$1:$IB$1,0)))</f>
        <v>0</v>
      </c>
      <c r="AC190" s="213">
        <f t="array" aca="1" ref="AC190" ca="1">SUMPRODUCT(($X190:$AB190&lt;=AC$2)*($X190:$AB190&gt;0))</f>
        <v>0</v>
      </c>
      <c r="AD190" s="213">
        <f t="shared" ca="1" si="63"/>
        <v>0</v>
      </c>
      <c r="AE190" s="213">
        <f t="shared" ca="1" si="63"/>
        <v>0</v>
      </c>
      <c r="AF190" s="213">
        <f t="shared" ca="1" si="63"/>
        <v>0</v>
      </c>
      <c r="AG190" s="213">
        <f t="shared" ca="1" si="63"/>
        <v>0</v>
      </c>
      <c r="AH190" s="213">
        <f t="shared" ca="1" si="63"/>
        <v>0</v>
      </c>
      <c r="AI190" s="213">
        <f t="shared" ca="1" si="47"/>
        <v>0</v>
      </c>
      <c r="AJ190" s="213" t="str">
        <f t="shared" ca="1" si="64"/>
        <v/>
      </c>
      <c r="AK190" s="213" t="str">
        <f t="shared" ca="1" si="65"/>
        <v/>
      </c>
      <c r="AL190" s="213" t="str">
        <f t="shared" ca="1" si="66"/>
        <v/>
      </c>
      <c r="AM190" s="213" t="str">
        <f t="shared" ca="1" si="67"/>
        <v/>
      </c>
      <c r="AN190" s="213" t="str">
        <f t="shared" ca="1" si="68"/>
        <v/>
      </c>
      <c r="AO190" s="213" t="str">
        <f t="shared" ca="1" si="69"/>
        <v/>
      </c>
      <c r="AP190" s="213" t="str">
        <f t="shared" ca="1" si="70"/>
        <v/>
      </c>
      <c r="AQ190" s="213" t="str">
        <f t="shared" ca="1" si="71"/>
        <v/>
      </c>
      <c r="AR190" s="204" t="str">
        <f ca="1">IF(OFFSET($AB190,0,MATCH(A$17,AC$1:AI$1,0))=0,"",OFFSET($AB190,0,MATCH(A$17,AC$1:AI$1,0))&amp;" / "&amp;W190 &amp;" ("&amp;INDEX(Data!DX:DX,MATCH(W190,Data!DT:DT,0))&amp;")")</f>
        <v/>
      </c>
      <c r="AS190" s="204" t="e">
        <f>INDEX(Data!DX:DX,MATCH(W190,Data!DT:DT,0))</f>
        <v>#REF!</v>
      </c>
      <c r="AT190" s="204" t="e">
        <f>MID(INDEX(Data!A:A,MATCH(W190,Data!DT:DT,0)),2,5)</f>
        <v>#REF!</v>
      </c>
      <c r="AU190" s="204" t="e">
        <f>INDEX(Data!DW:DW,MATCH(W190,Data!DT:DT,0))</f>
        <v>#REF!</v>
      </c>
      <c r="AV190" s="204" t="str">
        <f t="shared" ca="1" si="72"/>
        <v/>
      </c>
      <c r="AW190" s="204" t="e">
        <f t="array" aca="1" ref="AW190" ca="1">INDEX($AR$3:$AR$102,MATCH(LARGE(COUNTIF($AQ$3:$AQ$102,"&lt;"&amp;$AQ$3:$AQ$102),ROWS(AQ$3:AQ190)),COUNTIF($AQ$3:$AQ$102,"&lt;"&amp;$AQ$3:$AQ$102),0))</f>
        <v>#NUM!</v>
      </c>
      <c r="AX190" s="344"/>
      <c r="AY190" s="203"/>
      <c r="AZ190" s="203"/>
      <c r="BA190" s="203"/>
      <c r="BB190" s="203"/>
      <c r="BC190" s="203"/>
      <c r="BD190" s="203"/>
      <c r="BE190" s="203"/>
      <c r="BF190" s="203"/>
      <c r="BG190" s="203"/>
      <c r="BH190" s="203"/>
      <c r="BI190" s="203"/>
      <c r="BJ190" s="203"/>
      <c r="BK190" s="203"/>
      <c r="BL190" s="203"/>
      <c r="BM190" s="203"/>
      <c r="BN190" s="203"/>
      <c r="BO190" s="203"/>
      <c r="BP190" s="203"/>
      <c r="BQ190" s="203"/>
      <c r="BR190" s="203"/>
      <c r="BS190" s="203"/>
      <c r="BT190" s="203"/>
      <c r="BU190" s="203"/>
      <c r="BV190" s="203"/>
      <c r="BW190" s="203"/>
      <c r="BX190" s="203"/>
      <c r="BY190" s="203"/>
      <c r="BZ190" s="203"/>
      <c r="CA190" s="203"/>
      <c r="CB190" s="203"/>
      <c r="CC190" s="203"/>
      <c r="CD190" s="203"/>
      <c r="CE190" s="203"/>
      <c r="CF190" s="203"/>
      <c r="CG190" s="203"/>
      <c r="CH190" s="203"/>
      <c r="CI190" s="203"/>
      <c r="CJ190" s="203"/>
      <c r="CK190" s="203"/>
    </row>
    <row r="191" spans="1:89" s="65" customFormat="1" x14ac:dyDescent="0.25">
      <c r="A191" s="261"/>
      <c r="P191" s="203"/>
      <c r="Q191" s="203"/>
      <c r="R191" s="203"/>
      <c r="S191" s="203"/>
      <c r="T191" s="203"/>
      <c r="U191" s="213"/>
      <c r="V191" s="258"/>
      <c r="W191" s="213" t="e">
        <f>Data!#REF!</f>
        <v>#REF!</v>
      </c>
      <c r="X191" s="215">
        <f>IF(ISERROR(INDEX(Data!$DY:$IB,MATCH($W191,Data!$DT:$DT,0),MATCH(X$1&amp;"/"&amp;$A$2,Data!$DY$1:$IB$1,0)))=TRUE,0,INDEX(Data!$DY:$IB,MATCH($W191,Data!$DT:$DT,0),MATCH(X$1&amp;"/"&amp;$A$2,Data!$DY$1:$IB$1,0)))</f>
        <v>0</v>
      </c>
      <c r="Y191" s="215">
        <f>IF(ISERROR(INDEX(Data!$DY:$IB,MATCH($W191,Data!$DT:$DT,0),MATCH(Y$1&amp;"/"&amp;$A$2,Data!$DY$1:$IB$1,0)))=TRUE,0,INDEX(Data!$DY:$IB,MATCH($W191,Data!$DT:$DT,0),MATCH(Y$1&amp;"/"&amp;$A$2,Data!$DY$1:$IB$1,0)))</f>
        <v>0</v>
      </c>
      <c r="Z191" s="215">
        <f>IF(ISERROR(INDEX(Data!$DY:$IB,MATCH($W191,Data!$DT:$DT,0),MATCH(Z$1&amp;"/"&amp;$A$2,Data!$DY$1:$IB$1,0)))=TRUE,0,INDEX(Data!$DY:$IB,MATCH($W191,Data!$DT:$DT,0),MATCH(Z$1&amp;"/"&amp;$A$2,Data!$DY$1:$IB$1,0)))</f>
        <v>0</v>
      </c>
      <c r="AA191" s="215">
        <f>IF(ISERROR(INDEX(Data!$DY:$IB,MATCH($W191,Data!$DT:$DT,0),MATCH(AA$1&amp;"/"&amp;$A$2,Data!$DY$1:$IB$1,0)))=TRUE,0,INDEX(Data!$DY:$IB,MATCH($W191,Data!$DT:$DT,0),MATCH(AA$1&amp;"/"&amp;$A$2,Data!$DY$1:$IB$1,0)))</f>
        <v>0</v>
      </c>
      <c r="AB191" s="215">
        <f>IF(ISERROR(INDEX(Data!$DY:$IB,MATCH($W191,Data!$DT:$DT,0),MATCH(AB$1&amp;"/"&amp;$A$2,Data!$DY$1:$IB$1,0)))=TRUE,0,INDEX(Data!$DY:$IB,MATCH($W191,Data!$DT:$DT,0),MATCH(AB$1&amp;"/"&amp;$A$2,Data!$DY$1:$IB$1,0)))</f>
        <v>0</v>
      </c>
      <c r="AC191" s="213">
        <f t="array" aca="1" ref="AC191" ca="1">SUMPRODUCT(($X191:$AB191&lt;=AC$2)*($X191:$AB191&gt;0))</f>
        <v>0</v>
      </c>
      <c r="AD191" s="213">
        <f t="shared" ca="1" si="63"/>
        <v>0</v>
      </c>
      <c r="AE191" s="213">
        <f t="shared" ca="1" si="63"/>
        <v>0</v>
      </c>
      <c r="AF191" s="213">
        <f t="shared" ca="1" si="63"/>
        <v>0</v>
      </c>
      <c r="AG191" s="213">
        <f t="shared" ca="1" si="63"/>
        <v>0</v>
      </c>
      <c r="AH191" s="213">
        <f t="shared" ca="1" si="63"/>
        <v>0</v>
      </c>
      <c r="AI191" s="213">
        <f t="shared" ca="1" si="47"/>
        <v>0</v>
      </c>
      <c r="AJ191" s="213" t="str">
        <f t="shared" ca="1" si="64"/>
        <v/>
      </c>
      <c r="AK191" s="213" t="str">
        <f t="shared" ca="1" si="65"/>
        <v/>
      </c>
      <c r="AL191" s="213" t="str">
        <f t="shared" ca="1" si="66"/>
        <v/>
      </c>
      <c r="AM191" s="213" t="str">
        <f t="shared" ca="1" si="67"/>
        <v/>
      </c>
      <c r="AN191" s="213" t="str">
        <f t="shared" ca="1" si="68"/>
        <v/>
      </c>
      <c r="AO191" s="213" t="str">
        <f t="shared" ca="1" si="69"/>
        <v/>
      </c>
      <c r="AP191" s="213" t="str">
        <f t="shared" ca="1" si="70"/>
        <v/>
      </c>
      <c r="AQ191" s="213" t="str">
        <f t="shared" ca="1" si="71"/>
        <v/>
      </c>
      <c r="AR191" s="204" t="str">
        <f ca="1">IF(OFFSET($AB191,0,MATCH(A$17,AC$1:AI$1,0))=0,"",OFFSET($AB191,0,MATCH(A$17,AC$1:AI$1,0))&amp;" / "&amp;W191 &amp;" ("&amp;INDEX(Data!DX:DX,MATCH(W191,Data!DT:DT,0))&amp;")")</f>
        <v/>
      </c>
      <c r="AS191" s="204" t="e">
        <f>INDEX(Data!DX:DX,MATCH(W191,Data!DT:DT,0))</f>
        <v>#REF!</v>
      </c>
      <c r="AT191" s="204" t="e">
        <f>MID(INDEX(Data!A:A,MATCH(W191,Data!DT:DT,0)),2,5)</f>
        <v>#REF!</v>
      </c>
      <c r="AU191" s="204" t="e">
        <f>INDEX(Data!DW:DW,MATCH(W191,Data!DT:DT,0))</f>
        <v>#REF!</v>
      </c>
      <c r="AV191" s="204" t="str">
        <f t="shared" ca="1" si="72"/>
        <v/>
      </c>
      <c r="AW191" s="204" t="e">
        <f t="array" aca="1" ref="AW191" ca="1">INDEX($AR$3:$AR$102,MATCH(LARGE(COUNTIF($AQ$3:$AQ$102,"&lt;"&amp;$AQ$3:$AQ$102),ROWS(AQ$3:AQ191)),COUNTIF($AQ$3:$AQ$102,"&lt;"&amp;$AQ$3:$AQ$102),0))</f>
        <v>#NUM!</v>
      </c>
      <c r="AX191" s="344"/>
      <c r="AY191" s="203"/>
      <c r="AZ191" s="203"/>
      <c r="BA191" s="203"/>
      <c r="BB191" s="203"/>
      <c r="BC191" s="203"/>
      <c r="BD191" s="203"/>
      <c r="BE191" s="203"/>
      <c r="BF191" s="203"/>
      <c r="BG191" s="203"/>
      <c r="BH191" s="203"/>
      <c r="BI191" s="203"/>
      <c r="BJ191" s="203"/>
      <c r="BK191" s="203"/>
      <c r="BL191" s="203"/>
      <c r="BM191" s="203"/>
      <c r="BN191" s="203"/>
      <c r="BO191" s="203"/>
      <c r="BP191" s="203"/>
      <c r="BQ191" s="203"/>
      <c r="BR191" s="203"/>
      <c r="BS191" s="203"/>
      <c r="BT191" s="203"/>
      <c r="BU191" s="203"/>
      <c r="BV191" s="203"/>
      <c r="BW191" s="203"/>
      <c r="BX191" s="203"/>
      <c r="BY191" s="203"/>
      <c r="BZ191" s="203"/>
      <c r="CA191" s="203"/>
      <c r="CB191" s="203"/>
      <c r="CC191" s="203"/>
      <c r="CD191" s="203"/>
      <c r="CE191" s="203"/>
      <c r="CF191" s="203"/>
      <c r="CG191" s="203"/>
      <c r="CH191" s="203"/>
      <c r="CI191" s="203"/>
      <c r="CJ191" s="203"/>
      <c r="CK191" s="203"/>
    </row>
    <row r="192" spans="1:89" s="65" customFormat="1" x14ac:dyDescent="0.25">
      <c r="A192" s="261"/>
      <c r="P192" s="203"/>
      <c r="Q192" s="203"/>
      <c r="R192" s="203"/>
      <c r="S192" s="203"/>
      <c r="T192" s="203"/>
      <c r="U192" s="213"/>
      <c r="V192" s="258"/>
      <c r="W192" s="213" t="e">
        <f>Data!#REF!</f>
        <v>#REF!</v>
      </c>
      <c r="X192" s="215">
        <f>IF(ISERROR(INDEX(Data!$DY:$IB,MATCH($W192,Data!$DT:$DT,0),MATCH(X$1&amp;"/"&amp;$A$2,Data!$DY$1:$IB$1,0)))=TRUE,0,INDEX(Data!$DY:$IB,MATCH($W192,Data!$DT:$DT,0),MATCH(X$1&amp;"/"&amp;$A$2,Data!$DY$1:$IB$1,0)))</f>
        <v>0</v>
      </c>
      <c r="Y192" s="215">
        <f>IF(ISERROR(INDEX(Data!$DY:$IB,MATCH($W192,Data!$DT:$DT,0),MATCH(Y$1&amp;"/"&amp;$A$2,Data!$DY$1:$IB$1,0)))=TRUE,0,INDEX(Data!$DY:$IB,MATCH($W192,Data!$DT:$DT,0),MATCH(Y$1&amp;"/"&amp;$A$2,Data!$DY$1:$IB$1,0)))</f>
        <v>0</v>
      </c>
      <c r="Z192" s="215">
        <f>IF(ISERROR(INDEX(Data!$DY:$IB,MATCH($W192,Data!$DT:$DT,0),MATCH(Z$1&amp;"/"&amp;$A$2,Data!$DY$1:$IB$1,0)))=TRUE,0,INDEX(Data!$DY:$IB,MATCH($W192,Data!$DT:$DT,0),MATCH(Z$1&amp;"/"&amp;$A$2,Data!$DY$1:$IB$1,0)))</f>
        <v>0</v>
      </c>
      <c r="AA192" s="215">
        <f>IF(ISERROR(INDEX(Data!$DY:$IB,MATCH($W192,Data!$DT:$DT,0),MATCH(AA$1&amp;"/"&amp;$A$2,Data!$DY$1:$IB$1,0)))=TRUE,0,INDEX(Data!$DY:$IB,MATCH($W192,Data!$DT:$DT,0),MATCH(AA$1&amp;"/"&amp;$A$2,Data!$DY$1:$IB$1,0)))</f>
        <v>0</v>
      </c>
      <c r="AB192" s="215">
        <f>IF(ISERROR(INDEX(Data!$DY:$IB,MATCH($W192,Data!$DT:$DT,0),MATCH(AB$1&amp;"/"&amp;$A$2,Data!$DY$1:$IB$1,0)))=TRUE,0,INDEX(Data!$DY:$IB,MATCH($W192,Data!$DT:$DT,0),MATCH(AB$1&amp;"/"&amp;$A$2,Data!$DY$1:$IB$1,0)))</f>
        <v>0</v>
      </c>
      <c r="AC192" s="213">
        <f t="array" aca="1" ref="AC192" ca="1">SUMPRODUCT(($X192:$AB192&lt;=AC$2)*($X192:$AB192&gt;0))</f>
        <v>0</v>
      </c>
      <c r="AD192" s="213">
        <f t="shared" ca="1" si="63"/>
        <v>0</v>
      </c>
      <c r="AE192" s="213">
        <f t="shared" ca="1" si="63"/>
        <v>0</v>
      </c>
      <c r="AF192" s="213">
        <f t="shared" ca="1" si="63"/>
        <v>0</v>
      </c>
      <c r="AG192" s="213">
        <f t="shared" ca="1" si="63"/>
        <v>0</v>
      </c>
      <c r="AH192" s="213">
        <f t="shared" ca="1" si="63"/>
        <v>0</v>
      </c>
      <c r="AI192" s="213">
        <f t="shared" ca="1" si="47"/>
        <v>0</v>
      </c>
      <c r="AJ192" s="213" t="str">
        <f t="shared" ca="1" si="64"/>
        <v/>
      </c>
      <c r="AK192" s="213" t="str">
        <f t="shared" ca="1" si="65"/>
        <v/>
      </c>
      <c r="AL192" s="213" t="str">
        <f t="shared" ca="1" si="66"/>
        <v/>
      </c>
      <c r="AM192" s="213" t="str">
        <f t="shared" ca="1" si="67"/>
        <v/>
      </c>
      <c r="AN192" s="213" t="str">
        <f t="shared" ca="1" si="68"/>
        <v/>
      </c>
      <c r="AO192" s="213" t="str">
        <f t="shared" ca="1" si="69"/>
        <v/>
      </c>
      <c r="AP192" s="213" t="str">
        <f t="shared" ca="1" si="70"/>
        <v/>
      </c>
      <c r="AQ192" s="213" t="str">
        <f t="shared" ca="1" si="71"/>
        <v/>
      </c>
      <c r="AR192" s="204" t="str">
        <f ca="1">IF(OFFSET($AB192,0,MATCH(A$17,AC$1:AI$1,0))=0,"",OFFSET($AB192,0,MATCH(A$17,AC$1:AI$1,0))&amp;" / "&amp;W192 &amp;" ("&amp;INDEX(Data!DX:DX,MATCH(W192,Data!DT:DT,0))&amp;")")</f>
        <v/>
      </c>
      <c r="AS192" s="204" t="e">
        <f>INDEX(Data!DX:DX,MATCH(W192,Data!DT:DT,0))</f>
        <v>#REF!</v>
      </c>
      <c r="AT192" s="204" t="e">
        <f>MID(INDEX(Data!A:A,MATCH(W192,Data!DT:DT,0)),2,5)</f>
        <v>#REF!</v>
      </c>
      <c r="AU192" s="204" t="e">
        <f>INDEX(Data!DW:DW,MATCH(W192,Data!DT:DT,0))</f>
        <v>#REF!</v>
      </c>
      <c r="AV192" s="204" t="str">
        <f t="shared" ca="1" si="72"/>
        <v/>
      </c>
      <c r="AW192" s="204" t="e">
        <f t="array" aca="1" ref="AW192" ca="1">INDEX($AR$3:$AR$102,MATCH(LARGE(COUNTIF($AQ$3:$AQ$102,"&lt;"&amp;$AQ$3:$AQ$102),ROWS(AQ$3:AQ192)),COUNTIF($AQ$3:$AQ$102,"&lt;"&amp;$AQ$3:$AQ$102),0))</f>
        <v>#NUM!</v>
      </c>
      <c r="AX192" s="344"/>
      <c r="AY192" s="203"/>
      <c r="AZ192" s="203"/>
      <c r="BA192" s="203"/>
      <c r="BB192" s="203"/>
      <c r="BC192" s="203"/>
      <c r="BD192" s="203"/>
      <c r="BE192" s="203"/>
      <c r="BF192" s="203"/>
      <c r="BG192" s="203"/>
      <c r="BH192" s="203"/>
      <c r="BI192" s="203"/>
      <c r="BJ192" s="203"/>
      <c r="BK192" s="203"/>
      <c r="BL192" s="203"/>
      <c r="BM192" s="203"/>
      <c r="BN192" s="203"/>
      <c r="BO192" s="203"/>
      <c r="BP192" s="203"/>
      <c r="BQ192" s="203"/>
      <c r="BR192" s="203"/>
      <c r="BS192" s="203"/>
      <c r="BT192" s="203"/>
      <c r="BU192" s="203"/>
      <c r="BV192" s="203"/>
      <c r="BW192" s="203"/>
      <c r="BX192" s="203"/>
      <c r="BY192" s="203"/>
      <c r="BZ192" s="203"/>
      <c r="CA192" s="203"/>
      <c r="CB192" s="203"/>
      <c r="CC192" s="203"/>
      <c r="CD192" s="203"/>
      <c r="CE192" s="203"/>
      <c r="CF192" s="203"/>
      <c r="CG192" s="203"/>
      <c r="CH192" s="203"/>
      <c r="CI192" s="203"/>
      <c r="CJ192" s="203"/>
      <c r="CK192" s="203"/>
    </row>
    <row r="193" spans="1:89" s="65" customFormat="1" x14ac:dyDescent="0.25">
      <c r="A193" s="261"/>
      <c r="P193" s="203"/>
      <c r="Q193" s="203"/>
      <c r="R193" s="203"/>
      <c r="S193" s="203"/>
      <c r="T193" s="203"/>
      <c r="U193" s="213"/>
      <c r="V193" s="258"/>
      <c r="W193" s="213" t="e">
        <f>Data!#REF!</f>
        <v>#REF!</v>
      </c>
      <c r="X193" s="215">
        <f>IF(ISERROR(INDEX(Data!$DY:$IB,MATCH($W193,Data!$DT:$DT,0),MATCH(X$1&amp;"/"&amp;$A$2,Data!$DY$1:$IB$1,0)))=TRUE,0,INDEX(Data!$DY:$IB,MATCH($W193,Data!$DT:$DT,0),MATCH(X$1&amp;"/"&amp;$A$2,Data!$DY$1:$IB$1,0)))</f>
        <v>0</v>
      </c>
      <c r="Y193" s="215">
        <f>IF(ISERROR(INDEX(Data!$DY:$IB,MATCH($W193,Data!$DT:$DT,0),MATCH(Y$1&amp;"/"&amp;$A$2,Data!$DY$1:$IB$1,0)))=TRUE,0,INDEX(Data!$DY:$IB,MATCH($W193,Data!$DT:$DT,0),MATCH(Y$1&amp;"/"&amp;$A$2,Data!$DY$1:$IB$1,0)))</f>
        <v>0</v>
      </c>
      <c r="Z193" s="215">
        <f>IF(ISERROR(INDEX(Data!$DY:$IB,MATCH($W193,Data!$DT:$DT,0),MATCH(Z$1&amp;"/"&amp;$A$2,Data!$DY$1:$IB$1,0)))=TRUE,0,INDEX(Data!$DY:$IB,MATCH($W193,Data!$DT:$DT,0),MATCH(Z$1&amp;"/"&amp;$A$2,Data!$DY$1:$IB$1,0)))</f>
        <v>0</v>
      </c>
      <c r="AA193" s="215">
        <f>IF(ISERROR(INDEX(Data!$DY:$IB,MATCH($W193,Data!$DT:$DT,0),MATCH(AA$1&amp;"/"&amp;$A$2,Data!$DY$1:$IB$1,0)))=TRUE,0,INDEX(Data!$DY:$IB,MATCH($W193,Data!$DT:$DT,0),MATCH(AA$1&amp;"/"&amp;$A$2,Data!$DY$1:$IB$1,0)))</f>
        <v>0</v>
      </c>
      <c r="AB193" s="215">
        <f>IF(ISERROR(INDEX(Data!$DY:$IB,MATCH($W193,Data!$DT:$DT,0),MATCH(AB$1&amp;"/"&amp;$A$2,Data!$DY$1:$IB$1,0)))=TRUE,0,INDEX(Data!$DY:$IB,MATCH($W193,Data!$DT:$DT,0),MATCH(AB$1&amp;"/"&amp;$A$2,Data!$DY$1:$IB$1,0)))</f>
        <v>0</v>
      </c>
      <c r="AC193" s="213">
        <f t="array" aca="1" ref="AC193" ca="1">SUMPRODUCT(($X193:$AB193&lt;=AC$2)*($X193:$AB193&gt;0))</f>
        <v>0</v>
      </c>
      <c r="AD193" s="213">
        <f t="shared" ca="1" si="63"/>
        <v>0</v>
      </c>
      <c r="AE193" s="213">
        <f t="shared" ca="1" si="63"/>
        <v>0</v>
      </c>
      <c r="AF193" s="213">
        <f t="shared" ca="1" si="63"/>
        <v>0</v>
      </c>
      <c r="AG193" s="213">
        <f t="shared" ca="1" si="63"/>
        <v>0</v>
      </c>
      <c r="AH193" s="213">
        <f t="shared" ca="1" si="63"/>
        <v>0</v>
      </c>
      <c r="AI193" s="213">
        <f t="shared" ca="1" si="47"/>
        <v>0</v>
      </c>
      <c r="AJ193" s="213" t="str">
        <f t="shared" ca="1" si="64"/>
        <v/>
      </c>
      <c r="AK193" s="213" t="str">
        <f t="shared" ca="1" si="65"/>
        <v/>
      </c>
      <c r="AL193" s="213" t="str">
        <f t="shared" ca="1" si="66"/>
        <v/>
      </c>
      <c r="AM193" s="213" t="str">
        <f t="shared" ca="1" si="67"/>
        <v/>
      </c>
      <c r="AN193" s="213" t="str">
        <f t="shared" ca="1" si="68"/>
        <v/>
      </c>
      <c r="AO193" s="213" t="str">
        <f t="shared" ca="1" si="69"/>
        <v/>
      </c>
      <c r="AP193" s="213" t="str">
        <f t="shared" ca="1" si="70"/>
        <v/>
      </c>
      <c r="AQ193" s="213" t="str">
        <f t="shared" ca="1" si="71"/>
        <v/>
      </c>
      <c r="AR193" s="204" t="str">
        <f ca="1">IF(OFFSET($AB193,0,MATCH(A$17,AC$1:AI$1,0))=0,"",OFFSET($AB193,0,MATCH(A$17,AC$1:AI$1,0))&amp;" / "&amp;W193 &amp;" ("&amp;INDEX(Data!DX:DX,MATCH(W193,Data!DT:DT,0))&amp;")")</f>
        <v/>
      </c>
      <c r="AS193" s="204" t="e">
        <f>INDEX(Data!DX:DX,MATCH(W193,Data!DT:DT,0))</f>
        <v>#REF!</v>
      </c>
      <c r="AT193" s="204" t="e">
        <f>MID(INDEX(Data!A:A,MATCH(W193,Data!DT:DT,0)),2,5)</f>
        <v>#REF!</v>
      </c>
      <c r="AU193" s="204" t="e">
        <f>INDEX(Data!DW:DW,MATCH(W193,Data!DT:DT,0))</f>
        <v>#REF!</v>
      </c>
      <c r="AV193" s="204" t="str">
        <f t="shared" ca="1" si="72"/>
        <v/>
      </c>
      <c r="AW193" s="204" t="e">
        <f t="array" aca="1" ref="AW193" ca="1">INDEX($AR$3:$AR$102,MATCH(LARGE(COUNTIF($AQ$3:$AQ$102,"&lt;"&amp;$AQ$3:$AQ$102),ROWS(AQ$3:AQ193)),COUNTIF($AQ$3:$AQ$102,"&lt;"&amp;$AQ$3:$AQ$102),0))</f>
        <v>#NUM!</v>
      </c>
      <c r="AX193" s="344"/>
      <c r="AY193" s="203"/>
      <c r="AZ193" s="203"/>
      <c r="BA193" s="203"/>
      <c r="BB193" s="203"/>
      <c r="BC193" s="203"/>
      <c r="BD193" s="203"/>
      <c r="BE193" s="203"/>
      <c r="BF193" s="203"/>
      <c r="BG193" s="203"/>
      <c r="BH193" s="203"/>
      <c r="BI193" s="203"/>
      <c r="BJ193" s="203"/>
      <c r="BK193" s="203"/>
      <c r="BL193" s="203"/>
      <c r="BM193" s="203"/>
      <c r="BN193" s="203"/>
      <c r="BO193" s="203"/>
      <c r="BP193" s="203"/>
      <c r="BQ193" s="203"/>
      <c r="BR193" s="203"/>
      <c r="BS193" s="203"/>
      <c r="BT193" s="203"/>
      <c r="BU193" s="203"/>
      <c r="BV193" s="203"/>
      <c r="BW193" s="203"/>
      <c r="BX193" s="203"/>
      <c r="BY193" s="203"/>
      <c r="BZ193" s="203"/>
      <c r="CA193" s="203"/>
      <c r="CB193" s="203"/>
      <c r="CC193" s="203"/>
      <c r="CD193" s="203"/>
      <c r="CE193" s="203"/>
      <c r="CF193" s="203"/>
      <c r="CG193" s="203"/>
      <c r="CH193" s="203"/>
      <c r="CI193" s="203"/>
      <c r="CJ193" s="203"/>
      <c r="CK193" s="203"/>
    </row>
    <row r="194" spans="1:89" s="65" customFormat="1" x14ac:dyDescent="0.25">
      <c r="A194" s="261"/>
      <c r="P194" s="203"/>
      <c r="Q194" s="203"/>
      <c r="R194" s="203"/>
      <c r="S194" s="203"/>
      <c r="T194" s="203"/>
      <c r="U194" s="213"/>
      <c r="V194" s="258"/>
      <c r="W194" s="213" t="e">
        <f>Data!#REF!</f>
        <v>#REF!</v>
      </c>
      <c r="X194" s="215">
        <f>IF(ISERROR(INDEX(Data!$DY:$IB,MATCH($W194,Data!$DT:$DT,0),MATCH(X$1&amp;"/"&amp;$A$2,Data!$DY$1:$IB$1,0)))=TRUE,0,INDEX(Data!$DY:$IB,MATCH($W194,Data!$DT:$DT,0),MATCH(X$1&amp;"/"&amp;$A$2,Data!$DY$1:$IB$1,0)))</f>
        <v>0</v>
      </c>
      <c r="Y194" s="215">
        <f>IF(ISERROR(INDEX(Data!$DY:$IB,MATCH($W194,Data!$DT:$DT,0),MATCH(Y$1&amp;"/"&amp;$A$2,Data!$DY$1:$IB$1,0)))=TRUE,0,INDEX(Data!$DY:$IB,MATCH($W194,Data!$DT:$DT,0),MATCH(Y$1&amp;"/"&amp;$A$2,Data!$DY$1:$IB$1,0)))</f>
        <v>0</v>
      </c>
      <c r="Z194" s="215">
        <f>IF(ISERROR(INDEX(Data!$DY:$IB,MATCH($W194,Data!$DT:$DT,0),MATCH(Z$1&amp;"/"&amp;$A$2,Data!$DY$1:$IB$1,0)))=TRUE,0,INDEX(Data!$DY:$IB,MATCH($W194,Data!$DT:$DT,0),MATCH(Z$1&amp;"/"&amp;$A$2,Data!$DY$1:$IB$1,0)))</f>
        <v>0</v>
      </c>
      <c r="AA194" s="215">
        <f>IF(ISERROR(INDEX(Data!$DY:$IB,MATCH($W194,Data!$DT:$DT,0),MATCH(AA$1&amp;"/"&amp;$A$2,Data!$DY$1:$IB$1,0)))=TRUE,0,INDEX(Data!$DY:$IB,MATCH($W194,Data!$DT:$DT,0),MATCH(AA$1&amp;"/"&amp;$A$2,Data!$DY$1:$IB$1,0)))</f>
        <v>0</v>
      </c>
      <c r="AB194" s="215">
        <f>IF(ISERROR(INDEX(Data!$DY:$IB,MATCH($W194,Data!$DT:$DT,0),MATCH(AB$1&amp;"/"&amp;$A$2,Data!$DY$1:$IB$1,0)))=TRUE,0,INDEX(Data!$DY:$IB,MATCH($W194,Data!$DT:$DT,0),MATCH(AB$1&amp;"/"&amp;$A$2,Data!$DY$1:$IB$1,0)))</f>
        <v>0</v>
      </c>
      <c r="AC194" s="213">
        <f t="array" aca="1" ref="AC194" ca="1">SUMPRODUCT(($X194:$AB194&lt;=AC$2)*($X194:$AB194&gt;0))</f>
        <v>0</v>
      </c>
      <c r="AD194" s="213">
        <f t="shared" ref="AD194:AH244" ca="1" si="73">COUNTIF($X194:$AB194,"="&amp;AD$2)</f>
        <v>0</v>
      </c>
      <c r="AE194" s="213">
        <f t="shared" ca="1" si="73"/>
        <v>0</v>
      </c>
      <c r="AF194" s="213">
        <f t="shared" ca="1" si="73"/>
        <v>0</v>
      </c>
      <c r="AG194" s="213">
        <f t="shared" ca="1" si="73"/>
        <v>0</v>
      </c>
      <c r="AH194" s="213">
        <f t="shared" ca="1" si="73"/>
        <v>0</v>
      </c>
      <c r="AI194" s="213">
        <f t="shared" ca="1" si="47"/>
        <v>0</v>
      </c>
      <c r="AJ194" s="213" t="str">
        <f t="shared" ca="1" si="64"/>
        <v/>
      </c>
      <c r="AK194" s="213" t="str">
        <f t="shared" ca="1" si="65"/>
        <v/>
      </c>
      <c r="AL194" s="213" t="str">
        <f t="shared" ca="1" si="66"/>
        <v/>
      </c>
      <c r="AM194" s="213" t="str">
        <f t="shared" ca="1" si="67"/>
        <v/>
      </c>
      <c r="AN194" s="213" t="str">
        <f t="shared" ca="1" si="68"/>
        <v/>
      </c>
      <c r="AO194" s="213" t="str">
        <f t="shared" ca="1" si="69"/>
        <v/>
      </c>
      <c r="AP194" s="213" t="str">
        <f t="shared" ca="1" si="70"/>
        <v/>
      </c>
      <c r="AQ194" s="213" t="str">
        <f t="shared" ca="1" si="71"/>
        <v/>
      </c>
      <c r="AR194" s="204" t="str">
        <f ca="1">IF(OFFSET($AB194,0,MATCH(A$17,AC$1:AI$1,0))=0,"",OFFSET($AB194,0,MATCH(A$17,AC$1:AI$1,0))&amp;" / "&amp;W194 &amp;" ("&amp;INDEX(Data!DX:DX,MATCH(W194,Data!DT:DT,0))&amp;")")</f>
        <v/>
      </c>
      <c r="AS194" s="204" t="e">
        <f>INDEX(Data!DX:DX,MATCH(W194,Data!DT:DT,0))</f>
        <v>#REF!</v>
      </c>
      <c r="AT194" s="204" t="e">
        <f>MID(INDEX(Data!A:A,MATCH(W194,Data!DT:DT,0)),2,5)</f>
        <v>#REF!</v>
      </c>
      <c r="AU194" s="204" t="e">
        <f>INDEX(Data!DW:DW,MATCH(W194,Data!DT:DT,0))</f>
        <v>#REF!</v>
      </c>
      <c r="AV194" s="204" t="str">
        <f t="shared" ca="1" si="72"/>
        <v/>
      </c>
      <c r="AW194" s="204" t="e">
        <f t="array" aca="1" ref="AW194" ca="1">INDEX($AR$3:$AR$102,MATCH(LARGE(COUNTIF($AQ$3:$AQ$102,"&lt;"&amp;$AQ$3:$AQ$102),ROWS(AQ$3:AQ194)),COUNTIF($AQ$3:$AQ$102,"&lt;"&amp;$AQ$3:$AQ$102),0))</f>
        <v>#NUM!</v>
      </c>
      <c r="AX194" s="344"/>
      <c r="AY194" s="203"/>
      <c r="AZ194" s="203"/>
      <c r="BA194" s="203"/>
      <c r="BB194" s="203"/>
      <c r="BC194" s="203"/>
      <c r="BD194" s="203"/>
      <c r="BE194" s="203"/>
      <c r="BF194" s="203"/>
      <c r="BG194" s="203"/>
      <c r="BH194" s="203"/>
      <c r="BI194" s="203"/>
      <c r="BJ194" s="203"/>
      <c r="BK194" s="203"/>
      <c r="BL194" s="203"/>
      <c r="BM194" s="203"/>
      <c r="BN194" s="203"/>
      <c r="BO194" s="203"/>
      <c r="BP194" s="203"/>
      <c r="BQ194" s="203"/>
      <c r="BR194" s="203"/>
      <c r="BS194" s="203"/>
      <c r="BT194" s="203"/>
      <c r="BU194" s="203"/>
      <c r="BV194" s="203"/>
      <c r="BW194" s="203"/>
      <c r="BX194" s="203"/>
      <c r="BY194" s="203"/>
      <c r="BZ194" s="203"/>
      <c r="CA194" s="203"/>
      <c r="CB194" s="203"/>
      <c r="CC194" s="203"/>
      <c r="CD194" s="203"/>
      <c r="CE194" s="203"/>
      <c r="CF194" s="203"/>
      <c r="CG194" s="203"/>
      <c r="CH194" s="203"/>
      <c r="CI194" s="203"/>
      <c r="CJ194" s="203"/>
      <c r="CK194" s="203"/>
    </row>
    <row r="195" spans="1:89" s="65" customFormat="1" x14ac:dyDescent="0.25">
      <c r="A195" s="261"/>
      <c r="P195" s="203"/>
      <c r="Q195" s="203"/>
      <c r="R195" s="203"/>
      <c r="S195" s="203"/>
      <c r="T195" s="203"/>
      <c r="U195" s="213"/>
      <c r="V195" s="258"/>
      <c r="W195" s="213" t="e">
        <f>Data!#REF!</f>
        <v>#REF!</v>
      </c>
      <c r="X195" s="215">
        <f>IF(ISERROR(INDEX(Data!$DY:$IB,MATCH($W195,Data!$DT:$DT,0),MATCH(X$1&amp;"/"&amp;$A$2,Data!$DY$1:$IB$1,0)))=TRUE,0,INDEX(Data!$DY:$IB,MATCH($W195,Data!$DT:$DT,0),MATCH(X$1&amp;"/"&amp;$A$2,Data!$DY$1:$IB$1,0)))</f>
        <v>0</v>
      </c>
      <c r="Y195" s="215">
        <f>IF(ISERROR(INDEX(Data!$DY:$IB,MATCH($W195,Data!$DT:$DT,0),MATCH(Y$1&amp;"/"&amp;$A$2,Data!$DY$1:$IB$1,0)))=TRUE,0,INDEX(Data!$DY:$IB,MATCH($W195,Data!$DT:$DT,0),MATCH(Y$1&amp;"/"&amp;$A$2,Data!$DY$1:$IB$1,0)))</f>
        <v>0</v>
      </c>
      <c r="Z195" s="215">
        <f>IF(ISERROR(INDEX(Data!$DY:$IB,MATCH($W195,Data!$DT:$DT,0),MATCH(Z$1&amp;"/"&amp;$A$2,Data!$DY$1:$IB$1,0)))=TRUE,0,INDEX(Data!$DY:$IB,MATCH($W195,Data!$DT:$DT,0),MATCH(Z$1&amp;"/"&amp;$A$2,Data!$DY$1:$IB$1,0)))</f>
        <v>0</v>
      </c>
      <c r="AA195" s="215">
        <f>IF(ISERROR(INDEX(Data!$DY:$IB,MATCH($W195,Data!$DT:$DT,0),MATCH(AA$1&amp;"/"&amp;$A$2,Data!$DY$1:$IB$1,0)))=TRUE,0,INDEX(Data!$DY:$IB,MATCH($W195,Data!$DT:$DT,0),MATCH(AA$1&amp;"/"&amp;$A$2,Data!$DY$1:$IB$1,0)))</f>
        <v>0</v>
      </c>
      <c r="AB195" s="215">
        <f>IF(ISERROR(INDEX(Data!$DY:$IB,MATCH($W195,Data!$DT:$DT,0),MATCH(AB$1&amp;"/"&amp;$A$2,Data!$DY$1:$IB$1,0)))=TRUE,0,INDEX(Data!$DY:$IB,MATCH($W195,Data!$DT:$DT,0),MATCH(AB$1&amp;"/"&amp;$A$2,Data!$DY$1:$IB$1,0)))</f>
        <v>0</v>
      </c>
      <c r="AC195" s="213">
        <f t="array" aca="1" ref="AC195" ca="1">SUMPRODUCT(($X195:$AB195&lt;=AC$2)*($X195:$AB195&gt;0))</f>
        <v>0</v>
      </c>
      <c r="AD195" s="213">
        <f t="shared" ca="1" si="73"/>
        <v>0</v>
      </c>
      <c r="AE195" s="213">
        <f t="shared" ca="1" si="73"/>
        <v>0</v>
      </c>
      <c r="AF195" s="213">
        <f t="shared" ca="1" si="73"/>
        <v>0</v>
      </c>
      <c r="AG195" s="213">
        <f t="shared" ca="1" si="73"/>
        <v>0</v>
      </c>
      <c r="AH195" s="213">
        <f t="shared" ca="1" si="73"/>
        <v>0</v>
      </c>
      <c r="AI195" s="213">
        <f t="shared" ca="1" si="47"/>
        <v>0</v>
      </c>
      <c r="AJ195" s="213" t="str">
        <f t="shared" ca="1" si="64"/>
        <v/>
      </c>
      <c r="AK195" s="213" t="str">
        <f t="shared" ca="1" si="65"/>
        <v/>
      </c>
      <c r="AL195" s="213" t="str">
        <f t="shared" ca="1" si="66"/>
        <v/>
      </c>
      <c r="AM195" s="213" t="str">
        <f t="shared" ca="1" si="67"/>
        <v/>
      </c>
      <c r="AN195" s="213" t="str">
        <f t="shared" ca="1" si="68"/>
        <v/>
      </c>
      <c r="AO195" s="213" t="str">
        <f t="shared" ca="1" si="69"/>
        <v/>
      </c>
      <c r="AP195" s="213" t="str">
        <f t="shared" ca="1" si="70"/>
        <v/>
      </c>
      <c r="AQ195" s="213" t="str">
        <f t="shared" ca="1" si="71"/>
        <v/>
      </c>
      <c r="AR195" s="204" t="str">
        <f ca="1">IF(OFFSET($AB195,0,MATCH(A$17,AC$1:AI$1,0))=0,"",OFFSET($AB195,0,MATCH(A$17,AC$1:AI$1,0))&amp;" / "&amp;W195 &amp;" ("&amp;INDEX(Data!DX:DX,MATCH(W195,Data!DT:DT,0))&amp;")")</f>
        <v/>
      </c>
      <c r="AS195" s="204" t="e">
        <f>INDEX(Data!DX:DX,MATCH(W195,Data!DT:DT,0))</f>
        <v>#REF!</v>
      </c>
      <c r="AT195" s="204" t="e">
        <f>MID(INDEX(Data!A:A,MATCH(W195,Data!DT:DT,0)),2,5)</f>
        <v>#REF!</v>
      </c>
      <c r="AU195" s="204" t="e">
        <f>INDEX(Data!DW:DW,MATCH(W195,Data!DT:DT,0))</f>
        <v>#REF!</v>
      </c>
      <c r="AV195" s="204" t="str">
        <f t="shared" ca="1" si="72"/>
        <v/>
      </c>
      <c r="AW195" s="204" t="e">
        <f t="array" aca="1" ref="AW195" ca="1">INDEX($AR$3:$AR$102,MATCH(LARGE(COUNTIF($AQ$3:$AQ$102,"&lt;"&amp;$AQ$3:$AQ$102),ROWS(AQ$3:AQ195)),COUNTIF($AQ$3:$AQ$102,"&lt;"&amp;$AQ$3:$AQ$102),0))</f>
        <v>#NUM!</v>
      </c>
      <c r="AX195" s="344"/>
      <c r="AY195" s="203"/>
      <c r="AZ195" s="203"/>
      <c r="BA195" s="203"/>
      <c r="BB195" s="203"/>
      <c r="BC195" s="203"/>
      <c r="BD195" s="203"/>
      <c r="BE195" s="203"/>
      <c r="BF195" s="203"/>
      <c r="BG195" s="203"/>
      <c r="BH195" s="203"/>
      <c r="BI195" s="203"/>
      <c r="BJ195" s="203"/>
      <c r="BK195" s="203"/>
      <c r="BL195" s="203"/>
      <c r="BM195" s="203"/>
      <c r="BN195" s="203"/>
      <c r="BO195" s="203"/>
      <c r="BP195" s="203"/>
      <c r="BQ195" s="203"/>
      <c r="BR195" s="203"/>
      <c r="BS195" s="203"/>
      <c r="BT195" s="203"/>
      <c r="BU195" s="203"/>
      <c r="BV195" s="203"/>
      <c r="BW195" s="203"/>
      <c r="BX195" s="203"/>
      <c r="BY195" s="203"/>
      <c r="BZ195" s="203"/>
      <c r="CA195" s="203"/>
      <c r="CB195" s="203"/>
      <c r="CC195" s="203"/>
      <c r="CD195" s="203"/>
      <c r="CE195" s="203"/>
      <c r="CF195" s="203"/>
      <c r="CG195" s="203"/>
      <c r="CH195" s="203"/>
      <c r="CI195" s="203"/>
      <c r="CJ195" s="203"/>
      <c r="CK195" s="203"/>
    </row>
    <row r="196" spans="1:89" s="65" customFormat="1" x14ac:dyDescent="0.25">
      <c r="A196" s="261"/>
      <c r="P196" s="203"/>
      <c r="Q196" s="203"/>
      <c r="R196" s="203"/>
      <c r="S196" s="203"/>
      <c r="T196" s="203"/>
      <c r="U196" s="213"/>
      <c r="V196" s="258"/>
      <c r="W196" s="213" t="e">
        <f>Data!#REF!</f>
        <v>#REF!</v>
      </c>
      <c r="X196" s="215">
        <f>IF(ISERROR(INDEX(Data!$DY:$IB,MATCH($W196,Data!$DT:$DT,0),MATCH(X$1&amp;"/"&amp;$A$2,Data!$DY$1:$IB$1,0)))=TRUE,0,INDEX(Data!$DY:$IB,MATCH($W196,Data!$DT:$DT,0),MATCH(X$1&amp;"/"&amp;$A$2,Data!$DY$1:$IB$1,0)))</f>
        <v>0</v>
      </c>
      <c r="Y196" s="215">
        <f>IF(ISERROR(INDEX(Data!$DY:$IB,MATCH($W196,Data!$DT:$DT,0),MATCH(Y$1&amp;"/"&amp;$A$2,Data!$DY$1:$IB$1,0)))=TRUE,0,INDEX(Data!$DY:$IB,MATCH($W196,Data!$DT:$DT,0),MATCH(Y$1&amp;"/"&amp;$A$2,Data!$DY$1:$IB$1,0)))</f>
        <v>0</v>
      </c>
      <c r="Z196" s="215">
        <f>IF(ISERROR(INDEX(Data!$DY:$IB,MATCH($W196,Data!$DT:$DT,0),MATCH(Z$1&amp;"/"&amp;$A$2,Data!$DY$1:$IB$1,0)))=TRUE,0,INDEX(Data!$DY:$IB,MATCH($W196,Data!$DT:$DT,0),MATCH(Z$1&amp;"/"&amp;$A$2,Data!$DY$1:$IB$1,0)))</f>
        <v>0</v>
      </c>
      <c r="AA196" s="215">
        <f>IF(ISERROR(INDEX(Data!$DY:$IB,MATCH($W196,Data!$DT:$DT,0),MATCH(AA$1&amp;"/"&amp;$A$2,Data!$DY$1:$IB$1,0)))=TRUE,0,INDEX(Data!$DY:$IB,MATCH($W196,Data!$DT:$DT,0),MATCH(AA$1&amp;"/"&amp;$A$2,Data!$DY$1:$IB$1,0)))</f>
        <v>0</v>
      </c>
      <c r="AB196" s="215">
        <f>IF(ISERROR(INDEX(Data!$DY:$IB,MATCH($W196,Data!$DT:$DT,0),MATCH(AB$1&amp;"/"&amp;$A$2,Data!$DY$1:$IB$1,0)))=TRUE,0,INDEX(Data!$DY:$IB,MATCH($W196,Data!$DT:$DT,0),MATCH(AB$1&amp;"/"&amp;$A$2,Data!$DY$1:$IB$1,0)))</f>
        <v>0</v>
      </c>
      <c r="AC196" s="213">
        <f t="array" aca="1" ref="AC196" ca="1">SUMPRODUCT(($X196:$AB196&lt;=AC$2)*($X196:$AB196&gt;0))</f>
        <v>0</v>
      </c>
      <c r="AD196" s="213">
        <f t="shared" ca="1" si="73"/>
        <v>0</v>
      </c>
      <c r="AE196" s="213">
        <f t="shared" ca="1" si="73"/>
        <v>0</v>
      </c>
      <c r="AF196" s="213">
        <f t="shared" ca="1" si="73"/>
        <v>0</v>
      </c>
      <c r="AG196" s="213">
        <f t="shared" ca="1" si="73"/>
        <v>0</v>
      </c>
      <c r="AH196" s="213">
        <f t="shared" ca="1" si="73"/>
        <v>0</v>
      </c>
      <c r="AI196" s="213">
        <f t="shared" ca="1" si="47"/>
        <v>0</v>
      </c>
      <c r="AJ196" s="213" t="str">
        <f t="shared" ca="1" si="64"/>
        <v/>
      </c>
      <c r="AK196" s="213" t="str">
        <f t="shared" ca="1" si="65"/>
        <v/>
      </c>
      <c r="AL196" s="213" t="str">
        <f t="shared" ca="1" si="66"/>
        <v/>
      </c>
      <c r="AM196" s="213" t="str">
        <f t="shared" ca="1" si="67"/>
        <v/>
      </c>
      <c r="AN196" s="213" t="str">
        <f t="shared" ca="1" si="68"/>
        <v/>
      </c>
      <c r="AO196" s="213" t="str">
        <f t="shared" ca="1" si="69"/>
        <v/>
      </c>
      <c r="AP196" s="213" t="str">
        <f t="shared" ca="1" si="70"/>
        <v/>
      </c>
      <c r="AQ196" s="213" t="str">
        <f t="shared" ca="1" si="71"/>
        <v/>
      </c>
      <c r="AR196" s="204" t="str">
        <f ca="1">IF(OFFSET($AB196,0,MATCH(A$17,AC$1:AI$1,0))=0,"",OFFSET($AB196,0,MATCH(A$17,AC$1:AI$1,0))&amp;" / "&amp;W196 &amp;" ("&amp;INDEX(Data!DX:DX,MATCH(W196,Data!DT:DT,0))&amp;")")</f>
        <v/>
      </c>
      <c r="AS196" s="204" t="e">
        <f>INDEX(Data!DX:DX,MATCH(W196,Data!DT:DT,0))</f>
        <v>#REF!</v>
      </c>
      <c r="AT196" s="204" t="e">
        <f>MID(INDEX(Data!A:A,MATCH(W196,Data!DT:DT,0)),2,5)</f>
        <v>#REF!</v>
      </c>
      <c r="AU196" s="204" t="e">
        <f>INDEX(Data!DW:DW,MATCH(W196,Data!DT:DT,0))</f>
        <v>#REF!</v>
      </c>
      <c r="AV196" s="204" t="str">
        <f t="shared" ca="1" si="72"/>
        <v/>
      </c>
      <c r="AW196" s="204" t="e">
        <f t="array" aca="1" ref="AW196" ca="1">INDEX($AR$3:$AR$102,MATCH(LARGE(COUNTIF($AQ$3:$AQ$102,"&lt;"&amp;$AQ$3:$AQ$102),ROWS(AQ$3:AQ196)),COUNTIF($AQ$3:$AQ$102,"&lt;"&amp;$AQ$3:$AQ$102),0))</f>
        <v>#NUM!</v>
      </c>
      <c r="AX196" s="344"/>
      <c r="AY196" s="203"/>
      <c r="AZ196" s="203"/>
      <c r="BA196" s="203"/>
      <c r="BB196" s="203"/>
      <c r="BC196" s="203"/>
      <c r="BD196" s="203"/>
      <c r="BE196" s="203"/>
      <c r="BF196" s="203"/>
      <c r="BG196" s="203"/>
      <c r="BH196" s="203"/>
      <c r="BI196" s="203"/>
      <c r="BJ196" s="203"/>
      <c r="BK196" s="203"/>
      <c r="BL196" s="203"/>
      <c r="BM196" s="203"/>
      <c r="BN196" s="203"/>
      <c r="BO196" s="203"/>
      <c r="BP196" s="203"/>
      <c r="BQ196" s="203"/>
      <c r="BR196" s="203"/>
      <c r="BS196" s="203"/>
      <c r="BT196" s="203"/>
      <c r="BU196" s="203"/>
      <c r="BV196" s="203"/>
      <c r="BW196" s="203"/>
      <c r="BX196" s="203"/>
      <c r="BY196" s="203"/>
      <c r="BZ196" s="203"/>
      <c r="CA196" s="203"/>
      <c r="CB196" s="203"/>
      <c r="CC196" s="203"/>
      <c r="CD196" s="203"/>
      <c r="CE196" s="203"/>
      <c r="CF196" s="203"/>
      <c r="CG196" s="203"/>
      <c r="CH196" s="203"/>
      <c r="CI196" s="203"/>
      <c r="CJ196" s="203"/>
      <c r="CK196" s="203"/>
    </row>
    <row r="197" spans="1:89" s="65" customFormat="1" x14ac:dyDescent="0.25">
      <c r="A197" s="261"/>
      <c r="P197" s="203"/>
      <c r="Q197" s="203"/>
      <c r="R197" s="203"/>
      <c r="S197" s="203"/>
      <c r="T197" s="203"/>
      <c r="U197" s="213"/>
      <c r="V197" s="258"/>
      <c r="W197" s="213" t="e">
        <f>Data!#REF!</f>
        <v>#REF!</v>
      </c>
      <c r="X197" s="215">
        <f>IF(ISERROR(INDEX(Data!$DY:$IB,MATCH($W197,Data!$DT:$DT,0),MATCH(X$1&amp;"/"&amp;$A$2,Data!$DY$1:$IB$1,0)))=TRUE,0,INDEX(Data!$DY:$IB,MATCH($W197,Data!$DT:$DT,0),MATCH(X$1&amp;"/"&amp;$A$2,Data!$DY$1:$IB$1,0)))</f>
        <v>0</v>
      </c>
      <c r="Y197" s="215">
        <f>IF(ISERROR(INDEX(Data!$DY:$IB,MATCH($W197,Data!$DT:$DT,0),MATCH(Y$1&amp;"/"&amp;$A$2,Data!$DY$1:$IB$1,0)))=TRUE,0,INDEX(Data!$DY:$IB,MATCH($W197,Data!$DT:$DT,0),MATCH(Y$1&amp;"/"&amp;$A$2,Data!$DY$1:$IB$1,0)))</f>
        <v>0</v>
      </c>
      <c r="Z197" s="215">
        <f>IF(ISERROR(INDEX(Data!$DY:$IB,MATCH($W197,Data!$DT:$DT,0),MATCH(Z$1&amp;"/"&amp;$A$2,Data!$DY$1:$IB$1,0)))=TRUE,0,INDEX(Data!$DY:$IB,MATCH($W197,Data!$DT:$DT,0),MATCH(Z$1&amp;"/"&amp;$A$2,Data!$DY$1:$IB$1,0)))</f>
        <v>0</v>
      </c>
      <c r="AA197" s="215">
        <f>IF(ISERROR(INDEX(Data!$DY:$IB,MATCH($W197,Data!$DT:$DT,0),MATCH(AA$1&amp;"/"&amp;$A$2,Data!$DY$1:$IB$1,0)))=TRUE,0,INDEX(Data!$DY:$IB,MATCH($W197,Data!$DT:$DT,0),MATCH(AA$1&amp;"/"&amp;$A$2,Data!$DY$1:$IB$1,0)))</f>
        <v>0</v>
      </c>
      <c r="AB197" s="215">
        <f>IF(ISERROR(INDEX(Data!$DY:$IB,MATCH($W197,Data!$DT:$DT,0),MATCH(AB$1&amp;"/"&amp;$A$2,Data!$DY$1:$IB$1,0)))=TRUE,0,INDEX(Data!$DY:$IB,MATCH($W197,Data!$DT:$DT,0),MATCH(AB$1&amp;"/"&amp;$A$2,Data!$DY$1:$IB$1,0)))</f>
        <v>0</v>
      </c>
      <c r="AC197" s="213">
        <f t="array" aca="1" ref="AC197" ca="1">SUMPRODUCT(($X197:$AB197&lt;=AC$2)*($X197:$AB197&gt;0))</f>
        <v>0</v>
      </c>
      <c r="AD197" s="213">
        <f t="shared" ca="1" si="73"/>
        <v>0</v>
      </c>
      <c r="AE197" s="213">
        <f t="shared" ca="1" si="73"/>
        <v>0</v>
      </c>
      <c r="AF197" s="213">
        <f t="shared" ca="1" si="73"/>
        <v>0</v>
      </c>
      <c r="AG197" s="213">
        <f t="shared" ca="1" si="73"/>
        <v>0</v>
      </c>
      <c r="AH197" s="213">
        <f t="shared" ca="1" si="73"/>
        <v>0</v>
      </c>
      <c r="AI197" s="213">
        <f t="shared" ca="1" si="47"/>
        <v>0</v>
      </c>
      <c r="AJ197" s="213" t="str">
        <f t="shared" ca="1" si="64"/>
        <v/>
      </c>
      <c r="AK197" s="213" t="str">
        <f t="shared" ca="1" si="65"/>
        <v/>
      </c>
      <c r="AL197" s="213" t="str">
        <f t="shared" ca="1" si="66"/>
        <v/>
      </c>
      <c r="AM197" s="213" t="str">
        <f t="shared" ca="1" si="67"/>
        <v/>
      </c>
      <c r="AN197" s="213" t="str">
        <f t="shared" ca="1" si="68"/>
        <v/>
      </c>
      <c r="AO197" s="213" t="str">
        <f t="shared" ca="1" si="69"/>
        <v/>
      </c>
      <c r="AP197" s="213" t="str">
        <f t="shared" ca="1" si="70"/>
        <v/>
      </c>
      <c r="AQ197" s="213" t="str">
        <f t="shared" ca="1" si="71"/>
        <v/>
      </c>
      <c r="AR197" s="204" t="str">
        <f ca="1">IF(OFFSET($AB197,0,MATCH(A$17,AC$1:AI$1,0))=0,"",OFFSET($AB197,0,MATCH(A$17,AC$1:AI$1,0))&amp;" / "&amp;W197 &amp;" ("&amp;INDEX(Data!DX:DX,MATCH(W197,Data!DT:DT,0))&amp;")")</f>
        <v/>
      </c>
      <c r="AS197" s="204" t="e">
        <f>INDEX(Data!DX:DX,MATCH(W197,Data!DT:DT,0))</f>
        <v>#REF!</v>
      </c>
      <c r="AT197" s="204" t="e">
        <f>MID(INDEX(Data!A:A,MATCH(W197,Data!DT:DT,0)),2,5)</f>
        <v>#REF!</v>
      </c>
      <c r="AU197" s="204" t="e">
        <f>INDEX(Data!DW:DW,MATCH(W197,Data!DT:DT,0))</f>
        <v>#REF!</v>
      </c>
      <c r="AV197" s="204" t="str">
        <f t="shared" ca="1" si="72"/>
        <v/>
      </c>
      <c r="AW197" s="204" t="e">
        <f t="array" aca="1" ref="AW197" ca="1">INDEX($AR$3:$AR$102,MATCH(LARGE(COUNTIF($AQ$3:$AQ$102,"&lt;"&amp;$AQ$3:$AQ$102),ROWS(AQ$3:AQ197)),COUNTIF($AQ$3:$AQ$102,"&lt;"&amp;$AQ$3:$AQ$102),0))</f>
        <v>#NUM!</v>
      </c>
      <c r="AX197" s="344"/>
      <c r="AY197" s="203"/>
      <c r="AZ197" s="203"/>
      <c r="BA197" s="203"/>
      <c r="BB197" s="203"/>
      <c r="BC197" s="203"/>
      <c r="BD197" s="203"/>
      <c r="BE197" s="203"/>
      <c r="BF197" s="203"/>
      <c r="BG197" s="203"/>
      <c r="BH197" s="203"/>
      <c r="BI197" s="203"/>
      <c r="BJ197" s="203"/>
      <c r="BK197" s="203"/>
      <c r="BL197" s="203"/>
      <c r="BM197" s="203"/>
      <c r="BN197" s="203"/>
      <c r="BO197" s="203"/>
      <c r="BP197" s="203"/>
      <c r="BQ197" s="203"/>
      <c r="BR197" s="203"/>
      <c r="BS197" s="203"/>
      <c r="BT197" s="203"/>
      <c r="BU197" s="203"/>
      <c r="BV197" s="203"/>
      <c r="BW197" s="203"/>
      <c r="BX197" s="203"/>
      <c r="BY197" s="203"/>
      <c r="BZ197" s="203"/>
      <c r="CA197" s="203"/>
      <c r="CB197" s="203"/>
      <c r="CC197" s="203"/>
      <c r="CD197" s="203"/>
      <c r="CE197" s="203"/>
      <c r="CF197" s="203"/>
      <c r="CG197" s="203"/>
      <c r="CH197" s="203"/>
      <c r="CI197" s="203"/>
      <c r="CJ197" s="203"/>
      <c r="CK197" s="203"/>
    </row>
    <row r="198" spans="1:89" s="65" customFormat="1" x14ac:dyDescent="0.25">
      <c r="A198" s="261"/>
      <c r="P198" s="203"/>
      <c r="Q198" s="203"/>
      <c r="R198" s="203"/>
      <c r="S198" s="203"/>
      <c r="T198" s="203"/>
      <c r="U198" s="213"/>
      <c r="V198" s="258"/>
      <c r="W198" s="213" t="e">
        <f>Data!#REF!</f>
        <v>#REF!</v>
      </c>
      <c r="X198" s="215">
        <f>IF(ISERROR(INDEX(Data!$DY:$IB,MATCH($W198,Data!$DT:$DT,0),MATCH(X$1&amp;"/"&amp;$A$2,Data!$DY$1:$IB$1,0)))=TRUE,0,INDEX(Data!$DY:$IB,MATCH($W198,Data!$DT:$DT,0),MATCH(X$1&amp;"/"&amp;$A$2,Data!$DY$1:$IB$1,0)))</f>
        <v>0</v>
      </c>
      <c r="Y198" s="215">
        <f>IF(ISERROR(INDEX(Data!$DY:$IB,MATCH($W198,Data!$DT:$DT,0),MATCH(Y$1&amp;"/"&amp;$A$2,Data!$DY$1:$IB$1,0)))=TRUE,0,INDEX(Data!$DY:$IB,MATCH($W198,Data!$DT:$DT,0),MATCH(Y$1&amp;"/"&amp;$A$2,Data!$DY$1:$IB$1,0)))</f>
        <v>0</v>
      </c>
      <c r="Z198" s="215">
        <f>IF(ISERROR(INDEX(Data!$DY:$IB,MATCH($W198,Data!$DT:$DT,0),MATCH(Z$1&amp;"/"&amp;$A$2,Data!$DY$1:$IB$1,0)))=TRUE,0,INDEX(Data!$DY:$IB,MATCH($W198,Data!$DT:$DT,0),MATCH(Z$1&amp;"/"&amp;$A$2,Data!$DY$1:$IB$1,0)))</f>
        <v>0</v>
      </c>
      <c r="AA198" s="215">
        <f>IF(ISERROR(INDEX(Data!$DY:$IB,MATCH($W198,Data!$DT:$DT,0),MATCH(AA$1&amp;"/"&amp;$A$2,Data!$DY$1:$IB$1,0)))=TRUE,0,INDEX(Data!$DY:$IB,MATCH($W198,Data!$DT:$DT,0),MATCH(AA$1&amp;"/"&amp;$A$2,Data!$DY$1:$IB$1,0)))</f>
        <v>0</v>
      </c>
      <c r="AB198" s="215">
        <f>IF(ISERROR(INDEX(Data!$DY:$IB,MATCH($W198,Data!$DT:$DT,0),MATCH(AB$1&amp;"/"&amp;$A$2,Data!$DY$1:$IB$1,0)))=TRUE,0,INDEX(Data!$DY:$IB,MATCH($W198,Data!$DT:$DT,0),MATCH(AB$1&amp;"/"&amp;$A$2,Data!$DY$1:$IB$1,0)))</f>
        <v>0</v>
      </c>
      <c r="AC198" s="213">
        <f t="array" aca="1" ref="AC198" ca="1">SUMPRODUCT(($X198:$AB198&lt;=AC$2)*($X198:$AB198&gt;0))</f>
        <v>0</v>
      </c>
      <c r="AD198" s="213">
        <f t="shared" ca="1" si="73"/>
        <v>0</v>
      </c>
      <c r="AE198" s="213">
        <f t="shared" ca="1" si="73"/>
        <v>0</v>
      </c>
      <c r="AF198" s="213">
        <f t="shared" ca="1" si="73"/>
        <v>0</v>
      </c>
      <c r="AG198" s="213">
        <f t="shared" ca="1" si="73"/>
        <v>0</v>
      </c>
      <c r="AH198" s="213">
        <f t="shared" ca="1" si="73"/>
        <v>0</v>
      </c>
      <c r="AI198" s="213">
        <f t="shared" ca="1" si="47"/>
        <v>0</v>
      </c>
      <c r="AJ198" s="213" t="str">
        <f t="shared" ca="1" si="64"/>
        <v/>
      </c>
      <c r="AK198" s="213" t="str">
        <f t="shared" ca="1" si="65"/>
        <v/>
      </c>
      <c r="AL198" s="213" t="str">
        <f t="shared" ca="1" si="66"/>
        <v/>
      </c>
      <c r="AM198" s="213" t="str">
        <f t="shared" ca="1" si="67"/>
        <v/>
      </c>
      <c r="AN198" s="213" t="str">
        <f t="shared" ca="1" si="68"/>
        <v/>
      </c>
      <c r="AO198" s="213" t="str">
        <f t="shared" ca="1" si="69"/>
        <v/>
      </c>
      <c r="AP198" s="213" t="str">
        <f t="shared" ca="1" si="70"/>
        <v/>
      </c>
      <c r="AQ198" s="213" t="str">
        <f t="shared" ca="1" si="71"/>
        <v/>
      </c>
      <c r="AR198" s="204" t="str">
        <f ca="1">IF(OFFSET($AB198,0,MATCH(A$17,AC$1:AI$1,0))=0,"",OFFSET($AB198,0,MATCH(A$17,AC$1:AI$1,0))&amp;" / "&amp;W198 &amp;" ("&amp;INDEX(Data!DX:DX,MATCH(W198,Data!DT:DT,0))&amp;")")</f>
        <v/>
      </c>
      <c r="AS198" s="204" t="e">
        <f>INDEX(Data!DX:DX,MATCH(W198,Data!DT:DT,0))</f>
        <v>#REF!</v>
      </c>
      <c r="AT198" s="204" t="e">
        <f>MID(INDEX(Data!A:A,MATCH(W198,Data!DT:DT,0)),2,5)</f>
        <v>#REF!</v>
      </c>
      <c r="AU198" s="204" t="e">
        <f>INDEX(Data!DW:DW,MATCH(W198,Data!DT:DT,0))</f>
        <v>#REF!</v>
      </c>
      <c r="AV198" s="204" t="str">
        <f t="shared" ca="1" si="72"/>
        <v/>
      </c>
      <c r="AW198" s="204" t="e">
        <f t="array" aca="1" ref="AW198" ca="1">INDEX($AR$3:$AR$102,MATCH(LARGE(COUNTIF($AQ$3:$AQ$102,"&lt;"&amp;$AQ$3:$AQ$102),ROWS(AQ$3:AQ198)),COUNTIF($AQ$3:$AQ$102,"&lt;"&amp;$AQ$3:$AQ$102),0))</f>
        <v>#NUM!</v>
      </c>
      <c r="AX198" s="344"/>
      <c r="AY198" s="203"/>
      <c r="AZ198" s="203"/>
      <c r="BA198" s="203"/>
      <c r="BB198" s="203"/>
      <c r="BC198" s="203"/>
      <c r="BD198" s="203"/>
      <c r="BE198" s="203"/>
      <c r="BF198" s="203"/>
      <c r="BG198" s="203"/>
      <c r="BH198" s="203"/>
      <c r="BI198" s="203"/>
      <c r="BJ198" s="203"/>
      <c r="BK198" s="203"/>
      <c r="BL198" s="203"/>
      <c r="BM198" s="203"/>
      <c r="BN198" s="203"/>
      <c r="BO198" s="203"/>
      <c r="BP198" s="203"/>
      <c r="BQ198" s="203"/>
      <c r="BR198" s="203"/>
      <c r="BS198" s="203"/>
      <c r="BT198" s="203"/>
      <c r="BU198" s="203"/>
      <c r="BV198" s="203"/>
      <c r="BW198" s="203"/>
      <c r="BX198" s="203"/>
      <c r="BY198" s="203"/>
      <c r="BZ198" s="203"/>
      <c r="CA198" s="203"/>
      <c r="CB198" s="203"/>
      <c r="CC198" s="203"/>
      <c r="CD198" s="203"/>
      <c r="CE198" s="203"/>
      <c r="CF198" s="203"/>
      <c r="CG198" s="203"/>
      <c r="CH198" s="203"/>
      <c r="CI198" s="203"/>
      <c r="CJ198" s="203"/>
      <c r="CK198" s="203"/>
    </row>
    <row r="199" spans="1:89" s="65" customFormat="1" x14ac:dyDescent="0.25">
      <c r="A199" s="261"/>
      <c r="P199" s="203"/>
      <c r="Q199" s="203"/>
      <c r="R199" s="203"/>
      <c r="S199" s="203"/>
      <c r="T199" s="203"/>
      <c r="U199" s="213"/>
      <c r="V199" s="258"/>
      <c r="W199" s="213" t="e">
        <f>Data!#REF!</f>
        <v>#REF!</v>
      </c>
      <c r="X199" s="215">
        <f>IF(ISERROR(INDEX(Data!$DY:$IB,MATCH($W199,Data!$DT:$DT,0),MATCH(X$1&amp;"/"&amp;$A$2,Data!$DY$1:$IB$1,0)))=TRUE,0,INDEX(Data!$DY:$IB,MATCH($W199,Data!$DT:$DT,0),MATCH(X$1&amp;"/"&amp;$A$2,Data!$DY$1:$IB$1,0)))</f>
        <v>0</v>
      </c>
      <c r="Y199" s="215">
        <f>IF(ISERROR(INDEX(Data!$DY:$IB,MATCH($W199,Data!$DT:$DT,0),MATCH(Y$1&amp;"/"&amp;$A$2,Data!$DY$1:$IB$1,0)))=TRUE,0,INDEX(Data!$DY:$IB,MATCH($W199,Data!$DT:$DT,0),MATCH(Y$1&amp;"/"&amp;$A$2,Data!$DY$1:$IB$1,0)))</f>
        <v>0</v>
      </c>
      <c r="Z199" s="215">
        <f>IF(ISERROR(INDEX(Data!$DY:$IB,MATCH($W199,Data!$DT:$DT,0),MATCH(Z$1&amp;"/"&amp;$A$2,Data!$DY$1:$IB$1,0)))=TRUE,0,INDEX(Data!$DY:$IB,MATCH($W199,Data!$DT:$DT,0),MATCH(Z$1&amp;"/"&amp;$A$2,Data!$DY$1:$IB$1,0)))</f>
        <v>0</v>
      </c>
      <c r="AA199" s="215">
        <f>IF(ISERROR(INDEX(Data!$DY:$IB,MATCH($W199,Data!$DT:$DT,0),MATCH(AA$1&amp;"/"&amp;$A$2,Data!$DY$1:$IB$1,0)))=TRUE,0,INDEX(Data!$DY:$IB,MATCH($W199,Data!$DT:$DT,0),MATCH(AA$1&amp;"/"&amp;$A$2,Data!$DY$1:$IB$1,0)))</f>
        <v>0</v>
      </c>
      <c r="AB199" s="215">
        <f>IF(ISERROR(INDEX(Data!$DY:$IB,MATCH($W199,Data!$DT:$DT,0),MATCH(AB$1&amp;"/"&amp;$A$2,Data!$DY$1:$IB$1,0)))=TRUE,0,INDEX(Data!$DY:$IB,MATCH($W199,Data!$DT:$DT,0),MATCH(AB$1&amp;"/"&amp;$A$2,Data!$DY$1:$IB$1,0)))</f>
        <v>0</v>
      </c>
      <c r="AC199" s="213">
        <f t="array" aca="1" ref="AC199" ca="1">SUMPRODUCT(($X199:$AB199&lt;=AC$2)*($X199:$AB199&gt;0))</f>
        <v>0</v>
      </c>
      <c r="AD199" s="213">
        <f t="shared" ca="1" si="73"/>
        <v>0</v>
      </c>
      <c r="AE199" s="213">
        <f t="shared" ca="1" si="73"/>
        <v>0</v>
      </c>
      <c r="AF199" s="213">
        <f t="shared" ca="1" si="73"/>
        <v>0</v>
      </c>
      <c r="AG199" s="213">
        <f t="shared" ca="1" si="73"/>
        <v>0</v>
      </c>
      <c r="AH199" s="213">
        <f t="shared" ca="1" si="73"/>
        <v>0</v>
      </c>
      <c r="AI199" s="213">
        <f t="shared" ca="1" si="47"/>
        <v>0</v>
      </c>
      <c r="AJ199" s="213" t="str">
        <f t="shared" ca="1" si="64"/>
        <v/>
      </c>
      <c r="AK199" s="213" t="str">
        <f t="shared" ca="1" si="65"/>
        <v/>
      </c>
      <c r="AL199" s="213" t="str">
        <f t="shared" ca="1" si="66"/>
        <v/>
      </c>
      <c r="AM199" s="213" t="str">
        <f t="shared" ca="1" si="67"/>
        <v/>
      </c>
      <c r="AN199" s="213" t="str">
        <f t="shared" ca="1" si="68"/>
        <v/>
      </c>
      <c r="AO199" s="213" t="str">
        <f t="shared" ca="1" si="69"/>
        <v/>
      </c>
      <c r="AP199" s="213" t="str">
        <f t="shared" ca="1" si="70"/>
        <v/>
      </c>
      <c r="AQ199" s="213" t="str">
        <f t="shared" ca="1" si="71"/>
        <v/>
      </c>
      <c r="AR199" s="204" t="str">
        <f ca="1">IF(OFFSET($AB199,0,MATCH(A$17,AC$1:AI$1,0))=0,"",OFFSET($AB199,0,MATCH(A$17,AC$1:AI$1,0))&amp;" / "&amp;W199 &amp;" ("&amp;INDEX(Data!DX:DX,MATCH(W199,Data!DT:DT,0))&amp;")")</f>
        <v/>
      </c>
      <c r="AS199" s="204" t="e">
        <f>INDEX(Data!DX:DX,MATCH(W199,Data!DT:DT,0))</f>
        <v>#REF!</v>
      </c>
      <c r="AT199" s="204" t="e">
        <f>MID(INDEX(Data!A:A,MATCH(W199,Data!DT:DT,0)),2,5)</f>
        <v>#REF!</v>
      </c>
      <c r="AU199" s="204" t="e">
        <f>INDEX(Data!DW:DW,MATCH(W199,Data!DT:DT,0))</f>
        <v>#REF!</v>
      </c>
      <c r="AV199" s="204" t="str">
        <f t="shared" ca="1" si="72"/>
        <v/>
      </c>
      <c r="AW199" s="204" t="e">
        <f t="array" aca="1" ref="AW199" ca="1">INDEX($AR$3:$AR$102,MATCH(LARGE(COUNTIF($AQ$3:$AQ$102,"&lt;"&amp;$AQ$3:$AQ$102),ROWS(AQ$3:AQ199)),COUNTIF($AQ$3:$AQ$102,"&lt;"&amp;$AQ$3:$AQ$102),0))</f>
        <v>#NUM!</v>
      </c>
      <c r="AX199" s="344"/>
      <c r="AY199" s="203"/>
      <c r="AZ199" s="203"/>
      <c r="BA199" s="203"/>
      <c r="BB199" s="203"/>
      <c r="BC199" s="203"/>
      <c r="BD199" s="203"/>
      <c r="BE199" s="203"/>
      <c r="BF199" s="203"/>
      <c r="BG199" s="203"/>
      <c r="BH199" s="203"/>
      <c r="BI199" s="203"/>
      <c r="BJ199" s="203"/>
      <c r="BK199" s="203"/>
      <c r="BL199" s="203"/>
      <c r="BM199" s="203"/>
      <c r="BN199" s="203"/>
      <c r="BO199" s="203"/>
      <c r="BP199" s="203"/>
      <c r="BQ199" s="203"/>
      <c r="BR199" s="203"/>
      <c r="BS199" s="203"/>
      <c r="BT199" s="203"/>
      <c r="BU199" s="203"/>
      <c r="BV199" s="203"/>
      <c r="BW199" s="203"/>
      <c r="BX199" s="203"/>
      <c r="BY199" s="203"/>
      <c r="BZ199" s="203"/>
      <c r="CA199" s="203"/>
      <c r="CB199" s="203"/>
      <c r="CC199" s="203"/>
      <c r="CD199" s="203"/>
      <c r="CE199" s="203"/>
      <c r="CF199" s="203"/>
      <c r="CG199" s="203"/>
      <c r="CH199" s="203"/>
      <c r="CI199" s="203"/>
      <c r="CJ199" s="203"/>
      <c r="CK199" s="203"/>
    </row>
    <row r="200" spans="1:89" s="65" customFormat="1" x14ac:dyDescent="0.25">
      <c r="A200" s="261"/>
      <c r="P200" s="203"/>
      <c r="Q200" s="203"/>
      <c r="R200" s="203"/>
      <c r="S200" s="203"/>
      <c r="T200" s="203"/>
      <c r="U200" s="213"/>
      <c r="V200" s="258"/>
      <c r="W200" s="213" t="e">
        <f>Data!#REF!</f>
        <v>#REF!</v>
      </c>
      <c r="X200" s="215">
        <f>IF(ISERROR(INDEX(Data!$DY:$IB,MATCH($W200,Data!$DT:$DT,0),MATCH(X$1&amp;"/"&amp;$A$2,Data!$DY$1:$IB$1,0)))=TRUE,0,INDEX(Data!$DY:$IB,MATCH($W200,Data!$DT:$DT,0),MATCH(X$1&amp;"/"&amp;$A$2,Data!$DY$1:$IB$1,0)))</f>
        <v>0</v>
      </c>
      <c r="Y200" s="215">
        <f>IF(ISERROR(INDEX(Data!$DY:$IB,MATCH($W200,Data!$DT:$DT,0),MATCH(Y$1&amp;"/"&amp;$A$2,Data!$DY$1:$IB$1,0)))=TRUE,0,INDEX(Data!$DY:$IB,MATCH($W200,Data!$DT:$DT,0),MATCH(Y$1&amp;"/"&amp;$A$2,Data!$DY$1:$IB$1,0)))</f>
        <v>0</v>
      </c>
      <c r="Z200" s="215">
        <f>IF(ISERROR(INDEX(Data!$DY:$IB,MATCH($W200,Data!$DT:$DT,0),MATCH(Z$1&amp;"/"&amp;$A$2,Data!$DY$1:$IB$1,0)))=TRUE,0,INDEX(Data!$DY:$IB,MATCH($W200,Data!$DT:$DT,0),MATCH(Z$1&amp;"/"&amp;$A$2,Data!$DY$1:$IB$1,0)))</f>
        <v>0</v>
      </c>
      <c r="AA200" s="215">
        <f>IF(ISERROR(INDEX(Data!$DY:$IB,MATCH($W200,Data!$DT:$DT,0),MATCH(AA$1&amp;"/"&amp;$A$2,Data!$DY$1:$IB$1,0)))=TRUE,0,INDEX(Data!$DY:$IB,MATCH($W200,Data!$DT:$DT,0),MATCH(AA$1&amp;"/"&amp;$A$2,Data!$DY$1:$IB$1,0)))</f>
        <v>0</v>
      </c>
      <c r="AB200" s="215">
        <f>IF(ISERROR(INDEX(Data!$DY:$IB,MATCH($W200,Data!$DT:$DT,0),MATCH(AB$1&amp;"/"&amp;$A$2,Data!$DY$1:$IB$1,0)))=TRUE,0,INDEX(Data!$DY:$IB,MATCH($W200,Data!$DT:$DT,0),MATCH(AB$1&amp;"/"&amp;$A$2,Data!$DY$1:$IB$1,0)))</f>
        <v>0</v>
      </c>
      <c r="AC200" s="213">
        <f t="array" aca="1" ref="AC200" ca="1">SUMPRODUCT(($X200:$AB200&lt;=AC$2)*($X200:$AB200&gt;0))</f>
        <v>0</v>
      </c>
      <c r="AD200" s="213">
        <f t="shared" ca="1" si="73"/>
        <v>0</v>
      </c>
      <c r="AE200" s="213">
        <f t="shared" ca="1" si="73"/>
        <v>0</v>
      </c>
      <c r="AF200" s="213">
        <f t="shared" ca="1" si="73"/>
        <v>0</v>
      </c>
      <c r="AG200" s="213">
        <f t="shared" ca="1" si="73"/>
        <v>0</v>
      </c>
      <c r="AH200" s="213">
        <f t="shared" ca="1" si="73"/>
        <v>0</v>
      </c>
      <c r="AI200" s="213">
        <f t="shared" ca="1" si="47"/>
        <v>0</v>
      </c>
      <c r="AJ200" s="213" t="str">
        <f t="shared" ca="1" si="64"/>
        <v/>
      </c>
      <c r="AK200" s="213" t="str">
        <f t="shared" ca="1" si="65"/>
        <v/>
      </c>
      <c r="AL200" s="213" t="str">
        <f t="shared" ca="1" si="66"/>
        <v/>
      </c>
      <c r="AM200" s="213" t="str">
        <f t="shared" ca="1" si="67"/>
        <v/>
      </c>
      <c r="AN200" s="213" t="str">
        <f t="shared" ca="1" si="68"/>
        <v/>
      </c>
      <c r="AO200" s="213" t="str">
        <f t="shared" ca="1" si="69"/>
        <v/>
      </c>
      <c r="AP200" s="213" t="str">
        <f t="shared" ca="1" si="70"/>
        <v/>
      </c>
      <c r="AQ200" s="213" t="str">
        <f t="shared" ca="1" si="71"/>
        <v/>
      </c>
      <c r="AR200" s="204" t="str">
        <f ca="1">IF(OFFSET($AB200,0,MATCH(A$17,AC$1:AI$1,0))=0,"",OFFSET($AB200,0,MATCH(A$17,AC$1:AI$1,0))&amp;" / "&amp;W200 &amp;" ("&amp;INDEX(Data!DX:DX,MATCH(W200,Data!DT:DT,0))&amp;")")</f>
        <v/>
      </c>
      <c r="AS200" s="204" t="e">
        <f>INDEX(Data!DX:DX,MATCH(W200,Data!DT:DT,0))</f>
        <v>#REF!</v>
      </c>
      <c r="AT200" s="204" t="e">
        <f>MID(INDEX(Data!A:A,MATCH(W200,Data!DT:DT,0)),2,5)</f>
        <v>#REF!</v>
      </c>
      <c r="AU200" s="204" t="e">
        <f>INDEX(Data!DW:DW,MATCH(W200,Data!DT:DT,0))</f>
        <v>#REF!</v>
      </c>
      <c r="AV200" s="204" t="str">
        <f t="shared" ca="1" si="72"/>
        <v/>
      </c>
      <c r="AW200" s="204" t="e">
        <f t="array" aca="1" ref="AW200" ca="1">INDEX($AR$3:$AR$102,MATCH(LARGE(COUNTIF($AQ$3:$AQ$102,"&lt;"&amp;$AQ$3:$AQ$102),ROWS(AQ$3:AQ200)),COUNTIF($AQ$3:$AQ$102,"&lt;"&amp;$AQ$3:$AQ$102),0))</f>
        <v>#NUM!</v>
      </c>
      <c r="AX200" s="344"/>
      <c r="AY200" s="203"/>
      <c r="AZ200" s="203"/>
      <c r="BA200" s="203"/>
      <c r="BB200" s="203"/>
      <c r="BC200" s="203"/>
      <c r="BD200" s="203"/>
      <c r="BE200" s="203"/>
      <c r="BF200" s="203"/>
      <c r="BG200" s="203"/>
      <c r="BH200" s="203"/>
      <c r="BI200" s="203"/>
      <c r="BJ200" s="203"/>
      <c r="BK200" s="203"/>
      <c r="BL200" s="203"/>
      <c r="BM200" s="203"/>
      <c r="BN200" s="203"/>
      <c r="BO200" s="203"/>
      <c r="BP200" s="203"/>
      <c r="BQ200" s="203"/>
      <c r="BR200" s="203"/>
      <c r="BS200" s="203"/>
      <c r="BT200" s="203"/>
      <c r="BU200" s="203"/>
      <c r="BV200" s="203"/>
      <c r="BW200" s="203"/>
      <c r="BX200" s="203"/>
      <c r="BY200" s="203"/>
      <c r="BZ200" s="203"/>
      <c r="CA200" s="203"/>
      <c r="CB200" s="203"/>
      <c r="CC200" s="203"/>
      <c r="CD200" s="203"/>
      <c r="CE200" s="203"/>
      <c r="CF200" s="203"/>
      <c r="CG200" s="203"/>
      <c r="CH200" s="203"/>
      <c r="CI200" s="203"/>
      <c r="CJ200" s="203"/>
      <c r="CK200" s="203"/>
    </row>
    <row r="201" spans="1:89" s="65" customFormat="1" x14ac:dyDescent="0.25">
      <c r="A201" s="261"/>
      <c r="P201" s="203"/>
      <c r="Q201" s="203"/>
      <c r="R201" s="203"/>
      <c r="S201" s="203"/>
      <c r="T201" s="203"/>
      <c r="U201" s="213"/>
      <c r="V201" s="258"/>
      <c r="W201" s="213" t="e">
        <f>Data!#REF!</f>
        <v>#REF!</v>
      </c>
      <c r="X201" s="215">
        <f>IF(ISERROR(INDEX(Data!$DY:$IB,MATCH($W201,Data!$DT:$DT,0),MATCH(X$1&amp;"/"&amp;$A$2,Data!$DY$1:$IB$1,0)))=TRUE,0,INDEX(Data!$DY:$IB,MATCH($W201,Data!$DT:$DT,0),MATCH(X$1&amp;"/"&amp;$A$2,Data!$DY$1:$IB$1,0)))</f>
        <v>0</v>
      </c>
      <c r="Y201" s="215">
        <f>IF(ISERROR(INDEX(Data!$DY:$IB,MATCH($W201,Data!$DT:$DT,0),MATCH(Y$1&amp;"/"&amp;$A$2,Data!$DY$1:$IB$1,0)))=TRUE,0,INDEX(Data!$DY:$IB,MATCH($W201,Data!$DT:$DT,0),MATCH(Y$1&amp;"/"&amp;$A$2,Data!$DY$1:$IB$1,0)))</f>
        <v>0</v>
      </c>
      <c r="Z201" s="215">
        <f>IF(ISERROR(INDEX(Data!$DY:$IB,MATCH($W201,Data!$DT:$DT,0),MATCH(Z$1&amp;"/"&amp;$A$2,Data!$DY$1:$IB$1,0)))=TRUE,0,INDEX(Data!$DY:$IB,MATCH($W201,Data!$DT:$DT,0),MATCH(Z$1&amp;"/"&amp;$A$2,Data!$DY$1:$IB$1,0)))</f>
        <v>0</v>
      </c>
      <c r="AA201" s="215">
        <f>IF(ISERROR(INDEX(Data!$DY:$IB,MATCH($W201,Data!$DT:$DT,0),MATCH(AA$1&amp;"/"&amp;$A$2,Data!$DY$1:$IB$1,0)))=TRUE,0,INDEX(Data!$DY:$IB,MATCH($W201,Data!$DT:$DT,0),MATCH(AA$1&amp;"/"&amp;$A$2,Data!$DY$1:$IB$1,0)))</f>
        <v>0</v>
      </c>
      <c r="AB201" s="215">
        <f>IF(ISERROR(INDEX(Data!$DY:$IB,MATCH($W201,Data!$DT:$DT,0),MATCH(AB$1&amp;"/"&amp;$A$2,Data!$DY$1:$IB$1,0)))=TRUE,0,INDEX(Data!$DY:$IB,MATCH($W201,Data!$DT:$DT,0),MATCH(AB$1&amp;"/"&amp;$A$2,Data!$DY$1:$IB$1,0)))</f>
        <v>0</v>
      </c>
      <c r="AC201" s="213">
        <f t="array" aca="1" ref="AC201" ca="1">SUMPRODUCT(($X201:$AB201&lt;=AC$2)*($X201:$AB201&gt;0))</f>
        <v>0</v>
      </c>
      <c r="AD201" s="213">
        <f t="shared" ca="1" si="73"/>
        <v>0</v>
      </c>
      <c r="AE201" s="213">
        <f t="shared" ca="1" si="73"/>
        <v>0</v>
      </c>
      <c r="AF201" s="213">
        <f t="shared" ca="1" si="73"/>
        <v>0</v>
      </c>
      <c r="AG201" s="213">
        <f t="shared" ca="1" si="73"/>
        <v>0</v>
      </c>
      <c r="AH201" s="213">
        <f t="shared" ca="1" si="73"/>
        <v>0</v>
      </c>
      <c r="AI201" s="213">
        <f t="shared" ca="1" si="47"/>
        <v>0</v>
      </c>
      <c r="AJ201" s="213" t="str">
        <f t="shared" ca="1" si="64"/>
        <v/>
      </c>
      <c r="AK201" s="213" t="str">
        <f t="shared" ca="1" si="65"/>
        <v/>
      </c>
      <c r="AL201" s="213" t="str">
        <f t="shared" ca="1" si="66"/>
        <v/>
      </c>
      <c r="AM201" s="213" t="str">
        <f t="shared" ca="1" si="67"/>
        <v/>
      </c>
      <c r="AN201" s="213" t="str">
        <f t="shared" ca="1" si="68"/>
        <v/>
      </c>
      <c r="AO201" s="213" t="str">
        <f t="shared" ca="1" si="69"/>
        <v/>
      </c>
      <c r="AP201" s="213" t="str">
        <f t="shared" ca="1" si="70"/>
        <v/>
      </c>
      <c r="AQ201" s="213" t="str">
        <f t="shared" ca="1" si="71"/>
        <v/>
      </c>
      <c r="AR201" s="204" t="str">
        <f ca="1">IF(OFFSET($AB201,0,MATCH(A$17,AC$1:AI$1,0))=0,"",OFFSET($AB201,0,MATCH(A$17,AC$1:AI$1,0))&amp;" / "&amp;W201 &amp;" ("&amp;INDEX(Data!DX:DX,MATCH(W201,Data!DT:DT,0))&amp;")")</f>
        <v/>
      </c>
      <c r="AS201" s="204" t="e">
        <f>INDEX(Data!DX:DX,MATCH(W201,Data!DT:DT,0))</f>
        <v>#REF!</v>
      </c>
      <c r="AT201" s="204" t="e">
        <f>MID(INDEX(Data!A:A,MATCH(W201,Data!DT:DT,0)),2,5)</f>
        <v>#REF!</v>
      </c>
      <c r="AU201" s="204" t="e">
        <f>INDEX(Data!DW:DW,MATCH(W201,Data!DT:DT,0))</f>
        <v>#REF!</v>
      </c>
      <c r="AV201" s="204" t="str">
        <f t="shared" ca="1" si="72"/>
        <v/>
      </c>
      <c r="AW201" s="204" t="e">
        <f t="array" aca="1" ref="AW201" ca="1">INDEX($AR$3:$AR$102,MATCH(LARGE(COUNTIF($AQ$3:$AQ$102,"&lt;"&amp;$AQ$3:$AQ$102),ROWS(AQ$3:AQ201)),COUNTIF($AQ$3:$AQ$102,"&lt;"&amp;$AQ$3:$AQ$102),0))</f>
        <v>#NUM!</v>
      </c>
      <c r="AX201" s="344"/>
      <c r="AY201" s="203"/>
      <c r="AZ201" s="203"/>
      <c r="BA201" s="203"/>
      <c r="BB201" s="203"/>
      <c r="BC201" s="203"/>
      <c r="BD201" s="203"/>
      <c r="BE201" s="203"/>
      <c r="BF201" s="203"/>
      <c r="BG201" s="203"/>
      <c r="BH201" s="203"/>
      <c r="BI201" s="203"/>
      <c r="BJ201" s="203"/>
      <c r="BK201" s="203"/>
      <c r="BL201" s="203"/>
      <c r="BM201" s="203"/>
      <c r="BN201" s="203"/>
      <c r="BO201" s="203"/>
      <c r="BP201" s="203"/>
      <c r="BQ201" s="203"/>
      <c r="BR201" s="203"/>
      <c r="BS201" s="203"/>
      <c r="BT201" s="203"/>
      <c r="BU201" s="203"/>
      <c r="BV201" s="203"/>
      <c r="BW201" s="203"/>
      <c r="BX201" s="203"/>
      <c r="BY201" s="203"/>
      <c r="BZ201" s="203"/>
      <c r="CA201" s="203"/>
      <c r="CB201" s="203"/>
      <c r="CC201" s="203"/>
      <c r="CD201" s="203"/>
      <c r="CE201" s="203"/>
      <c r="CF201" s="203"/>
      <c r="CG201" s="203"/>
      <c r="CH201" s="203"/>
      <c r="CI201" s="203"/>
      <c r="CJ201" s="203"/>
      <c r="CK201" s="203"/>
    </row>
    <row r="202" spans="1:89" s="65" customFormat="1" x14ac:dyDescent="0.25">
      <c r="A202" s="261"/>
      <c r="P202" s="203"/>
      <c r="Q202" s="203"/>
      <c r="R202" s="203"/>
      <c r="S202" s="203"/>
      <c r="T202" s="203"/>
      <c r="U202" s="213"/>
      <c r="V202" s="258"/>
      <c r="W202" s="213" t="e">
        <f>Data!#REF!</f>
        <v>#REF!</v>
      </c>
      <c r="X202" s="215">
        <f>IF(ISERROR(INDEX(Data!$DY:$IB,MATCH($W202,Data!$DT:$DT,0),MATCH(X$1&amp;"/"&amp;$A$2,Data!$DY$1:$IB$1,0)))=TRUE,0,INDEX(Data!$DY:$IB,MATCH($W202,Data!$DT:$DT,0),MATCH(X$1&amp;"/"&amp;$A$2,Data!$DY$1:$IB$1,0)))</f>
        <v>0</v>
      </c>
      <c r="Y202" s="215">
        <f>IF(ISERROR(INDEX(Data!$DY:$IB,MATCH($W202,Data!$DT:$DT,0),MATCH(Y$1&amp;"/"&amp;$A$2,Data!$DY$1:$IB$1,0)))=TRUE,0,INDEX(Data!$DY:$IB,MATCH($W202,Data!$DT:$DT,0),MATCH(Y$1&amp;"/"&amp;$A$2,Data!$DY$1:$IB$1,0)))</f>
        <v>0</v>
      </c>
      <c r="Z202" s="215">
        <f>IF(ISERROR(INDEX(Data!$DY:$IB,MATCH($W202,Data!$DT:$DT,0),MATCH(Z$1&amp;"/"&amp;$A$2,Data!$DY$1:$IB$1,0)))=TRUE,0,INDEX(Data!$DY:$IB,MATCH($W202,Data!$DT:$DT,0),MATCH(Z$1&amp;"/"&amp;$A$2,Data!$DY$1:$IB$1,0)))</f>
        <v>0</v>
      </c>
      <c r="AA202" s="215">
        <f>IF(ISERROR(INDEX(Data!$DY:$IB,MATCH($W202,Data!$DT:$DT,0),MATCH(AA$1&amp;"/"&amp;$A$2,Data!$DY$1:$IB$1,0)))=TRUE,0,INDEX(Data!$DY:$IB,MATCH($W202,Data!$DT:$DT,0),MATCH(AA$1&amp;"/"&amp;$A$2,Data!$DY$1:$IB$1,0)))</f>
        <v>0</v>
      </c>
      <c r="AB202" s="215">
        <f>IF(ISERROR(INDEX(Data!$DY:$IB,MATCH($W202,Data!$DT:$DT,0),MATCH(AB$1&amp;"/"&amp;$A$2,Data!$DY$1:$IB$1,0)))=TRUE,0,INDEX(Data!$DY:$IB,MATCH($W202,Data!$DT:$DT,0),MATCH(AB$1&amp;"/"&amp;$A$2,Data!$DY$1:$IB$1,0)))</f>
        <v>0</v>
      </c>
      <c r="AC202" s="213">
        <f t="array" aca="1" ref="AC202" ca="1">SUMPRODUCT(($X202:$AB202&lt;=AC$2)*($X202:$AB202&gt;0))</f>
        <v>0</v>
      </c>
      <c r="AD202" s="213">
        <f t="shared" ca="1" si="73"/>
        <v>0</v>
      </c>
      <c r="AE202" s="213">
        <f t="shared" ca="1" si="73"/>
        <v>0</v>
      </c>
      <c r="AF202" s="213">
        <f t="shared" ca="1" si="73"/>
        <v>0</v>
      </c>
      <c r="AG202" s="213">
        <f t="shared" ca="1" si="73"/>
        <v>0</v>
      </c>
      <c r="AH202" s="213">
        <f t="shared" ca="1" si="73"/>
        <v>0</v>
      </c>
      <c r="AI202" s="213">
        <f t="shared" ca="1" si="47"/>
        <v>0</v>
      </c>
      <c r="AJ202" s="213" t="str">
        <f t="shared" ca="1" si="64"/>
        <v/>
      </c>
      <c r="AK202" s="213" t="str">
        <f t="shared" ca="1" si="65"/>
        <v/>
      </c>
      <c r="AL202" s="213" t="str">
        <f t="shared" ca="1" si="66"/>
        <v/>
      </c>
      <c r="AM202" s="213" t="str">
        <f t="shared" ca="1" si="67"/>
        <v/>
      </c>
      <c r="AN202" s="213" t="str">
        <f t="shared" ca="1" si="68"/>
        <v/>
      </c>
      <c r="AO202" s="213" t="str">
        <f t="shared" ca="1" si="69"/>
        <v/>
      </c>
      <c r="AP202" s="213" t="str">
        <f t="shared" ca="1" si="70"/>
        <v/>
      </c>
      <c r="AQ202" s="213" t="str">
        <f t="shared" ca="1" si="71"/>
        <v/>
      </c>
      <c r="AR202" s="204" t="str">
        <f ca="1">IF(OFFSET($AB202,0,MATCH(A$17,AC$1:AI$1,0))=0,"",OFFSET($AB202,0,MATCH(A$17,AC$1:AI$1,0))&amp;" / "&amp;W202 &amp;" ("&amp;INDEX(Data!DX:DX,MATCH(W202,Data!DT:DT,0))&amp;")")</f>
        <v/>
      </c>
      <c r="AS202" s="204" t="e">
        <f>INDEX(Data!DX:DX,MATCH(W202,Data!DT:DT,0))</f>
        <v>#REF!</v>
      </c>
      <c r="AT202" s="204" t="e">
        <f>MID(INDEX(Data!A:A,MATCH(W202,Data!DT:DT,0)),2,5)</f>
        <v>#REF!</v>
      </c>
      <c r="AU202" s="204" t="e">
        <f>INDEX(Data!DW:DW,MATCH(W202,Data!DT:DT,0))</f>
        <v>#REF!</v>
      </c>
      <c r="AV202" s="204" t="str">
        <f t="shared" ca="1" si="72"/>
        <v/>
      </c>
      <c r="AW202" s="204" t="e">
        <f t="array" aca="1" ref="AW202" ca="1">INDEX($AR$3:$AR$102,MATCH(LARGE(COUNTIF($AQ$3:$AQ$102,"&lt;"&amp;$AQ$3:$AQ$102),ROWS(AQ$3:AQ202)),COUNTIF($AQ$3:$AQ$102,"&lt;"&amp;$AQ$3:$AQ$102),0))</f>
        <v>#NUM!</v>
      </c>
      <c r="AX202" s="344"/>
      <c r="AY202" s="203"/>
      <c r="AZ202" s="203"/>
      <c r="BA202" s="203"/>
      <c r="BB202" s="203"/>
      <c r="BC202" s="203"/>
      <c r="BD202" s="203"/>
      <c r="BE202" s="203"/>
      <c r="BF202" s="203"/>
      <c r="BG202" s="203"/>
      <c r="BH202" s="203"/>
      <c r="BI202" s="203"/>
      <c r="BJ202" s="203"/>
      <c r="BK202" s="203"/>
      <c r="BL202" s="203"/>
      <c r="BM202" s="203"/>
      <c r="BN202" s="203"/>
      <c r="BO202" s="203"/>
      <c r="BP202" s="203"/>
      <c r="BQ202" s="203"/>
      <c r="BR202" s="203"/>
      <c r="BS202" s="203"/>
      <c r="BT202" s="203"/>
      <c r="BU202" s="203"/>
      <c r="BV202" s="203"/>
      <c r="BW202" s="203"/>
      <c r="BX202" s="203"/>
      <c r="BY202" s="203"/>
      <c r="BZ202" s="203"/>
      <c r="CA202" s="203"/>
      <c r="CB202" s="203"/>
      <c r="CC202" s="203"/>
      <c r="CD202" s="203"/>
      <c r="CE202" s="203"/>
      <c r="CF202" s="203"/>
      <c r="CG202" s="203"/>
      <c r="CH202" s="203"/>
      <c r="CI202" s="203"/>
      <c r="CJ202" s="203"/>
      <c r="CK202" s="203"/>
    </row>
    <row r="203" spans="1:89" s="65" customFormat="1" x14ac:dyDescent="0.25">
      <c r="A203" s="261"/>
      <c r="P203" s="203"/>
      <c r="Q203" s="203"/>
      <c r="R203" s="203"/>
      <c r="S203" s="203"/>
      <c r="T203" s="203"/>
      <c r="U203" s="213"/>
      <c r="V203" s="258"/>
      <c r="W203" s="213" t="e">
        <f>Data!#REF!</f>
        <v>#REF!</v>
      </c>
      <c r="X203" s="215">
        <f>IF(ISERROR(INDEX(Data!$DY:$IB,MATCH($W203,Data!$DT:$DT,0),MATCH(X$1&amp;"/"&amp;$A$2,Data!$DY$1:$IB$1,0)))=TRUE,0,INDEX(Data!$DY:$IB,MATCH($W203,Data!$DT:$DT,0),MATCH(X$1&amp;"/"&amp;$A$2,Data!$DY$1:$IB$1,0)))</f>
        <v>0</v>
      </c>
      <c r="Y203" s="215">
        <f>IF(ISERROR(INDEX(Data!$DY:$IB,MATCH($W203,Data!$DT:$DT,0),MATCH(Y$1&amp;"/"&amp;$A$2,Data!$DY$1:$IB$1,0)))=TRUE,0,INDEX(Data!$DY:$IB,MATCH($W203,Data!$DT:$DT,0),MATCH(Y$1&amp;"/"&amp;$A$2,Data!$DY$1:$IB$1,0)))</f>
        <v>0</v>
      </c>
      <c r="Z203" s="215">
        <f>IF(ISERROR(INDEX(Data!$DY:$IB,MATCH($W203,Data!$DT:$DT,0),MATCH(Z$1&amp;"/"&amp;$A$2,Data!$DY$1:$IB$1,0)))=TRUE,0,INDEX(Data!$DY:$IB,MATCH($W203,Data!$DT:$DT,0),MATCH(Z$1&amp;"/"&amp;$A$2,Data!$DY$1:$IB$1,0)))</f>
        <v>0</v>
      </c>
      <c r="AA203" s="215">
        <f>IF(ISERROR(INDEX(Data!$DY:$IB,MATCH($W203,Data!$DT:$DT,0),MATCH(AA$1&amp;"/"&amp;$A$2,Data!$DY$1:$IB$1,0)))=TRUE,0,INDEX(Data!$DY:$IB,MATCH($W203,Data!$DT:$DT,0),MATCH(AA$1&amp;"/"&amp;$A$2,Data!$DY$1:$IB$1,0)))</f>
        <v>0</v>
      </c>
      <c r="AB203" s="215">
        <f>IF(ISERROR(INDEX(Data!$DY:$IB,MATCH($W203,Data!$DT:$DT,0),MATCH(AB$1&amp;"/"&amp;$A$2,Data!$DY$1:$IB$1,0)))=TRUE,0,INDEX(Data!$DY:$IB,MATCH($W203,Data!$DT:$DT,0),MATCH(AB$1&amp;"/"&amp;$A$2,Data!$DY$1:$IB$1,0)))</f>
        <v>0</v>
      </c>
      <c r="AC203" s="213">
        <f t="array" aca="1" ref="AC203" ca="1">SUMPRODUCT(($X203:$AB203&lt;=AC$2)*($X203:$AB203&gt;0))</f>
        <v>0</v>
      </c>
      <c r="AD203" s="213">
        <f t="shared" ca="1" si="73"/>
        <v>0</v>
      </c>
      <c r="AE203" s="213">
        <f t="shared" ca="1" si="73"/>
        <v>0</v>
      </c>
      <c r="AF203" s="213">
        <f t="shared" ca="1" si="73"/>
        <v>0</v>
      </c>
      <c r="AG203" s="213">
        <f t="shared" ca="1" si="73"/>
        <v>0</v>
      </c>
      <c r="AH203" s="213">
        <f t="shared" ca="1" si="73"/>
        <v>0</v>
      </c>
      <c r="AI203" s="213">
        <f t="shared" ca="1" si="47"/>
        <v>0</v>
      </c>
      <c r="AJ203" s="213" t="str">
        <f t="shared" ca="1" si="64"/>
        <v/>
      </c>
      <c r="AK203" s="213" t="str">
        <f t="shared" ca="1" si="65"/>
        <v/>
      </c>
      <c r="AL203" s="213" t="str">
        <f t="shared" ca="1" si="66"/>
        <v/>
      </c>
      <c r="AM203" s="213" t="str">
        <f t="shared" ca="1" si="67"/>
        <v/>
      </c>
      <c r="AN203" s="213" t="str">
        <f t="shared" ca="1" si="68"/>
        <v/>
      </c>
      <c r="AO203" s="213" t="str">
        <f t="shared" ca="1" si="69"/>
        <v/>
      </c>
      <c r="AP203" s="213" t="str">
        <f t="shared" ca="1" si="70"/>
        <v/>
      </c>
      <c r="AQ203" s="213" t="str">
        <f t="shared" ca="1" si="71"/>
        <v/>
      </c>
      <c r="AR203" s="204" t="str">
        <f ca="1">IF(OFFSET($AB203,0,MATCH(A$17,AC$1:AI$1,0))=0,"",OFFSET($AB203,0,MATCH(A$17,AC$1:AI$1,0))&amp;" / "&amp;W203 &amp;" ("&amp;INDEX(Data!DX:DX,MATCH(W203,Data!DT:DT,0))&amp;")")</f>
        <v/>
      </c>
      <c r="AS203" s="204" t="e">
        <f>INDEX(Data!DX:DX,MATCH(W203,Data!DT:DT,0))</f>
        <v>#REF!</v>
      </c>
      <c r="AT203" s="204" t="e">
        <f>MID(INDEX(Data!A:A,MATCH(W203,Data!DT:DT,0)),2,5)</f>
        <v>#REF!</v>
      </c>
      <c r="AU203" s="204" t="e">
        <f>INDEX(Data!DW:DW,MATCH(W203,Data!DT:DT,0))</f>
        <v>#REF!</v>
      </c>
      <c r="AV203" s="204" t="str">
        <f t="shared" ca="1" si="72"/>
        <v/>
      </c>
      <c r="AW203" s="204" t="e">
        <f t="array" aca="1" ref="AW203" ca="1">INDEX($AR$3:$AR$102,MATCH(LARGE(COUNTIF($AQ$3:$AQ$102,"&lt;"&amp;$AQ$3:$AQ$102),ROWS(AQ$3:AQ203)),COUNTIF($AQ$3:$AQ$102,"&lt;"&amp;$AQ$3:$AQ$102),0))</f>
        <v>#NUM!</v>
      </c>
      <c r="AX203" s="344"/>
      <c r="AY203" s="203"/>
      <c r="AZ203" s="203"/>
      <c r="BA203" s="203"/>
      <c r="BB203" s="203"/>
      <c r="BC203" s="203"/>
      <c r="BD203" s="203"/>
      <c r="BE203" s="203"/>
      <c r="BF203" s="203"/>
      <c r="BG203" s="203"/>
      <c r="BH203" s="203"/>
      <c r="BI203" s="203"/>
      <c r="BJ203" s="203"/>
      <c r="BK203" s="203"/>
      <c r="BL203" s="203"/>
      <c r="BM203" s="203"/>
      <c r="BN203" s="203"/>
      <c r="BO203" s="203"/>
      <c r="BP203" s="203"/>
      <c r="BQ203" s="203"/>
      <c r="BR203" s="203"/>
      <c r="BS203" s="203"/>
      <c r="BT203" s="203"/>
      <c r="BU203" s="203"/>
      <c r="BV203" s="203"/>
      <c r="BW203" s="203"/>
      <c r="BX203" s="203"/>
      <c r="BY203" s="203"/>
      <c r="BZ203" s="203"/>
      <c r="CA203" s="203"/>
      <c r="CB203" s="203"/>
      <c r="CC203" s="203"/>
      <c r="CD203" s="203"/>
      <c r="CE203" s="203"/>
      <c r="CF203" s="203"/>
      <c r="CG203" s="203"/>
      <c r="CH203" s="203"/>
      <c r="CI203" s="203"/>
      <c r="CJ203" s="203"/>
      <c r="CK203" s="203"/>
    </row>
    <row r="204" spans="1:89" s="65" customFormat="1" x14ac:dyDescent="0.25">
      <c r="A204" s="261"/>
      <c r="P204" s="203"/>
      <c r="Q204" s="203"/>
      <c r="R204" s="203"/>
      <c r="S204" s="203"/>
      <c r="T204" s="203"/>
      <c r="U204" s="213"/>
      <c r="V204" s="258"/>
      <c r="W204" s="213" t="e">
        <f>Data!#REF!</f>
        <v>#REF!</v>
      </c>
      <c r="X204" s="215">
        <f>IF(ISERROR(INDEX(Data!$DY:$IB,MATCH($W204,Data!$DT:$DT,0),MATCH(X$1&amp;"/"&amp;$A$2,Data!$DY$1:$IB$1,0)))=TRUE,0,INDEX(Data!$DY:$IB,MATCH($W204,Data!$DT:$DT,0),MATCH(X$1&amp;"/"&amp;$A$2,Data!$DY$1:$IB$1,0)))</f>
        <v>0</v>
      </c>
      <c r="Y204" s="215">
        <f>IF(ISERROR(INDEX(Data!$DY:$IB,MATCH($W204,Data!$DT:$DT,0),MATCH(Y$1&amp;"/"&amp;$A$2,Data!$DY$1:$IB$1,0)))=TRUE,0,INDEX(Data!$DY:$IB,MATCH($W204,Data!$DT:$DT,0),MATCH(Y$1&amp;"/"&amp;$A$2,Data!$DY$1:$IB$1,0)))</f>
        <v>0</v>
      </c>
      <c r="Z204" s="215">
        <f>IF(ISERROR(INDEX(Data!$DY:$IB,MATCH($W204,Data!$DT:$DT,0),MATCH(Z$1&amp;"/"&amp;$A$2,Data!$DY$1:$IB$1,0)))=TRUE,0,INDEX(Data!$DY:$IB,MATCH($W204,Data!$DT:$DT,0),MATCH(Z$1&amp;"/"&amp;$A$2,Data!$DY$1:$IB$1,0)))</f>
        <v>0</v>
      </c>
      <c r="AA204" s="215">
        <f>IF(ISERROR(INDEX(Data!$DY:$IB,MATCH($W204,Data!$DT:$DT,0),MATCH(AA$1&amp;"/"&amp;$A$2,Data!$DY$1:$IB$1,0)))=TRUE,0,INDEX(Data!$DY:$IB,MATCH($W204,Data!$DT:$DT,0),MATCH(AA$1&amp;"/"&amp;$A$2,Data!$DY$1:$IB$1,0)))</f>
        <v>0</v>
      </c>
      <c r="AB204" s="215">
        <f>IF(ISERROR(INDEX(Data!$DY:$IB,MATCH($W204,Data!$DT:$DT,0),MATCH(AB$1&amp;"/"&amp;$A$2,Data!$DY$1:$IB$1,0)))=TRUE,0,INDEX(Data!$DY:$IB,MATCH($W204,Data!$DT:$DT,0),MATCH(AB$1&amp;"/"&amp;$A$2,Data!$DY$1:$IB$1,0)))</f>
        <v>0</v>
      </c>
      <c r="AC204" s="213">
        <f t="array" aca="1" ref="AC204" ca="1">SUMPRODUCT(($X204:$AB204&lt;=AC$2)*($X204:$AB204&gt;0))</f>
        <v>0</v>
      </c>
      <c r="AD204" s="213">
        <f t="shared" ca="1" si="73"/>
        <v>0</v>
      </c>
      <c r="AE204" s="213">
        <f t="shared" ca="1" si="73"/>
        <v>0</v>
      </c>
      <c r="AF204" s="213">
        <f t="shared" ca="1" si="73"/>
        <v>0</v>
      </c>
      <c r="AG204" s="213">
        <f t="shared" ca="1" si="73"/>
        <v>0</v>
      </c>
      <c r="AH204" s="213">
        <f t="shared" ca="1" si="73"/>
        <v>0</v>
      </c>
      <c r="AI204" s="213">
        <f t="shared" ca="1" si="47"/>
        <v>0</v>
      </c>
      <c r="AJ204" s="213" t="str">
        <f t="shared" ca="1" si="64"/>
        <v/>
      </c>
      <c r="AK204" s="213" t="str">
        <f t="shared" ca="1" si="65"/>
        <v/>
      </c>
      <c r="AL204" s="213" t="str">
        <f t="shared" ca="1" si="66"/>
        <v/>
      </c>
      <c r="AM204" s="213" t="str">
        <f t="shared" ca="1" si="67"/>
        <v/>
      </c>
      <c r="AN204" s="213" t="str">
        <f t="shared" ca="1" si="68"/>
        <v/>
      </c>
      <c r="AO204" s="213" t="str">
        <f t="shared" ca="1" si="69"/>
        <v/>
      </c>
      <c r="AP204" s="213" t="str">
        <f t="shared" ca="1" si="70"/>
        <v/>
      </c>
      <c r="AQ204" s="213" t="str">
        <f t="shared" ca="1" si="71"/>
        <v/>
      </c>
      <c r="AR204" s="204" t="str">
        <f ca="1">IF(OFFSET($AB204,0,MATCH(A$17,AC$1:AI$1,0))=0,"",OFFSET($AB204,0,MATCH(A$17,AC$1:AI$1,0))&amp;" / "&amp;W204 &amp;" ("&amp;INDEX(Data!DX:DX,MATCH(W204,Data!DT:DT,0))&amp;")")</f>
        <v/>
      </c>
      <c r="AS204" s="204" t="e">
        <f>INDEX(Data!DX:DX,MATCH(W204,Data!DT:DT,0))</f>
        <v>#REF!</v>
      </c>
      <c r="AT204" s="204" t="e">
        <f>MID(INDEX(Data!A:A,MATCH(W204,Data!DT:DT,0)),2,5)</f>
        <v>#REF!</v>
      </c>
      <c r="AU204" s="204" t="e">
        <f>INDEX(Data!DW:DW,MATCH(W204,Data!DT:DT,0))</f>
        <v>#REF!</v>
      </c>
      <c r="AV204" s="204" t="str">
        <f t="shared" ca="1" si="72"/>
        <v/>
      </c>
      <c r="AW204" s="204" t="e">
        <f t="array" aca="1" ref="AW204" ca="1">INDEX($AR$3:$AR$102,MATCH(LARGE(COUNTIF($AQ$3:$AQ$102,"&lt;"&amp;$AQ$3:$AQ$102),ROWS(AQ$3:AQ204)),COUNTIF($AQ$3:$AQ$102,"&lt;"&amp;$AQ$3:$AQ$102),0))</f>
        <v>#NUM!</v>
      </c>
      <c r="AX204" s="344"/>
      <c r="AY204" s="203"/>
      <c r="AZ204" s="203"/>
      <c r="BA204" s="203"/>
      <c r="BB204" s="203"/>
      <c r="BC204" s="203"/>
      <c r="BD204" s="203"/>
      <c r="BE204" s="203"/>
      <c r="BF204" s="203"/>
      <c r="BG204" s="203"/>
      <c r="BH204" s="203"/>
      <c r="BI204" s="203"/>
      <c r="BJ204" s="203"/>
      <c r="BK204" s="203"/>
      <c r="BL204" s="203"/>
      <c r="BM204" s="203"/>
      <c r="BN204" s="203"/>
      <c r="BO204" s="203"/>
      <c r="BP204" s="203"/>
      <c r="BQ204" s="203"/>
      <c r="BR204" s="203"/>
      <c r="BS204" s="203"/>
      <c r="BT204" s="203"/>
      <c r="BU204" s="203"/>
      <c r="BV204" s="203"/>
      <c r="BW204" s="203"/>
      <c r="BX204" s="203"/>
      <c r="BY204" s="203"/>
      <c r="BZ204" s="203"/>
      <c r="CA204" s="203"/>
      <c r="CB204" s="203"/>
      <c r="CC204" s="203"/>
      <c r="CD204" s="203"/>
      <c r="CE204" s="203"/>
      <c r="CF204" s="203"/>
      <c r="CG204" s="203"/>
      <c r="CH204" s="203"/>
      <c r="CI204" s="203"/>
      <c r="CJ204" s="203"/>
      <c r="CK204" s="203"/>
    </row>
    <row r="205" spans="1:89" s="65" customFormat="1" x14ac:dyDescent="0.25">
      <c r="A205" s="261"/>
      <c r="P205" s="203"/>
      <c r="Q205" s="203"/>
      <c r="R205" s="203"/>
      <c r="S205" s="203"/>
      <c r="T205" s="203"/>
      <c r="U205" s="213"/>
      <c r="V205" s="258"/>
      <c r="W205" s="213" t="e">
        <f>Data!#REF!</f>
        <v>#REF!</v>
      </c>
      <c r="X205" s="215">
        <f>IF(ISERROR(INDEX(Data!$DY:$IB,MATCH($W205,Data!$DT:$DT,0),MATCH(X$1&amp;"/"&amp;$A$2,Data!$DY$1:$IB$1,0)))=TRUE,0,INDEX(Data!$DY:$IB,MATCH($W205,Data!$DT:$DT,0),MATCH(X$1&amp;"/"&amp;$A$2,Data!$DY$1:$IB$1,0)))</f>
        <v>0</v>
      </c>
      <c r="Y205" s="215">
        <f>IF(ISERROR(INDEX(Data!$DY:$IB,MATCH($W205,Data!$DT:$DT,0),MATCH(Y$1&amp;"/"&amp;$A$2,Data!$DY$1:$IB$1,0)))=TRUE,0,INDEX(Data!$DY:$IB,MATCH($W205,Data!$DT:$DT,0),MATCH(Y$1&amp;"/"&amp;$A$2,Data!$DY$1:$IB$1,0)))</f>
        <v>0</v>
      </c>
      <c r="Z205" s="215">
        <f>IF(ISERROR(INDEX(Data!$DY:$IB,MATCH($W205,Data!$DT:$DT,0),MATCH(Z$1&amp;"/"&amp;$A$2,Data!$DY$1:$IB$1,0)))=TRUE,0,INDEX(Data!$DY:$IB,MATCH($W205,Data!$DT:$DT,0),MATCH(Z$1&amp;"/"&amp;$A$2,Data!$DY$1:$IB$1,0)))</f>
        <v>0</v>
      </c>
      <c r="AA205" s="215">
        <f>IF(ISERROR(INDEX(Data!$DY:$IB,MATCH($W205,Data!$DT:$DT,0),MATCH(AA$1&amp;"/"&amp;$A$2,Data!$DY$1:$IB$1,0)))=TRUE,0,INDEX(Data!$DY:$IB,MATCH($W205,Data!$DT:$DT,0),MATCH(AA$1&amp;"/"&amp;$A$2,Data!$DY$1:$IB$1,0)))</f>
        <v>0</v>
      </c>
      <c r="AB205" s="215">
        <f>IF(ISERROR(INDEX(Data!$DY:$IB,MATCH($W205,Data!$DT:$DT,0),MATCH(AB$1&amp;"/"&amp;$A$2,Data!$DY$1:$IB$1,0)))=TRUE,0,INDEX(Data!$DY:$IB,MATCH($W205,Data!$DT:$DT,0),MATCH(AB$1&amp;"/"&amp;$A$2,Data!$DY$1:$IB$1,0)))</f>
        <v>0</v>
      </c>
      <c r="AC205" s="213">
        <f t="array" aca="1" ref="AC205" ca="1">SUMPRODUCT(($X205:$AB205&lt;=AC$2)*($X205:$AB205&gt;0))</f>
        <v>0</v>
      </c>
      <c r="AD205" s="213">
        <f t="shared" ca="1" si="73"/>
        <v>0</v>
      </c>
      <c r="AE205" s="213">
        <f t="shared" ca="1" si="73"/>
        <v>0</v>
      </c>
      <c r="AF205" s="213">
        <f t="shared" ca="1" si="73"/>
        <v>0</v>
      </c>
      <c r="AG205" s="213">
        <f t="shared" ca="1" si="73"/>
        <v>0</v>
      </c>
      <c r="AH205" s="213">
        <f t="shared" ca="1" si="73"/>
        <v>0</v>
      </c>
      <c r="AI205" s="213">
        <f t="shared" ca="1" si="47"/>
        <v>0</v>
      </c>
      <c r="AJ205" s="213" t="str">
        <f t="shared" ca="1" si="64"/>
        <v/>
      </c>
      <c r="AK205" s="213" t="str">
        <f t="shared" ca="1" si="65"/>
        <v/>
      </c>
      <c r="AL205" s="213" t="str">
        <f t="shared" ca="1" si="66"/>
        <v/>
      </c>
      <c r="AM205" s="213" t="str">
        <f t="shared" ca="1" si="67"/>
        <v/>
      </c>
      <c r="AN205" s="213" t="str">
        <f t="shared" ca="1" si="68"/>
        <v/>
      </c>
      <c r="AO205" s="213" t="str">
        <f t="shared" ca="1" si="69"/>
        <v/>
      </c>
      <c r="AP205" s="213" t="str">
        <f t="shared" ca="1" si="70"/>
        <v/>
      </c>
      <c r="AQ205" s="213" t="str">
        <f t="shared" ca="1" si="71"/>
        <v/>
      </c>
      <c r="AR205" s="204" t="str">
        <f ca="1">IF(OFFSET($AB205,0,MATCH(A$17,AC$1:AI$1,0))=0,"",OFFSET($AB205,0,MATCH(A$17,AC$1:AI$1,0))&amp;" / "&amp;W205 &amp;" ("&amp;INDEX(Data!DX:DX,MATCH(W205,Data!DT:DT,0))&amp;")")</f>
        <v/>
      </c>
      <c r="AS205" s="204" t="e">
        <f>INDEX(Data!DX:DX,MATCH(W205,Data!DT:DT,0))</f>
        <v>#REF!</v>
      </c>
      <c r="AT205" s="204" t="e">
        <f>MID(INDEX(Data!A:A,MATCH(W205,Data!DT:DT,0)),2,5)</f>
        <v>#REF!</v>
      </c>
      <c r="AU205" s="204" t="e">
        <f>INDEX(Data!DW:DW,MATCH(W205,Data!DT:DT,0))</f>
        <v>#REF!</v>
      </c>
      <c r="AV205" s="204" t="str">
        <f t="shared" ca="1" si="72"/>
        <v/>
      </c>
      <c r="AW205" s="204" t="e">
        <f t="array" aca="1" ref="AW205" ca="1">INDEX($AR$3:$AR$102,MATCH(LARGE(COUNTIF($AQ$3:$AQ$102,"&lt;"&amp;$AQ$3:$AQ$102),ROWS(AQ$3:AQ205)),COUNTIF($AQ$3:$AQ$102,"&lt;"&amp;$AQ$3:$AQ$102),0))</f>
        <v>#NUM!</v>
      </c>
      <c r="AX205" s="344"/>
      <c r="AY205" s="203"/>
      <c r="AZ205" s="203"/>
      <c r="BA205" s="203"/>
      <c r="BB205" s="203"/>
      <c r="BC205" s="203"/>
      <c r="BD205" s="203"/>
      <c r="BE205" s="203"/>
      <c r="BF205" s="203"/>
      <c r="BG205" s="203"/>
      <c r="BH205" s="203"/>
      <c r="BI205" s="203"/>
      <c r="BJ205" s="203"/>
      <c r="BK205" s="203"/>
      <c r="BL205" s="203"/>
      <c r="BM205" s="203"/>
      <c r="BN205" s="203"/>
      <c r="BO205" s="203"/>
      <c r="BP205" s="203"/>
      <c r="BQ205" s="203"/>
      <c r="BR205" s="203"/>
      <c r="BS205" s="203"/>
      <c r="BT205" s="203"/>
      <c r="BU205" s="203"/>
      <c r="BV205" s="203"/>
      <c r="BW205" s="203"/>
      <c r="BX205" s="203"/>
      <c r="BY205" s="203"/>
      <c r="BZ205" s="203"/>
      <c r="CA205" s="203"/>
      <c r="CB205" s="203"/>
      <c r="CC205" s="203"/>
      <c r="CD205" s="203"/>
      <c r="CE205" s="203"/>
      <c r="CF205" s="203"/>
      <c r="CG205" s="203"/>
      <c r="CH205" s="203"/>
      <c r="CI205" s="203"/>
      <c r="CJ205" s="203"/>
      <c r="CK205" s="203"/>
    </row>
    <row r="206" spans="1:89" s="65" customFormat="1" x14ac:dyDescent="0.25">
      <c r="A206" s="261"/>
      <c r="P206" s="203"/>
      <c r="Q206" s="203"/>
      <c r="R206" s="203"/>
      <c r="S206" s="203"/>
      <c r="T206" s="203"/>
      <c r="U206" s="213"/>
      <c r="V206" s="258"/>
      <c r="W206" s="213" t="e">
        <f>Data!#REF!</f>
        <v>#REF!</v>
      </c>
      <c r="X206" s="215">
        <f>IF(ISERROR(INDEX(Data!$DY:$IB,MATCH($W206,Data!$DT:$DT,0),MATCH(X$1&amp;"/"&amp;$A$2,Data!$DY$1:$IB$1,0)))=TRUE,0,INDEX(Data!$DY:$IB,MATCH($W206,Data!$DT:$DT,0),MATCH(X$1&amp;"/"&amp;$A$2,Data!$DY$1:$IB$1,0)))</f>
        <v>0</v>
      </c>
      <c r="Y206" s="215">
        <f>IF(ISERROR(INDEX(Data!$DY:$IB,MATCH($W206,Data!$DT:$DT,0),MATCH(Y$1&amp;"/"&amp;$A$2,Data!$DY$1:$IB$1,0)))=TRUE,0,INDEX(Data!$DY:$IB,MATCH($W206,Data!$DT:$DT,0),MATCH(Y$1&amp;"/"&amp;$A$2,Data!$DY$1:$IB$1,0)))</f>
        <v>0</v>
      </c>
      <c r="Z206" s="215">
        <f>IF(ISERROR(INDEX(Data!$DY:$IB,MATCH($W206,Data!$DT:$DT,0),MATCH(Z$1&amp;"/"&amp;$A$2,Data!$DY$1:$IB$1,0)))=TRUE,0,INDEX(Data!$DY:$IB,MATCH($W206,Data!$DT:$DT,0),MATCH(Z$1&amp;"/"&amp;$A$2,Data!$DY$1:$IB$1,0)))</f>
        <v>0</v>
      </c>
      <c r="AA206" s="215">
        <f>IF(ISERROR(INDEX(Data!$DY:$IB,MATCH($W206,Data!$DT:$DT,0),MATCH(AA$1&amp;"/"&amp;$A$2,Data!$DY$1:$IB$1,0)))=TRUE,0,INDEX(Data!$DY:$IB,MATCH($W206,Data!$DT:$DT,0),MATCH(AA$1&amp;"/"&amp;$A$2,Data!$DY$1:$IB$1,0)))</f>
        <v>0</v>
      </c>
      <c r="AB206" s="215">
        <f>IF(ISERROR(INDEX(Data!$DY:$IB,MATCH($W206,Data!$DT:$DT,0),MATCH(AB$1&amp;"/"&amp;$A$2,Data!$DY$1:$IB$1,0)))=TRUE,0,INDEX(Data!$DY:$IB,MATCH($W206,Data!$DT:$DT,0),MATCH(AB$1&amp;"/"&amp;$A$2,Data!$DY$1:$IB$1,0)))</f>
        <v>0</v>
      </c>
      <c r="AC206" s="213">
        <f t="array" aca="1" ref="AC206" ca="1">SUMPRODUCT(($X206:$AB206&lt;=AC$2)*($X206:$AB206&gt;0))</f>
        <v>0</v>
      </c>
      <c r="AD206" s="213">
        <f t="shared" ca="1" si="73"/>
        <v>0</v>
      </c>
      <c r="AE206" s="213">
        <f t="shared" ca="1" si="73"/>
        <v>0</v>
      </c>
      <c r="AF206" s="213">
        <f t="shared" ca="1" si="73"/>
        <v>0</v>
      </c>
      <c r="AG206" s="213">
        <f t="shared" ca="1" si="73"/>
        <v>0</v>
      </c>
      <c r="AH206" s="213">
        <f t="shared" ca="1" si="73"/>
        <v>0</v>
      </c>
      <c r="AI206" s="213">
        <f t="shared" ca="1" si="47"/>
        <v>0</v>
      </c>
      <c r="AJ206" s="213" t="str">
        <f t="shared" ca="1" si="64"/>
        <v/>
      </c>
      <c r="AK206" s="213" t="str">
        <f t="shared" ca="1" si="65"/>
        <v/>
      </c>
      <c r="AL206" s="213" t="str">
        <f t="shared" ca="1" si="66"/>
        <v/>
      </c>
      <c r="AM206" s="213" t="str">
        <f t="shared" ca="1" si="67"/>
        <v/>
      </c>
      <c r="AN206" s="213" t="str">
        <f t="shared" ca="1" si="68"/>
        <v/>
      </c>
      <c r="AO206" s="213" t="str">
        <f t="shared" ca="1" si="69"/>
        <v/>
      </c>
      <c r="AP206" s="213" t="str">
        <f t="shared" ca="1" si="70"/>
        <v/>
      </c>
      <c r="AQ206" s="213" t="str">
        <f t="shared" ca="1" si="71"/>
        <v/>
      </c>
      <c r="AR206" s="204" t="str">
        <f ca="1">IF(OFFSET($AB206,0,MATCH(A$17,AC$1:AI$1,0))=0,"",OFFSET($AB206,0,MATCH(A$17,AC$1:AI$1,0))&amp;" / "&amp;W206 &amp;" ("&amp;INDEX(Data!DX:DX,MATCH(W206,Data!DT:DT,0))&amp;")")</f>
        <v/>
      </c>
      <c r="AS206" s="204" t="e">
        <f>INDEX(Data!DX:DX,MATCH(W206,Data!DT:DT,0))</f>
        <v>#REF!</v>
      </c>
      <c r="AT206" s="204" t="e">
        <f>MID(INDEX(Data!A:A,MATCH(W206,Data!DT:DT,0)),2,5)</f>
        <v>#REF!</v>
      </c>
      <c r="AU206" s="204" t="e">
        <f>INDEX(Data!DW:DW,MATCH(W206,Data!DT:DT,0))</f>
        <v>#REF!</v>
      </c>
      <c r="AV206" s="204" t="str">
        <f t="shared" ca="1" si="72"/>
        <v/>
      </c>
      <c r="AW206" s="204" t="e">
        <f t="array" aca="1" ref="AW206" ca="1">INDEX($AR$3:$AR$102,MATCH(LARGE(COUNTIF($AQ$3:$AQ$102,"&lt;"&amp;$AQ$3:$AQ$102),ROWS(AQ$3:AQ206)),COUNTIF($AQ$3:$AQ$102,"&lt;"&amp;$AQ$3:$AQ$102),0))</f>
        <v>#NUM!</v>
      </c>
      <c r="AX206" s="344"/>
      <c r="AY206" s="203"/>
      <c r="AZ206" s="203"/>
      <c r="BA206" s="203"/>
      <c r="BB206" s="203"/>
      <c r="BC206" s="203"/>
      <c r="BD206" s="203"/>
      <c r="BE206" s="203"/>
      <c r="BF206" s="203"/>
      <c r="BG206" s="203"/>
      <c r="BH206" s="203"/>
      <c r="BI206" s="203"/>
      <c r="BJ206" s="203"/>
      <c r="BK206" s="203"/>
      <c r="BL206" s="203"/>
      <c r="BM206" s="203"/>
      <c r="BN206" s="203"/>
      <c r="BO206" s="203"/>
      <c r="BP206" s="203"/>
      <c r="BQ206" s="203"/>
      <c r="BR206" s="203"/>
      <c r="BS206" s="203"/>
      <c r="BT206" s="203"/>
      <c r="BU206" s="203"/>
      <c r="BV206" s="203"/>
      <c r="BW206" s="203"/>
      <c r="BX206" s="203"/>
      <c r="BY206" s="203"/>
      <c r="BZ206" s="203"/>
      <c r="CA206" s="203"/>
      <c r="CB206" s="203"/>
      <c r="CC206" s="203"/>
      <c r="CD206" s="203"/>
      <c r="CE206" s="203"/>
      <c r="CF206" s="203"/>
      <c r="CG206" s="203"/>
      <c r="CH206" s="203"/>
      <c r="CI206" s="203"/>
      <c r="CJ206" s="203"/>
      <c r="CK206" s="203"/>
    </row>
    <row r="207" spans="1:89" s="65" customFormat="1" x14ac:dyDescent="0.25">
      <c r="A207" s="261"/>
      <c r="P207" s="203"/>
      <c r="Q207" s="203"/>
      <c r="R207" s="203"/>
      <c r="S207" s="203"/>
      <c r="T207" s="203"/>
      <c r="U207" s="213"/>
      <c r="V207" s="258"/>
      <c r="W207" s="213" t="e">
        <f>Data!#REF!</f>
        <v>#REF!</v>
      </c>
      <c r="X207" s="215">
        <f>IF(ISERROR(INDEX(Data!$DY:$IB,MATCH($W207,Data!$DT:$DT,0),MATCH(X$1&amp;"/"&amp;$A$2,Data!$DY$1:$IB$1,0)))=TRUE,0,INDEX(Data!$DY:$IB,MATCH($W207,Data!$DT:$DT,0),MATCH(X$1&amp;"/"&amp;$A$2,Data!$DY$1:$IB$1,0)))</f>
        <v>0</v>
      </c>
      <c r="Y207" s="215">
        <f>IF(ISERROR(INDEX(Data!$DY:$IB,MATCH($W207,Data!$DT:$DT,0),MATCH(Y$1&amp;"/"&amp;$A$2,Data!$DY$1:$IB$1,0)))=TRUE,0,INDEX(Data!$DY:$IB,MATCH($W207,Data!$DT:$DT,0),MATCH(Y$1&amp;"/"&amp;$A$2,Data!$DY$1:$IB$1,0)))</f>
        <v>0</v>
      </c>
      <c r="Z207" s="215">
        <f>IF(ISERROR(INDEX(Data!$DY:$IB,MATCH($W207,Data!$DT:$DT,0),MATCH(Z$1&amp;"/"&amp;$A$2,Data!$DY$1:$IB$1,0)))=TRUE,0,INDEX(Data!$DY:$IB,MATCH($W207,Data!$DT:$DT,0),MATCH(Z$1&amp;"/"&amp;$A$2,Data!$DY$1:$IB$1,0)))</f>
        <v>0</v>
      </c>
      <c r="AA207" s="215">
        <f>IF(ISERROR(INDEX(Data!$DY:$IB,MATCH($W207,Data!$DT:$DT,0),MATCH(AA$1&amp;"/"&amp;$A$2,Data!$DY$1:$IB$1,0)))=TRUE,0,INDEX(Data!$DY:$IB,MATCH($W207,Data!$DT:$DT,0),MATCH(AA$1&amp;"/"&amp;$A$2,Data!$DY$1:$IB$1,0)))</f>
        <v>0</v>
      </c>
      <c r="AB207" s="215">
        <f>IF(ISERROR(INDEX(Data!$DY:$IB,MATCH($W207,Data!$DT:$DT,0),MATCH(AB$1&amp;"/"&amp;$A$2,Data!$DY$1:$IB$1,0)))=TRUE,0,INDEX(Data!$DY:$IB,MATCH($W207,Data!$DT:$DT,0),MATCH(AB$1&amp;"/"&amp;$A$2,Data!$DY$1:$IB$1,0)))</f>
        <v>0</v>
      </c>
      <c r="AC207" s="213">
        <f t="array" aca="1" ref="AC207" ca="1">SUMPRODUCT(($X207:$AB207&lt;=AC$2)*($X207:$AB207&gt;0))</f>
        <v>0</v>
      </c>
      <c r="AD207" s="213">
        <f t="shared" ca="1" si="73"/>
        <v>0</v>
      </c>
      <c r="AE207" s="213">
        <f t="shared" ca="1" si="73"/>
        <v>0</v>
      </c>
      <c r="AF207" s="213">
        <f t="shared" ca="1" si="73"/>
        <v>0</v>
      </c>
      <c r="AG207" s="213">
        <f t="shared" ca="1" si="73"/>
        <v>0</v>
      </c>
      <c r="AH207" s="213">
        <f t="shared" ca="1" si="73"/>
        <v>0</v>
      </c>
      <c r="AI207" s="213">
        <f t="shared" ca="1" si="47"/>
        <v>0</v>
      </c>
      <c r="AJ207" s="213" t="str">
        <f t="shared" ca="1" si="64"/>
        <v/>
      </c>
      <c r="AK207" s="213" t="str">
        <f t="shared" ca="1" si="65"/>
        <v/>
      </c>
      <c r="AL207" s="213" t="str">
        <f t="shared" ca="1" si="66"/>
        <v/>
      </c>
      <c r="AM207" s="213" t="str">
        <f t="shared" ca="1" si="67"/>
        <v/>
      </c>
      <c r="AN207" s="213" t="str">
        <f t="shared" ca="1" si="68"/>
        <v/>
      </c>
      <c r="AO207" s="213" t="str">
        <f t="shared" ca="1" si="69"/>
        <v/>
      </c>
      <c r="AP207" s="213" t="str">
        <f t="shared" ca="1" si="70"/>
        <v/>
      </c>
      <c r="AQ207" s="213" t="str">
        <f t="shared" ca="1" si="71"/>
        <v/>
      </c>
      <c r="AR207" s="204" t="str">
        <f ca="1">IF(OFFSET($AB207,0,MATCH(A$17,AC$1:AI$1,0))=0,"",OFFSET($AB207,0,MATCH(A$17,AC$1:AI$1,0))&amp;" / "&amp;W207 &amp;" ("&amp;INDEX(Data!DX:DX,MATCH(W207,Data!DT:DT,0))&amp;")")</f>
        <v/>
      </c>
      <c r="AS207" s="204" t="e">
        <f>INDEX(Data!DX:DX,MATCH(W207,Data!DT:DT,0))</f>
        <v>#REF!</v>
      </c>
      <c r="AT207" s="204" t="e">
        <f>MID(INDEX(Data!A:A,MATCH(W207,Data!DT:DT,0)),2,5)</f>
        <v>#REF!</v>
      </c>
      <c r="AU207" s="204" t="e">
        <f>INDEX(Data!DW:DW,MATCH(W207,Data!DT:DT,0))</f>
        <v>#REF!</v>
      </c>
      <c r="AV207" s="204" t="str">
        <f t="shared" ca="1" si="72"/>
        <v/>
      </c>
      <c r="AW207" s="204" t="e">
        <f t="array" aca="1" ref="AW207" ca="1">INDEX($AR$3:$AR$102,MATCH(LARGE(COUNTIF($AQ$3:$AQ$102,"&lt;"&amp;$AQ$3:$AQ$102),ROWS(AQ$3:AQ207)),COUNTIF($AQ$3:$AQ$102,"&lt;"&amp;$AQ$3:$AQ$102),0))</f>
        <v>#NUM!</v>
      </c>
      <c r="AX207" s="344"/>
      <c r="AY207" s="203"/>
      <c r="AZ207" s="203"/>
      <c r="BA207" s="203"/>
      <c r="BB207" s="203"/>
      <c r="BC207" s="203"/>
      <c r="BD207" s="203"/>
      <c r="BE207" s="203"/>
      <c r="BF207" s="203"/>
      <c r="BG207" s="203"/>
      <c r="BH207" s="203"/>
      <c r="BI207" s="203"/>
      <c r="BJ207" s="203"/>
      <c r="BK207" s="203"/>
      <c r="BL207" s="203"/>
      <c r="BM207" s="203"/>
      <c r="BN207" s="203"/>
      <c r="BO207" s="203"/>
      <c r="BP207" s="203"/>
      <c r="BQ207" s="203"/>
      <c r="BR207" s="203"/>
      <c r="BS207" s="203"/>
      <c r="BT207" s="203"/>
      <c r="BU207" s="203"/>
      <c r="BV207" s="203"/>
      <c r="BW207" s="203"/>
      <c r="BX207" s="203"/>
      <c r="BY207" s="203"/>
      <c r="BZ207" s="203"/>
      <c r="CA207" s="203"/>
      <c r="CB207" s="203"/>
      <c r="CC207" s="203"/>
      <c r="CD207" s="203"/>
      <c r="CE207" s="203"/>
      <c r="CF207" s="203"/>
      <c r="CG207" s="203"/>
      <c r="CH207" s="203"/>
      <c r="CI207" s="203"/>
      <c r="CJ207" s="203"/>
      <c r="CK207" s="203"/>
    </row>
    <row r="208" spans="1:89" s="65" customFormat="1" x14ac:dyDescent="0.25">
      <c r="A208" s="261"/>
      <c r="P208" s="203"/>
      <c r="Q208" s="203"/>
      <c r="R208" s="203"/>
      <c r="S208" s="203"/>
      <c r="T208" s="203"/>
      <c r="U208" s="213"/>
      <c r="V208" s="258"/>
      <c r="W208" s="213" t="e">
        <f>Data!#REF!</f>
        <v>#REF!</v>
      </c>
      <c r="X208" s="215">
        <f>IF(ISERROR(INDEX(Data!$DY:$IB,MATCH($W208,Data!$DT:$DT,0),MATCH(X$1&amp;"/"&amp;$A$2,Data!$DY$1:$IB$1,0)))=TRUE,0,INDEX(Data!$DY:$IB,MATCH($W208,Data!$DT:$DT,0),MATCH(X$1&amp;"/"&amp;$A$2,Data!$DY$1:$IB$1,0)))</f>
        <v>0</v>
      </c>
      <c r="Y208" s="215">
        <f>IF(ISERROR(INDEX(Data!$DY:$IB,MATCH($W208,Data!$DT:$DT,0),MATCH(Y$1&amp;"/"&amp;$A$2,Data!$DY$1:$IB$1,0)))=TRUE,0,INDEX(Data!$DY:$IB,MATCH($W208,Data!$DT:$DT,0),MATCH(Y$1&amp;"/"&amp;$A$2,Data!$DY$1:$IB$1,0)))</f>
        <v>0</v>
      </c>
      <c r="Z208" s="215">
        <f>IF(ISERROR(INDEX(Data!$DY:$IB,MATCH($W208,Data!$DT:$DT,0),MATCH(Z$1&amp;"/"&amp;$A$2,Data!$DY$1:$IB$1,0)))=TRUE,0,INDEX(Data!$DY:$IB,MATCH($W208,Data!$DT:$DT,0),MATCH(Z$1&amp;"/"&amp;$A$2,Data!$DY$1:$IB$1,0)))</f>
        <v>0</v>
      </c>
      <c r="AA208" s="215">
        <f>IF(ISERROR(INDEX(Data!$DY:$IB,MATCH($W208,Data!$DT:$DT,0),MATCH(AA$1&amp;"/"&amp;$A$2,Data!$DY$1:$IB$1,0)))=TRUE,0,INDEX(Data!$DY:$IB,MATCH($W208,Data!$DT:$DT,0),MATCH(AA$1&amp;"/"&amp;$A$2,Data!$DY$1:$IB$1,0)))</f>
        <v>0</v>
      </c>
      <c r="AB208" s="215">
        <f>IF(ISERROR(INDEX(Data!$DY:$IB,MATCH($W208,Data!$DT:$DT,0),MATCH(AB$1&amp;"/"&amp;$A$2,Data!$DY$1:$IB$1,0)))=TRUE,0,INDEX(Data!$DY:$IB,MATCH($W208,Data!$DT:$DT,0),MATCH(AB$1&amp;"/"&amp;$A$2,Data!$DY$1:$IB$1,0)))</f>
        <v>0</v>
      </c>
      <c r="AC208" s="213">
        <f t="array" aca="1" ref="AC208" ca="1">SUMPRODUCT(($X208:$AB208&lt;=AC$2)*($X208:$AB208&gt;0))</f>
        <v>0</v>
      </c>
      <c r="AD208" s="213">
        <f t="shared" ca="1" si="73"/>
        <v>0</v>
      </c>
      <c r="AE208" s="213">
        <f t="shared" ca="1" si="73"/>
        <v>0</v>
      </c>
      <c r="AF208" s="213">
        <f t="shared" ca="1" si="73"/>
        <v>0</v>
      </c>
      <c r="AG208" s="213">
        <f t="shared" ca="1" si="73"/>
        <v>0</v>
      </c>
      <c r="AH208" s="213">
        <f t="shared" ca="1" si="73"/>
        <v>0</v>
      </c>
      <c r="AI208" s="213">
        <f t="shared" ca="1" si="47"/>
        <v>0</v>
      </c>
      <c r="AJ208" s="213" t="str">
        <f t="shared" ca="1" si="64"/>
        <v/>
      </c>
      <c r="AK208" s="213" t="str">
        <f t="shared" ca="1" si="65"/>
        <v/>
      </c>
      <c r="AL208" s="213" t="str">
        <f t="shared" ca="1" si="66"/>
        <v/>
      </c>
      <c r="AM208" s="213" t="str">
        <f t="shared" ca="1" si="67"/>
        <v/>
      </c>
      <c r="AN208" s="213" t="str">
        <f t="shared" ca="1" si="68"/>
        <v/>
      </c>
      <c r="AO208" s="213" t="str">
        <f t="shared" ca="1" si="69"/>
        <v/>
      </c>
      <c r="AP208" s="213" t="str">
        <f t="shared" ca="1" si="70"/>
        <v/>
      </c>
      <c r="AQ208" s="213" t="str">
        <f t="shared" ca="1" si="71"/>
        <v/>
      </c>
      <c r="AR208" s="204" t="str">
        <f ca="1">IF(OFFSET($AB208,0,MATCH(A$17,AC$1:AI$1,0))=0,"",OFFSET($AB208,0,MATCH(A$17,AC$1:AI$1,0))&amp;" / "&amp;W208 &amp;" ("&amp;INDEX(Data!DX:DX,MATCH(W208,Data!DT:DT,0))&amp;")")</f>
        <v/>
      </c>
      <c r="AS208" s="204" t="e">
        <f>INDEX(Data!DX:DX,MATCH(W208,Data!DT:DT,0))</f>
        <v>#REF!</v>
      </c>
      <c r="AT208" s="204" t="e">
        <f>MID(INDEX(Data!A:A,MATCH(W208,Data!DT:DT,0)),2,5)</f>
        <v>#REF!</v>
      </c>
      <c r="AU208" s="204" t="e">
        <f>INDEX(Data!DW:DW,MATCH(W208,Data!DT:DT,0))</f>
        <v>#REF!</v>
      </c>
      <c r="AV208" s="204" t="str">
        <f t="shared" ca="1" si="72"/>
        <v/>
      </c>
      <c r="AW208" s="204" t="e">
        <f t="array" aca="1" ref="AW208" ca="1">INDEX($AR$3:$AR$102,MATCH(LARGE(COUNTIF($AQ$3:$AQ$102,"&lt;"&amp;$AQ$3:$AQ$102),ROWS(AQ$3:AQ208)),COUNTIF($AQ$3:$AQ$102,"&lt;"&amp;$AQ$3:$AQ$102),0))</f>
        <v>#NUM!</v>
      </c>
      <c r="AX208" s="344"/>
      <c r="AY208" s="203"/>
      <c r="AZ208" s="203"/>
      <c r="BA208" s="203"/>
      <c r="BB208" s="203"/>
      <c r="BC208" s="203"/>
      <c r="BD208" s="203"/>
      <c r="BE208" s="203"/>
      <c r="BF208" s="203"/>
      <c r="BG208" s="203"/>
      <c r="BH208" s="203"/>
      <c r="BI208" s="203"/>
      <c r="BJ208" s="203"/>
      <c r="BK208" s="203"/>
      <c r="BL208" s="203"/>
      <c r="BM208" s="203"/>
      <c r="BN208" s="203"/>
      <c r="BO208" s="203"/>
      <c r="BP208" s="203"/>
      <c r="BQ208" s="203"/>
      <c r="BR208" s="203"/>
      <c r="BS208" s="203"/>
      <c r="BT208" s="203"/>
      <c r="BU208" s="203"/>
      <c r="BV208" s="203"/>
      <c r="BW208" s="203"/>
      <c r="BX208" s="203"/>
      <c r="BY208" s="203"/>
      <c r="BZ208" s="203"/>
      <c r="CA208" s="203"/>
      <c r="CB208" s="203"/>
      <c r="CC208" s="203"/>
      <c r="CD208" s="203"/>
      <c r="CE208" s="203"/>
      <c r="CF208" s="203"/>
      <c r="CG208" s="203"/>
      <c r="CH208" s="203"/>
      <c r="CI208" s="203"/>
      <c r="CJ208" s="203"/>
      <c r="CK208" s="203"/>
    </row>
    <row r="209" spans="1:89" s="65" customFormat="1" x14ac:dyDescent="0.25">
      <c r="A209" s="261"/>
      <c r="P209" s="203"/>
      <c r="Q209" s="203"/>
      <c r="R209" s="203"/>
      <c r="S209" s="203"/>
      <c r="T209" s="203"/>
      <c r="U209" s="213"/>
      <c r="V209" s="258"/>
      <c r="W209" s="213" t="e">
        <f>Data!#REF!</f>
        <v>#REF!</v>
      </c>
      <c r="X209" s="215">
        <f>IF(ISERROR(INDEX(Data!$DY:$IB,MATCH($W209,Data!$DT:$DT,0),MATCH(X$1&amp;"/"&amp;$A$2,Data!$DY$1:$IB$1,0)))=TRUE,0,INDEX(Data!$DY:$IB,MATCH($W209,Data!$DT:$DT,0),MATCH(X$1&amp;"/"&amp;$A$2,Data!$DY$1:$IB$1,0)))</f>
        <v>0</v>
      </c>
      <c r="Y209" s="215">
        <f>IF(ISERROR(INDEX(Data!$DY:$IB,MATCH($W209,Data!$DT:$DT,0),MATCH(Y$1&amp;"/"&amp;$A$2,Data!$DY$1:$IB$1,0)))=TRUE,0,INDEX(Data!$DY:$IB,MATCH($W209,Data!$DT:$DT,0),MATCH(Y$1&amp;"/"&amp;$A$2,Data!$DY$1:$IB$1,0)))</f>
        <v>0</v>
      </c>
      <c r="Z209" s="215">
        <f>IF(ISERROR(INDEX(Data!$DY:$IB,MATCH($W209,Data!$DT:$DT,0),MATCH(Z$1&amp;"/"&amp;$A$2,Data!$DY$1:$IB$1,0)))=TRUE,0,INDEX(Data!$DY:$IB,MATCH($W209,Data!$DT:$DT,0),MATCH(Z$1&amp;"/"&amp;$A$2,Data!$DY$1:$IB$1,0)))</f>
        <v>0</v>
      </c>
      <c r="AA209" s="215">
        <f>IF(ISERROR(INDEX(Data!$DY:$IB,MATCH($W209,Data!$DT:$DT,0),MATCH(AA$1&amp;"/"&amp;$A$2,Data!$DY$1:$IB$1,0)))=TRUE,0,INDEX(Data!$DY:$IB,MATCH($W209,Data!$DT:$DT,0),MATCH(AA$1&amp;"/"&amp;$A$2,Data!$DY$1:$IB$1,0)))</f>
        <v>0</v>
      </c>
      <c r="AB209" s="215">
        <f>IF(ISERROR(INDEX(Data!$DY:$IB,MATCH($W209,Data!$DT:$DT,0),MATCH(AB$1&amp;"/"&amp;$A$2,Data!$DY$1:$IB$1,0)))=TRUE,0,INDEX(Data!$DY:$IB,MATCH($W209,Data!$DT:$DT,0),MATCH(AB$1&amp;"/"&amp;$A$2,Data!$DY$1:$IB$1,0)))</f>
        <v>0</v>
      </c>
      <c r="AC209" s="213">
        <f t="array" aca="1" ref="AC209" ca="1">SUMPRODUCT(($X209:$AB209&lt;=AC$2)*($X209:$AB209&gt;0))</f>
        <v>0</v>
      </c>
      <c r="AD209" s="213">
        <f t="shared" ca="1" si="73"/>
        <v>0</v>
      </c>
      <c r="AE209" s="213">
        <f t="shared" ca="1" si="73"/>
        <v>0</v>
      </c>
      <c r="AF209" s="213">
        <f t="shared" ca="1" si="73"/>
        <v>0</v>
      </c>
      <c r="AG209" s="213">
        <f t="shared" ca="1" si="73"/>
        <v>0</v>
      </c>
      <c r="AH209" s="213">
        <f t="shared" ca="1" si="73"/>
        <v>0</v>
      </c>
      <c r="AI209" s="213">
        <f t="shared" ca="1" si="47"/>
        <v>0</v>
      </c>
      <c r="AJ209" s="213" t="str">
        <f t="shared" ca="1" si="64"/>
        <v/>
      </c>
      <c r="AK209" s="213" t="str">
        <f t="shared" ca="1" si="65"/>
        <v/>
      </c>
      <c r="AL209" s="213" t="str">
        <f t="shared" ca="1" si="66"/>
        <v/>
      </c>
      <c r="AM209" s="213" t="str">
        <f t="shared" ca="1" si="67"/>
        <v/>
      </c>
      <c r="AN209" s="213" t="str">
        <f t="shared" ca="1" si="68"/>
        <v/>
      </c>
      <c r="AO209" s="213" t="str">
        <f t="shared" ca="1" si="69"/>
        <v/>
      </c>
      <c r="AP209" s="213" t="str">
        <f t="shared" ca="1" si="70"/>
        <v/>
      </c>
      <c r="AQ209" s="213" t="str">
        <f t="shared" ca="1" si="71"/>
        <v/>
      </c>
      <c r="AR209" s="204" t="str">
        <f ca="1">IF(OFFSET($AB209,0,MATCH(A$17,AC$1:AI$1,0))=0,"",OFFSET($AB209,0,MATCH(A$17,AC$1:AI$1,0))&amp;" / "&amp;W209 &amp;" ("&amp;INDEX(Data!DX:DX,MATCH(W209,Data!DT:DT,0))&amp;")")</f>
        <v/>
      </c>
      <c r="AS209" s="204" t="e">
        <f>INDEX(Data!DX:DX,MATCH(W209,Data!DT:DT,0))</f>
        <v>#REF!</v>
      </c>
      <c r="AT209" s="204" t="e">
        <f>MID(INDEX(Data!A:A,MATCH(W209,Data!DT:DT,0)),2,5)</f>
        <v>#REF!</v>
      </c>
      <c r="AU209" s="204" t="e">
        <f>INDEX(Data!DW:DW,MATCH(W209,Data!DT:DT,0))</f>
        <v>#REF!</v>
      </c>
      <c r="AV209" s="204" t="str">
        <f t="shared" ca="1" si="72"/>
        <v/>
      </c>
      <c r="AW209" s="204" t="e">
        <f t="array" aca="1" ref="AW209" ca="1">INDEX($AR$3:$AR$102,MATCH(LARGE(COUNTIF($AQ$3:$AQ$102,"&lt;"&amp;$AQ$3:$AQ$102),ROWS(AQ$3:AQ209)),COUNTIF($AQ$3:$AQ$102,"&lt;"&amp;$AQ$3:$AQ$102),0))</f>
        <v>#NUM!</v>
      </c>
      <c r="AX209" s="344"/>
      <c r="AY209" s="203"/>
      <c r="AZ209" s="203"/>
      <c r="BA209" s="203"/>
      <c r="BB209" s="203"/>
      <c r="BC209" s="203"/>
      <c r="BD209" s="203"/>
      <c r="BE209" s="203"/>
      <c r="BF209" s="203"/>
      <c r="BG209" s="203"/>
      <c r="BH209" s="203"/>
      <c r="BI209" s="203"/>
      <c r="BJ209" s="203"/>
      <c r="BK209" s="203"/>
      <c r="BL209" s="203"/>
      <c r="BM209" s="203"/>
      <c r="BN209" s="203"/>
      <c r="BO209" s="203"/>
      <c r="BP209" s="203"/>
      <c r="BQ209" s="203"/>
      <c r="BR209" s="203"/>
      <c r="BS209" s="203"/>
      <c r="BT209" s="203"/>
      <c r="BU209" s="203"/>
      <c r="BV209" s="203"/>
      <c r="BW209" s="203"/>
      <c r="BX209" s="203"/>
      <c r="BY209" s="203"/>
      <c r="BZ209" s="203"/>
      <c r="CA209" s="203"/>
      <c r="CB209" s="203"/>
      <c r="CC209" s="203"/>
      <c r="CD209" s="203"/>
      <c r="CE209" s="203"/>
      <c r="CF209" s="203"/>
      <c r="CG209" s="203"/>
      <c r="CH209" s="203"/>
      <c r="CI209" s="203"/>
      <c r="CJ209" s="203"/>
      <c r="CK209" s="203"/>
    </row>
    <row r="210" spans="1:89" s="65" customFormat="1" x14ac:dyDescent="0.25">
      <c r="A210" s="261"/>
      <c r="P210" s="203"/>
      <c r="Q210" s="203"/>
      <c r="R210" s="203"/>
      <c r="S210" s="203"/>
      <c r="T210" s="203"/>
      <c r="U210" s="213"/>
      <c r="V210" s="258"/>
      <c r="W210" s="213" t="e">
        <f>Data!#REF!</f>
        <v>#REF!</v>
      </c>
      <c r="X210" s="215">
        <f>IF(ISERROR(INDEX(Data!$DY:$IB,MATCH($W210,Data!$DT:$DT,0),MATCH(X$1&amp;"/"&amp;$A$2,Data!$DY$1:$IB$1,0)))=TRUE,0,INDEX(Data!$DY:$IB,MATCH($W210,Data!$DT:$DT,0),MATCH(X$1&amp;"/"&amp;$A$2,Data!$DY$1:$IB$1,0)))</f>
        <v>0</v>
      </c>
      <c r="Y210" s="215">
        <f>IF(ISERROR(INDEX(Data!$DY:$IB,MATCH($W210,Data!$DT:$DT,0),MATCH(Y$1&amp;"/"&amp;$A$2,Data!$DY$1:$IB$1,0)))=TRUE,0,INDEX(Data!$DY:$IB,MATCH($W210,Data!$DT:$DT,0),MATCH(Y$1&amp;"/"&amp;$A$2,Data!$DY$1:$IB$1,0)))</f>
        <v>0</v>
      </c>
      <c r="Z210" s="215">
        <f>IF(ISERROR(INDEX(Data!$DY:$IB,MATCH($W210,Data!$DT:$DT,0),MATCH(Z$1&amp;"/"&amp;$A$2,Data!$DY$1:$IB$1,0)))=TRUE,0,INDEX(Data!$DY:$IB,MATCH($W210,Data!$DT:$DT,0),MATCH(Z$1&amp;"/"&amp;$A$2,Data!$DY$1:$IB$1,0)))</f>
        <v>0</v>
      </c>
      <c r="AA210" s="215">
        <f>IF(ISERROR(INDEX(Data!$DY:$IB,MATCH($W210,Data!$DT:$DT,0),MATCH(AA$1&amp;"/"&amp;$A$2,Data!$DY$1:$IB$1,0)))=TRUE,0,INDEX(Data!$DY:$IB,MATCH($W210,Data!$DT:$DT,0),MATCH(AA$1&amp;"/"&amp;$A$2,Data!$DY$1:$IB$1,0)))</f>
        <v>0</v>
      </c>
      <c r="AB210" s="215">
        <f>IF(ISERROR(INDEX(Data!$DY:$IB,MATCH($W210,Data!$DT:$DT,0),MATCH(AB$1&amp;"/"&amp;$A$2,Data!$DY$1:$IB$1,0)))=TRUE,0,INDEX(Data!$DY:$IB,MATCH($W210,Data!$DT:$DT,0),MATCH(AB$1&amp;"/"&amp;$A$2,Data!$DY$1:$IB$1,0)))</f>
        <v>0</v>
      </c>
      <c r="AC210" s="213">
        <f t="array" aca="1" ref="AC210" ca="1">SUMPRODUCT(($X210:$AB210&lt;=AC$2)*($X210:$AB210&gt;0))</f>
        <v>0</v>
      </c>
      <c r="AD210" s="213">
        <f t="shared" ca="1" si="73"/>
        <v>0</v>
      </c>
      <c r="AE210" s="213">
        <f t="shared" ca="1" si="73"/>
        <v>0</v>
      </c>
      <c r="AF210" s="213">
        <f t="shared" ca="1" si="73"/>
        <v>0</v>
      </c>
      <c r="AG210" s="213">
        <f t="shared" ca="1" si="73"/>
        <v>0</v>
      </c>
      <c r="AH210" s="213">
        <f t="shared" ca="1" si="73"/>
        <v>0</v>
      </c>
      <c r="AI210" s="213">
        <f t="shared" ca="1" si="47"/>
        <v>0</v>
      </c>
      <c r="AJ210" s="213" t="str">
        <f t="shared" ca="1" si="64"/>
        <v/>
      </c>
      <c r="AK210" s="213" t="str">
        <f t="shared" ca="1" si="65"/>
        <v/>
      </c>
      <c r="AL210" s="213" t="str">
        <f t="shared" ca="1" si="66"/>
        <v/>
      </c>
      <c r="AM210" s="213" t="str">
        <f t="shared" ca="1" si="67"/>
        <v/>
      </c>
      <c r="AN210" s="213" t="str">
        <f t="shared" ca="1" si="68"/>
        <v/>
      </c>
      <c r="AO210" s="213" t="str">
        <f t="shared" ca="1" si="69"/>
        <v/>
      </c>
      <c r="AP210" s="213" t="str">
        <f t="shared" ca="1" si="70"/>
        <v/>
      </c>
      <c r="AQ210" s="213" t="str">
        <f t="shared" ca="1" si="71"/>
        <v/>
      </c>
      <c r="AR210" s="204" t="str">
        <f ca="1">IF(OFFSET($AB210,0,MATCH(A$17,AC$1:AI$1,0))=0,"",OFFSET($AB210,0,MATCH(A$17,AC$1:AI$1,0))&amp;" / "&amp;W210 &amp;" ("&amp;INDEX(Data!DX:DX,MATCH(W210,Data!DT:DT,0))&amp;")")</f>
        <v/>
      </c>
      <c r="AS210" s="204" t="e">
        <f>INDEX(Data!DX:DX,MATCH(W210,Data!DT:DT,0))</f>
        <v>#REF!</v>
      </c>
      <c r="AT210" s="204" t="e">
        <f>MID(INDEX(Data!A:A,MATCH(W210,Data!DT:DT,0)),2,5)</f>
        <v>#REF!</v>
      </c>
      <c r="AU210" s="204" t="e">
        <f>INDEX(Data!DW:DW,MATCH(W210,Data!DT:DT,0))</f>
        <v>#REF!</v>
      </c>
      <c r="AV210" s="204" t="str">
        <f t="shared" ca="1" si="72"/>
        <v/>
      </c>
      <c r="AW210" s="204" t="e">
        <f t="array" aca="1" ref="AW210" ca="1">INDEX($AR$3:$AR$102,MATCH(LARGE(COUNTIF($AQ$3:$AQ$102,"&lt;"&amp;$AQ$3:$AQ$102),ROWS(AQ$3:AQ210)),COUNTIF($AQ$3:$AQ$102,"&lt;"&amp;$AQ$3:$AQ$102),0))</f>
        <v>#NUM!</v>
      </c>
      <c r="AX210" s="344"/>
      <c r="AY210" s="203"/>
      <c r="AZ210" s="203"/>
      <c r="BA210" s="203"/>
      <c r="BB210" s="203"/>
      <c r="BC210" s="203"/>
      <c r="BD210" s="203"/>
      <c r="BE210" s="203"/>
      <c r="BF210" s="203"/>
      <c r="BG210" s="203"/>
      <c r="BH210" s="203"/>
      <c r="BI210" s="203"/>
      <c r="BJ210" s="203"/>
      <c r="BK210" s="203"/>
      <c r="BL210" s="203"/>
      <c r="BM210" s="203"/>
      <c r="BN210" s="203"/>
      <c r="BO210" s="203"/>
      <c r="BP210" s="203"/>
      <c r="BQ210" s="203"/>
      <c r="BR210" s="203"/>
      <c r="BS210" s="203"/>
      <c r="BT210" s="203"/>
      <c r="BU210" s="203"/>
      <c r="BV210" s="203"/>
      <c r="BW210" s="203"/>
      <c r="BX210" s="203"/>
      <c r="BY210" s="203"/>
      <c r="BZ210" s="203"/>
      <c r="CA210" s="203"/>
      <c r="CB210" s="203"/>
      <c r="CC210" s="203"/>
      <c r="CD210" s="203"/>
      <c r="CE210" s="203"/>
      <c r="CF210" s="203"/>
      <c r="CG210" s="203"/>
      <c r="CH210" s="203"/>
      <c r="CI210" s="203"/>
      <c r="CJ210" s="203"/>
      <c r="CK210" s="203"/>
    </row>
    <row r="211" spans="1:89" s="65" customFormat="1" x14ac:dyDescent="0.25">
      <c r="A211" s="261"/>
      <c r="P211" s="203"/>
      <c r="Q211" s="203"/>
      <c r="R211" s="203"/>
      <c r="S211" s="203"/>
      <c r="T211" s="203"/>
      <c r="U211" s="213"/>
      <c r="V211" s="258"/>
      <c r="W211" s="213" t="e">
        <f>Data!#REF!</f>
        <v>#REF!</v>
      </c>
      <c r="X211" s="215">
        <f>IF(ISERROR(INDEX(Data!$DY:$IB,MATCH($W211,Data!$DT:$DT,0),MATCH(X$1&amp;"/"&amp;$A$2,Data!$DY$1:$IB$1,0)))=TRUE,0,INDEX(Data!$DY:$IB,MATCH($W211,Data!$DT:$DT,0),MATCH(X$1&amp;"/"&amp;$A$2,Data!$DY$1:$IB$1,0)))</f>
        <v>0</v>
      </c>
      <c r="Y211" s="215">
        <f>IF(ISERROR(INDEX(Data!$DY:$IB,MATCH($W211,Data!$DT:$DT,0),MATCH(Y$1&amp;"/"&amp;$A$2,Data!$DY$1:$IB$1,0)))=TRUE,0,INDEX(Data!$DY:$IB,MATCH($W211,Data!$DT:$DT,0),MATCH(Y$1&amp;"/"&amp;$A$2,Data!$DY$1:$IB$1,0)))</f>
        <v>0</v>
      </c>
      <c r="Z211" s="215">
        <f>IF(ISERROR(INDEX(Data!$DY:$IB,MATCH($W211,Data!$DT:$DT,0),MATCH(Z$1&amp;"/"&amp;$A$2,Data!$DY$1:$IB$1,0)))=TRUE,0,INDEX(Data!$DY:$IB,MATCH($W211,Data!$DT:$DT,0),MATCH(Z$1&amp;"/"&amp;$A$2,Data!$DY$1:$IB$1,0)))</f>
        <v>0</v>
      </c>
      <c r="AA211" s="215">
        <f>IF(ISERROR(INDEX(Data!$DY:$IB,MATCH($W211,Data!$DT:$DT,0),MATCH(AA$1&amp;"/"&amp;$A$2,Data!$DY$1:$IB$1,0)))=TRUE,0,INDEX(Data!$DY:$IB,MATCH($W211,Data!$DT:$DT,0),MATCH(AA$1&amp;"/"&amp;$A$2,Data!$DY$1:$IB$1,0)))</f>
        <v>0</v>
      </c>
      <c r="AB211" s="215">
        <f>IF(ISERROR(INDEX(Data!$DY:$IB,MATCH($W211,Data!$DT:$DT,0),MATCH(AB$1&amp;"/"&amp;$A$2,Data!$DY$1:$IB$1,0)))=TRUE,0,INDEX(Data!$DY:$IB,MATCH($W211,Data!$DT:$DT,0),MATCH(AB$1&amp;"/"&amp;$A$2,Data!$DY$1:$IB$1,0)))</f>
        <v>0</v>
      </c>
      <c r="AC211" s="213">
        <f t="array" aca="1" ref="AC211" ca="1">SUMPRODUCT(($X211:$AB211&lt;=AC$2)*($X211:$AB211&gt;0))</f>
        <v>0</v>
      </c>
      <c r="AD211" s="213">
        <f t="shared" ca="1" si="73"/>
        <v>0</v>
      </c>
      <c r="AE211" s="213">
        <f t="shared" ca="1" si="73"/>
        <v>0</v>
      </c>
      <c r="AF211" s="213">
        <f t="shared" ca="1" si="73"/>
        <v>0</v>
      </c>
      <c r="AG211" s="213">
        <f t="shared" ca="1" si="73"/>
        <v>0</v>
      </c>
      <c r="AH211" s="213">
        <f t="shared" ca="1" si="73"/>
        <v>0</v>
      </c>
      <c r="AI211" s="213">
        <f t="shared" ca="1" si="47"/>
        <v>0</v>
      </c>
      <c r="AJ211" s="213" t="str">
        <f t="shared" ref="AJ211:AJ274" ca="1" si="74">IF($AC211=0,"",IF(AND($X211&lt;=AC$2,$X211&gt;0),"/R1","")&amp;IF(AND($Y211&lt;=AC$2,$Y211&gt;0),"/R2","")&amp;IF(AND($Z211&lt;=AC$2,$Z211&gt;0),"/R3","")&amp;IF(AND($AA211&lt;=AC$2,$AA211&gt;0),"/F","")&amp;IF(AND($AB211&lt;=AC$2,$AB211&gt;0),"/PO",""))</f>
        <v/>
      </c>
      <c r="AK211" s="213" t="str">
        <f t="shared" ref="AK211:AK274" ca="1" si="75">IF(AD211=0,"",IF($X211=AD$2,"/R1","")&amp;IF($Y211=AD$2,"/R2","")&amp;IF($Z211=AD$2,"/R3","")&amp;IF($AA211=AD$2,"/F","")&amp;IF($AB211=AD$2,"/PO",""))</f>
        <v/>
      </c>
      <c r="AL211" s="213" t="str">
        <f t="shared" ref="AL211:AL274" ca="1" si="76">IF(AE211=0,"",IF($X211=AE$2,"/R1","")&amp;IF($Y211=AE$2,"/R2","")&amp;IF($Z211=AE$2,"/R3","")&amp;IF($AA211=AE$2,"/F","")&amp;IF($AB211=AE$2,"/PO",""))</f>
        <v/>
      </c>
      <c r="AM211" s="213" t="str">
        <f t="shared" ref="AM211:AM274" ca="1" si="77">IF(AF211=0,"",IF($X211=AF$2,"/R1","")&amp;IF($Y211=AF$2,"/R2","")&amp;IF($Z211=AF$2,"/R3","")&amp;IF($AA211=AF$2,"/F","")&amp;IF($AB211=AF$2,"/PO",""))</f>
        <v/>
      </c>
      <c r="AN211" s="213" t="str">
        <f t="shared" ref="AN211:AN274" ca="1" si="78">IF(AG211=0,"",IF($X211=AG$2,"/R1","")&amp;IF($Y211=AG$2,"/R2","")&amp;IF($Z211=AG$2,"/R3","")&amp;IF($AA211=AG$2,"/F","")&amp;IF($AB211=AG$2,"/PO",""))</f>
        <v/>
      </c>
      <c r="AO211" s="213" t="str">
        <f t="shared" ref="AO211:AO274" ca="1" si="79">IF(AH211=0,"",IF($X211=AH$2,"/R1","")&amp;IF($Y211=AH$2,"/R2","")&amp;IF($Z211=AH$2,"/R3","")&amp;IF($AA211=AH$2,"/F","")&amp;IF($AB211=AH$2,"/PO",""))</f>
        <v/>
      </c>
      <c r="AP211" s="213" t="str">
        <f t="shared" ref="AP211:AP274" ca="1" si="80">IF(AI211=0,"",IF($X211&gt;=AI$2,"/R1","")&amp;IF($Y211&gt;=AI$2,"/R2","")&amp;IF($Z211&gt;=AI$2,"/R3","")&amp;IF($AA211&gt;=AI$2,"/F","")&amp;IF($AB211&gt;=AI$2,"/PO",""))</f>
        <v/>
      </c>
      <c r="AQ211" s="213" t="str">
        <f t="shared" ref="AQ211:AQ274" ca="1" si="81">IF(OFFSET($AB211,0,MATCH(A$17,AC$1:AI$1,0))=0,"",OFFSET($AB211,0,MATCH(A$17,AC$1:AI$1,0))&amp;IF(AS211="NF",200,500)-SUBSTITUTE(AT211,"NF","")&amp;AU211)</f>
        <v/>
      </c>
      <c r="AR211" s="204" t="str">
        <f ca="1">IF(OFFSET($AB211,0,MATCH(A$17,AC$1:AI$1,0))=0,"",OFFSET($AB211,0,MATCH(A$17,AC$1:AI$1,0))&amp;" / "&amp;W211 &amp;" ("&amp;INDEX(Data!DX:DX,MATCH(W211,Data!DT:DT,0))&amp;")")</f>
        <v/>
      </c>
      <c r="AS211" s="204" t="e">
        <f>INDEX(Data!DX:DX,MATCH(W211,Data!DT:DT,0))</f>
        <v>#REF!</v>
      </c>
      <c r="AT211" s="204" t="e">
        <f>MID(INDEX(Data!A:A,MATCH(W211,Data!DT:DT,0)),2,5)</f>
        <v>#REF!</v>
      </c>
      <c r="AU211" s="204" t="e">
        <f>INDEX(Data!DW:DW,MATCH(W211,Data!DT:DT,0))</f>
        <v>#REF!</v>
      </c>
      <c r="AV211" s="204" t="str">
        <f t="shared" ref="AV211:AV274" ca="1" si="82">MID(OFFSET($AI211,0,MATCH(A$17,AJ$1:AP$1,0)),2,30)</f>
        <v/>
      </c>
      <c r="AW211" s="204" t="e">
        <f t="array" aca="1" ref="AW211" ca="1">INDEX($AR$3:$AR$102,MATCH(LARGE(COUNTIF($AQ$3:$AQ$102,"&lt;"&amp;$AQ$3:$AQ$102),ROWS(AQ$3:AQ211)),COUNTIF($AQ$3:$AQ$102,"&lt;"&amp;$AQ$3:$AQ$102),0))</f>
        <v>#NUM!</v>
      </c>
      <c r="AX211" s="344"/>
      <c r="AY211" s="203"/>
      <c r="AZ211" s="203"/>
      <c r="BA211" s="203"/>
      <c r="BB211" s="203"/>
      <c r="BC211" s="203"/>
      <c r="BD211" s="203"/>
      <c r="BE211" s="203"/>
      <c r="BF211" s="203"/>
      <c r="BG211" s="203"/>
      <c r="BH211" s="203"/>
      <c r="BI211" s="203"/>
      <c r="BJ211" s="203"/>
      <c r="BK211" s="203"/>
      <c r="BL211" s="203"/>
      <c r="BM211" s="203"/>
      <c r="BN211" s="203"/>
      <c r="BO211" s="203"/>
      <c r="BP211" s="203"/>
      <c r="BQ211" s="203"/>
      <c r="BR211" s="203"/>
      <c r="BS211" s="203"/>
      <c r="BT211" s="203"/>
      <c r="BU211" s="203"/>
      <c r="BV211" s="203"/>
      <c r="BW211" s="203"/>
      <c r="BX211" s="203"/>
      <c r="BY211" s="203"/>
      <c r="BZ211" s="203"/>
      <c r="CA211" s="203"/>
      <c r="CB211" s="203"/>
      <c r="CC211" s="203"/>
      <c r="CD211" s="203"/>
      <c r="CE211" s="203"/>
      <c r="CF211" s="203"/>
      <c r="CG211" s="203"/>
      <c r="CH211" s="203"/>
      <c r="CI211" s="203"/>
      <c r="CJ211" s="203"/>
      <c r="CK211" s="203"/>
    </row>
    <row r="212" spans="1:89" s="65" customFormat="1" x14ac:dyDescent="0.25">
      <c r="A212" s="261"/>
      <c r="P212" s="203"/>
      <c r="Q212" s="203"/>
      <c r="R212" s="203"/>
      <c r="S212" s="203"/>
      <c r="T212" s="203"/>
      <c r="U212" s="213"/>
      <c r="V212" s="258"/>
      <c r="W212" s="213" t="e">
        <f>Data!#REF!</f>
        <v>#REF!</v>
      </c>
      <c r="X212" s="215">
        <f>IF(ISERROR(INDEX(Data!$DY:$IB,MATCH($W212,Data!$DT:$DT,0),MATCH(X$1&amp;"/"&amp;$A$2,Data!$DY$1:$IB$1,0)))=TRUE,0,INDEX(Data!$DY:$IB,MATCH($W212,Data!$DT:$DT,0),MATCH(X$1&amp;"/"&amp;$A$2,Data!$DY$1:$IB$1,0)))</f>
        <v>0</v>
      </c>
      <c r="Y212" s="215">
        <f>IF(ISERROR(INDEX(Data!$DY:$IB,MATCH($W212,Data!$DT:$DT,0),MATCH(Y$1&amp;"/"&amp;$A$2,Data!$DY$1:$IB$1,0)))=TRUE,0,INDEX(Data!$DY:$IB,MATCH($W212,Data!$DT:$DT,0),MATCH(Y$1&amp;"/"&amp;$A$2,Data!$DY$1:$IB$1,0)))</f>
        <v>0</v>
      </c>
      <c r="Z212" s="215">
        <f>IF(ISERROR(INDEX(Data!$DY:$IB,MATCH($W212,Data!$DT:$DT,0),MATCH(Z$1&amp;"/"&amp;$A$2,Data!$DY$1:$IB$1,0)))=TRUE,0,INDEX(Data!$DY:$IB,MATCH($W212,Data!$DT:$DT,0),MATCH(Z$1&amp;"/"&amp;$A$2,Data!$DY$1:$IB$1,0)))</f>
        <v>0</v>
      </c>
      <c r="AA212" s="215">
        <f>IF(ISERROR(INDEX(Data!$DY:$IB,MATCH($W212,Data!$DT:$DT,0),MATCH(AA$1&amp;"/"&amp;$A$2,Data!$DY$1:$IB$1,0)))=TRUE,0,INDEX(Data!$DY:$IB,MATCH($W212,Data!$DT:$DT,0),MATCH(AA$1&amp;"/"&amp;$A$2,Data!$DY$1:$IB$1,0)))</f>
        <v>0</v>
      </c>
      <c r="AB212" s="215">
        <f>IF(ISERROR(INDEX(Data!$DY:$IB,MATCH($W212,Data!$DT:$DT,0),MATCH(AB$1&amp;"/"&amp;$A$2,Data!$DY$1:$IB$1,0)))=TRUE,0,INDEX(Data!$DY:$IB,MATCH($W212,Data!$DT:$DT,0),MATCH(AB$1&amp;"/"&amp;$A$2,Data!$DY$1:$IB$1,0)))</f>
        <v>0</v>
      </c>
      <c r="AC212" s="213">
        <f t="array" aca="1" ref="AC212" ca="1">SUMPRODUCT(($X212:$AB212&lt;=AC$2)*($X212:$AB212&gt;0))</f>
        <v>0</v>
      </c>
      <c r="AD212" s="213">
        <f t="shared" ca="1" si="73"/>
        <v>0</v>
      </c>
      <c r="AE212" s="213">
        <f t="shared" ca="1" si="73"/>
        <v>0</v>
      </c>
      <c r="AF212" s="213">
        <f t="shared" ca="1" si="73"/>
        <v>0</v>
      </c>
      <c r="AG212" s="213">
        <f t="shared" ca="1" si="73"/>
        <v>0</v>
      </c>
      <c r="AH212" s="213">
        <f t="shared" ca="1" si="73"/>
        <v>0</v>
      </c>
      <c r="AI212" s="213">
        <f t="shared" ca="1" si="47"/>
        <v>0</v>
      </c>
      <c r="AJ212" s="213" t="str">
        <f t="shared" ca="1" si="74"/>
        <v/>
      </c>
      <c r="AK212" s="213" t="str">
        <f t="shared" ca="1" si="75"/>
        <v/>
      </c>
      <c r="AL212" s="213" t="str">
        <f t="shared" ca="1" si="76"/>
        <v/>
      </c>
      <c r="AM212" s="213" t="str">
        <f t="shared" ca="1" si="77"/>
        <v/>
      </c>
      <c r="AN212" s="213" t="str">
        <f t="shared" ca="1" si="78"/>
        <v/>
      </c>
      <c r="AO212" s="213" t="str">
        <f t="shared" ca="1" si="79"/>
        <v/>
      </c>
      <c r="AP212" s="213" t="str">
        <f t="shared" ca="1" si="80"/>
        <v/>
      </c>
      <c r="AQ212" s="213" t="str">
        <f t="shared" ca="1" si="81"/>
        <v/>
      </c>
      <c r="AR212" s="204" t="str">
        <f ca="1">IF(OFFSET($AB212,0,MATCH(A$17,AC$1:AI$1,0))=0,"",OFFSET($AB212,0,MATCH(A$17,AC$1:AI$1,0))&amp;" / "&amp;W212 &amp;" ("&amp;INDEX(Data!DX:DX,MATCH(W212,Data!DT:DT,0))&amp;")")</f>
        <v/>
      </c>
      <c r="AS212" s="204" t="e">
        <f>INDEX(Data!DX:DX,MATCH(W212,Data!DT:DT,0))</f>
        <v>#REF!</v>
      </c>
      <c r="AT212" s="204" t="e">
        <f>MID(INDEX(Data!A:A,MATCH(W212,Data!DT:DT,0)),2,5)</f>
        <v>#REF!</v>
      </c>
      <c r="AU212" s="204" t="e">
        <f>INDEX(Data!DW:DW,MATCH(W212,Data!DT:DT,0))</f>
        <v>#REF!</v>
      </c>
      <c r="AV212" s="204" t="str">
        <f t="shared" ca="1" si="82"/>
        <v/>
      </c>
      <c r="AW212" s="204" t="e">
        <f t="array" aca="1" ref="AW212" ca="1">INDEX($AR$3:$AR$102,MATCH(LARGE(COUNTIF($AQ$3:$AQ$102,"&lt;"&amp;$AQ$3:$AQ$102),ROWS(AQ$3:AQ212)),COUNTIF($AQ$3:$AQ$102,"&lt;"&amp;$AQ$3:$AQ$102),0))</f>
        <v>#NUM!</v>
      </c>
      <c r="AX212" s="344"/>
      <c r="AY212" s="203"/>
      <c r="AZ212" s="203"/>
      <c r="BA212" s="203"/>
      <c r="BB212" s="203"/>
      <c r="BC212" s="203"/>
      <c r="BD212" s="203"/>
      <c r="BE212" s="203"/>
      <c r="BF212" s="203"/>
      <c r="BG212" s="203"/>
      <c r="BH212" s="203"/>
      <c r="BI212" s="203"/>
      <c r="BJ212" s="203"/>
      <c r="BK212" s="203"/>
      <c r="BL212" s="203"/>
      <c r="BM212" s="203"/>
      <c r="BN212" s="203"/>
      <c r="BO212" s="203"/>
      <c r="BP212" s="203"/>
      <c r="BQ212" s="203"/>
      <c r="BR212" s="203"/>
      <c r="BS212" s="203"/>
      <c r="BT212" s="203"/>
      <c r="BU212" s="203"/>
      <c r="BV212" s="203"/>
      <c r="BW212" s="203"/>
      <c r="BX212" s="203"/>
      <c r="BY212" s="203"/>
      <c r="BZ212" s="203"/>
      <c r="CA212" s="203"/>
      <c r="CB212" s="203"/>
      <c r="CC212" s="203"/>
      <c r="CD212" s="203"/>
      <c r="CE212" s="203"/>
      <c r="CF212" s="203"/>
      <c r="CG212" s="203"/>
      <c r="CH212" s="203"/>
      <c r="CI212" s="203"/>
      <c r="CJ212" s="203"/>
      <c r="CK212" s="203"/>
    </row>
    <row r="213" spans="1:89" s="65" customFormat="1" x14ac:dyDescent="0.25">
      <c r="A213" s="261"/>
      <c r="P213" s="203"/>
      <c r="Q213" s="203"/>
      <c r="R213" s="203"/>
      <c r="S213" s="203"/>
      <c r="T213" s="203"/>
      <c r="U213" s="213"/>
      <c r="V213" s="258"/>
      <c r="W213" s="213" t="e">
        <f>Data!#REF!</f>
        <v>#REF!</v>
      </c>
      <c r="X213" s="215">
        <f>IF(ISERROR(INDEX(Data!$DY:$IB,MATCH($W213,Data!$DT:$DT,0),MATCH(X$1&amp;"/"&amp;$A$2,Data!$DY$1:$IB$1,0)))=TRUE,0,INDEX(Data!$DY:$IB,MATCH($W213,Data!$DT:$DT,0),MATCH(X$1&amp;"/"&amp;$A$2,Data!$DY$1:$IB$1,0)))</f>
        <v>0</v>
      </c>
      <c r="Y213" s="215">
        <f>IF(ISERROR(INDEX(Data!$DY:$IB,MATCH($W213,Data!$DT:$DT,0),MATCH(Y$1&amp;"/"&amp;$A$2,Data!$DY$1:$IB$1,0)))=TRUE,0,INDEX(Data!$DY:$IB,MATCH($W213,Data!$DT:$DT,0),MATCH(Y$1&amp;"/"&amp;$A$2,Data!$DY$1:$IB$1,0)))</f>
        <v>0</v>
      </c>
      <c r="Z213" s="215">
        <f>IF(ISERROR(INDEX(Data!$DY:$IB,MATCH($W213,Data!$DT:$DT,0),MATCH(Z$1&amp;"/"&amp;$A$2,Data!$DY$1:$IB$1,0)))=TRUE,0,INDEX(Data!$DY:$IB,MATCH($W213,Data!$DT:$DT,0),MATCH(Z$1&amp;"/"&amp;$A$2,Data!$DY$1:$IB$1,0)))</f>
        <v>0</v>
      </c>
      <c r="AA213" s="215">
        <f>IF(ISERROR(INDEX(Data!$DY:$IB,MATCH($W213,Data!$DT:$DT,0),MATCH(AA$1&amp;"/"&amp;$A$2,Data!$DY$1:$IB$1,0)))=TRUE,0,INDEX(Data!$DY:$IB,MATCH($W213,Data!$DT:$DT,0),MATCH(AA$1&amp;"/"&amp;$A$2,Data!$DY$1:$IB$1,0)))</f>
        <v>0</v>
      </c>
      <c r="AB213" s="215">
        <f>IF(ISERROR(INDEX(Data!$DY:$IB,MATCH($W213,Data!$DT:$DT,0),MATCH(AB$1&amp;"/"&amp;$A$2,Data!$DY$1:$IB$1,0)))=TRUE,0,INDEX(Data!$DY:$IB,MATCH($W213,Data!$DT:$DT,0),MATCH(AB$1&amp;"/"&amp;$A$2,Data!$DY$1:$IB$1,0)))</f>
        <v>0</v>
      </c>
      <c r="AC213" s="213">
        <f t="array" aca="1" ref="AC213" ca="1">SUMPRODUCT(($X213:$AB213&lt;=AC$2)*($X213:$AB213&gt;0))</f>
        <v>0</v>
      </c>
      <c r="AD213" s="213">
        <f t="shared" ca="1" si="73"/>
        <v>0</v>
      </c>
      <c r="AE213" s="213">
        <f t="shared" ca="1" si="73"/>
        <v>0</v>
      </c>
      <c r="AF213" s="213">
        <f t="shared" ca="1" si="73"/>
        <v>0</v>
      </c>
      <c r="AG213" s="213">
        <f t="shared" ca="1" si="73"/>
        <v>0</v>
      </c>
      <c r="AH213" s="213">
        <f t="shared" ca="1" si="73"/>
        <v>0</v>
      </c>
      <c r="AI213" s="213">
        <f t="shared" ca="1" si="47"/>
        <v>0</v>
      </c>
      <c r="AJ213" s="213" t="str">
        <f t="shared" ca="1" si="74"/>
        <v/>
      </c>
      <c r="AK213" s="213" t="str">
        <f t="shared" ca="1" si="75"/>
        <v/>
      </c>
      <c r="AL213" s="213" t="str">
        <f t="shared" ca="1" si="76"/>
        <v/>
      </c>
      <c r="AM213" s="213" t="str">
        <f t="shared" ca="1" si="77"/>
        <v/>
      </c>
      <c r="AN213" s="213" t="str">
        <f t="shared" ca="1" si="78"/>
        <v/>
      </c>
      <c r="AO213" s="213" t="str">
        <f t="shared" ca="1" si="79"/>
        <v/>
      </c>
      <c r="AP213" s="213" t="str">
        <f t="shared" ca="1" si="80"/>
        <v/>
      </c>
      <c r="AQ213" s="213" t="str">
        <f t="shared" ca="1" si="81"/>
        <v/>
      </c>
      <c r="AR213" s="204" t="str">
        <f ca="1">IF(OFFSET($AB213,0,MATCH(A$17,AC$1:AI$1,0))=0,"",OFFSET($AB213,0,MATCH(A$17,AC$1:AI$1,0))&amp;" / "&amp;W213 &amp;" ("&amp;INDEX(Data!DX:DX,MATCH(W213,Data!DT:DT,0))&amp;")")</f>
        <v/>
      </c>
      <c r="AS213" s="204" t="e">
        <f>INDEX(Data!DX:DX,MATCH(W213,Data!DT:DT,0))</f>
        <v>#REF!</v>
      </c>
      <c r="AT213" s="204" t="e">
        <f>MID(INDEX(Data!A:A,MATCH(W213,Data!DT:DT,0)),2,5)</f>
        <v>#REF!</v>
      </c>
      <c r="AU213" s="204" t="e">
        <f>INDEX(Data!DW:DW,MATCH(W213,Data!DT:DT,0))</f>
        <v>#REF!</v>
      </c>
      <c r="AV213" s="204" t="str">
        <f t="shared" ca="1" si="82"/>
        <v/>
      </c>
      <c r="AW213" s="204" t="e">
        <f t="array" aca="1" ref="AW213" ca="1">INDEX($AR$3:$AR$102,MATCH(LARGE(COUNTIF($AQ$3:$AQ$102,"&lt;"&amp;$AQ$3:$AQ$102),ROWS(AQ$3:AQ213)),COUNTIF($AQ$3:$AQ$102,"&lt;"&amp;$AQ$3:$AQ$102),0))</f>
        <v>#NUM!</v>
      </c>
      <c r="AX213" s="344"/>
      <c r="AY213" s="203"/>
      <c r="AZ213" s="203"/>
      <c r="BA213" s="203"/>
      <c r="BB213" s="203"/>
      <c r="BC213" s="203"/>
      <c r="BD213" s="203"/>
      <c r="BE213" s="203"/>
      <c r="BF213" s="203"/>
      <c r="BG213" s="203"/>
      <c r="BH213" s="203"/>
      <c r="BI213" s="203"/>
      <c r="BJ213" s="203"/>
      <c r="BK213" s="203"/>
      <c r="BL213" s="203"/>
      <c r="BM213" s="203"/>
      <c r="BN213" s="203"/>
      <c r="BO213" s="203"/>
      <c r="BP213" s="203"/>
      <c r="BQ213" s="203"/>
      <c r="BR213" s="203"/>
      <c r="BS213" s="203"/>
      <c r="BT213" s="203"/>
      <c r="BU213" s="203"/>
      <c r="BV213" s="203"/>
      <c r="BW213" s="203"/>
      <c r="BX213" s="203"/>
      <c r="BY213" s="203"/>
      <c r="BZ213" s="203"/>
      <c r="CA213" s="203"/>
      <c r="CB213" s="203"/>
      <c r="CC213" s="203"/>
      <c r="CD213" s="203"/>
      <c r="CE213" s="203"/>
      <c r="CF213" s="203"/>
      <c r="CG213" s="203"/>
      <c r="CH213" s="203"/>
      <c r="CI213" s="203"/>
      <c r="CJ213" s="203"/>
      <c r="CK213" s="203"/>
    </row>
    <row r="214" spans="1:89" s="65" customFormat="1" x14ac:dyDescent="0.25">
      <c r="A214" s="261"/>
      <c r="P214" s="203"/>
      <c r="Q214" s="203"/>
      <c r="R214" s="203"/>
      <c r="S214" s="203"/>
      <c r="T214" s="203"/>
      <c r="U214" s="213"/>
      <c r="V214" s="258"/>
      <c r="W214" s="213" t="e">
        <f>Data!#REF!</f>
        <v>#REF!</v>
      </c>
      <c r="X214" s="215">
        <f>IF(ISERROR(INDEX(Data!$DY:$IB,MATCH($W214,Data!$DT:$DT,0),MATCH(X$1&amp;"/"&amp;$A$2,Data!$DY$1:$IB$1,0)))=TRUE,0,INDEX(Data!$DY:$IB,MATCH($W214,Data!$DT:$DT,0),MATCH(X$1&amp;"/"&amp;$A$2,Data!$DY$1:$IB$1,0)))</f>
        <v>0</v>
      </c>
      <c r="Y214" s="215">
        <f>IF(ISERROR(INDEX(Data!$DY:$IB,MATCH($W214,Data!$DT:$DT,0),MATCH(Y$1&amp;"/"&amp;$A$2,Data!$DY$1:$IB$1,0)))=TRUE,0,INDEX(Data!$DY:$IB,MATCH($W214,Data!$DT:$DT,0),MATCH(Y$1&amp;"/"&amp;$A$2,Data!$DY$1:$IB$1,0)))</f>
        <v>0</v>
      </c>
      <c r="Z214" s="215">
        <f>IF(ISERROR(INDEX(Data!$DY:$IB,MATCH($W214,Data!$DT:$DT,0),MATCH(Z$1&amp;"/"&amp;$A$2,Data!$DY$1:$IB$1,0)))=TRUE,0,INDEX(Data!$DY:$IB,MATCH($W214,Data!$DT:$DT,0),MATCH(Z$1&amp;"/"&amp;$A$2,Data!$DY$1:$IB$1,0)))</f>
        <v>0</v>
      </c>
      <c r="AA214" s="215">
        <f>IF(ISERROR(INDEX(Data!$DY:$IB,MATCH($W214,Data!$DT:$DT,0),MATCH(AA$1&amp;"/"&amp;$A$2,Data!$DY$1:$IB$1,0)))=TRUE,0,INDEX(Data!$DY:$IB,MATCH($W214,Data!$DT:$DT,0),MATCH(AA$1&amp;"/"&amp;$A$2,Data!$DY$1:$IB$1,0)))</f>
        <v>0</v>
      </c>
      <c r="AB214" s="215">
        <f>IF(ISERROR(INDEX(Data!$DY:$IB,MATCH($W214,Data!$DT:$DT,0),MATCH(AB$1&amp;"/"&amp;$A$2,Data!$DY$1:$IB$1,0)))=TRUE,0,INDEX(Data!$DY:$IB,MATCH($W214,Data!$DT:$DT,0),MATCH(AB$1&amp;"/"&amp;$A$2,Data!$DY$1:$IB$1,0)))</f>
        <v>0</v>
      </c>
      <c r="AC214" s="213">
        <f t="array" aca="1" ref="AC214" ca="1">SUMPRODUCT(($X214:$AB214&lt;=AC$2)*($X214:$AB214&gt;0))</f>
        <v>0</v>
      </c>
      <c r="AD214" s="213">
        <f t="shared" ca="1" si="73"/>
        <v>0</v>
      </c>
      <c r="AE214" s="213">
        <f t="shared" ca="1" si="73"/>
        <v>0</v>
      </c>
      <c r="AF214" s="213">
        <f t="shared" ca="1" si="73"/>
        <v>0</v>
      </c>
      <c r="AG214" s="213">
        <f t="shared" ca="1" si="73"/>
        <v>0</v>
      </c>
      <c r="AH214" s="213">
        <f t="shared" ca="1" si="73"/>
        <v>0</v>
      </c>
      <c r="AI214" s="213">
        <f t="shared" ca="1" si="47"/>
        <v>0</v>
      </c>
      <c r="AJ214" s="213" t="str">
        <f t="shared" ca="1" si="74"/>
        <v/>
      </c>
      <c r="AK214" s="213" t="str">
        <f t="shared" ca="1" si="75"/>
        <v/>
      </c>
      <c r="AL214" s="213" t="str">
        <f t="shared" ca="1" si="76"/>
        <v/>
      </c>
      <c r="AM214" s="213" t="str">
        <f t="shared" ca="1" si="77"/>
        <v/>
      </c>
      <c r="AN214" s="213" t="str">
        <f t="shared" ca="1" si="78"/>
        <v/>
      </c>
      <c r="AO214" s="213" t="str">
        <f t="shared" ca="1" si="79"/>
        <v/>
      </c>
      <c r="AP214" s="213" t="str">
        <f t="shared" ca="1" si="80"/>
        <v/>
      </c>
      <c r="AQ214" s="213" t="str">
        <f t="shared" ca="1" si="81"/>
        <v/>
      </c>
      <c r="AR214" s="204" t="str">
        <f ca="1">IF(OFFSET($AB214,0,MATCH(A$17,AC$1:AI$1,0))=0,"",OFFSET($AB214,0,MATCH(A$17,AC$1:AI$1,0))&amp;" / "&amp;W214 &amp;" ("&amp;INDEX(Data!DX:DX,MATCH(W214,Data!DT:DT,0))&amp;")")</f>
        <v/>
      </c>
      <c r="AS214" s="204" t="e">
        <f>INDEX(Data!DX:DX,MATCH(W214,Data!DT:DT,0))</f>
        <v>#REF!</v>
      </c>
      <c r="AT214" s="204" t="e">
        <f>MID(INDEX(Data!A:A,MATCH(W214,Data!DT:DT,0)),2,5)</f>
        <v>#REF!</v>
      </c>
      <c r="AU214" s="204" t="e">
        <f>INDEX(Data!DW:DW,MATCH(W214,Data!DT:DT,0))</f>
        <v>#REF!</v>
      </c>
      <c r="AV214" s="204" t="str">
        <f t="shared" ca="1" si="82"/>
        <v/>
      </c>
      <c r="AW214" s="204" t="e">
        <f t="array" aca="1" ref="AW214" ca="1">INDEX($AR$3:$AR$102,MATCH(LARGE(COUNTIF($AQ$3:$AQ$102,"&lt;"&amp;$AQ$3:$AQ$102),ROWS(AQ$3:AQ214)),COUNTIF($AQ$3:$AQ$102,"&lt;"&amp;$AQ$3:$AQ$102),0))</f>
        <v>#NUM!</v>
      </c>
      <c r="AX214" s="344"/>
      <c r="AY214" s="203"/>
      <c r="AZ214" s="203"/>
      <c r="BA214" s="203"/>
      <c r="BB214" s="203"/>
      <c r="BC214" s="203"/>
      <c r="BD214" s="203"/>
      <c r="BE214" s="203"/>
      <c r="BF214" s="203"/>
      <c r="BG214" s="203"/>
      <c r="BH214" s="203"/>
      <c r="BI214" s="203"/>
      <c r="BJ214" s="203"/>
      <c r="BK214" s="203"/>
      <c r="BL214" s="203"/>
      <c r="BM214" s="203"/>
      <c r="BN214" s="203"/>
      <c r="BO214" s="203"/>
      <c r="BP214" s="203"/>
      <c r="BQ214" s="203"/>
      <c r="BR214" s="203"/>
      <c r="BS214" s="203"/>
      <c r="BT214" s="203"/>
      <c r="BU214" s="203"/>
      <c r="BV214" s="203"/>
      <c r="BW214" s="203"/>
      <c r="BX214" s="203"/>
      <c r="BY214" s="203"/>
      <c r="BZ214" s="203"/>
      <c r="CA214" s="203"/>
      <c r="CB214" s="203"/>
      <c r="CC214" s="203"/>
      <c r="CD214" s="203"/>
      <c r="CE214" s="203"/>
      <c r="CF214" s="203"/>
      <c r="CG214" s="203"/>
      <c r="CH214" s="203"/>
      <c r="CI214" s="203"/>
      <c r="CJ214" s="203"/>
      <c r="CK214" s="203"/>
    </row>
    <row r="215" spans="1:89" s="65" customFormat="1" x14ac:dyDescent="0.25">
      <c r="A215" s="261"/>
      <c r="P215" s="203"/>
      <c r="Q215" s="203"/>
      <c r="R215" s="203"/>
      <c r="S215" s="203"/>
      <c r="T215" s="203"/>
      <c r="U215" s="213"/>
      <c r="V215" s="258"/>
      <c r="W215" s="213" t="e">
        <f>Data!#REF!</f>
        <v>#REF!</v>
      </c>
      <c r="X215" s="215">
        <f>IF(ISERROR(INDEX(Data!$DY:$IB,MATCH($W215,Data!$DT:$DT,0),MATCH(X$1&amp;"/"&amp;$A$2,Data!$DY$1:$IB$1,0)))=TRUE,0,INDEX(Data!$DY:$IB,MATCH($W215,Data!$DT:$DT,0),MATCH(X$1&amp;"/"&amp;$A$2,Data!$DY$1:$IB$1,0)))</f>
        <v>0</v>
      </c>
      <c r="Y215" s="215">
        <f>IF(ISERROR(INDEX(Data!$DY:$IB,MATCH($W215,Data!$DT:$DT,0),MATCH(Y$1&amp;"/"&amp;$A$2,Data!$DY$1:$IB$1,0)))=TRUE,0,INDEX(Data!$DY:$IB,MATCH($W215,Data!$DT:$DT,0),MATCH(Y$1&amp;"/"&amp;$A$2,Data!$DY$1:$IB$1,0)))</f>
        <v>0</v>
      </c>
      <c r="Z215" s="215">
        <f>IF(ISERROR(INDEX(Data!$DY:$IB,MATCH($W215,Data!$DT:$DT,0),MATCH(Z$1&amp;"/"&amp;$A$2,Data!$DY$1:$IB$1,0)))=TRUE,0,INDEX(Data!$DY:$IB,MATCH($W215,Data!$DT:$DT,0),MATCH(Z$1&amp;"/"&amp;$A$2,Data!$DY$1:$IB$1,0)))</f>
        <v>0</v>
      </c>
      <c r="AA215" s="215">
        <f>IF(ISERROR(INDEX(Data!$DY:$IB,MATCH($W215,Data!$DT:$DT,0),MATCH(AA$1&amp;"/"&amp;$A$2,Data!$DY$1:$IB$1,0)))=TRUE,0,INDEX(Data!$DY:$IB,MATCH($W215,Data!$DT:$DT,0),MATCH(AA$1&amp;"/"&amp;$A$2,Data!$DY$1:$IB$1,0)))</f>
        <v>0</v>
      </c>
      <c r="AB215" s="215">
        <f>IF(ISERROR(INDEX(Data!$DY:$IB,MATCH($W215,Data!$DT:$DT,0),MATCH(AB$1&amp;"/"&amp;$A$2,Data!$DY$1:$IB$1,0)))=TRUE,0,INDEX(Data!$DY:$IB,MATCH($W215,Data!$DT:$DT,0),MATCH(AB$1&amp;"/"&amp;$A$2,Data!$DY$1:$IB$1,0)))</f>
        <v>0</v>
      </c>
      <c r="AC215" s="213">
        <f t="array" aca="1" ref="AC215" ca="1">SUMPRODUCT(($X215:$AB215&lt;=AC$2)*($X215:$AB215&gt;0))</f>
        <v>0</v>
      </c>
      <c r="AD215" s="213">
        <f t="shared" ca="1" si="73"/>
        <v>0</v>
      </c>
      <c r="AE215" s="213">
        <f t="shared" ca="1" si="73"/>
        <v>0</v>
      </c>
      <c r="AF215" s="213">
        <f t="shared" ca="1" si="73"/>
        <v>0</v>
      </c>
      <c r="AG215" s="213">
        <f t="shared" ca="1" si="73"/>
        <v>0</v>
      </c>
      <c r="AH215" s="213">
        <f t="shared" ca="1" si="73"/>
        <v>0</v>
      </c>
      <c r="AI215" s="213">
        <f t="shared" ca="1" si="47"/>
        <v>0</v>
      </c>
      <c r="AJ215" s="213" t="str">
        <f t="shared" ca="1" si="74"/>
        <v/>
      </c>
      <c r="AK215" s="213" t="str">
        <f t="shared" ca="1" si="75"/>
        <v/>
      </c>
      <c r="AL215" s="213" t="str">
        <f t="shared" ca="1" si="76"/>
        <v/>
      </c>
      <c r="AM215" s="213" t="str">
        <f t="shared" ca="1" si="77"/>
        <v/>
      </c>
      <c r="AN215" s="213" t="str">
        <f t="shared" ca="1" si="78"/>
        <v/>
      </c>
      <c r="AO215" s="213" t="str">
        <f t="shared" ca="1" si="79"/>
        <v/>
      </c>
      <c r="AP215" s="213" t="str">
        <f t="shared" ca="1" si="80"/>
        <v/>
      </c>
      <c r="AQ215" s="213" t="str">
        <f t="shared" ca="1" si="81"/>
        <v/>
      </c>
      <c r="AR215" s="204" t="str">
        <f ca="1">IF(OFFSET($AB215,0,MATCH(A$17,AC$1:AI$1,0))=0,"",OFFSET($AB215,0,MATCH(A$17,AC$1:AI$1,0))&amp;" / "&amp;W215 &amp;" ("&amp;INDEX(Data!DX:DX,MATCH(W215,Data!DT:DT,0))&amp;")")</f>
        <v/>
      </c>
      <c r="AS215" s="204" t="e">
        <f>INDEX(Data!DX:DX,MATCH(W215,Data!DT:DT,0))</f>
        <v>#REF!</v>
      </c>
      <c r="AT215" s="204" t="e">
        <f>MID(INDEX(Data!A:A,MATCH(W215,Data!DT:DT,0)),2,5)</f>
        <v>#REF!</v>
      </c>
      <c r="AU215" s="204" t="e">
        <f>INDEX(Data!DW:DW,MATCH(W215,Data!DT:DT,0))</f>
        <v>#REF!</v>
      </c>
      <c r="AV215" s="204" t="str">
        <f t="shared" ca="1" si="82"/>
        <v/>
      </c>
      <c r="AW215" s="204" t="e">
        <f t="array" aca="1" ref="AW215" ca="1">INDEX($AR$3:$AR$102,MATCH(LARGE(COUNTIF($AQ$3:$AQ$102,"&lt;"&amp;$AQ$3:$AQ$102),ROWS(AQ$3:AQ215)),COUNTIF($AQ$3:$AQ$102,"&lt;"&amp;$AQ$3:$AQ$102),0))</f>
        <v>#NUM!</v>
      </c>
      <c r="AX215" s="344"/>
      <c r="AY215" s="203"/>
      <c r="AZ215" s="203"/>
      <c r="BA215" s="203"/>
      <c r="BB215" s="203"/>
      <c r="BC215" s="203"/>
      <c r="BD215" s="203"/>
      <c r="BE215" s="203"/>
      <c r="BF215" s="203"/>
      <c r="BG215" s="203"/>
      <c r="BH215" s="203"/>
      <c r="BI215" s="203"/>
      <c r="BJ215" s="203"/>
      <c r="BK215" s="203"/>
      <c r="BL215" s="203"/>
      <c r="BM215" s="203"/>
      <c r="BN215" s="203"/>
      <c r="BO215" s="203"/>
      <c r="BP215" s="203"/>
      <c r="BQ215" s="203"/>
      <c r="BR215" s="203"/>
      <c r="BS215" s="203"/>
      <c r="BT215" s="203"/>
      <c r="BU215" s="203"/>
      <c r="BV215" s="203"/>
      <c r="BW215" s="203"/>
      <c r="BX215" s="203"/>
      <c r="BY215" s="203"/>
      <c r="BZ215" s="203"/>
      <c r="CA215" s="203"/>
      <c r="CB215" s="203"/>
      <c r="CC215" s="203"/>
      <c r="CD215" s="203"/>
      <c r="CE215" s="203"/>
      <c r="CF215" s="203"/>
      <c r="CG215" s="203"/>
      <c r="CH215" s="203"/>
      <c r="CI215" s="203"/>
      <c r="CJ215" s="203"/>
      <c r="CK215" s="203"/>
    </row>
    <row r="216" spans="1:89" s="65" customFormat="1" x14ac:dyDescent="0.25">
      <c r="A216" s="261"/>
      <c r="P216" s="203"/>
      <c r="Q216" s="203"/>
      <c r="R216" s="203"/>
      <c r="S216" s="203"/>
      <c r="T216" s="203"/>
      <c r="U216" s="213"/>
      <c r="V216" s="258"/>
      <c r="W216" s="213" t="e">
        <f>Data!#REF!</f>
        <v>#REF!</v>
      </c>
      <c r="X216" s="215">
        <f>IF(ISERROR(INDEX(Data!$DY:$IB,MATCH($W216,Data!$DT:$DT,0),MATCH(X$1&amp;"/"&amp;$A$2,Data!$DY$1:$IB$1,0)))=TRUE,0,INDEX(Data!$DY:$IB,MATCH($W216,Data!$DT:$DT,0),MATCH(X$1&amp;"/"&amp;$A$2,Data!$DY$1:$IB$1,0)))</f>
        <v>0</v>
      </c>
      <c r="Y216" s="215">
        <f>IF(ISERROR(INDEX(Data!$DY:$IB,MATCH($W216,Data!$DT:$DT,0),MATCH(Y$1&amp;"/"&amp;$A$2,Data!$DY$1:$IB$1,0)))=TRUE,0,INDEX(Data!$DY:$IB,MATCH($W216,Data!$DT:$DT,0),MATCH(Y$1&amp;"/"&amp;$A$2,Data!$DY$1:$IB$1,0)))</f>
        <v>0</v>
      </c>
      <c r="Z216" s="215">
        <f>IF(ISERROR(INDEX(Data!$DY:$IB,MATCH($W216,Data!$DT:$DT,0),MATCH(Z$1&amp;"/"&amp;$A$2,Data!$DY$1:$IB$1,0)))=TRUE,0,INDEX(Data!$DY:$IB,MATCH($W216,Data!$DT:$DT,0),MATCH(Z$1&amp;"/"&amp;$A$2,Data!$DY$1:$IB$1,0)))</f>
        <v>0</v>
      </c>
      <c r="AA216" s="215">
        <f>IF(ISERROR(INDEX(Data!$DY:$IB,MATCH($W216,Data!$DT:$DT,0),MATCH(AA$1&amp;"/"&amp;$A$2,Data!$DY$1:$IB$1,0)))=TRUE,0,INDEX(Data!$DY:$IB,MATCH($W216,Data!$DT:$DT,0),MATCH(AA$1&amp;"/"&amp;$A$2,Data!$DY$1:$IB$1,0)))</f>
        <v>0</v>
      </c>
      <c r="AB216" s="215">
        <f>IF(ISERROR(INDEX(Data!$DY:$IB,MATCH($W216,Data!$DT:$DT,0),MATCH(AB$1&amp;"/"&amp;$A$2,Data!$DY$1:$IB$1,0)))=TRUE,0,INDEX(Data!$DY:$IB,MATCH($W216,Data!$DT:$DT,0),MATCH(AB$1&amp;"/"&amp;$A$2,Data!$DY$1:$IB$1,0)))</f>
        <v>0</v>
      </c>
      <c r="AC216" s="213">
        <f t="array" aca="1" ref="AC216" ca="1">SUMPRODUCT(($X216:$AB216&lt;=AC$2)*($X216:$AB216&gt;0))</f>
        <v>0</v>
      </c>
      <c r="AD216" s="213">
        <f t="shared" ca="1" si="73"/>
        <v>0</v>
      </c>
      <c r="AE216" s="213">
        <f t="shared" ca="1" si="73"/>
        <v>0</v>
      </c>
      <c r="AF216" s="213">
        <f t="shared" ca="1" si="73"/>
        <v>0</v>
      </c>
      <c r="AG216" s="213">
        <f t="shared" ca="1" si="73"/>
        <v>0</v>
      </c>
      <c r="AH216" s="213">
        <f t="shared" ca="1" si="73"/>
        <v>0</v>
      </c>
      <c r="AI216" s="213">
        <f t="shared" ca="1" si="47"/>
        <v>0</v>
      </c>
      <c r="AJ216" s="213" t="str">
        <f t="shared" ca="1" si="74"/>
        <v/>
      </c>
      <c r="AK216" s="213" t="str">
        <f t="shared" ca="1" si="75"/>
        <v/>
      </c>
      <c r="AL216" s="213" t="str">
        <f t="shared" ca="1" si="76"/>
        <v/>
      </c>
      <c r="AM216" s="213" t="str">
        <f t="shared" ca="1" si="77"/>
        <v/>
      </c>
      <c r="AN216" s="213" t="str">
        <f t="shared" ca="1" si="78"/>
        <v/>
      </c>
      <c r="AO216" s="213" t="str">
        <f t="shared" ca="1" si="79"/>
        <v/>
      </c>
      <c r="AP216" s="213" t="str">
        <f t="shared" ca="1" si="80"/>
        <v/>
      </c>
      <c r="AQ216" s="213" t="str">
        <f t="shared" ca="1" si="81"/>
        <v/>
      </c>
      <c r="AR216" s="204" t="str">
        <f ca="1">IF(OFFSET($AB216,0,MATCH(A$17,AC$1:AI$1,0))=0,"",OFFSET($AB216,0,MATCH(A$17,AC$1:AI$1,0))&amp;" / "&amp;W216 &amp;" ("&amp;INDEX(Data!DX:DX,MATCH(W216,Data!DT:DT,0))&amp;")")</f>
        <v/>
      </c>
      <c r="AS216" s="204" t="e">
        <f>INDEX(Data!DX:DX,MATCH(W216,Data!DT:DT,0))</f>
        <v>#REF!</v>
      </c>
      <c r="AT216" s="204" t="e">
        <f>MID(INDEX(Data!A:A,MATCH(W216,Data!DT:DT,0)),2,5)</f>
        <v>#REF!</v>
      </c>
      <c r="AU216" s="204" t="e">
        <f>INDEX(Data!DW:DW,MATCH(W216,Data!DT:DT,0))</f>
        <v>#REF!</v>
      </c>
      <c r="AV216" s="204" t="str">
        <f t="shared" ca="1" si="82"/>
        <v/>
      </c>
      <c r="AW216" s="204" t="e">
        <f t="array" aca="1" ref="AW216" ca="1">INDEX($AR$3:$AR$102,MATCH(LARGE(COUNTIF($AQ$3:$AQ$102,"&lt;"&amp;$AQ$3:$AQ$102),ROWS(AQ$3:AQ216)),COUNTIF($AQ$3:$AQ$102,"&lt;"&amp;$AQ$3:$AQ$102),0))</f>
        <v>#NUM!</v>
      </c>
      <c r="AX216" s="344"/>
      <c r="AY216" s="203"/>
      <c r="AZ216" s="203"/>
      <c r="BA216" s="203"/>
      <c r="BB216" s="203"/>
      <c r="BC216" s="203"/>
      <c r="BD216" s="203"/>
      <c r="BE216" s="203"/>
      <c r="BF216" s="203"/>
      <c r="BG216" s="203"/>
      <c r="BH216" s="203"/>
      <c r="BI216" s="203"/>
      <c r="BJ216" s="203"/>
      <c r="BK216" s="203"/>
      <c r="BL216" s="203"/>
      <c r="BM216" s="203"/>
      <c r="BN216" s="203"/>
      <c r="BO216" s="203"/>
      <c r="BP216" s="203"/>
      <c r="BQ216" s="203"/>
      <c r="BR216" s="203"/>
      <c r="BS216" s="203"/>
      <c r="BT216" s="203"/>
      <c r="BU216" s="203"/>
      <c r="BV216" s="203"/>
      <c r="BW216" s="203"/>
      <c r="BX216" s="203"/>
      <c r="BY216" s="203"/>
      <c r="BZ216" s="203"/>
      <c r="CA216" s="203"/>
      <c r="CB216" s="203"/>
      <c r="CC216" s="203"/>
      <c r="CD216" s="203"/>
      <c r="CE216" s="203"/>
      <c r="CF216" s="203"/>
      <c r="CG216" s="203"/>
      <c r="CH216" s="203"/>
      <c r="CI216" s="203"/>
      <c r="CJ216" s="203"/>
      <c r="CK216" s="203"/>
    </row>
    <row r="217" spans="1:89" s="65" customFormat="1" x14ac:dyDescent="0.25">
      <c r="A217" s="261"/>
      <c r="P217" s="203"/>
      <c r="Q217" s="203"/>
      <c r="R217" s="203"/>
      <c r="S217" s="203"/>
      <c r="T217" s="203"/>
      <c r="U217" s="213"/>
      <c r="V217" s="258"/>
      <c r="W217" s="213" t="e">
        <f>Data!#REF!</f>
        <v>#REF!</v>
      </c>
      <c r="X217" s="215">
        <f>IF(ISERROR(INDEX(Data!$DY:$IB,MATCH($W217,Data!$DT:$DT,0),MATCH(X$1&amp;"/"&amp;$A$2,Data!$DY$1:$IB$1,0)))=TRUE,0,INDEX(Data!$DY:$IB,MATCH($W217,Data!$DT:$DT,0),MATCH(X$1&amp;"/"&amp;$A$2,Data!$DY$1:$IB$1,0)))</f>
        <v>0</v>
      </c>
      <c r="Y217" s="215">
        <f>IF(ISERROR(INDEX(Data!$DY:$IB,MATCH($W217,Data!$DT:$DT,0),MATCH(Y$1&amp;"/"&amp;$A$2,Data!$DY$1:$IB$1,0)))=TRUE,0,INDEX(Data!$DY:$IB,MATCH($W217,Data!$DT:$DT,0),MATCH(Y$1&amp;"/"&amp;$A$2,Data!$DY$1:$IB$1,0)))</f>
        <v>0</v>
      </c>
      <c r="Z217" s="215">
        <f>IF(ISERROR(INDEX(Data!$DY:$IB,MATCH($W217,Data!$DT:$DT,0),MATCH(Z$1&amp;"/"&amp;$A$2,Data!$DY$1:$IB$1,0)))=TRUE,0,INDEX(Data!$DY:$IB,MATCH($W217,Data!$DT:$DT,0),MATCH(Z$1&amp;"/"&amp;$A$2,Data!$DY$1:$IB$1,0)))</f>
        <v>0</v>
      </c>
      <c r="AA217" s="215">
        <f>IF(ISERROR(INDEX(Data!$DY:$IB,MATCH($W217,Data!$DT:$DT,0),MATCH(AA$1&amp;"/"&amp;$A$2,Data!$DY$1:$IB$1,0)))=TRUE,0,INDEX(Data!$DY:$IB,MATCH($W217,Data!$DT:$DT,0),MATCH(AA$1&amp;"/"&amp;$A$2,Data!$DY$1:$IB$1,0)))</f>
        <v>0</v>
      </c>
      <c r="AB217" s="215">
        <f>IF(ISERROR(INDEX(Data!$DY:$IB,MATCH($W217,Data!$DT:$DT,0),MATCH(AB$1&amp;"/"&amp;$A$2,Data!$DY$1:$IB$1,0)))=TRUE,0,INDEX(Data!$DY:$IB,MATCH($W217,Data!$DT:$DT,0),MATCH(AB$1&amp;"/"&amp;$A$2,Data!$DY$1:$IB$1,0)))</f>
        <v>0</v>
      </c>
      <c r="AC217" s="213">
        <f t="array" aca="1" ref="AC217" ca="1">SUMPRODUCT(($X217:$AB217&lt;=AC$2)*($X217:$AB217&gt;0))</f>
        <v>0</v>
      </c>
      <c r="AD217" s="213">
        <f t="shared" ca="1" si="73"/>
        <v>0</v>
      </c>
      <c r="AE217" s="213">
        <f t="shared" ca="1" si="73"/>
        <v>0</v>
      </c>
      <c r="AF217" s="213">
        <f t="shared" ca="1" si="73"/>
        <v>0</v>
      </c>
      <c r="AG217" s="213">
        <f t="shared" ca="1" si="73"/>
        <v>0</v>
      </c>
      <c r="AH217" s="213">
        <f t="shared" ca="1" si="73"/>
        <v>0</v>
      </c>
      <c r="AI217" s="213">
        <f t="shared" ca="1" si="47"/>
        <v>0</v>
      </c>
      <c r="AJ217" s="213" t="str">
        <f t="shared" ca="1" si="74"/>
        <v/>
      </c>
      <c r="AK217" s="213" t="str">
        <f t="shared" ca="1" si="75"/>
        <v/>
      </c>
      <c r="AL217" s="213" t="str">
        <f t="shared" ca="1" si="76"/>
        <v/>
      </c>
      <c r="AM217" s="213" t="str">
        <f t="shared" ca="1" si="77"/>
        <v/>
      </c>
      <c r="AN217" s="213" t="str">
        <f t="shared" ca="1" si="78"/>
        <v/>
      </c>
      <c r="AO217" s="213" t="str">
        <f t="shared" ca="1" si="79"/>
        <v/>
      </c>
      <c r="AP217" s="213" t="str">
        <f t="shared" ca="1" si="80"/>
        <v/>
      </c>
      <c r="AQ217" s="213" t="str">
        <f t="shared" ca="1" si="81"/>
        <v/>
      </c>
      <c r="AR217" s="204" t="str">
        <f ca="1">IF(OFFSET($AB217,0,MATCH(A$17,AC$1:AI$1,0))=0,"",OFFSET($AB217,0,MATCH(A$17,AC$1:AI$1,0))&amp;" / "&amp;W217 &amp;" ("&amp;INDEX(Data!DX:DX,MATCH(W217,Data!DT:DT,0))&amp;")")</f>
        <v/>
      </c>
      <c r="AS217" s="204" t="e">
        <f>INDEX(Data!DX:DX,MATCH(W217,Data!DT:DT,0))</f>
        <v>#REF!</v>
      </c>
      <c r="AT217" s="204" t="e">
        <f>MID(INDEX(Data!A:A,MATCH(W217,Data!DT:DT,0)),2,5)</f>
        <v>#REF!</v>
      </c>
      <c r="AU217" s="204" t="e">
        <f>INDEX(Data!DW:DW,MATCH(W217,Data!DT:DT,0))</f>
        <v>#REF!</v>
      </c>
      <c r="AV217" s="204" t="str">
        <f t="shared" ca="1" si="82"/>
        <v/>
      </c>
      <c r="AW217" s="204" t="e">
        <f t="array" aca="1" ref="AW217" ca="1">INDEX($AR$3:$AR$102,MATCH(LARGE(COUNTIF($AQ$3:$AQ$102,"&lt;"&amp;$AQ$3:$AQ$102),ROWS(AQ$3:AQ217)),COUNTIF($AQ$3:$AQ$102,"&lt;"&amp;$AQ$3:$AQ$102),0))</f>
        <v>#NUM!</v>
      </c>
      <c r="AX217" s="344"/>
      <c r="AY217" s="203"/>
      <c r="AZ217" s="203"/>
      <c r="BA217" s="203"/>
      <c r="BB217" s="203"/>
      <c r="BC217" s="203"/>
      <c r="BD217" s="203"/>
      <c r="BE217" s="203"/>
      <c r="BF217" s="203"/>
      <c r="BG217" s="203"/>
      <c r="BH217" s="203"/>
      <c r="BI217" s="203"/>
      <c r="BJ217" s="203"/>
      <c r="BK217" s="203"/>
      <c r="BL217" s="203"/>
      <c r="BM217" s="203"/>
      <c r="BN217" s="203"/>
      <c r="BO217" s="203"/>
      <c r="BP217" s="203"/>
      <c r="BQ217" s="203"/>
      <c r="BR217" s="203"/>
      <c r="BS217" s="203"/>
      <c r="BT217" s="203"/>
      <c r="BU217" s="203"/>
      <c r="BV217" s="203"/>
      <c r="BW217" s="203"/>
      <c r="BX217" s="203"/>
      <c r="BY217" s="203"/>
      <c r="BZ217" s="203"/>
      <c r="CA217" s="203"/>
      <c r="CB217" s="203"/>
      <c r="CC217" s="203"/>
      <c r="CD217" s="203"/>
      <c r="CE217" s="203"/>
      <c r="CF217" s="203"/>
      <c r="CG217" s="203"/>
      <c r="CH217" s="203"/>
      <c r="CI217" s="203"/>
      <c r="CJ217" s="203"/>
      <c r="CK217" s="203"/>
    </row>
    <row r="218" spans="1:89" s="65" customFormat="1" x14ac:dyDescent="0.25">
      <c r="A218" s="261"/>
      <c r="P218" s="203"/>
      <c r="Q218" s="203"/>
      <c r="R218" s="203"/>
      <c r="S218" s="203"/>
      <c r="T218" s="203"/>
      <c r="U218" s="213"/>
      <c r="V218" s="258"/>
      <c r="W218" s="213" t="e">
        <f>Data!#REF!</f>
        <v>#REF!</v>
      </c>
      <c r="X218" s="215">
        <f>IF(ISERROR(INDEX(Data!$DY:$IB,MATCH($W218,Data!$DT:$DT,0),MATCH(X$1&amp;"/"&amp;$A$2,Data!$DY$1:$IB$1,0)))=TRUE,0,INDEX(Data!$DY:$IB,MATCH($W218,Data!$DT:$DT,0),MATCH(X$1&amp;"/"&amp;$A$2,Data!$DY$1:$IB$1,0)))</f>
        <v>0</v>
      </c>
      <c r="Y218" s="215">
        <f>IF(ISERROR(INDEX(Data!$DY:$IB,MATCH($W218,Data!$DT:$DT,0),MATCH(Y$1&amp;"/"&amp;$A$2,Data!$DY$1:$IB$1,0)))=TRUE,0,INDEX(Data!$DY:$IB,MATCH($W218,Data!$DT:$DT,0),MATCH(Y$1&amp;"/"&amp;$A$2,Data!$DY$1:$IB$1,0)))</f>
        <v>0</v>
      </c>
      <c r="Z218" s="215">
        <f>IF(ISERROR(INDEX(Data!$DY:$IB,MATCH($W218,Data!$DT:$DT,0),MATCH(Z$1&amp;"/"&amp;$A$2,Data!$DY$1:$IB$1,0)))=TRUE,0,INDEX(Data!$DY:$IB,MATCH($W218,Data!$DT:$DT,0),MATCH(Z$1&amp;"/"&amp;$A$2,Data!$DY$1:$IB$1,0)))</f>
        <v>0</v>
      </c>
      <c r="AA218" s="215">
        <f>IF(ISERROR(INDEX(Data!$DY:$IB,MATCH($W218,Data!$DT:$DT,0),MATCH(AA$1&amp;"/"&amp;$A$2,Data!$DY$1:$IB$1,0)))=TRUE,0,INDEX(Data!$DY:$IB,MATCH($W218,Data!$DT:$DT,0),MATCH(AA$1&amp;"/"&amp;$A$2,Data!$DY$1:$IB$1,0)))</f>
        <v>0</v>
      </c>
      <c r="AB218" s="215">
        <f>IF(ISERROR(INDEX(Data!$DY:$IB,MATCH($W218,Data!$DT:$DT,0),MATCH(AB$1&amp;"/"&amp;$A$2,Data!$DY$1:$IB$1,0)))=TRUE,0,INDEX(Data!$DY:$IB,MATCH($W218,Data!$DT:$DT,0),MATCH(AB$1&amp;"/"&amp;$A$2,Data!$DY$1:$IB$1,0)))</f>
        <v>0</v>
      </c>
      <c r="AC218" s="213">
        <f t="array" aca="1" ref="AC218" ca="1">SUMPRODUCT(($X218:$AB218&lt;=AC$2)*($X218:$AB218&gt;0))</f>
        <v>0</v>
      </c>
      <c r="AD218" s="213">
        <f t="shared" ca="1" si="73"/>
        <v>0</v>
      </c>
      <c r="AE218" s="213">
        <f t="shared" ca="1" si="73"/>
        <v>0</v>
      </c>
      <c r="AF218" s="213">
        <f t="shared" ca="1" si="73"/>
        <v>0</v>
      </c>
      <c r="AG218" s="213">
        <f t="shared" ca="1" si="73"/>
        <v>0</v>
      </c>
      <c r="AH218" s="213">
        <f t="shared" ca="1" si="73"/>
        <v>0</v>
      </c>
      <c r="AI218" s="213">
        <f t="shared" ca="1" si="47"/>
        <v>0</v>
      </c>
      <c r="AJ218" s="213" t="str">
        <f t="shared" ca="1" si="74"/>
        <v/>
      </c>
      <c r="AK218" s="213" t="str">
        <f t="shared" ca="1" si="75"/>
        <v/>
      </c>
      <c r="AL218" s="213" t="str">
        <f t="shared" ca="1" si="76"/>
        <v/>
      </c>
      <c r="AM218" s="213" t="str">
        <f t="shared" ca="1" si="77"/>
        <v/>
      </c>
      <c r="AN218" s="213" t="str">
        <f t="shared" ca="1" si="78"/>
        <v/>
      </c>
      <c r="AO218" s="213" t="str">
        <f t="shared" ca="1" si="79"/>
        <v/>
      </c>
      <c r="AP218" s="213" t="str">
        <f t="shared" ca="1" si="80"/>
        <v/>
      </c>
      <c r="AQ218" s="213" t="str">
        <f t="shared" ca="1" si="81"/>
        <v/>
      </c>
      <c r="AR218" s="204" t="str">
        <f ca="1">IF(OFFSET($AB218,0,MATCH(A$17,AC$1:AI$1,0))=0,"",OFFSET($AB218,0,MATCH(A$17,AC$1:AI$1,0))&amp;" / "&amp;W218 &amp;" ("&amp;INDEX(Data!DX:DX,MATCH(W218,Data!DT:DT,0))&amp;")")</f>
        <v/>
      </c>
      <c r="AS218" s="204" t="e">
        <f>INDEX(Data!DX:DX,MATCH(W218,Data!DT:DT,0))</f>
        <v>#REF!</v>
      </c>
      <c r="AT218" s="204" t="e">
        <f>MID(INDEX(Data!A:A,MATCH(W218,Data!DT:DT,0)),2,5)</f>
        <v>#REF!</v>
      </c>
      <c r="AU218" s="204" t="e">
        <f>INDEX(Data!DW:DW,MATCH(W218,Data!DT:DT,0))</f>
        <v>#REF!</v>
      </c>
      <c r="AV218" s="204" t="str">
        <f t="shared" ca="1" si="82"/>
        <v/>
      </c>
      <c r="AW218" s="204" t="e">
        <f t="array" aca="1" ref="AW218" ca="1">INDEX($AR$3:$AR$102,MATCH(LARGE(COUNTIF($AQ$3:$AQ$102,"&lt;"&amp;$AQ$3:$AQ$102),ROWS(AQ$3:AQ218)),COUNTIF($AQ$3:$AQ$102,"&lt;"&amp;$AQ$3:$AQ$102),0))</f>
        <v>#NUM!</v>
      </c>
      <c r="AX218" s="344"/>
      <c r="AY218" s="203"/>
      <c r="AZ218" s="203"/>
      <c r="BA218" s="203"/>
      <c r="BB218" s="203"/>
      <c r="BC218" s="203"/>
      <c r="BD218" s="203"/>
      <c r="BE218" s="203"/>
      <c r="BF218" s="203"/>
      <c r="BG218" s="203"/>
      <c r="BH218" s="203"/>
      <c r="BI218" s="203"/>
      <c r="BJ218" s="203"/>
      <c r="BK218" s="203"/>
      <c r="BL218" s="203"/>
      <c r="BM218" s="203"/>
      <c r="BN218" s="203"/>
      <c r="BO218" s="203"/>
      <c r="BP218" s="203"/>
      <c r="BQ218" s="203"/>
      <c r="BR218" s="203"/>
      <c r="BS218" s="203"/>
      <c r="BT218" s="203"/>
      <c r="BU218" s="203"/>
      <c r="BV218" s="203"/>
      <c r="BW218" s="203"/>
      <c r="BX218" s="203"/>
      <c r="BY218" s="203"/>
      <c r="BZ218" s="203"/>
      <c r="CA218" s="203"/>
      <c r="CB218" s="203"/>
      <c r="CC218" s="203"/>
      <c r="CD218" s="203"/>
      <c r="CE218" s="203"/>
      <c r="CF218" s="203"/>
      <c r="CG218" s="203"/>
      <c r="CH218" s="203"/>
      <c r="CI218" s="203"/>
      <c r="CJ218" s="203"/>
      <c r="CK218" s="203"/>
    </row>
    <row r="219" spans="1:89" s="65" customFormat="1" x14ac:dyDescent="0.25">
      <c r="A219" s="261"/>
      <c r="P219" s="203"/>
      <c r="Q219" s="203"/>
      <c r="R219" s="203"/>
      <c r="S219" s="203"/>
      <c r="T219" s="203"/>
      <c r="U219" s="213"/>
      <c r="V219" s="258"/>
      <c r="W219" s="213" t="e">
        <f>Data!#REF!</f>
        <v>#REF!</v>
      </c>
      <c r="X219" s="215">
        <f>IF(ISERROR(INDEX(Data!$DY:$IB,MATCH($W219,Data!$DT:$DT,0),MATCH(X$1&amp;"/"&amp;$A$2,Data!$DY$1:$IB$1,0)))=TRUE,0,INDEX(Data!$DY:$IB,MATCH($W219,Data!$DT:$DT,0),MATCH(X$1&amp;"/"&amp;$A$2,Data!$DY$1:$IB$1,0)))</f>
        <v>0</v>
      </c>
      <c r="Y219" s="215">
        <f>IF(ISERROR(INDEX(Data!$DY:$IB,MATCH($W219,Data!$DT:$DT,0),MATCH(Y$1&amp;"/"&amp;$A$2,Data!$DY$1:$IB$1,0)))=TRUE,0,INDEX(Data!$DY:$IB,MATCH($W219,Data!$DT:$DT,0),MATCH(Y$1&amp;"/"&amp;$A$2,Data!$DY$1:$IB$1,0)))</f>
        <v>0</v>
      </c>
      <c r="Z219" s="215">
        <f>IF(ISERROR(INDEX(Data!$DY:$IB,MATCH($W219,Data!$DT:$DT,0),MATCH(Z$1&amp;"/"&amp;$A$2,Data!$DY$1:$IB$1,0)))=TRUE,0,INDEX(Data!$DY:$IB,MATCH($W219,Data!$DT:$DT,0),MATCH(Z$1&amp;"/"&amp;$A$2,Data!$DY$1:$IB$1,0)))</f>
        <v>0</v>
      </c>
      <c r="AA219" s="215">
        <f>IF(ISERROR(INDEX(Data!$DY:$IB,MATCH($W219,Data!$DT:$DT,0),MATCH(AA$1&amp;"/"&amp;$A$2,Data!$DY$1:$IB$1,0)))=TRUE,0,INDEX(Data!$DY:$IB,MATCH($W219,Data!$DT:$DT,0),MATCH(AA$1&amp;"/"&amp;$A$2,Data!$DY$1:$IB$1,0)))</f>
        <v>0</v>
      </c>
      <c r="AB219" s="215">
        <f>IF(ISERROR(INDEX(Data!$DY:$IB,MATCH($W219,Data!$DT:$DT,0),MATCH(AB$1&amp;"/"&amp;$A$2,Data!$DY$1:$IB$1,0)))=TRUE,0,INDEX(Data!$DY:$IB,MATCH($W219,Data!$DT:$DT,0),MATCH(AB$1&amp;"/"&amp;$A$2,Data!$DY$1:$IB$1,0)))</f>
        <v>0</v>
      </c>
      <c r="AC219" s="213">
        <f t="array" aca="1" ref="AC219" ca="1">SUMPRODUCT(($X219:$AB219&lt;=AC$2)*($X219:$AB219&gt;0))</f>
        <v>0</v>
      </c>
      <c r="AD219" s="213">
        <f t="shared" ca="1" si="73"/>
        <v>0</v>
      </c>
      <c r="AE219" s="213">
        <f t="shared" ca="1" si="73"/>
        <v>0</v>
      </c>
      <c r="AF219" s="213">
        <f t="shared" ca="1" si="73"/>
        <v>0</v>
      </c>
      <c r="AG219" s="213">
        <f t="shared" ca="1" si="73"/>
        <v>0</v>
      </c>
      <c r="AH219" s="213">
        <f t="shared" ca="1" si="73"/>
        <v>0</v>
      </c>
      <c r="AI219" s="213">
        <f t="shared" ca="1" si="47"/>
        <v>0</v>
      </c>
      <c r="AJ219" s="213" t="str">
        <f t="shared" ca="1" si="74"/>
        <v/>
      </c>
      <c r="AK219" s="213" t="str">
        <f t="shared" ca="1" si="75"/>
        <v/>
      </c>
      <c r="AL219" s="213" t="str">
        <f t="shared" ca="1" si="76"/>
        <v/>
      </c>
      <c r="AM219" s="213" t="str">
        <f t="shared" ca="1" si="77"/>
        <v/>
      </c>
      <c r="AN219" s="213" t="str">
        <f t="shared" ca="1" si="78"/>
        <v/>
      </c>
      <c r="AO219" s="213" t="str">
        <f t="shared" ca="1" si="79"/>
        <v/>
      </c>
      <c r="AP219" s="213" t="str">
        <f t="shared" ca="1" si="80"/>
        <v/>
      </c>
      <c r="AQ219" s="213" t="str">
        <f t="shared" ca="1" si="81"/>
        <v/>
      </c>
      <c r="AR219" s="204" t="str">
        <f ca="1">IF(OFFSET($AB219,0,MATCH(A$17,AC$1:AI$1,0))=0,"",OFFSET($AB219,0,MATCH(A$17,AC$1:AI$1,0))&amp;" / "&amp;W219 &amp;" ("&amp;INDEX(Data!DX:DX,MATCH(W219,Data!DT:DT,0))&amp;")")</f>
        <v/>
      </c>
      <c r="AS219" s="204" t="e">
        <f>INDEX(Data!DX:DX,MATCH(W219,Data!DT:DT,0))</f>
        <v>#REF!</v>
      </c>
      <c r="AT219" s="204" t="e">
        <f>MID(INDEX(Data!A:A,MATCH(W219,Data!DT:DT,0)),2,5)</f>
        <v>#REF!</v>
      </c>
      <c r="AU219" s="204" t="e">
        <f>INDEX(Data!DW:DW,MATCH(W219,Data!DT:DT,0))</f>
        <v>#REF!</v>
      </c>
      <c r="AV219" s="204" t="str">
        <f t="shared" ca="1" si="82"/>
        <v/>
      </c>
      <c r="AW219" s="204" t="e">
        <f t="array" aca="1" ref="AW219" ca="1">INDEX($AR$3:$AR$102,MATCH(LARGE(COUNTIF($AQ$3:$AQ$102,"&lt;"&amp;$AQ$3:$AQ$102),ROWS(AQ$3:AQ219)),COUNTIF($AQ$3:$AQ$102,"&lt;"&amp;$AQ$3:$AQ$102),0))</f>
        <v>#NUM!</v>
      </c>
      <c r="AX219" s="344"/>
      <c r="AY219" s="203"/>
      <c r="AZ219" s="203"/>
      <c r="BA219" s="203"/>
      <c r="BB219" s="203"/>
      <c r="BC219" s="203"/>
      <c r="BD219" s="203"/>
      <c r="BE219" s="203"/>
      <c r="BF219" s="203"/>
      <c r="BG219" s="203"/>
      <c r="BH219" s="203"/>
      <c r="BI219" s="203"/>
      <c r="BJ219" s="203"/>
      <c r="BK219" s="203"/>
      <c r="BL219" s="203"/>
      <c r="BM219" s="203"/>
      <c r="BN219" s="203"/>
      <c r="BO219" s="203"/>
      <c r="BP219" s="203"/>
      <c r="BQ219" s="203"/>
      <c r="BR219" s="203"/>
      <c r="BS219" s="203"/>
      <c r="BT219" s="203"/>
      <c r="BU219" s="203"/>
      <c r="BV219" s="203"/>
      <c r="BW219" s="203"/>
      <c r="BX219" s="203"/>
      <c r="BY219" s="203"/>
      <c r="BZ219" s="203"/>
      <c r="CA219" s="203"/>
      <c r="CB219" s="203"/>
      <c r="CC219" s="203"/>
      <c r="CD219" s="203"/>
      <c r="CE219" s="203"/>
      <c r="CF219" s="203"/>
      <c r="CG219" s="203"/>
      <c r="CH219" s="203"/>
      <c r="CI219" s="203"/>
      <c r="CJ219" s="203"/>
      <c r="CK219" s="203"/>
    </row>
    <row r="220" spans="1:89" s="65" customFormat="1" x14ac:dyDescent="0.25">
      <c r="A220" s="261"/>
      <c r="P220" s="203"/>
      <c r="Q220" s="203"/>
      <c r="R220" s="203"/>
      <c r="S220" s="203"/>
      <c r="T220" s="203"/>
      <c r="U220" s="213"/>
      <c r="V220" s="258"/>
      <c r="W220" s="213" t="e">
        <f>Data!#REF!</f>
        <v>#REF!</v>
      </c>
      <c r="X220" s="215">
        <f>IF(ISERROR(INDEX(Data!$DY:$IB,MATCH($W220,Data!$DT:$DT,0),MATCH(X$1&amp;"/"&amp;$A$2,Data!$DY$1:$IB$1,0)))=TRUE,0,INDEX(Data!$DY:$IB,MATCH($W220,Data!$DT:$DT,0),MATCH(X$1&amp;"/"&amp;$A$2,Data!$DY$1:$IB$1,0)))</f>
        <v>0</v>
      </c>
      <c r="Y220" s="215">
        <f>IF(ISERROR(INDEX(Data!$DY:$IB,MATCH($W220,Data!$DT:$DT,0),MATCH(Y$1&amp;"/"&amp;$A$2,Data!$DY$1:$IB$1,0)))=TRUE,0,INDEX(Data!$DY:$IB,MATCH($W220,Data!$DT:$DT,0),MATCH(Y$1&amp;"/"&amp;$A$2,Data!$DY$1:$IB$1,0)))</f>
        <v>0</v>
      </c>
      <c r="Z220" s="215">
        <f>IF(ISERROR(INDEX(Data!$DY:$IB,MATCH($W220,Data!$DT:$DT,0),MATCH(Z$1&amp;"/"&amp;$A$2,Data!$DY$1:$IB$1,0)))=TRUE,0,INDEX(Data!$DY:$IB,MATCH($W220,Data!$DT:$DT,0),MATCH(Z$1&amp;"/"&amp;$A$2,Data!$DY$1:$IB$1,0)))</f>
        <v>0</v>
      </c>
      <c r="AA220" s="215">
        <f>IF(ISERROR(INDEX(Data!$DY:$IB,MATCH($W220,Data!$DT:$DT,0),MATCH(AA$1&amp;"/"&amp;$A$2,Data!$DY$1:$IB$1,0)))=TRUE,0,INDEX(Data!$DY:$IB,MATCH($W220,Data!$DT:$DT,0),MATCH(AA$1&amp;"/"&amp;$A$2,Data!$DY$1:$IB$1,0)))</f>
        <v>0</v>
      </c>
      <c r="AB220" s="215">
        <f>IF(ISERROR(INDEX(Data!$DY:$IB,MATCH($W220,Data!$DT:$DT,0),MATCH(AB$1&amp;"/"&amp;$A$2,Data!$DY$1:$IB$1,0)))=TRUE,0,INDEX(Data!$DY:$IB,MATCH($W220,Data!$DT:$DT,0),MATCH(AB$1&amp;"/"&amp;$A$2,Data!$DY$1:$IB$1,0)))</f>
        <v>0</v>
      </c>
      <c r="AC220" s="213">
        <f t="array" aca="1" ref="AC220" ca="1">SUMPRODUCT(($X220:$AB220&lt;=AC$2)*($X220:$AB220&gt;0))</f>
        <v>0</v>
      </c>
      <c r="AD220" s="213">
        <f t="shared" ca="1" si="73"/>
        <v>0</v>
      </c>
      <c r="AE220" s="213">
        <f t="shared" ca="1" si="73"/>
        <v>0</v>
      </c>
      <c r="AF220" s="213">
        <f t="shared" ca="1" si="73"/>
        <v>0</v>
      </c>
      <c r="AG220" s="213">
        <f t="shared" ca="1" si="73"/>
        <v>0</v>
      </c>
      <c r="AH220" s="213">
        <f t="shared" ca="1" si="73"/>
        <v>0</v>
      </c>
      <c r="AI220" s="213">
        <f t="shared" ca="1" si="47"/>
        <v>0</v>
      </c>
      <c r="AJ220" s="213" t="str">
        <f t="shared" ca="1" si="74"/>
        <v/>
      </c>
      <c r="AK220" s="213" t="str">
        <f t="shared" ca="1" si="75"/>
        <v/>
      </c>
      <c r="AL220" s="213" t="str">
        <f t="shared" ca="1" si="76"/>
        <v/>
      </c>
      <c r="AM220" s="213" t="str">
        <f t="shared" ca="1" si="77"/>
        <v/>
      </c>
      <c r="AN220" s="213" t="str">
        <f t="shared" ca="1" si="78"/>
        <v/>
      </c>
      <c r="AO220" s="213" t="str">
        <f t="shared" ca="1" si="79"/>
        <v/>
      </c>
      <c r="AP220" s="213" t="str">
        <f t="shared" ca="1" si="80"/>
        <v/>
      </c>
      <c r="AQ220" s="213" t="str">
        <f t="shared" ca="1" si="81"/>
        <v/>
      </c>
      <c r="AR220" s="204" t="str">
        <f ca="1">IF(OFFSET($AB220,0,MATCH(A$17,AC$1:AI$1,0))=0,"",OFFSET($AB220,0,MATCH(A$17,AC$1:AI$1,0))&amp;" / "&amp;W220 &amp;" ("&amp;INDEX(Data!DX:DX,MATCH(W220,Data!DT:DT,0))&amp;")")</f>
        <v/>
      </c>
      <c r="AS220" s="204" t="e">
        <f>INDEX(Data!DX:DX,MATCH(W220,Data!DT:DT,0))</f>
        <v>#REF!</v>
      </c>
      <c r="AT220" s="204" t="e">
        <f>MID(INDEX(Data!A:A,MATCH(W220,Data!DT:DT,0)),2,5)</f>
        <v>#REF!</v>
      </c>
      <c r="AU220" s="204" t="e">
        <f>INDEX(Data!DW:DW,MATCH(W220,Data!DT:DT,0))</f>
        <v>#REF!</v>
      </c>
      <c r="AV220" s="204" t="str">
        <f t="shared" ca="1" si="82"/>
        <v/>
      </c>
      <c r="AW220" s="204" t="e">
        <f t="array" aca="1" ref="AW220" ca="1">INDEX($AR$3:$AR$102,MATCH(LARGE(COUNTIF($AQ$3:$AQ$102,"&lt;"&amp;$AQ$3:$AQ$102),ROWS(AQ$3:AQ220)),COUNTIF($AQ$3:$AQ$102,"&lt;"&amp;$AQ$3:$AQ$102),0))</f>
        <v>#NUM!</v>
      </c>
      <c r="AX220" s="344"/>
      <c r="AY220" s="203"/>
      <c r="AZ220" s="203"/>
      <c r="BA220" s="203"/>
      <c r="BB220" s="203"/>
      <c r="BC220" s="203"/>
      <c r="BD220" s="203"/>
      <c r="BE220" s="203"/>
      <c r="BF220" s="203"/>
      <c r="BG220" s="203"/>
      <c r="BH220" s="203"/>
      <c r="BI220" s="203"/>
      <c r="BJ220" s="203"/>
      <c r="BK220" s="203"/>
      <c r="BL220" s="203"/>
      <c r="BM220" s="203"/>
      <c r="BN220" s="203"/>
      <c r="BO220" s="203"/>
      <c r="BP220" s="203"/>
      <c r="BQ220" s="203"/>
      <c r="BR220" s="203"/>
      <c r="BS220" s="203"/>
      <c r="BT220" s="203"/>
      <c r="BU220" s="203"/>
      <c r="BV220" s="203"/>
      <c r="BW220" s="203"/>
      <c r="BX220" s="203"/>
      <c r="BY220" s="203"/>
      <c r="BZ220" s="203"/>
      <c r="CA220" s="203"/>
      <c r="CB220" s="203"/>
      <c r="CC220" s="203"/>
      <c r="CD220" s="203"/>
      <c r="CE220" s="203"/>
      <c r="CF220" s="203"/>
      <c r="CG220" s="203"/>
      <c r="CH220" s="203"/>
      <c r="CI220" s="203"/>
      <c r="CJ220" s="203"/>
      <c r="CK220" s="203"/>
    </row>
    <row r="221" spans="1:89" s="65" customFormat="1" x14ac:dyDescent="0.25">
      <c r="A221" s="261"/>
      <c r="P221" s="203"/>
      <c r="Q221" s="203"/>
      <c r="R221" s="203"/>
      <c r="S221" s="203"/>
      <c r="T221" s="203"/>
      <c r="U221" s="213"/>
      <c r="V221" s="258"/>
      <c r="W221" s="213" t="e">
        <f>Data!#REF!</f>
        <v>#REF!</v>
      </c>
      <c r="X221" s="215">
        <f>IF(ISERROR(INDEX(Data!$DY:$IB,MATCH($W221,Data!$DT:$DT,0),MATCH(X$1&amp;"/"&amp;$A$2,Data!$DY$1:$IB$1,0)))=TRUE,0,INDEX(Data!$DY:$IB,MATCH($W221,Data!$DT:$DT,0),MATCH(X$1&amp;"/"&amp;$A$2,Data!$DY$1:$IB$1,0)))</f>
        <v>0</v>
      </c>
      <c r="Y221" s="215">
        <f>IF(ISERROR(INDEX(Data!$DY:$IB,MATCH($W221,Data!$DT:$DT,0),MATCH(Y$1&amp;"/"&amp;$A$2,Data!$DY$1:$IB$1,0)))=TRUE,0,INDEX(Data!$DY:$IB,MATCH($W221,Data!$DT:$DT,0),MATCH(Y$1&amp;"/"&amp;$A$2,Data!$DY$1:$IB$1,0)))</f>
        <v>0</v>
      </c>
      <c r="Z221" s="215">
        <f>IF(ISERROR(INDEX(Data!$DY:$IB,MATCH($W221,Data!$DT:$DT,0),MATCH(Z$1&amp;"/"&amp;$A$2,Data!$DY$1:$IB$1,0)))=TRUE,0,INDEX(Data!$DY:$IB,MATCH($W221,Data!$DT:$DT,0),MATCH(Z$1&amp;"/"&amp;$A$2,Data!$DY$1:$IB$1,0)))</f>
        <v>0</v>
      </c>
      <c r="AA221" s="215">
        <f>IF(ISERROR(INDEX(Data!$DY:$IB,MATCH($W221,Data!$DT:$DT,0),MATCH(AA$1&amp;"/"&amp;$A$2,Data!$DY$1:$IB$1,0)))=TRUE,0,INDEX(Data!$DY:$IB,MATCH($W221,Data!$DT:$DT,0),MATCH(AA$1&amp;"/"&amp;$A$2,Data!$DY$1:$IB$1,0)))</f>
        <v>0</v>
      </c>
      <c r="AB221" s="215">
        <f>IF(ISERROR(INDEX(Data!$DY:$IB,MATCH($W221,Data!$DT:$DT,0),MATCH(AB$1&amp;"/"&amp;$A$2,Data!$DY$1:$IB$1,0)))=TRUE,0,INDEX(Data!$DY:$IB,MATCH($W221,Data!$DT:$DT,0),MATCH(AB$1&amp;"/"&amp;$A$2,Data!$DY$1:$IB$1,0)))</f>
        <v>0</v>
      </c>
      <c r="AC221" s="213">
        <f t="array" aca="1" ref="AC221" ca="1">SUMPRODUCT(($X221:$AB221&lt;=AC$2)*($X221:$AB221&gt;0))</f>
        <v>0</v>
      </c>
      <c r="AD221" s="213">
        <f t="shared" ca="1" si="73"/>
        <v>0</v>
      </c>
      <c r="AE221" s="213">
        <f t="shared" ca="1" si="73"/>
        <v>0</v>
      </c>
      <c r="AF221" s="213">
        <f t="shared" ca="1" si="73"/>
        <v>0</v>
      </c>
      <c r="AG221" s="213">
        <f t="shared" ca="1" si="73"/>
        <v>0</v>
      </c>
      <c r="AH221" s="213">
        <f t="shared" ca="1" si="73"/>
        <v>0</v>
      </c>
      <c r="AI221" s="213">
        <f t="shared" ca="1" si="47"/>
        <v>0</v>
      </c>
      <c r="AJ221" s="213" t="str">
        <f t="shared" ca="1" si="74"/>
        <v/>
      </c>
      <c r="AK221" s="213" t="str">
        <f t="shared" ca="1" si="75"/>
        <v/>
      </c>
      <c r="AL221" s="213" t="str">
        <f t="shared" ca="1" si="76"/>
        <v/>
      </c>
      <c r="AM221" s="213" t="str">
        <f t="shared" ca="1" si="77"/>
        <v/>
      </c>
      <c r="AN221" s="213" t="str">
        <f t="shared" ca="1" si="78"/>
        <v/>
      </c>
      <c r="AO221" s="213" t="str">
        <f t="shared" ca="1" si="79"/>
        <v/>
      </c>
      <c r="AP221" s="213" t="str">
        <f t="shared" ca="1" si="80"/>
        <v/>
      </c>
      <c r="AQ221" s="213" t="str">
        <f t="shared" ca="1" si="81"/>
        <v/>
      </c>
      <c r="AR221" s="204" t="str">
        <f ca="1">IF(OFFSET($AB221,0,MATCH(A$17,AC$1:AI$1,0))=0,"",OFFSET($AB221,0,MATCH(A$17,AC$1:AI$1,0))&amp;" / "&amp;W221 &amp;" ("&amp;INDEX(Data!DX:DX,MATCH(W221,Data!DT:DT,0))&amp;")")</f>
        <v/>
      </c>
      <c r="AS221" s="204" t="e">
        <f>INDEX(Data!DX:DX,MATCH(W221,Data!DT:DT,0))</f>
        <v>#REF!</v>
      </c>
      <c r="AT221" s="204" t="e">
        <f>MID(INDEX(Data!A:A,MATCH(W221,Data!DT:DT,0)),2,5)</f>
        <v>#REF!</v>
      </c>
      <c r="AU221" s="204" t="e">
        <f>INDEX(Data!DW:DW,MATCH(W221,Data!DT:DT,0))</f>
        <v>#REF!</v>
      </c>
      <c r="AV221" s="204" t="str">
        <f t="shared" ca="1" si="82"/>
        <v/>
      </c>
      <c r="AW221" s="204" t="e">
        <f t="array" aca="1" ref="AW221" ca="1">INDEX($AR$3:$AR$102,MATCH(LARGE(COUNTIF($AQ$3:$AQ$102,"&lt;"&amp;$AQ$3:$AQ$102),ROWS(AQ$3:AQ221)),COUNTIF($AQ$3:$AQ$102,"&lt;"&amp;$AQ$3:$AQ$102),0))</f>
        <v>#NUM!</v>
      </c>
      <c r="AX221" s="344"/>
      <c r="AY221" s="203"/>
      <c r="AZ221" s="203"/>
      <c r="BA221" s="203"/>
      <c r="BB221" s="203"/>
      <c r="BC221" s="203"/>
      <c r="BD221" s="203"/>
      <c r="BE221" s="203"/>
      <c r="BF221" s="203"/>
      <c r="BG221" s="203"/>
      <c r="BH221" s="203"/>
      <c r="BI221" s="203"/>
      <c r="BJ221" s="203"/>
      <c r="BK221" s="203"/>
      <c r="BL221" s="203"/>
      <c r="BM221" s="203"/>
      <c r="BN221" s="203"/>
      <c r="BO221" s="203"/>
      <c r="BP221" s="203"/>
      <c r="BQ221" s="203"/>
      <c r="BR221" s="203"/>
      <c r="BS221" s="203"/>
      <c r="BT221" s="203"/>
      <c r="BU221" s="203"/>
      <c r="BV221" s="203"/>
      <c r="BW221" s="203"/>
      <c r="BX221" s="203"/>
      <c r="BY221" s="203"/>
      <c r="BZ221" s="203"/>
      <c r="CA221" s="203"/>
      <c r="CB221" s="203"/>
      <c r="CC221" s="203"/>
      <c r="CD221" s="203"/>
      <c r="CE221" s="203"/>
      <c r="CF221" s="203"/>
      <c r="CG221" s="203"/>
      <c r="CH221" s="203"/>
      <c r="CI221" s="203"/>
      <c r="CJ221" s="203"/>
      <c r="CK221" s="203"/>
    </row>
    <row r="222" spans="1:89" s="65" customFormat="1" x14ac:dyDescent="0.25">
      <c r="A222" s="261"/>
      <c r="P222" s="203"/>
      <c r="Q222" s="203"/>
      <c r="R222" s="203"/>
      <c r="S222" s="203"/>
      <c r="T222" s="203"/>
      <c r="U222" s="213"/>
      <c r="V222" s="258"/>
      <c r="W222" s="213" t="e">
        <f>Data!#REF!</f>
        <v>#REF!</v>
      </c>
      <c r="X222" s="215">
        <f>IF(ISERROR(INDEX(Data!$DY:$IB,MATCH($W222,Data!$DT:$DT,0),MATCH(X$1&amp;"/"&amp;$A$2,Data!$DY$1:$IB$1,0)))=TRUE,0,INDEX(Data!$DY:$IB,MATCH($W222,Data!$DT:$DT,0),MATCH(X$1&amp;"/"&amp;$A$2,Data!$DY$1:$IB$1,0)))</f>
        <v>0</v>
      </c>
      <c r="Y222" s="215">
        <f>IF(ISERROR(INDEX(Data!$DY:$IB,MATCH($W222,Data!$DT:$DT,0),MATCH(Y$1&amp;"/"&amp;$A$2,Data!$DY$1:$IB$1,0)))=TRUE,0,INDEX(Data!$DY:$IB,MATCH($W222,Data!$DT:$DT,0),MATCH(Y$1&amp;"/"&amp;$A$2,Data!$DY$1:$IB$1,0)))</f>
        <v>0</v>
      </c>
      <c r="Z222" s="215">
        <f>IF(ISERROR(INDEX(Data!$DY:$IB,MATCH($W222,Data!$DT:$DT,0),MATCH(Z$1&amp;"/"&amp;$A$2,Data!$DY$1:$IB$1,0)))=TRUE,0,INDEX(Data!$DY:$IB,MATCH($W222,Data!$DT:$DT,0),MATCH(Z$1&amp;"/"&amp;$A$2,Data!$DY$1:$IB$1,0)))</f>
        <v>0</v>
      </c>
      <c r="AA222" s="215">
        <f>IF(ISERROR(INDEX(Data!$DY:$IB,MATCH($W222,Data!$DT:$DT,0),MATCH(AA$1&amp;"/"&amp;$A$2,Data!$DY$1:$IB$1,0)))=TRUE,0,INDEX(Data!$DY:$IB,MATCH($W222,Data!$DT:$DT,0),MATCH(AA$1&amp;"/"&amp;$A$2,Data!$DY$1:$IB$1,0)))</f>
        <v>0</v>
      </c>
      <c r="AB222" s="215">
        <f>IF(ISERROR(INDEX(Data!$DY:$IB,MATCH($W222,Data!$DT:$DT,0),MATCH(AB$1&amp;"/"&amp;$A$2,Data!$DY$1:$IB$1,0)))=TRUE,0,INDEX(Data!$DY:$IB,MATCH($W222,Data!$DT:$DT,0),MATCH(AB$1&amp;"/"&amp;$A$2,Data!$DY$1:$IB$1,0)))</f>
        <v>0</v>
      </c>
      <c r="AC222" s="213">
        <f t="array" aca="1" ref="AC222" ca="1">SUMPRODUCT(($X222:$AB222&lt;=AC$2)*($X222:$AB222&gt;0))</f>
        <v>0</v>
      </c>
      <c r="AD222" s="213">
        <f t="shared" ca="1" si="73"/>
        <v>0</v>
      </c>
      <c r="AE222" s="213">
        <f t="shared" ca="1" si="73"/>
        <v>0</v>
      </c>
      <c r="AF222" s="213">
        <f t="shared" ca="1" si="73"/>
        <v>0</v>
      </c>
      <c r="AG222" s="213">
        <f t="shared" ca="1" si="73"/>
        <v>0</v>
      </c>
      <c r="AH222" s="213">
        <f t="shared" ca="1" si="73"/>
        <v>0</v>
      </c>
      <c r="AI222" s="213">
        <f t="shared" ca="1" si="47"/>
        <v>0</v>
      </c>
      <c r="AJ222" s="213" t="str">
        <f t="shared" ca="1" si="74"/>
        <v/>
      </c>
      <c r="AK222" s="213" t="str">
        <f t="shared" ca="1" si="75"/>
        <v/>
      </c>
      <c r="AL222" s="213" t="str">
        <f t="shared" ca="1" si="76"/>
        <v/>
      </c>
      <c r="AM222" s="213" t="str">
        <f t="shared" ca="1" si="77"/>
        <v/>
      </c>
      <c r="AN222" s="213" t="str">
        <f t="shared" ca="1" si="78"/>
        <v/>
      </c>
      <c r="AO222" s="213" t="str">
        <f t="shared" ca="1" si="79"/>
        <v/>
      </c>
      <c r="AP222" s="213" t="str">
        <f t="shared" ca="1" si="80"/>
        <v/>
      </c>
      <c r="AQ222" s="213" t="str">
        <f t="shared" ca="1" si="81"/>
        <v/>
      </c>
      <c r="AR222" s="204" t="str">
        <f ca="1">IF(OFFSET($AB222,0,MATCH(A$17,AC$1:AI$1,0))=0,"",OFFSET($AB222,0,MATCH(A$17,AC$1:AI$1,0))&amp;" / "&amp;W222 &amp;" ("&amp;INDEX(Data!DX:DX,MATCH(W222,Data!DT:DT,0))&amp;")")</f>
        <v/>
      </c>
      <c r="AS222" s="204" t="e">
        <f>INDEX(Data!DX:DX,MATCH(W222,Data!DT:DT,0))</f>
        <v>#REF!</v>
      </c>
      <c r="AT222" s="204" t="e">
        <f>MID(INDEX(Data!A:A,MATCH(W222,Data!DT:DT,0)),2,5)</f>
        <v>#REF!</v>
      </c>
      <c r="AU222" s="204" t="e">
        <f>INDEX(Data!DW:DW,MATCH(W222,Data!DT:DT,0))</f>
        <v>#REF!</v>
      </c>
      <c r="AV222" s="204" t="str">
        <f t="shared" ca="1" si="82"/>
        <v/>
      </c>
      <c r="AW222" s="204" t="e">
        <f t="array" aca="1" ref="AW222" ca="1">INDEX($AR$3:$AR$102,MATCH(LARGE(COUNTIF($AQ$3:$AQ$102,"&lt;"&amp;$AQ$3:$AQ$102),ROWS(AQ$3:AQ222)),COUNTIF($AQ$3:$AQ$102,"&lt;"&amp;$AQ$3:$AQ$102),0))</f>
        <v>#NUM!</v>
      </c>
      <c r="AX222" s="344"/>
      <c r="AY222" s="203"/>
      <c r="AZ222" s="203"/>
      <c r="BA222" s="203"/>
      <c r="BB222" s="203"/>
      <c r="BC222" s="203"/>
      <c r="BD222" s="203"/>
      <c r="BE222" s="203"/>
      <c r="BF222" s="203"/>
      <c r="BG222" s="203"/>
      <c r="BH222" s="203"/>
      <c r="BI222" s="203"/>
      <c r="BJ222" s="203"/>
      <c r="BK222" s="203"/>
      <c r="BL222" s="203"/>
      <c r="BM222" s="203"/>
      <c r="BN222" s="203"/>
      <c r="BO222" s="203"/>
      <c r="BP222" s="203"/>
      <c r="BQ222" s="203"/>
      <c r="BR222" s="203"/>
      <c r="BS222" s="203"/>
      <c r="BT222" s="203"/>
      <c r="BU222" s="203"/>
      <c r="BV222" s="203"/>
      <c r="BW222" s="203"/>
      <c r="BX222" s="203"/>
      <c r="BY222" s="203"/>
      <c r="BZ222" s="203"/>
      <c r="CA222" s="203"/>
      <c r="CB222" s="203"/>
      <c r="CC222" s="203"/>
      <c r="CD222" s="203"/>
      <c r="CE222" s="203"/>
      <c r="CF222" s="203"/>
      <c r="CG222" s="203"/>
      <c r="CH222" s="203"/>
      <c r="CI222" s="203"/>
      <c r="CJ222" s="203"/>
      <c r="CK222" s="203"/>
    </row>
    <row r="223" spans="1:89" s="65" customFormat="1" x14ac:dyDescent="0.25">
      <c r="A223" s="261"/>
      <c r="P223" s="203"/>
      <c r="Q223" s="203"/>
      <c r="R223" s="203"/>
      <c r="S223" s="203"/>
      <c r="T223" s="203"/>
      <c r="U223" s="213"/>
      <c r="V223" s="258"/>
      <c r="W223" s="213" t="e">
        <f>Data!#REF!</f>
        <v>#REF!</v>
      </c>
      <c r="X223" s="215">
        <f>IF(ISERROR(INDEX(Data!$DY:$IB,MATCH($W223,Data!$DT:$DT,0),MATCH(X$1&amp;"/"&amp;$A$2,Data!$DY$1:$IB$1,0)))=TRUE,0,INDEX(Data!$DY:$IB,MATCH($W223,Data!$DT:$DT,0),MATCH(X$1&amp;"/"&amp;$A$2,Data!$DY$1:$IB$1,0)))</f>
        <v>0</v>
      </c>
      <c r="Y223" s="215">
        <f>IF(ISERROR(INDEX(Data!$DY:$IB,MATCH($W223,Data!$DT:$DT,0),MATCH(Y$1&amp;"/"&amp;$A$2,Data!$DY$1:$IB$1,0)))=TRUE,0,INDEX(Data!$DY:$IB,MATCH($W223,Data!$DT:$DT,0),MATCH(Y$1&amp;"/"&amp;$A$2,Data!$DY$1:$IB$1,0)))</f>
        <v>0</v>
      </c>
      <c r="Z223" s="215">
        <f>IF(ISERROR(INDEX(Data!$DY:$IB,MATCH($W223,Data!$DT:$DT,0),MATCH(Z$1&amp;"/"&amp;$A$2,Data!$DY$1:$IB$1,0)))=TRUE,0,INDEX(Data!$DY:$IB,MATCH($W223,Data!$DT:$DT,0),MATCH(Z$1&amp;"/"&amp;$A$2,Data!$DY$1:$IB$1,0)))</f>
        <v>0</v>
      </c>
      <c r="AA223" s="215">
        <f>IF(ISERROR(INDEX(Data!$DY:$IB,MATCH($W223,Data!$DT:$DT,0),MATCH(AA$1&amp;"/"&amp;$A$2,Data!$DY$1:$IB$1,0)))=TRUE,0,INDEX(Data!$DY:$IB,MATCH($W223,Data!$DT:$DT,0),MATCH(AA$1&amp;"/"&amp;$A$2,Data!$DY$1:$IB$1,0)))</f>
        <v>0</v>
      </c>
      <c r="AB223" s="215">
        <f>IF(ISERROR(INDEX(Data!$DY:$IB,MATCH($W223,Data!$DT:$DT,0),MATCH(AB$1&amp;"/"&amp;$A$2,Data!$DY$1:$IB$1,0)))=TRUE,0,INDEX(Data!$DY:$IB,MATCH($W223,Data!$DT:$DT,0),MATCH(AB$1&amp;"/"&amp;$A$2,Data!$DY$1:$IB$1,0)))</f>
        <v>0</v>
      </c>
      <c r="AC223" s="213">
        <f t="array" aca="1" ref="AC223" ca="1">SUMPRODUCT(($X223:$AB223&lt;=AC$2)*($X223:$AB223&gt;0))</f>
        <v>0</v>
      </c>
      <c r="AD223" s="213">
        <f t="shared" ca="1" si="73"/>
        <v>0</v>
      </c>
      <c r="AE223" s="213">
        <f t="shared" ca="1" si="73"/>
        <v>0</v>
      </c>
      <c r="AF223" s="213">
        <f t="shared" ca="1" si="73"/>
        <v>0</v>
      </c>
      <c r="AG223" s="213">
        <f t="shared" ca="1" si="73"/>
        <v>0</v>
      </c>
      <c r="AH223" s="213">
        <f t="shared" ca="1" si="73"/>
        <v>0</v>
      </c>
      <c r="AI223" s="213">
        <f t="shared" ca="1" si="47"/>
        <v>0</v>
      </c>
      <c r="AJ223" s="213" t="str">
        <f t="shared" ca="1" si="74"/>
        <v/>
      </c>
      <c r="AK223" s="213" t="str">
        <f t="shared" ca="1" si="75"/>
        <v/>
      </c>
      <c r="AL223" s="213" t="str">
        <f t="shared" ca="1" si="76"/>
        <v/>
      </c>
      <c r="AM223" s="213" t="str">
        <f t="shared" ca="1" si="77"/>
        <v/>
      </c>
      <c r="AN223" s="213" t="str">
        <f t="shared" ca="1" si="78"/>
        <v/>
      </c>
      <c r="AO223" s="213" t="str">
        <f t="shared" ca="1" si="79"/>
        <v/>
      </c>
      <c r="AP223" s="213" t="str">
        <f t="shared" ca="1" si="80"/>
        <v/>
      </c>
      <c r="AQ223" s="213" t="str">
        <f t="shared" ca="1" si="81"/>
        <v/>
      </c>
      <c r="AR223" s="204" t="str">
        <f ca="1">IF(OFFSET($AB223,0,MATCH(A$17,AC$1:AI$1,0))=0,"",OFFSET($AB223,0,MATCH(A$17,AC$1:AI$1,0))&amp;" / "&amp;W223 &amp;" ("&amp;INDEX(Data!DX:DX,MATCH(W223,Data!DT:DT,0))&amp;")")</f>
        <v/>
      </c>
      <c r="AS223" s="204" t="e">
        <f>INDEX(Data!DX:DX,MATCH(W223,Data!DT:DT,0))</f>
        <v>#REF!</v>
      </c>
      <c r="AT223" s="204" t="e">
        <f>MID(INDEX(Data!A:A,MATCH(W223,Data!DT:DT,0)),2,5)</f>
        <v>#REF!</v>
      </c>
      <c r="AU223" s="204" t="e">
        <f>INDEX(Data!DW:DW,MATCH(W223,Data!DT:DT,0))</f>
        <v>#REF!</v>
      </c>
      <c r="AV223" s="204" t="str">
        <f t="shared" ca="1" si="82"/>
        <v/>
      </c>
      <c r="AW223" s="204" t="e">
        <f t="array" aca="1" ref="AW223" ca="1">INDEX($AR$3:$AR$102,MATCH(LARGE(COUNTIF($AQ$3:$AQ$102,"&lt;"&amp;$AQ$3:$AQ$102),ROWS(AQ$3:AQ223)),COUNTIF($AQ$3:$AQ$102,"&lt;"&amp;$AQ$3:$AQ$102),0))</f>
        <v>#NUM!</v>
      </c>
      <c r="AX223" s="344"/>
      <c r="AY223" s="203"/>
      <c r="AZ223" s="203"/>
      <c r="BA223" s="203"/>
      <c r="BB223" s="203"/>
      <c r="BC223" s="203"/>
      <c r="BD223" s="203"/>
      <c r="BE223" s="203"/>
      <c r="BF223" s="203"/>
      <c r="BG223" s="203"/>
      <c r="BH223" s="203"/>
      <c r="BI223" s="203"/>
      <c r="BJ223" s="203"/>
      <c r="BK223" s="203"/>
      <c r="BL223" s="203"/>
      <c r="BM223" s="203"/>
      <c r="BN223" s="203"/>
      <c r="BO223" s="203"/>
      <c r="BP223" s="203"/>
      <c r="BQ223" s="203"/>
      <c r="BR223" s="203"/>
      <c r="BS223" s="203"/>
      <c r="BT223" s="203"/>
      <c r="BU223" s="203"/>
      <c r="BV223" s="203"/>
      <c r="BW223" s="203"/>
      <c r="BX223" s="203"/>
      <c r="BY223" s="203"/>
      <c r="BZ223" s="203"/>
      <c r="CA223" s="203"/>
      <c r="CB223" s="203"/>
      <c r="CC223" s="203"/>
      <c r="CD223" s="203"/>
      <c r="CE223" s="203"/>
      <c r="CF223" s="203"/>
      <c r="CG223" s="203"/>
      <c r="CH223" s="203"/>
      <c r="CI223" s="203"/>
      <c r="CJ223" s="203"/>
      <c r="CK223" s="203"/>
    </row>
    <row r="224" spans="1:89" s="65" customFormat="1" x14ac:dyDescent="0.25">
      <c r="A224" s="261"/>
      <c r="P224" s="203"/>
      <c r="Q224" s="203"/>
      <c r="R224" s="203"/>
      <c r="S224" s="203"/>
      <c r="T224" s="203"/>
      <c r="U224" s="213"/>
      <c r="V224" s="258"/>
      <c r="W224" s="213" t="e">
        <f>Data!#REF!</f>
        <v>#REF!</v>
      </c>
      <c r="X224" s="215">
        <f>IF(ISERROR(INDEX(Data!$DY:$IB,MATCH($W224,Data!$DT:$DT,0),MATCH(X$1&amp;"/"&amp;$A$2,Data!$DY$1:$IB$1,0)))=TRUE,0,INDEX(Data!$DY:$IB,MATCH($W224,Data!$DT:$DT,0),MATCH(X$1&amp;"/"&amp;$A$2,Data!$DY$1:$IB$1,0)))</f>
        <v>0</v>
      </c>
      <c r="Y224" s="215">
        <f>IF(ISERROR(INDEX(Data!$DY:$IB,MATCH($W224,Data!$DT:$DT,0),MATCH(Y$1&amp;"/"&amp;$A$2,Data!$DY$1:$IB$1,0)))=TRUE,0,INDEX(Data!$DY:$IB,MATCH($W224,Data!$DT:$DT,0),MATCH(Y$1&amp;"/"&amp;$A$2,Data!$DY$1:$IB$1,0)))</f>
        <v>0</v>
      </c>
      <c r="Z224" s="215">
        <f>IF(ISERROR(INDEX(Data!$DY:$IB,MATCH($W224,Data!$DT:$DT,0),MATCH(Z$1&amp;"/"&amp;$A$2,Data!$DY$1:$IB$1,0)))=TRUE,0,INDEX(Data!$DY:$IB,MATCH($W224,Data!$DT:$DT,0),MATCH(Z$1&amp;"/"&amp;$A$2,Data!$DY$1:$IB$1,0)))</f>
        <v>0</v>
      </c>
      <c r="AA224" s="215">
        <f>IF(ISERROR(INDEX(Data!$DY:$IB,MATCH($W224,Data!$DT:$DT,0),MATCH(AA$1&amp;"/"&amp;$A$2,Data!$DY$1:$IB$1,0)))=TRUE,0,INDEX(Data!$DY:$IB,MATCH($W224,Data!$DT:$DT,0),MATCH(AA$1&amp;"/"&amp;$A$2,Data!$DY$1:$IB$1,0)))</f>
        <v>0</v>
      </c>
      <c r="AB224" s="215">
        <f>IF(ISERROR(INDEX(Data!$DY:$IB,MATCH($W224,Data!$DT:$DT,0),MATCH(AB$1&amp;"/"&amp;$A$2,Data!$DY$1:$IB$1,0)))=TRUE,0,INDEX(Data!$DY:$IB,MATCH($W224,Data!$DT:$DT,0),MATCH(AB$1&amp;"/"&amp;$A$2,Data!$DY$1:$IB$1,0)))</f>
        <v>0</v>
      </c>
      <c r="AC224" s="213">
        <f t="array" aca="1" ref="AC224" ca="1">SUMPRODUCT(($X224:$AB224&lt;=AC$2)*($X224:$AB224&gt;0))</f>
        <v>0</v>
      </c>
      <c r="AD224" s="213">
        <f t="shared" ca="1" si="73"/>
        <v>0</v>
      </c>
      <c r="AE224" s="213">
        <f t="shared" ca="1" si="73"/>
        <v>0</v>
      </c>
      <c r="AF224" s="213">
        <f t="shared" ca="1" si="73"/>
        <v>0</v>
      </c>
      <c r="AG224" s="213">
        <f t="shared" ca="1" si="73"/>
        <v>0</v>
      </c>
      <c r="AH224" s="213">
        <f t="shared" ca="1" si="73"/>
        <v>0</v>
      </c>
      <c r="AI224" s="213">
        <f t="shared" ca="1" si="47"/>
        <v>0</v>
      </c>
      <c r="AJ224" s="213" t="str">
        <f t="shared" ca="1" si="74"/>
        <v/>
      </c>
      <c r="AK224" s="213" t="str">
        <f t="shared" ca="1" si="75"/>
        <v/>
      </c>
      <c r="AL224" s="213" t="str">
        <f t="shared" ca="1" si="76"/>
        <v/>
      </c>
      <c r="AM224" s="213" t="str">
        <f t="shared" ca="1" si="77"/>
        <v/>
      </c>
      <c r="AN224" s="213" t="str">
        <f t="shared" ca="1" si="78"/>
        <v/>
      </c>
      <c r="AO224" s="213" t="str">
        <f t="shared" ca="1" si="79"/>
        <v/>
      </c>
      <c r="AP224" s="213" t="str">
        <f t="shared" ca="1" si="80"/>
        <v/>
      </c>
      <c r="AQ224" s="213" t="str">
        <f t="shared" ca="1" si="81"/>
        <v/>
      </c>
      <c r="AR224" s="204" t="str">
        <f ca="1">IF(OFFSET($AB224,0,MATCH(A$17,AC$1:AI$1,0))=0,"",OFFSET($AB224,0,MATCH(A$17,AC$1:AI$1,0))&amp;" / "&amp;W224 &amp;" ("&amp;INDEX(Data!DX:DX,MATCH(W224,Data!DT:DT,0))&amp;")")</f>
        <v/>
      </c>
      <c r="AS224" s="204" t="e">
        <f>INDEX(Data!DX:DX,MATCH(W224,Data!DT:DT,0))</f>
        <v>#REF!</v>
      </c>
      <c r="AT224" s="204" t="e">
        <f>MID(INDEX(Data!A:A,MATCH(W224,Data!DT:DT,0)),2,5)</f>
        <v>#REF!</v>
      </c>
      <c r="AU224" s="204" t="e">
        <f>INDEX(Data!DW:DW,MATCH(W224,Data!DT:DT,0))</f>
        <v>#REF!</v>
      </c>
      <c r="AV224" s="204" t="str">
        <f t="shared" ca="1" si="82"/>
        <v/>
      </c>
      <c r="AW224" s="204" t="e">
        <f t="array" aca="1" ref="AW224" ca="1">INDEX($AR$3:$AR$102,MATCH(LARGE(COUNTIF($AQ$3:$AQ$102,"&lt;"&amp;$AQ$3:$AQ$102),ROWS(AQ$3:AQ224)),COUNTIF($AQ$3:$AQ$102,"&lt;"&amp;$AQ$3:$AQ$102),0))</f>
        <v>#NUM!</v>
      </c>
      <c r="AX224" s="344"/>
      <c r="AY224" s="203"/>
      <c r="AZ224" s="203"/>
      <c r="BA224" s="203"/>
      <c r="BB224" s="203"/>
      <c r="BC224" s="203"/>
      <c r="BD224" s="203"/>
      <c r="BE224" s="203"/>
      <c r="BF224" s="203"/>
      <c r="BG224" s="203"/>
      <c r="BH224" s="203"/>
      <c r="BI224" s="203"/>
      <c r="BJ224" s="203"/>
      <c r="BK224" s="203"/>
      <c r="BL224" s="203"/>
      <c r="BM224" s="203"/>
      <c r="BN224" s="203"/>
      <c r="BO224" s="203"/>
      <c r="BP224" s="203"/>
      <c r="BQ224" s="203"/>
      <c r="BR224" s="203"/>
      <c r="BS224" s="203"/>
      <c r="BT224" s="203"/>
      <c r="BU224" s="203"/>
      <c r="BV224" s="203"/>
      <c r="BW224" s="203"/>
      <c r="BX224" s="203"/>
      <c r="BY224" s="203"/>
      <c r="BZ224" s="203"/>
      <c r="CA224" s="203"/>
      <c r="CB224" s="203"/>
      <c r="CC224" s="203"/>
      <c r="CD224" s="203"/>
      <c r="CE224" s="203"/>
      <c r="CF224" s="203"/>
      <c r="CG224" s="203"/>
      <c r="CH224" s="203"/>
      <c r="CI224" s="203"/>
      <c r="CJ224" s="203"/>
      <c r="CK224" s="203"/>
    </row>
    <row r="225" spans="1:89" s="65" customFormat="1" x14ac:dyDescent="0.25">
      <c r="A225" s="261"/>
      <c r="P225" s="203"/>
      <c r="Q225" s="203"/>
      <c r="R225" s="203"/>
      <c r="S225" s="203"/>
      <c r="T225" s="203"/>
      <c r="U225" s="213"/>
      <c r="V225" s="258"/>
      <c r="W225" s="213" t="e">
        <f>Data!#REF!</f>
        <v>#REF!</v>
      </c>
      <c r="X225" s="215">
        <f>IF(ISERROR(INDEX(Data!$DY:$IB,MATCH($W225,Data!$DT:$DT,0),MATCH(X$1&amp;"/"&amp;$A$2,Data!$DY$1:$IB$1,0)))=TRUE,0,INDEX(Data!$DY:$IB,MATCH($W225,Data!$DT:$DT,0),MATCH(X$1&amp;"/"&amp;$A$2,Data!$DY$1:$IB$1,0)))</f>
        <v>0</v>
      </c>
      <c r="Y225" s="215">
        <f>IF(ISERROR(INDEX(Data!$DY:$IB,MATCH($W225,Data!$DT:$DT,0),MATCH(Y$1&amp;"/"&amp;$A$2,Data!$DY$1:$IB$1,0)))=TRUE,0,INDEX(Data!$DY:$IB,MATCH($W225,Data!$DT:$DT,0),MATCH(Y$1&amp;"/"&amp;$A$2,Data!$DY$1:$IB$1,0)))</f>
        <v>0</v>
      </c>
      <c r="Z225" s="215">
        <f>IF(ISERROR(INDEX(Data!$DY:$IB,MATCH($W225,Data!$DT:$DT,0),MATCH(Z$1&amp;"/"&amp;$A$2,Data!$DY$1:$IB$1,0)))=TRUE,0,INDEX(Data!$DY:$IB,MATCH($W225,Data!$DT:$DT,0),MATCH(Z$1&amp;"/"&amp;$A$2,Data!$DY$1:$IB$1,0)))</f>
        <v>0</v>
      </c>
      <c r="AA225" s="215">
        <f>IF(ISERROR(INDEX(Data!$DY:$IB,MATCH($W225,Data!$DT:$DT,0),MATCH(AA$1&amp;"/"&amp;$A$2,Data!$DY$1:$IB$1,0)))=TRUE,0,INDEX(Data!$DY:$IB,MATCH($W225,Data!$DT:$DT,0),MATCH(AA$1&amp;"/"&amp;$A$2,Data!$DY$1:$IB$1,0)))</f>
        <v>0</v>
      </c>
      <c r="AB225" s="215">
        <f>IF(ISERROR(INDEX(Data!$DY:$IB,MATCH($W225,Data!$DT:$DT,0),MATCH(AB$1&amp;"/"&amp;$A$2,Data!$DY$1:$IB$1,0)))=TRUE,0,INDEX(Data!$DY:$IB,MATCH($W225,Data!$DT:$DT,0),MATCH(AB$1&amp;"/"&amp;$A$2,Data!$DY$1:$IB$1,0)))</f>
        <v>0</v>
      </c>
      <c r="AC225" s="213">
        <f t="array" aca="1" ref="AC225" ca="1">SUMPRODUCT(($X225:$AB225&lt;=AC$2)*($X225:$AB225&gt;0))</f>
        <v>0</v>
      </c>
      <c r="AD225" s="213">
        <f t="shared" ca="1" si="73"/>
        <v>0</v>
      </c>
      <c r="AE225" s="213">
        <f t="shared" ca="1" si="73"/>
        <v>0</v>
      </c>
      <c r="AF225" s="213">
        <f t="shared" ca="1" si="73"/>
        <v>0</v>
      </c>
      <c r="AG225" s="213">
        <f t="shared" ca="1" si="73"/>
        <v>0</v>
      </c>
      <c r="AH225" s="213">
        <f t="shared" ca="1" si="73"/>
        <v>0</v>
      </c>
      <c r="AI225" s="213">
        <f t="shared" ca="1" si="47"/>
        <v>0</v>
      </c>
      <c r="AJ225" s="213" t="str">
        <f t="shared" ca="1" si="74"/>
        <v/>
      </c>
      <c r="AK225" s="213" t="str">
        <f t="shared" ca="1" si="75"/>
        <v/>
      </c>
      <c r="AL225" s="213" t="str">
        <f t="shared" ca="1" si="76"/>
        <v/>
      </c>
      <c r="AM225" s="213" t="str">
        <f t="shared" ca="1" si="77"/>
        <v/>
      </c>
      <c r="AN225" s="213" t="str">
        <f t="shared" ca="1" si="78"/>
        <v/>
      </c>
      <c r="AO225" s="213" t="str">
        <f t="shared" ca="1" si="79"/>
        <v/>
      </c>
      <c r="AP225" s="213" t="str">
        <f t="shared" ca="1" si="80"/>
        <v/>
      </c>
      <c r="AQ225" s="213" t="str">
        <f t="shared" ca="1" si="81"/>
        <v/>
      </c>
      <c r="AR225" s="204" t="str">
        <f ca="1">IF(OFFSET($AB225,0,MATCH(A$17,AC$1:AI$1,0))=0,"",OFFSET($AB225,0,MATCH(A$17,AC$1:AI$1,0))&amp;" / "&amp;W225 &amp;" ("&amp;INDEX(Data!DX:DX,MATCH(W225,Data!DT:DT,0))&amp;")")</f>
        <v/>
      </c>
      <c r="AS225" s="204" t="e">
        <f>INDEX(Data!DX:DX,MATCH(W225,Data!DT:DT,0))</f>
        <v>#REF!</v>
      </c>
      <c r="AT225" s="204" t="e">
        <f>MID(INDEX(Data!A:A,MATCH(W225,Data!DT:DT,0)),2,5)</f>
        <v>#REF!</v>
      </c>
      <c r="AU225" s="204" t="e">
        <f>INDEX(Data!DW:DW,MATCH(W225,Data!DT:DT,0))</f>
        <v>#REF!</v>
      </c>
      <c r="AV225" s="204" t="str">
        <f t="shared" ca="1" si="82"/>
        <v/>
      </c>
      <c r="AW225" s="204" t="e">
        <f t="array" aca="1" ref="AW225" ca="1">INDEX($AR$3:$AR$102,MATCH(LARGE(COUNTIF($AQ$3:$AQ$102,"&lt;"&amp;$AQ$3:$AQ$102),ROWS(AQ$3:AQ225)),COUNTIF($AQ$3:$AQ$102,"&lt;"&amp;$AQ$3:$AQ$102),0))</f>
        <v>#NUM!</v>
      </c>
      <c r="AX225" s="344"/>
      <c r="AY225" s="203"/>
      <c r="AZ225" s="203"/>
      <c r="BA225" s="203"/>
      <c r="BB225" s="203"/>
      <c r="BC225" s="203"/>
      <c r="BD225" s="203"/>
      <c r="BE225" s="203"/>
      <c r="BF225" s="203"/>
      <c r="BG225" s="203"/>
      <c r="BH225" s="203"/>
      <c r="BI225" s="203"/>
      <c r="BJ225" s="203"/>
      <c r="BK225" s="203"/>
      <c r="BL225" s="203"/>
      <c r="BM225" s="203"/>
      <c r="BN225" s="203"/>
      <c r="BO225" s="203"/>
      <c r="BP225" s="203"/>
      <c r="BQ225" s="203"/>
      <c r="BR225" s="203"/>
      <c r="BS225" s="203"/>
      <c r="BT225" s="203"/>
      <c r="BU225" s="203"/>
      <c r="BV225" s="203"/>
      <c r="BW225" s="203"/>
      <c r="BX225" s="203"/>
      <c r="BY225" s="203"/>
      <c r="BZ225" s="203"/>
      <c r="CA225" s="203"/>
      <c r="CB225" s="203"/>
      <c r="CC225" s="203"/>
      <c r="CD225" s="203"/>
      <c r="CE225" s="203"/>
      <c r="CF225" s="203"/>
      <c r="CG225" s="203"/>
      <c r="CH225" s="203"/>
      <c r="CI225" s="203"/>
      <c r="CJ225" s="203"/>
      <c r="CK225" s="203"/>
    </row>
    <row r="226" spans="1:89" s="65" customFormat="1" x14ac:dyDescent="0.25">
      <c r="A226" s="261"/>
      <c r="P226" s="203"/>
      <c r="Q226" s="203"/>
      <c r="R226" s="203"/>
      <c r="S226" s="203"/>
      <c r="T226" s="203"/>
      <c r="U226" s="213"/>
      <c r="V226" s="258"/>
      <c r="W226" s="213" t="e">
        <f>Data!#REF!</f>
        <v>#REF!</v>
      </c>
      <c r="X226" s="215">
        <f>IF(ISERROR(INDEX(Data!$DY:$IB,MATCH($W226,Data!$DT:$DT,0),MATCH(X$1&amp;"/"&amp;$A$2,Data!$DY$1:$IB$1,0)))=TRUE,0,INDEX(Data!$DY:$IB,MATCH($W226,Data!$DT:$DT,0),MATCH(X$1&amp;"/"&amp;$A$2,Data!$DY$1:$IB$1,0)))</f>
        <v>0</v>
      </c>
      <c r="Y226" s="215">
        <f>IF(ISERROR(INDEX(Data!$DY:$IB,MATCH($W226,Data!$DT:$DT,0),MATCH(Y$1&amp;"/"&amp;$A$2,Data!$DY$1:$IB$1,0)))=TRUE,0,INDEX(Data!$DY:$IB,MATCH($W226,Data!$DT:$DT,0),MATCH(Y$1&amp;"/"&amp;$A$2,Data!$DY$1:$IB$1,0)))</f>
        <v>0</v>
      </c>
      <c r="Z226" s="215">
        <f>IF(ISERROR(INDEX(Data!$DY:$IB,MATCH($W226,Data!$DT:$DT,0),MATCH(Z$1&amp;"/"&amp;$A$2,Data!$DY$1:$IB$1,0)))=TRUE,0,INDEX(Data!$DY:$IB,MATCH($W226,Data!$DT:$DT,0),MATCH(Z$1&amp;"/"&amp;$A$2,Data!$DY$1:$IB$1,0)))</f>
        <v>0</v>
      </c>
      <c r="AA226" s="215">
        <f>IF(ISERROR(INDEX(Data!$DY:$IB,MATCH($W226,Data!$DT:$DT,0),MATCH(AA$1&amp;"/"&amp;$A$2,Data!$DY$1:$IB$1,0)))=TRUE,0,INDEX(Data!$DY:$IB,MATCH($W226,Data!$DT:$DT,0),MATCH(AA$1&amp;"/"&amp;$A$2,Data!$DY$1:$IB$1,0)))</f>
        <v>0</v>
      </c>
      <c r="AB226" s="215">
        <f>IF(ISERROR(INDEX(Data!$DY:$IB,MATCH($W226,Data!$DT:$DT,0),MATCH(AB$1&amp;"/"&amp;$A$2,Data!$DY$1:$IB$1,0)))=TRUE,0,INDEX(Data!$DY:$IB,MATCH($W226,Data!$DT:$DT,0),MATCH(AB$1&amp;"/"&amp;$A$2,Data!$DY$1:$IB$1,0)))</f>
        <v>0</v>
      </c>
      <c r="AC226" s="213">
        <f t="array" aca="1" ref="AC226" ca="1">SUMPRODUCT(($X226:$AB226&lt;=AC$2)*($X226:$AB226&gt;0))</f>
        <v>0</v>
      </c>
      <c r="AD226" s="213">
        <f t="shared" ca="1" si="73"/>
        <v>0</v>
      </c>
      <c r="AE226" s="213">
        <f t="shared" ca="1" si="73"/>
        <v>0</v>
      </c>
      <c r="AF226" s="213">
        <f t="shared" ca="1" si="73"/>
        <v>0</v>
      </c>
      <c r="AG226" s="213">
        <f t="shared" ca="1" si="73"/>
        <v>0</v>
      </c>
      <c r="AH226" s="213">
        <f t="shared" ca="1" si="73"/>
        <v>0</v>
      </c>
      <c r="AI226" s="213">
        <f t="shared" ca="1" si="47"/>
        <v>0</v>
      </c>
      <c r="AJ226" s="213" t="str">
        <f t="shared" ca="1" si="74"/>
        <v/>
      </c>
      <c r="AK226" s="213" t="str">
        <f t="shared" ca="1" si="75"/>
        <v/>
      </c>
      <c r="AL226" s="213" t="str">
        <f t="shared" ca="1" si="76"/>
        <v/>
      </c>
      <c r="AM226" s="213" t="str">
        <f t="shared" ca="1" si="77"/>
        <v/>
      </c>
      <c r="AN226" s="213" t="str">
        <f t="shared" ca="1" si="78"/>
        <v/>
      </c>
      <c r="AO226" s="213" t="str">
        <f t="shared" ca="1" si="79"/>
        <v/>
      </c>
      <c r="AP226" s="213" t="str">
        <f t="shared" ca="1" si="80"/>
        <v/>
      </c>
      <c r="AQ226" s="213" t="str">
        <f t="shared" ca="1" si="81"/>
        <v/>
      </c>
      <c r="AR226" s="204" t="str">
        <f ca="1">IF(OFFSET($AB226,0,MATCH(A$17,AC$1:AI$1,0))=0,"",OFFSET($AB226,0,MATCH(A$17,AC$1:AI$1,0))&amp;" / "&amp;W226 &amp;" ("&amp;INDEX(Data!DX:DX,MATCH(W226,Data!DT:DT,0))&amp;")")</f>
        <v/>
      </c>
      <c r="AS226" s="204" t="e">
        <f>INDEX(Data!DX:DX,MATCH(W226,Data!DT:DT,0))</f>
        <v>#REF!</v>
      </c>
      <c r="AT226" s="204" t="e">
        <f>MID(INDEX(Data!A:A,MATCH(W226,Data!DT:DT,0)),2,5)</f>
        <v>#REF!</v>
      </c>
      <c r="AU226" s="204" t="e">
        <f>INDEX(Data!DW:DW,MATCH(W226,Data!DT:DT,0))</f>
        <v>#REF!</v>
      </c>
      <c r="AV226" s="204" t="str">
        <f t="shared" ca="1" si="82"/>
        <v/>
      </c>
      <c r="AW226" s="204" t="e">
        <f t="array" aca="1" ref="AW226" ca="1">INDEX($AR$3:$AR$102,MATCH(LARGE(COUNTIF($AQ$3:$AQ$102,"&lt;"&amp;$AQ$3:$AQ$102),ROWS(AQ$3:AQ226)),COUNTIF($AQ$3:$AQ$102,"&lt;"&amp;$AQ$3:$AQ$102),0))</f>
        <v>#NUM!</v>
      </c>
      <c r="AX226" s="344"/>
      <c r="AY226" s="203"/>
      <c r="AZ226" s="203"/>
      <c r="BA226" s="203"/>
      <c r="BB226" s="203"/>
      <c r="BC226" s="203"/>
      <c r="BD226" s="203"/>
      <c r="BE226" s="203"/>
      <c r="BF226" s="203"/>
      <c r="BG226" s="203"/>
      <c r="BH226" s="203"/>
      <c r="BI226" s="203"/>
      <c r="BJ226" s="203"/>
      <c r="BK226" s="203"/>
      <c r="BL226" s="203"/>
      <c r="BM226" s="203"/>
      <c r="BN226" s="203"/>
      <c r="BO226" s="203"/>
      <c r="BP226" s="203"/>
      <c r="BQ226" s="203"/>
      <c r="BR226" s="203"/>
      <c r="BS226" s="203"/>
      <c r="BT226" s="203"/>
      <c r="BU226" s="203"/>
      <c r="BV226" s="203"/>
      <c r="BW226" s="203"/>
      <c r="BX226" s="203"/>
      <c r="BY226" s="203"/>
      <c r="BZ226" s="203"/>
      <c r="CA226" s="203"/>
      <c r="CB226" s="203"/>
      <c r="CC226" s="203"/>
      <c r="CD226" s="203"/>
      <c r="CE226" s="203"/>
      <c r="CF226" s="203"/>
      <c r="CG226" s="203"/>
      <c r="CH226" s="203"/>
      <c r="CI226" s="203"/>
      <c r="CJ226" s="203"/>
      <c r="CK226" s="203"/>
    </row>
    <row r="227" spans="1:89" s="65" customFormat="1" x14ac:dyDescent="0.25">
      <c r="A227" s="261"/>
      <c r="P227" s="203"/>
      <c r="Q227" s="203"/>
      <c r="R227" s="203"/>
      <c r="S227" s="203"/>
      <c r="T227" s="203"/>
      <c r="U227" s="213"/>
      <c r="V227" s="258"/>
      <c r="W227" s="213" t="e">
        <f>Data!#REF!</f>
        <v>#REF!</v>
      </c>
      <c r="X227" s="215">
        <f>IF(ISERROR(INDEX(Data!$DY:$IB,MATCH($W227,Data!$DT:$DT,0),MATCH(X$1&amp;"/"&amp;$A$2,Data!$DY$1:$IB$1,0)))=TRUE,0,INDEX(Data!$DY:$IB,MATCH($W227,Data!$DT:$DT,0),MATCH(X$1&amp;"/"&amp;$A$2,Data!$DY$1:$IB$1,0)))</f>
        <v>0</v>
      </c>
      <c r="Y227" s="215">
        <f>IF(ISERROR(INDEX(Data!$DY:$IB,MATCH($W227,Data!$DT:$DT,0),MATCH(Y$1&amp;"/"&amp;$A$2,Data!$DY$1:$IB$1,0)))=TRUE,0,INDEX(Data!$DY:$IB,MATCH($W227,Data!$DT:$DT,0),MATCH(Y$1&amp;"/"&amp;$A$2,Data!$DY$1:$IB$1,0)))</f>
        <v>0</v>
      </c>
      <c r="Z227" s="215">
        <f>IF(ISERROR(INDEX(Data!$DY:$IB,MATCH($W227,Data!$DT:$DT,0),MATCH(Z$1&amp;"/"&amp;$A$2,Data!$DY$1:$IB$1,0)))=TRUE,0,INDEX(Data!$DY:$IB,MATCH($W227,Data!$DT:$DT,0),MATCH(Z$1&amp;"/"&amp;$A$2,Data!$DY$1:$IB$1,0)))</f>
        <v>0</v>
      </c>
      <c r="AA227" s="215">
        <f>IF(ISERROR(INDEX(Data!$DY:$IB,MATCH($W227,Data!$DT:$DT,0),MATCH(AA$1&amp;"/"&amp;$A$2,Data!$DY$1:$IB$1,0)))=TRUE,0,INDEX(Data!$DY:$IB,MATCH($W227,Data!$DT:$DT,0),MATCH(AA$1&amp;"/"&amp;$A$2,Data!$DY$1:$IB$1,0)))</f>
        <v>0</v>
      </c>
      <c r="AB227" s="215">
        <f>IF(ISERROR(INDEX(Data!$DY:$IB,MATCH($W227,Data!$DT:$DT,0),MATCH(AB$1&amp;"/"&amp;$A$2,Data!$DY$1:$IB$1,0)))=TRUE,0,INDEX(Data!$DY:$IB,MATCH($W227,Data!$DT:$DT,0),MATCH(AB$1&amp;"/"&amp;$A$2,Data!$DY$1:$IB$1,0)))</f>
        <v>0</v>
      </c>
      <c r="AC227" s="213">
        <f t="array" aca="1" ref="AC227" ca="1">SUMPRODUCT(($X227:$AB227&lt;=AC$2)*($X227:$AB227&gt;0))</f>
        <v>0</v>
      </c>
      <c r="AD227" s="213">
        <f t="shared" ca="1" si="73"/>
        <v>0</v>
      </c>
      <c r="AE227" s="213">
        <f t="shared" ca="1" si="73"/>
        <v>0</v>
      </c>
      <c r="AF227" s="213">
        <f t="shared" ca="1" si="73"/>
        <v>0</v>
      </c>
      <c r="AG227" s="213">
        <f t="shared" ca="1" si="73"/>
        <v>0</v>
      </c>
      <c r="AH227" s="213">
        <f t="shared" ca="1" si="73"/>
        <v>0</v>
      </c>
      <c r="AI227" s="213">
        <f t="shared" ca="1" si="47"/>
        <v>0</v>
      </c>
      <c r="AJ227" s="213" t="str">
        <f t="shared" ca="1" si="74"/>
        <v/>
      </c>
      <c r="AK227" s="213" t="str">
        <f t="shared" ca="1" si="75"/>
        <v/>
      </c>
      <c r="AL227" s="213" t="str">
        <f t="shared" ca="1" si="76"/>
        <v/>
      </c>
      <c r="AM227" s="213" t="str">
        <f t="shared" ca="1" si="77"/>
        <v/>
      </c>
      <c r="AN227" s="213" t="str">
        <f t="shared" ca="1" si="78"/>
        <v/>
      </c>
      <c r="AO227" s="213" t="str">
        <f t="shared" ca="1" si="79"/>
        <v/>
      </c>
      <c r="AP227" s="213" t="str">
        <f t="shared" ca="1" si="80"/>
        <v/>
      </c>
      <c r="AQ227" s="213" t="str">
        <f t="shared" ca="1" si="81"/>
        <v/>
      </c>
      <c r="AR227" s="204" t="str">
        <f ca="1">IF(OFFSET($AB227,0,MATCH(A$17,AC$1:AI$1,0))=0,"",OFFSET($AB227,0,MATCH(A$17,AC$1:AI$1,0))&amp;" / "&amp;W227 &amp;" ("&amp;INDEX(Data!DX:DX,MATCH(W227,Data!DT:DT,0))&amp;")")</f>
        <v/>
      </c>
      <c r="AS227" s="204" t="e">
        <f>INDEX(Data!DX:DX,MATCH(W227,Data!DT:DT,0))</f>
        <v>#REF!</v>
      </c>
      <c r="AT227" s="204" t="e">
        <f>MID(INDEX(Data!A:A,MATCH(W227,Data!DT:DT,0)),2,5)</f>
        <v>#REF!</v>
      </c>
      <c r="AU227" s="204" t="e">
        <f>INDEX(Data!DW:DW,MATCH(W227,Data!DT:DT,0))</f>
        <v>#REF!</v>
      </c>
      <c r="AV227" s="204" t="str">
        <f t="shared" ca="1" si="82"/>
        <v/>
      </c>
      <c r="AW227" s="204" t="e">
        <f t="array" aca="1" ref="AW227" ca="1">INDEX($AR$3:$AR$102,MATCH(LARGE(COUNTIF($AQ$3:$AQ$102,"&lt;"&amp;$AQ$3:$AQ$102),ROWS(AQ$3:AQ227)),COUNTIF($AQ$3:$AQ$102,"&lt;"&amp;$AQ$3:$AQ$102),0))</f>
        <v>#NUM!</v>
      </c>
      <c r="AX227" s="344"/>
      <c r="AY227" s="203"/>
      <c r="AZ227" s="203"/>
      <c r="BA227" s="203"/>
      <c r="BB227" s="203"/>
      <c r="BC227" s="203"/>
      <c r="BD227" s="203"/>
      <c r="BE227" s="203"/>
      <c r="BF227" s="203"/>
      <c r="BG227" s="203"/>
      <c r="BH227" s="203"/>
      <c r="BI227" s="203"/>
      <c r="BJ227" s="203"/>
      <c r="BK227" s="203"/>
      <c r="BL227" s="203"/>
      <c r="BM227" s="203"/>
      <c r="BN227" s="203"/>
      <c r="BO227" s="203"/>
      <c r="BP227" s="203"/>
      <c r="BQ227" s="203"/>
      <c r="BR227" s="203"/>
      <c r="BS227" s="203"/>
      <c r="BT227" s="203"/>
      <c r="BU227" s="203"/>
      <c r="BV227" s="203"/>
      <c r="BW227" s="203"/>
      <c r="BX227" s="203"/>
      <c r="BY227" s="203"/>
      <c r="BZ227" s="203"/>
      <c r="CA227" s="203"/>
      <c r="CB227" s="203"/>
      <c r="CC227" s="203"/>
      <c r="CD227" s="203"/>
      <c r="CE227" s="203"/>
      <c r="CF227" s="203"/>
      <c r="CG227" s="203"/>
      <c r="CH227" s="203"/>
      <c r="CI227" s="203"/>
      <c r="CJ227" s="203"/>
      <c r="CK227" s="203"/>
    </row>
    <row r="228" spans="1:89" s="65" customFormat="1" x14ac:dyDescent="0.25">
      <c r="A228" s="261"/>
      <c r="P228" s="203"/>
      <c r="Q228" s="203"/>
      <c r="R228" s="203"/>
      <c r="S228" s="203"/>
      <c r="T228" s="203"/>
      <c r="U228" s="213"/>
      <c r="V228" s="258"/>
      <c r="W228" s="213" t="e">
        <f>Data!#REF!</f>
        <v>#REF!</v>
      </c>
      <c r="X228" s="215">
        <f>IF(ISERROR(INDEX(Data!$DY:$IB,MATCH($W228,Data!$DT:$DT,0),MATCH(X$1&amp;"/"&amp;$A$2,Data!$DY$1:$IB$1,0)))=TRUE,0,INDEX(Data!$DY:$IB,MATCH($W228,Data!$DT:$DT,0),MATCH(X$1&amp;"/"&amp;$A$2,Data!$DY$1:$IB$1,0)))</f>
        <v>0</v>
      </c>
      <c r="Y228" s="215">
        <f>IF(ISERROR(INDEX(Data!$DY:$IB,MATCH($W228,Data!$DT:$DT,0),MATCH(Y$1&amp;"/"&amp;$A$2,Data!$DY$1:$IB$1,0)))=TRUE,0,INDEX(Data!$DY:$IB,MATCH($W228,Data!$DT:$DT,0),MATCH(Y$1&amp;"/"&amp;$A$2,Data!$DY$1:$IB$1,0)))</f>
        <v>0</v>
      </c>
      <c r="Z228" s="215">
        <f>IF(ISERROR(INDEX(Data!$DY:$IB,MATCH($W228,Data!$DT:$DT,0),MATCH(Z$1&amp;"/"&amp;$A$2,Data!$DY$1:$IB$1,0)))=TRUE,0,INDEX(Data!$DY:$IB,MATCH($W228,Data!$DT:$DT,0),MATCH(Z$1&amp;"/"&amp;$A$2,Data!$DY$1:$IB$1,0)))</f>
        <v>0</v>
      </c>
      <c r="AA228" s="215">
        <f>IF(ISERROR(INDEX(Data!$DY:$IB,MATCH($W228,Data!$DT:$DT,0),MATCH(AA$1&amp;"/"&amp;$A$2,Data!$DY$1:$IB$1,0)))=TRUE,0,INDEX(Data!$DY:$IB,MATCH($W228,Data!$DT:$DT,0),MATCH(AA$1&amp;"/"&amp;$A$2,Data!$DY$1:$IB$1,0)))</f>
        <v>0</v>
      </c>
      <c r="AB228" s="215">
        <f>IF(ISERROR(INDEX(Data!$DY:$IB,MATCH($W228,Data!$DT:$DT,0),MATCH(AB$1&amp;"/"&amp;$A$2,Data!$DY$1:$IB$1,0)))=TRUE,0,INDEX(Data!$DY:$IB,MATCH($W228,Data!$DT:$DT,0),MATCH(AB$1&amp;"/"&amp;$A$2,Data!$DY$1:$IB$1,0)))</f>
        <v>0</v>
      </c>
      <c r="AC228" s="213">
        <f t="array" aca="1" ref="AC228" ca="1">SUMPRODUCT(($X228:$AB228&lt;=AC$2)*($X228:$AB228&gt;0))</f>
        <v>0</v>
      </c>
      <c r="AD228" s="213">
        <f t="shared" ca="1" si="73"/>
        <v>0</v>
      </c>
      <c r="AE228" s="213">
        <f t="shared" ca="1" si="73"/>
        <v>0</v>
      </c>
      <c r="AF228" s="213">
        <f t="shared" ca="1" si="73"/>
        <v>0</v>
      </c>
      <c r="AG228" s="213">
        <f t="shared" ca="1" si="73"/>
        <v>0</v>
      </c>
      <c r="AH228" s="213">
        <f t="shared" ca="1" si="73"/>
        <v>0</v>
      </c>
      <c r="AI228" s="213">
        <f t="shared" ca="1" si="47"/>
        <v>0</v>
      </c>
      <c r="AJ228" s="213" t="str">
        <f t="shared" ca="1" si="74"/>
        <v/>
      </c>
      <c r="AK228" s="213" t="str">
        <f t="shared" ca="1" si="75"/>
        <v/>
      </c>
      <c r="AL228" s="213" t="str">
        <f t="shared" ca="1" si="76"/>
        <v/>
      </c>
      <c r="AM228" s="213" t="str">
        <f t="shared" ca="1" si="77"/>
        <v/>
      </c>
      <c r="AN228" s="213" t="str">
        <f t="shared" ca="1" si="78"/>
        <v/>
      </c>
      <c r="AO228" s="213" t="str">
        <f t="shared" ca="1" si="79"/>
        <v/>
      </c>
      <c r="AP228" s="213" t="str">
        <f t="shared" ca="1" si="80"/>
        <v/>
      </c>
      <c r="AQ228" s="213" t="str">
        <f t="shared" ca="1" si="81"/>
        <v/>
      </c>
      <c r="AR228" s="204" t="str">
        <f ca="1">IF(OFFSET($AB228,0,MATCH(A$17,AC$1:AI$1,0))=0,"",OFFSET($AB228,0,MATCH(A$17,AC$1:AI$1,0))&amp;" / "&amp;W228 &amp;" ("&amp;INDEX(Data!DX:DX,MATCH(W228,Data!DT:DT,0))&amp;")")</f>
        <v/>
      </c>
      <c r="AS228" s="204" t="e">
        <f>INDEX(Data!DX:DX,MATCH(W228,Data!DT:DT,0))</f>
        <v>#REF!</v>
      </c>
      <c r="AT228" s="204" t="e">
        <f>MID(INDEX(Data!A:A,MATCH(W228,Data!DT:DT,0)),2,5)</f>
        <v>#REF!</v>
      </c>
      <c r="AU228" s="204" t="e">
        <f>INDEX(Data!DW:DW,MATCH(W228,Data!DT:DT,0))</f>
        <v>#REF!</v>
      </c>
      <c r="AV228" s="204" t="str">
        <f t="shared" ca="1" si="82"/>
        <v/>
      </c>
      <c r="AW228" s="204" t="e">
        <f t="array" aca="1" ref="AW228" ca="1">INDEX($AR$3:$AR$102,MATCH(LARGE(COUNTIF($AQ$3:$AQ$102,"&lt;"&amp;$AQ$3:$AQ$102),ROWS(AQ$3:AQ228)),COUNTIF($AQ$3:$AQ$102,"&lt;"&amp;$AQ$3:$AQ$102),0))</f>
        <v>#NUM!</v>
      </c>
      <c r="AX228" s="344"/>
      <c r="AY228" s="203"/>
      <c r="AZ228" s="203"/>
      <c r="BA228" s="203"/>
      <c r="BB228" s="203"/>
      <c r="BC228" s="203"/>
      <c r="BD228" s="203"/>
      <c r="BE228" s="203"/>
      <c r="BF228" s="203"/>
      <c r="BG228" s="203"/>
      <c r="BH228" s="203"/>
      <c r="BI228" s="203"/>
      <c r="BJ228" s="203"/>
      <c r="BK228" s="203"/>
      <c r="BL228" s="203"/>
      <c r="BM228" s="203"/>
      <c r="BN228" s="203"/>
      <c r="BO228" s="203"/>
      <c r="BP228" s="203"/>
      <c r="BQ228" s="203"/>
      <c r="BR228" s="203"/>
      <c r="BS228" s="203"/>
      <c r="BT228" s="203"/>
      <c r="BU228" s="203"/>
      <c r="BV228" s="203"/>
      <c r="BW228" s="203"/>
      <c r="BX228" s="203"/>
      <c r="BY228" s="203"/>
      <c r="BZ228" s="203"/>
      <c r="CA228" s="203"/>
      <c r="CB228" s="203"/>
      <c r="CC228" s="203"/>
      <c r="CD228" s="203"/>
      <c r="CE228" s="203"/>
      <c r="CF228" s="203"/>
      <c r="CG228" s="203"/>
      <c r="CH228" s="203"/>
      <c r="CI228" s="203"/>
      <c r="CJ228" s="203"/>
      <c r="CK228" s="203"/>
    </row>
    <row r="229" spans="1:89" s="65" customFormat="1" x14ac:dyDescent="0.25">
      <c r="A229" s="261"/>
      <c r="P229" s="203"/>
      <c r="Q229" s="203"/>
      <c r="R229" s="203"/>
      <c r="S229" s="203"/>
      <c r="T229" s="203"/>
      <c r="U229" s="213"/>
      <c r="V229" s="258"/>
      <c r="W229" s="213" t="e">
        <f>Data!#REF!</f>
        <v>#REF!</v>
      </c>
      <c r="X229" s="215">
        <f>IF(ISERROR(INDEX(Data!$DY:$IB,MATCH($W229,Data!$DT:$DT,0),MATCH(X$1&amp;"/"&amp;$A$2,Data!$DY$1:$IB$1,0)))=TRUE,0,INDEX(Data!$DY:$IB,MATCH($W229,Data!$DT:$DT,0),MATCH(X$1&amp;"/"&amp;$A$2,Data!$DY$1:$IB$1,0)))</f>
        <v>0</v>
      </c>
      <c r="Y229" s="215">
        <f>IF(ISERROR(INDEX(Data!$DY:$IB,MATCH($W229,Data!$DT:$DT,0),MATCH(Y$1&amp;"/"&amp;$A$2,Data!$DY$1:$IB$1,0)))=TRUE,0,INDEX(Data!$DY:$IB,MATCH($W229,Data!$DT:$DT,0),MATCH(Y$1&amp;"/"&amp;$A$2,Data!$DY$1:$IB$1,0)))</f>
        <v>0</v>
      </c>
      <c r="Z229" s="215">
        <f>IF(ISERROR(INDEX(Data!$DY:$IB,MATCH($W229,Data!$DT:$DT,0),MATCH(Z$1&amp;"/"&amp;$A$2,Data!$DY$1:$IB$1,0)))=TRUE,0,INDEX(Data!$DY:$IB,MATCH($W229,Data!$DT:$DT,0),MATCH(Z$1&amp;"/"&amp;$A$2,Data!$DY$1:$IB$1,0)))</f>
        <v>0</v>
      </c>
      <c r="AA229" s="215">
        <f>IF(ISERROR(INDEX(Data!$DY:$IB,MATCH($W229,Data!$DT:$DT,0),MATCH(AA$1&amp;"/"&amp;$A$2,Data!$DY$1:$IB$1,0)))=TRUE,0,INDEX(Data!$DY:$IB,MATCH($W229,Data!$DT:$DT,0),MATCH(AA$1&amp;"/"&amp;$A$2,Data!$DY$1:$IB$1,0)))</f>
        <v>0</v>
      </c>
      <c r="AB229" s="215">
        <f>IF(ISERROR(INDEX(Data!$DY:$IB,MATCH($W229,Data!$DT:$DT,0),MATCH(AB$1&amp;"/"&amp;$A$2,Data!$DY$1:$IB$1,0)))=TRUE,0,INDEX(Data!$DY:$IB,MATCH($W229,Data!$DT:$DT,0),MATCH(AB$1&amp;"/"&amp;$A$2,Data!$DY$1:$IB$1,0)))</f>
        <v>0</v>
      </c>
      <c r="AC229" s="213">
        <f t="array" aca="1" ref="AC229" ca="1">SUMPRODUCT(($X229:$AB229&lt;=AC$2)*($X229:$AB229&gt;0))</f>
        <v>0</v>
      </c>
      <c r="AD229" s="213">
        <f t="shared" ca="1" si="73"/>
        <v>0</v>
      </c>
      <c r="AE229" s="213">
        <f t="shared" ca="1" si="73"/>
        <v>0</v>
      </c>
      <c r="AF229" s="213">
        <f t="shared" ca="1" si="73"/>
        <v>0</v>
      </c>
      <c r="AG229" s="213">
        <f t="shared" ca="1" si="73"/>
        <v>0</v>
      </c>
      <c r="AH229" s="213">
        <f t="shared" ca="1" si="73"/>
        <v>0</v>
      </c>
      <c r="AI229" s="213">
        <f t="shared" ca="1" si="47"/>
        <v>0</v>
      </c>
      <c r="AJ229" s="213" t="str">
        <f t="shared" ca="1" si="74"/>
        <v/>
      </c>
      <c r="AK229" s="213" t="str">
        <f t="shared" ca="1" si="75"/>
        <v/>
      </c>
      <c r="AL229" s="213" t="str">
        <f t="shared" ca="1" si="76"/>
        <v/>
      </c>
      <c r="AM229" s="213" t="str">
        <f t="shared" ca="1" si="77"/>
        <v/>
      </c>
      <c r="AN229" s="213" t="str">
        <f t="shared" ca="1" si="78"/>
        <v/>
      </c>
      <c r="AO229" s="213" t="str">
        <f t="shared" ca="1" si="79"/>
        <v/>
      </c>
      <c r="AP229" s="213" t="str">
        <f t="shared" ca="1" si="80"/>
        <v/>
      </c>
      <c r="AQ229" s="213" t="str">
        <f t="shared" ca="1" si="81"/>
        <v/>
      </c>
      <c r="AR229" s="204" t="str">
        <f ca="1">IF(OFFSET($AB229,0,MATCH(A$17,AC$1:AI$1,0))=0,"",OFFSET($AB229,0,MATCH(A$17,AC$1:AI$1,0))&amp;" / "&amp;W229 &amp;" ("&amp;INDEX(Data!DX:DX,MATCH(W229,Data!DT:DT,0))&amp;")")</f>
        <v/>
      </c>
      <c r="AS229" s="204" t="e">
        <f>INDEX(Data!DX:DX,MATCH(W229,Data!DT:DT,0))</f>
        <v>#REF!</v>
      </c>
      <c r="AT229" s="204" t="e">
        <f>MID(INDEX(Data!A:A,MATCH(W229,Data!DT:DT,0)),2,5)</f>
        <v>#REF!</v>
      </c>
      <c r="AU229" s="204" t="e">
        <f>INDEX(Data!DW:DW,MATCH(W229,Data!DT:DT,0))</f>
        <v>#REF!</v>
      </c>
      <c r="AV229" s="204" t="str">
        <f t="shared" ca="1" si="82"/>
        <v/>
      </c>
      <c r="AW229" s="204" t="e">
        <f t="array" aca="1" ref="AW229" ca="1">INDEX($AR$3:$AR$102,MATCH(LARGE(COUNTIF($AQ$3:$AQ$102,"&lt;"&amp;$AQ$3:$AQ$102),ROWS(AQ$3:AQ229)),COUNTIF($AQ$3:$AQ$102,"&lt;"&amp;$AQ$3:$AQ$102),0))</f>
        <v>#NUM!</v>
      </c>
      <c r="AX229" s="344"/>
      <c r="AY229" s="203"/>
      <c r="AZ229" s="203"/>
      <c r="BA229" s="203"/>
      <c r="BB229" s="203"/>
      <c r="BC229" s="203"/>
      <c r="BD229" s="203"/>
      <c r="BE229" s="203"/>
      <c r="BF229" s="203"/>
      <c r="BG229" s="203"/>
      <c r="BH229" s="203"/>
      <c r="BI229" s="203"/>
      <c r="BJ229" s="203"/>
      <c r="BK229" s="203"/>
      <c r="BL229" s="203"/>
      <c r="BM229" s="203"/>
      <c r="BN229" s="203"/>
      <c r="BO229" s="203"/>
      <c r="BP229" s="203"/>
      <c r="BQ229" s="203"/>
      <c r="BR229" s="203"/>
      <c r="BS229" s="203"/>
      <c r="BT229" s="203"/>
      <c r="BU229" s="203"/>
      <c r="BV229" s="203"/>
      <c r="BW229" s="203"/>
      <c r="BX229" s="203"/>
      <c r="BY229" s="203"/>
      <c r="BZ229" s="203"/>
      <c r="CA229" s="203"/>
      <c r="CB229" s="203"/>
      <c r="CC229" s="203"/>
      <c r="CD229" s="203"/>
      <c r="CE229" s="203"/>
      <c r="CF229" s="203"/>
      <c r="CG229" s="203"/>
      <c r="CH229" s="203"/>
      <c r="CI229" s="203"/>
      <c r="CJ229" s="203"/>
      <c r="CK229" s="203"/>
    </row>
    <row r="230" spans="1:89" s="65" customFormat="1" x14ac:dyDescent="0.25">
      <c r="A230" s="261"/>
      <c r="P230" s="203"/>
      <c r="Q230" s="203"/>
      <c r="R230" s="203"/>
      <c r="S230" s="203"/>
      <c r="T230" s="203"/>
      <c r="U230" s="213"/>
      <c r="V230" s="258"/>
      <c r="W230" s="213" t="e">
        <f>Data!#REF!</f>
        <v>#REF!</v>
      </c>
      <c r="X230" s="215">
        <f>IF(ISERROR(INDEX(Data!$DY:$IB,MATCH($W230,Data!$DT:$DT,0),MATCH(X$1&amp;"/"&amp;$A$2,Data!$DY$1:$IB$1,0)))=TRUE,0,INDEX(Data!$DY:$IB,MATCH($W230,Data!$DT:$DT,0),MATCH(X$1&amp;"/"&amp;$A$2,Data!$DY$1:$IB$1,0)))</f>
        <v>0</v>
      </c>
      <c r="Y230" s="215">
        <f>IF(ISERROR(INDEX(Data!$DY:$IB,MATCH($W230,Data!$DT:$DT,0),MATCH(Y$1&amp;"/"&amp;$A$2,Data!$DY$1:$IB$1,0)))=TRUE,0,INDEX(Data!$DY:$IB,MATCH($W230,Data!$DT:$DT,0),MATCH(Y$1&amp;"/"&amp;$A$2,Data!$DY$1:$IB$1,0)))</f>
        <v>0</v>
      </c>
      <c r="Z230" s="215">
        <f>IF(ISERROR(INDEX(Data!$DY:$IB,MATCH($W230,Data!$DT:$DT,0),MATCH(Z$1&amp;"/"&amp;$A$2,Data!$DY$1:$IB$1,0)))=TRUE,0,INDEX(Data!$DY:$IB,MATCH($W230,Data!$DT:$DT,0),MATCH(Z$1&amp;"/"&amp;$A$2,Data!$DY$1:$IB$1,0)))</f>
        <v>0</v>
      </c>
      <c r="AA230" s="215">
        <f>IF(ISERROR(INDEX(Data!$DY:$IB,MATCH($W230,Data!$DT:$DT,0),MATCH(AA$1&amp;"/"&amp;$A$2,Data!$DY$1:$IB$1,0)))=TRUE,0,INDEX(Data!$DY:$IB,MATCH($W230,Data!$DT:$DT,0),MATCH(AA$1&amp;"/"&amp;$A$2,Data!$DY$1:$IB$1,0)))</f>
        <v>0</v>
      </c>
      <c r="AB230" s="215">
        <f>IF(ISERROR(INDEX(Data!$DY:$IB,MATCH($W230,Data!$DT:$DT,0),MATCH(AB$1&amp;"/"&amp;$A$2,Data!$DY$1:$IB$1,0)))=TRUE,0,INDEX(Data!$DY:$IB,MATCH($W230,Data!$DT:$DT,0),MATCH(AB$1&amp;"/"&amp;$A$2,Data!$DY$1:$IB$1,0)))</f>
        <v>0</v>
      </c>
      <c r="AC230" s="213">
        <f t="array" aca="1" ref="AC230" ca="1">SUMPRODUCT(($X230:$AB230&lt;=AC$2)*($X230:$AB230&gt;0))</f>
        <v>0</v>
      </c>
      <c r="AD230" s="213">
        <f t="shared" ca="1" si="73"/>
        <v>0</v>
      </c>
      <c r="AE230" s="213">
        <f t="shared" ca="1" si="73"/>
        <v>0</v>
      </c>
      <c r="AF230" s="213">
        <f t="shared" ca="1" si="73"/>
        <v>0</v>
      </c>
      <c r="AG230" s="213">
        <f t="shared" ca="1" si="73"/>
        <v>0</v>
      </c>
      <c r="AH230" s="213">
        <f t="shared" ca="1" si="73"/>
        <v>0</v>
      </c>
      <c r="AI230" s="213">
        <f t="shared" ca="1" si="47"/>
        <v>0</v>
      </c>
      <c r="AJ230" s="213" t="str">
        <f t="shared" ca="1" si="74"/>
        <v/>
      </c>
      <c r="AK230" s="213" t="str">
        <f t="shared" ca="1" si="75"/>
        <v/>
      </c>
      <c r="AL230" s="213" t="str">
        <f t="shared" ca="1" si="76"/>
        <v/>
      </c>
      <c r="AM230" s="213" t="str">
        <f t="shared" ca="1" si="77"/>
        <v/>
      </c>
      <c r="AN230" s="213" t="str">
        <f t="shared" ca="1" si="78"/>
        <v/>
      </c>
      <c r="AO230" s="213" t="str">
        <f t="shared" ca="1" si="79"/>
        <v/>
      </c>
      <c r="AP230" s="213" t="str">
        <f t="shared" ca="1" si="80"/>
        <v/>
      </c>
      <c r="AQ230" s="213" t="str">
        <f t="shared" ca="1" si="81"/>
        <v/>
      </c>
      <c r="AR230" s="204" t="str">
        <f ca="1">IF(OFFSET($AB230,0,MATCH(A$17,AC$1:AI$1,0))=0,"",OFFSET($AB230,0,MATCH(A$17,AC$1:AI$1,0))&amp;" / "&amp;W230 &amp;" ("&amp;INDEX(Data!DX:DX,MATCH(W230,Data!DT:DT,0))&amp;")")</f>
        <v/>
      </c>
      <c r="AS230" s="204" t="e">
        <f>INDEX(Data!DX:DX,MATCH(W230,Data!DT:DT,0))</f>
        <v>#REF!</v>
      </c>
      <c r="AT230" s="204" t="e">
        <f>MID(INDEX(Data!A:A,MATCH(W230,Data!DT:DT,0)),2,5)</f>
        <v>#REF!</v>
      </c>
      <c r="AU230" s="204" t="e">
        <f>INDEX(Data!DW:DW,MATCH(W230,Data!DT:DT,0))</f>
        <v>#REF!</v>
      </c>
      <c r="AV230" s="204" t="str">
        <f t="shared" ca="1" si="82"/>
        <v/>
      </c>
      <c r="AW230" s="204" t="e">
        <f t="array" aca="1" ref="AW230" ca="1">INDEX($AR$3:$AR$102,MATCH(LARGE(COUNTIF($AQ$3:$AQ$102,"&lt;"&amp;$AQ$3:$AQ$102),ROWS(AQ$3:AQ230)),COUNTIF($AQ$3:$AQ$102,"&lt;"&amp;$AQ$3:$AQ$102),0))</f>
        <v>#NUM!</v>
      </c>
      <c r="AX230" s="344"/>
      <c r="AY230" s="203"/>
      <c r="AZ230" s="203"/>
      <c r="BA230" s="203"/>
      <c r="BB230" s="203"/>
      <c r="BC230" s="203"/>
      <c r="BD230" s="203"/>
      <c r="BE230" s="203"/>
      <c r="BF230" s="203"/>
      <c r="BG230" s="203"/>
      <c r="BH230" s="203"/>
      <c r="BI230" s="203"/>
      <c r="BJ230" s="203"/>
      <c r="BK230" s="203"/>
      <c r="BL230" s="203"/>
      <c r="BM230" s="203"/>
      <c r="BN230" s="203"/>
      <c r="BO230" s="203"/>
      <c r="BP230" s="203"/>
      <c r="BQ230" s="203"/>
      <c r="BR230" s="203"/>
      <c r="BS230" s="203"/>
      <c r="BT230" s="203"/>
      <c r="BU230" s="203"/>
      <c r="BV230" s="203"/>
      <c r="BW230" s="203"/>
      <c r="BX230" s="203"/>
      <c r="BY230" s="203"/>
      <c r="BZ230" s="203"/>
      <c r="CA230" s="203"/>
      <c r="CB230" s="203"/>
      <c r="CC230" s="203"/>
      <c r="CD230" s="203"/>
      <c r="CE230" s="203"/>
      <c r="CF230" s="203"/>
      <c r="CG230" s="203"/>
      <c r="CH230" s="203"/>
      <c r="CI230" s="203"/>
      <c r="CJ230" s="203"/>
      <c r="CK230" s="203"/>
    </row>
    <row r="231" spans="1:89" s="65" customFormat="1" x14ac:dyDescent="0.25">
      <c r="A231" s="261"/>
      <c r="P231" s="203"/>
      <c r="Q231" s="203"/>
      <c r="R231" s="203"/>
      <c r="S231" s="203"/>
      <c r="T231" s="203"/>
      <c r="U231" s="213"/>
      <c r="V231" s="258"/>
      <c r="W231" s="213" t="e">
        <f>Data!#REF!</f>
        <v>#REF!</v>
      </c>
      <c r="X231" s="215">
        <f>IF(ISERROR(INDEX(Data!$DY:$IB,MATCH($W231,Data!$DT:$DT,0),MATCH(X$1&amp;"/"&amp;$A$2,Data!$DY$1:$IB$1,0)))=TRUE,0,INDEX(Data!$DY:$IB,MATCH($W231,Data!$DT:$DT,0),MATCH(X$1&amp;"/"&amp;$A$2,Data!$DY$1:$IB$1,0)))</f>
        <v>0</v>
      </c>
      <c r="Y231" s="215">
        <f>IF(ISERROR(INDEX(Data!$DY:$IB,MATCH($W231,Data!$DT:$DT,0),MATCH(Y$1&amp;"/"&amp;$A$2,Data!$DY$1:$IB$1,0)))=TRUE,0,INDEX(Data!$DY:$IB,MATCH($W231,Data!$DT:$DT,0),MATCH(Y$1&amp;"/"&amp;$A$2,Data!$DY$1:$IB$1,0)))</f>
        <v>0</v>
      </c>
      <c r="Z231" s="215">
        <f>IF(ISERROR(INDEX(Data!$DY:$IB,MATCH($W231,Data!$DT:$DT,0),MATCH(Z$1&amp;"/"&amp;$A$2,Data!$DY$1:$IB$1,0)))=TRUE,0,INDEX(Data!$DY:$IB,MATCH($W231,Data!$DT:$DT,0),MATCH(Z$1&amp;"/"&amp;$A$2,Data!$DY$1:$IB$1,0)))</f>
        <v>0</v>
      </c>
      <c r="AA231" s="215">
        <f>IF(ISERROR(INDEX(Data!$DY:$IB,MATCH($W231,Data!$DT:$DT,0),MATCH(AA$1&amp;"/"&amp;$A$2,Data!$DY$1:$IB$1,0)))=TRUE,0,INDEX(Data!$DY:$IB,MATCH($W231,Data!$DT:$DT,0),MATCH(AA$1&amp;"/"&amp;$A$2,Data!$DY$1:$IB$1,0)))</f>
        <v>0</v>
      </c>
      <c r="AB231" s="215">
        <f>IF(ISERROR(INDEX(Data!$DY:$IB,MATCH($W231,Data!$DT:$DT,0),MATCH(AB$1&amp;"/"&amp;$A$2,Data!$DY$1:$IB$1,0)))=TRUE,0,INDEX(Data!$DY:$IB,MATCH($W231,Data!$DT:$DT,0),MATCH(AB$1&amp;"/"&amp;$A$2,Data!$DY$1:$IB$1,0)))</f>
        <v>0</v>
      </c>
      <c r="AC231" s="213">
        <f t="array" aca="1" ref="AC231" ca="1">SUMPRODUCT(($X231:$AB231&lt;=AC$2)*($X231:$AB231&gt;0))</f>
        <v>0</v>
      </c>
      <c r="AD231" s="213">
        <f t="shared" ca="1" si="73"/>
        <v>0</v>
      </c>
      <c r="AE231" s="213">
        <f t="shared" ca="1" si="73"/>
        <v>0</v>
      </c>
      <c r="AF231" s="213">
        <f t="shared" ca="1" si="73"/>
        <v>0</v>
      </c>
      <c r="AG231" s="213">
        <f t="shared" ca="1" si="73"/>
        <v>0</v>
      </c>
      <c r="AH231" s="213">
        <f t="shared" ca="1" si="73"/>
        <v>0</v>
      </c>
      <c r="AI231" s="213">
        <f t="shared" ca="1" si="47"/>
        <v>0</v>
      </c>
      <c r="AJ231" s="213" t="str">
        <f t="shared" ca="1" si="74"/>
        <v/>
      </c>
      <c r="AK231" s="213" t="str">
        <f t="shared" ca="1" si="75"/>
        <v/>
      </c>
      <c r="AL231" s="213" t="str">
        <f t="shared" ca="1" si="76"/>
        <v/>
      </c>
      <c r="AM231" s="213" t="str">
        <f t="shared" ca="1" si="77"/>
        <v/>
      </c>
      <c r="AN231" s="213" t="str">
        <f t="shared" ca="1" si="78"/>
        <v/>
      </c>
      <c r="AO231" s="213" t="str">
        <f t="shared" ca="1" si="79"/>
        <v/>
      </c>
      <c r="AP231" s="213" t="str">
        <f t="shared" ca="1" si="80"/>
        <v/>
      </c>
      <c r="AQ231" s="213" t="str">
        <f t="shared" ca="1" si="81"/>
        <v/>
      </c>
      <c r="AR231" s="204" t="str">
        <f ca="1">IF(OFFSET($AB231,0,MATCH(A$17,AC$1:AI$1,0))=0,"",OFFSET($AB231,0,MATCH(A$17,AC$1:AI$1,0))&amp;" / "&amp;W231 &amp;" ("&amp;INDEX(Data!DX:DX,MATCH(W231,Data!DT:DT,0))&amp;")")</f>
        <v/>
      </c>
      <c r="AS231" s="204" t="e">
        <f>INDEX(Data!DX:DX,MATCH(W231,Data!DT:DT,0))</f>
        <v>#REF!</v>
      </c>
      <c r="AT231" s="204" t="e">
        <f>MID(INDEX(Data!A:A,MATCH(W231,Data!DT:DT,0)),2,5)</f>
        <v>#REF!</v>
      </c>
      <c r="AU231" s="204" t="e">
        <f>INDEX(Data!DW:DW,MATCH(W231,Data!DT:DT,0))</f>
        <v>#REF!</v>
      </c>
      <c r="AV231" s="204" t="str">
        <f t="shared" ca="1" si="82"/>
        <v/>
      </c>
      <c r="AW231" s="204" t="e">
        <f t="array" aca="1" ref="AW231" ca="1">INDEX($AR$3:$AR$102,MATCH(LARGE(COUNTIF($AQ$3:$AQ$102,"&lt;"&amp;$AQ$3:$AQ$102),ROWS(AQ$3:AQ231)),COUNTIF($AQ$3:$AQ$102,"&lt;"&amp;$AQ$3:$AQ$102),0))</f>
        <v>#NUM!</v>
      </c>
      <c r="AX231" s="344"/>
      <c r="AY231" s="203"/>
      <c r="AZ231" s="203"/>
      <c r="BA231" s="203"/>
      <c r="BB231" s="203"/>
      <c r="BC231" s="203"/>
      <c r="BD231" s="203"/>
      <c r="BE231" s="203"/>
      <c r="BF231" s="203"/>
      <c r="BG231" s="203"/>
      <c r="BH231" s="203"/>
      <c r="BI231" s="203"/>
      <c r="BJ231" s="203"/>
      <c r="BK231" s="203"/>
      <c r="BL231" s="203"/>
      <c r="BM231" s="203"/>
      <c r="BN231" s="203"/>
      <c r="BO231" s="203"/>
      <c r="BP231" s="203"/>
      <c r="BQ231" s="203"/>
      <c r="BR231" s="203"/>
      <c r="BS231" s="203"/>
      <c r="BT231" s="203"/>
      <c r="BU231" s="203"/>
      <c r="BV231" s="203"/>
      <c r="BW231" s="203"/>
      <c r="BX231" s="203"/>
      <c r="BY231" s="203"/>
      <c r="BZ231" s="203"/>
      <c r="CA231" s="203"/>
      <c r="CB231" s="203"/>
      <c r="CC231" s="203"/>
      <c r="CD231" s="203"/>
      <c r="CE231" s="203"/>
      <c r="CF231" s="203"/>
      <c r="CG231" s="203"/>
      <c r="CH231" s="203"/>
      <c r="CI231" s="203"/>
      <c r="CJ231" s="203"/>
      <c r="CK231" s="203"/>
    </row>
    <row r="232" spans="1:89" s="65" customFormat="1" x14ac:dyDescent="0.25">
      <c r="A232" s="261"/>
      <c r="P232" s="203"/>
      <c r="Q232" s="203"/>
      <c r="R232" s="203"/>
      <c r="S232" s="203"/>
      <c r="T232" s="203"/>
      <c r="U232" s="213"/>
      <c r="V232" s="258"/>
      <c r="W232" s="213" t="e">
        <f>Data!#REF!</f>
        <v>#REF!</v>
      </c>
      <c r="X232" s="215">
        <f>IF(ISERROR(INDEX(Data!$DY:$IB,MATCH($W232,Data!$DT:$DT,0),MATCH(X$1&amp;"/"&amp;$A$2,Data!$DY$1:$IB$1,0)))=TRUE,0,INDEX(Data!$DY:$IB,MATCH($W232,Data!$DT:$DT,0),MATCH(X$1&amp;"/"&amp;$A$2,Data!$DY$1:$IB$1,0)))</f>
        <v>0</v>
      </c>
      <c r="Y232" s="215">
        <f>IF(ISERROR(INDEX(Data!$DY:$IB,MATCH($W232,Data!$DT:$DT,0),MATCH(Y$1&amp;"/"&amp;$A$2,Data!$DY$1:$IB$1,0)))=TRUE,0,INDEX(Data!$DY:$IB,MATCH($W232,Data!$DT:$DT,0),MATCH(Y$1&amp;"/"&amp;$A$2,Data!$DY$1:$IB$1,0)))</f>
        <v>0</v>
      </c>
      <c r="Z232" s="215">
        <f>IF(ISERROR(INDEX(Data!$DY:$IB,MATCH($W232,Data!$DT:$DT,0),MATCH(Z$1&amp;"/"&amp;$A$2,Data!$DY$1:$IB$1,0)))=TRUE,0,INDEX(Data!$DY:$IB,MATCH($W232,Data!$DT:$DT,0),MATCH(Z$1&amp;"/"&amp;$A$2,Data!$DY$1:$IB$1,0)))</f>
        <v>0</v>
      </c>
      <c r="AA232" s="215">
        <f>IF(ISERROR(INDEX(Data!$DY:$IB,MATCH($W232,Data!$DT:$DT,0),MATCH(AA$1&amp;"/"&amp;$A$2,Data!$DY$1:$IB$1,0)))=TRUE,0,INDEX(Data!$DY:$IB,MATCH($W232,Data!$DT:$DT,0),MATCH(AA$1&amp;"/"&amp;$A$2,Data!$DY$1:$IB$1,0)))</f>
        <v>0</v>
      </c>
      <c r="AB232" s="215">
        <f>IF(ISERROR(INDEX(Data!$DY:$IB,MATCH($W232,Data!$DT:$DT,0),MATCH(AB$1&amp;"/"&amp;$A$2,Data!$DY$1:$IB$1,0)))=TRUE,0,INDEX(Data!$DY:$IB,MATCH($W232,Data!$DT:$DT,0),MATCH(AB$1&amp;"/"&amp;$A$2,Data!$DY$1:$IB$1,0)))</f>
        <v>0</v>
      </c>
      <c r="AC232" s="213">
        <f t="array" aca="1" ref="AC232" ca="1">SUMPRODUCT(($X232:$AB232&lt;=AC$2)*($X232:$AB232&gt;0))</f>
        <v>0</v>
      </c>
      <c r="AD232" s="213">
        <f t="shared" ca="1" si="73"/>
        <v>0</v>
      </c>
      <c r="AE232" s="213">
        <f t="shared" ca="1" si="73"/>
        <v>0</v>
      </c>
      <c r="AF232" s="213">
        <f t="shared" ca="1" si="73"/>
        <v>0</v>
      </c>
      <c r="AG232" s="213">
        <f t="shared" ca="1" si="73"/>
        <v>0</v>
      </c>
      <c r="AH232" s="213">
        <f t="shared" ca="1" si="73"/>
        <v>0</v>
      </c>
      <c r="AI232" s="213">
        <f t="shared" ca="1" si="47"/>
        <v>0</v>
      </c>
      <c r="AJ232" s="213" t="str">
        <f t="shared" ca="1" si="74"/>
        <v/>
      </c>
      <c r="AK232" s="213" t="str">
        <f t="shared" ca="1" si="75"/>
        <v/>
      </c>
      <c r="AL232" s="213" t="str">
        <f t="shared" ca="1" si="76"/>
        <v/>
      </c>
      <c r="AM232" s="213" t="str">
        <f t="shared" ca="1" si="77"/>
        <v/>
      </c>
      <c r="AN232" s="213" t="str">
        <f t="shared" ca="1" si="78"/>
        <v/>
      </c>
      <c r="AO232" s="213" t="str">
        <f t="shared" ca="1" si="79"/>
        <v/>
      </c>
      <c r="AP232" s="213" t="str">
        <f t="shared" ca="1" si="80"/>
        <v/>
      </c>
      <c r="AQ232" s="213" t="str">
        <f t="shared" ca="1" si="81"/>
        <v/>
      </c>
      <c r="AR232" s="204" t="str">
        <f ca="1">IF(OFFSET($AB232,0,MATCH(A$17,AC$1:AI$1,0))=0,"",OFFSET($AB232,0,MATCH(A$17,AC$1:AI$1,0))&amp;" / "&amp;W232 &amp;" ("&amp;INDEX(Data!DX:DX,MATCH(W232,Data!DT:DT,0))&amp;")")</f>
        <v/>
      </c>
      <c r="AS232" s="204" t="e">
        <f>INDEX(Data!DX:DX,MATCH(W232,Data!DT:DT,0))</f>
        <v>#REF!</v>
      </c>
      <c r="AT232" s="204" t="e">
        <f>MID(INDEX(Data!A:A,MATCH(W232,Data!DT:DT,0)),2,5)</f>
        <v>#REF!</v>
      </c>
      <c r="AU232" s="204" t="e">
        <f>INDEX(Data!DW:DW,MATCH(W232,Data!DT:DT,0))</f>
        <v>#REF!</v>
      </c>
      <c r="AV232" s="204" t="str">
        <f t="shared" ca="1" si="82"/>
        <v/>
      </c>
      <c r="AW232" s="204" t="e">
        <f t="array" aca="1" ref="AW232" ca="1">INDEX($AR$3:$AR$102,MATCH(LARGE(COUNTIF($AQ$3:$AQ$102,"&lt;"&amp;$AQ$3:$AQ$102),ROWS(AQ$3:AQ232)),COUNTIF($AQ$3:$AQ$102,"&lt;"&amp;$AQ$3:$AQ$102),0))</f>
        <v>#NUM!</v>
      </c>
      <c r="AX232" s="344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203"/>
      <c r="BN232" s="203"/>
      <c r="BO232" s="203"/>
      <c r="BP232" s="203"/>
      <c r="BQ232" s="203"/>
      <c r="BR232" s="203"/>
      <c r="BS232" s="203"/>
      <c r="BT232" s="203"/>
      <c r="BU232" s="203"/>
      <c r="BV232" s="203"/>
      <c r="BW232" s="203"/>
      <c r="BX232" s="203"/>
      <c r="BY232" s="203"/>
      <c r="BZ232" s="203"/>
      <c r="CA232" s="203"/>
      <c r="CB232" s="203"/>
      <c r="CC232" s="203"/>
      <c r="CD232" s="203"/>
      <c r="CE232" s="203"/>
      <c r="CF232" s="203"/>
      <c r="CG232" s="203"/>
      <c r="CH232" s="203"/>
      <c r="CI232" s="203"/>
      <c r="CJ232" s="203"/>
      <c r="CK232" s="203"/>
    </row>
    <row r="233" spans="1:89" s="65" customFormat="1" x14ac:dyDescent="0.25">
      <c r="A233" s="261"/>
      <c r="P233" s="203"/>
      <c r="Q233" s="203"/>
      <c r="R233" s="203"/>
      <c r="S233" s="203"/>
      <c r="T233" s="203"/>
      <c r="U233" s="213"/>
      <c r="V233" s="258"/>
      <c r="W233" s="213" t="e">
        <f>Data!#REF!</f>
        <v>#REF!</v>
      </c>
      <c r="X233" s="215">
        <f>IF(ISERROR(INDEX(Data!$DY:$IB,MATCH($W233,Data!$DT:$DT,0),MATCH(X$1&amp;"/"&amp;$A$2,Data!$DY$1:$IB$1,0)))=TRUE,0,INDEX(Data!$DY:$IB,MATCH($W233,Data!$DT:$DT,0),MATCH(X$1&amp;"/"&amp;$A$2,Data!$DY$1:$IB$1,0)))</f>
        <v>0</v>
      </c>
      <c r="Y233" s="215">
        <f>IF(ISERROR(INDEX(Data!$DY:$IB,MATCH($W233,Data!$DT:$DT,0),MATCH(Y$1&amp;"/"&amp;$A$2,Data!$DY$1:$IB$1,0)))=TRUE,0,INDEX(Data!$DY:$IB,MATCH($W233,Data!$DT:$DT,0),MATCH(Y$1&amp;"/"&amp;$A$2,Data!$DY$1:$IB$1,0)))</f>
        <v>0</v>
      </c>
      <c r="Z233" s="215">
        <f>IF(ISERROR(INDEX(Data!$DY:$IB,MATCH($W233,Data!$DT:$DT,0),MATCH(Z$1&amp;"/"&amp;$A$2,Data!$DY$1:$IB$1,0)))=TRUE,0,INDEX(Data!$DY:$IB,MATCH($W233,Data!$DT:$DT,0),MATCH(Z$1&amp;"/"&amp;$A$2,Data!$DY$1:$IB$1,0)))</f>
        <v>0</v>
      </c>
      <c r="AA233" s="215">
        <f>IF(ISERROR(INDEX(Data!$DY:$IB,MATCH($W233,Data!$DT:$DT,0),MATCH(AA$1&amp;"/"&amp;$A$2,Data!$DY$1:$IB$1,0)))=TRUE,0,INDEX(Data!$DY:$IB,MATCH($W233,Data!$DT:$DT,0),MATCH(AA$1&amp;"/"&amp;$A$2,Data!$DY$1:$IB$1,0)))</f>
        <v>0</v>
      </c>
      <c r="AB233" s="215">
        <f>IF(ISERROR(INDEX(Data!$DY:$IB,MATCH($W233,Data!$DT:$DT,0),MATCH(AB$1&amp;"/"&amp;$A$2,Data!$DY$1:$IB$1,0)))=TRUE,0,INDEX(Data!$DY:$IB,MATCH($W233,Data!$DT:$DT,0),MATCH(AB$1&amp;"/"&amp;$A$2,Data!$DY$1:$IB$1,0)))</f>
        <v>0</v>
      </c>
      <c r="AC233" s="213">
        <f t="array" aca="1" ref="AC233" ca="1">SUMPRODUCT(($X233:$AB233&lt;=AC$2)*($X233:$AB233&gt;0))</f>
        <v>0</v>
      </c>
      <c r="AD233" s="213">
        <f t="shared" ca="1" si="73"/>
        <v>0</v>
      </c>
      <c r="AE233" s="213">
        <f t="shared" ca="1" si="73"/>
        <v>0</v>
      </c>
      <c r="AF233" s="213">
        <f t="shared" ca="1" si="73"/>
        <v>0</v>
      </c>
      <c r="AG233" s="213">
        <f t="shared" ca="1" si="73"/>
        <v>0</v>
      </c>
      <c r="AH233" s="213">
        <f t="shared" ca="1" si="73"/>
        <v>0</v>
      </c>
      <c r="AI233" s="213">
        <f t="shared" ca="1" si="47"/>
        <v>0</v>
      </c>
      <c r="AJ233" s="213" t="str">
        <f t="shared" ca="1" si="74"/>
        <v/>
      </c>
      <c r="AK233" s="213" t="str">
        <f t="shared" ca="1" si="75"/>
        <v/>
      </c>
      <c r="AL233" s="213" t="str">
        <f t="shared" ca="1" si="76"/>
        <v/>
      </c>
      <c r="AM233" s="213" t="str">
        <f t="shared" ca="1" si="77"/>
        <v/>
      </c>
      <c r="AN233" s="213" t="str">
        <f t="shared" ca="1" si="78"/>
        <v/>
      </c>
      <c r="AO233" s="213" t="str">
        <f t="shared" ca="1" si="79"/>
        <v/>
      </c>
      <c r="AP233" s="213" t="str">
        <f t="shared" ca="1" si="80"/>
        <v/>
      </c>
      <c r="AQ233" s="213" t="str">
        <f t="shared" ca="1" si="81"/>
        <v/>
      </c>
      <c r="AR233" s="204" t="str">
        <f ca="1">IF(OFFSET($AB233,0,MATCH(A$17,AC$1:AI$1,0))=0,"",OFFSET($AB233,0,MATCH(A$17,AC$1:AI$1,0))&amp;" / "&amp;W233 &amp;" ("&amp;INDEX(Data!DX:DX,MATCH(W233,Data!DT:DT,0))&amp;")")</f>
        <v/>
      </c>
      <c r="AS233" s="204" t="e">
        <f>INDEX(Data!DX:DX,MATCH(W233,Data!DT:DT,0))</f>
        <v>#REF!</v>
      </c>
      <c r="AT233" s="204" t="e">
        <f>MID(INDEX(Data!A:A,MATCH(W233,Data!DT:DT,0)),2,5)</f>
        <v>#REF!</v>
      </c>
      <c r="AU233" s="204" t="e">
        <f>INDEX(Data!DW:DW,MATCH(W233,Data!DT:DT,0))</f>
        <v>#REF!</v>
      </c>
      <c r="AV233" s="204" t="str">
        <f t="shared" ca="1" si="82"/>
        <v/>
      </c>
      <c r="AW233" s="204" t="e">
        <f t="array" aca="1" ref="AW233" ca="1">INDEX($AR$3:$AR$102,MATCH(LARGE(COUNTIF($AQ$3:$AQ$102,"&lt;"&amp;$AQ$3:$AQ$102),ROWS(AQ$3:AQ233)),COUNTIF($AQ$3:$AQ$102,"&lt;"&amp;$AQ$3:$AQ$102),0))</f>
        <v>#NUM!</v>
      </c>
      <c r="AX233" s="344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203"/>
      <c r="BN233" s="203"/>
      <c r="BO233" s="203"/>
      <c r="BP233" s="203"/>
      <c r="BQ233" s="203"/>
      <c r="BR233" s="203"/>
      <c r="BS233" s="203"/>
      <c r="BT233" s="203"/>
      <c r="BU233" s="203"/>
      <c r="BV233" s="203"/>
      <c r="BW233" s="203"/>
      <c r="BX233" s="203"/>
      <c r="BY233" s="203"/>
      <c r="BZ233" s="203"/>
      <c r="CA233" s="203"/>
      <c r="CB233" s="203"/>
      <c r="CC233" s="203"/>
      <c r="CD233" s="203"/>
      <c r="CE233" s="203"/>
      <c r="CF233" s="203"/>
      <c r="CG233" s="203"/>
      <c r="CH233" s="203"/>
      <c r="CI233" s="203"/>
      <c r="CJ233" s="203"/>
      <c r="CK233" s="203"/>
    </row>
    <row r="234" spans="1:89" s="65" customFormat="1" x14ac:dyDescent="0.25">
      <c r="A234" s="261"/>
      <c r="P234" s="203"/>
      <c r="Q234" s="203"/>
      <c r="R234" s="203"/>
      <c r="S234" s="203"/>
      <c r="T234" s="203"/>
      <c r="U234" s="213"/>
      <c r="V234" s="258"/>
      <c r="W234" s="213" t="e">
        <f>Data!#REF!</f>
        <v>#REF!</v>
      </c>
      <c r="X234" s="215">
        <f>IF(ISERROR(INDEX(Data!$DY:$IB,MATCH($W234,Data!$DT:$DT,0),MATCH(X$1&amp;"/"&amp;$A$2,Data!$DY$1:$IB$1,0)))=TRUE,0,INDEX(Data!$DY:$IB,MATCH($W234,Data!$DT:$DT,0),MATCH(X$1&amp;"/"&amp;$A$2,Data!$DY$1:$IB$1,0)))</f>
        <v>0</v>
      </c>
      <c r="Y234" s="215">
        <f>IF(ISERROR(INDEX(Data!$DY:$IB,MATCH($W234,Data!$DT:$DT,0),MATCH(Y$1&amp;"/"&amp;$A$2,Data!$DY$1:$IB$1,0)))=TRUE,0,INDEX(Data!$DY:$IB,MATCH($W234,Data!$DT:$DT,0),MATCH(Y$1&amp;"/"&amp;$A$2,Data!$DY$1:$IB$1,0)))</f>
        <v>0</v>
      </c>
      <c r="Z234" s="215">
        <f>IF(ISERROR(INDEX(Data!$DY:$IB,MATCH($W234,Data!$DT:$DT,0),MATCH(Z$1&amp;"/"&amp;$A$2,Data!$DY$1:$IB$1,0)))=TRUE,0,INDEX(Data!$DY:$IB,MATCH($W234,Data!$DT:$DT,0),MATCH(Z$1&amp;"/"&amp;$A$2,Data!$DY$1:$IB$1,0)))</f>
        <v>0</v>
      </c>
      <c r="AA234" s="215">
        <f>IF(ISERROR(INDEX(Data!$DY:$IB,MATCH($W234,Data!$DT:$DT,0),MATCH(AA$1&amp;"/"&amp;$A$2,Data!$DY$1:$IB$1,0)))=TRUE,0,INDEX(Data!$DY:$IB,MATCH($W234,Data!$DT:$DT,0),MATCH(AA$1&amp;"/"&amp;$A$2,Data!$DY$1:$IB$1,0)))</f>
        <v>0</v>
      </c>
      <c r="AB234" s="215">
        <f>IF(ISERROR(INDEX(Data!$DY:$IB,MATCH($W234,Data!$DT:$DT,0),MATCH(AB$1&amp;"/"&amp;$A$2,Data!$DY$1:$IB$1,0)))=TRUE,0,INDEX(Data!$DY:$IB,MATCH($W234,Data!$DT:$DT,0),MATCH(AB$1&amp;"/"&amp;$A$2,Data!$DY$1:$IB$1,0)))</f>
        <v>0</v>
      </c>
      <c r="AC234" s="213">
        <f t="array" aca="1" ref="AC234" ca="1">SUMPRODUCT(($X234:$AB234&lt;=AC$2)*($X234:$AB234&gt;0))</f>
        <v>0</v>
      </c>
      <c r="AD234" s="213">
        <f t="shared" ca="1" si="73"/>
        <v>0</v>
      </c>
      <c r="AE234" s="213">
        <f t="shared" ca="1" si="73"/>
        <v>0</v>
      </c>
      <c r="AF234" s="213">
        <f t="shared" ca="1" si="73"/>
        <v>0</v>
      </c>
      <c r="AG234" s="213">
        <f t="shared" ca="1" si="73"/>
        <v>0</v>
      </c>
      <c r="AH234" s="213">
        <f t="shared" ca="1" si="73"/>
        <v>0</v>
      </c>
      <c r="AI234" s="213">
        <f t="shared" ca="1" si="47"/>
        <v>0</v>
      </c>
      <c r="AJ234" s="213" t="str">
        <f t="shared" ca="1" si="74"/>
        <v/>
      </c>
      <c r="AK234" s="213" t="str">
        <f t="shared" ca="1" si="75"/>
        <v/>
      </c>
      <c r="AL234" s="213" t="str">
        <f t="shared" ca="1" si="76"/>
        <v/>
      </c>
      <c r="AM234" s="213" t="str">
        <f t="shared" ca="1" si="77"/>
        <v/>
      </c>
      <c r="AN234" s="213" t="str">
        <f t="shared" ca="1" si="78"/>
        <v/>
      </c>
      <c r="AO234" s="213" t="str">
        <f t="shared" ca="1" si="79"/>
        <v/>
      </c>
      <c r="AP234" s="213" t="str">
        <f t="shared" ca="1" si="80"/>
        <v/>
      </c>
      <c r="AQ234" s="213" t="str">
        <f t="shared" ca="1" si="81"/>
        <v/>
      </c>
      <c r="AR234" s="204" t="str">
        <f ca="1">IF(OFFSET($AB234,0,MATCH(A$17,AC$1:AI$1,0))=0,"",OFFSET($AB234,0,MATCH(A$17,AC$1:AI$1,0))&amp;" / "&amp;W234 &amp;" ("&amp;INDEX(Data!DX:DX,MATCH(W234,Data!DT:DT,0))&amp;")")</f>
        <v/>
      </c>
      <c r="AS234" s="204" t="e">
        <f>INDEX(Data!DX:DX,MATCH(W234,Data!DT:DT,0))</f>
        <v>#REF!</v>
      </c>
      <c r="AT234" s="204" t="e">
        <f>MID(INDEX(Data!A:A,MATCH(W234,Data!DT:DT,0)),2,5)</f>
        <v>#REF!</v>
      </c>
      <c r="AU234" s="204" t="e">
        <f>INDEX(Data!DW:DW,MATCH(W234,Data!DT:DT,0))</f>
        <v>#REF!</v>
      </c>
      <c r="AV234" s="204" t="str">
        <f t="shared" ca="1" si="82"/>
        <v/>
      </c>
      <c r="AW234" s="204" t="e">
        <f t="array" aca="1" ref="AW234" ca="1">INDEX($AR$3:$AR$102,MATCH(LARGE(COUNTIF($AQ$3:$AQ$102,"&lt;"&amp;$AQ$3:$AQ$102),ROWS(AQ$3:AQ234)),COUNTIF($AQ$3:$AQ$102,"&lt;"&amp;$AQ$3:$AQ$102),0))</f>
        <v>#NUM!</v>
      </c>
      <c r="AX234" s="344"/>
      <c r="AY234" s="203"/>
      <c r="AZ234" s="203"/>
      <c r="BA234" s="203"/>
      <c r="BB234" s="203"/>
      <c r="BC234" s="203"/>
      <c r="BD234" s="203"/>
      <c r="BE234" s="203"/>
      <c r="BF234" s="203"/>
      <c r="BG234" s="203"/>
      <c r="BH234" s="203"/>
      <c r="BI234" s="203"/>
      <c r="BJ234" s="203"/>
      <c r="BK234" s="203"/>
      <c r="BL234" s="203"/>
      <c r="BM234" s="203"/>
      <c r="BN234" s="203"/>
      <c r="BO234" s="203"/>
      <c r="BP234" s="203"/>
      <c r="BQ234" s="203"/>
      <c r="BR234" s="203"/>
      <c r="BS234" s="203"/>
      <c r="BT234" s="203"/>
      <c r="BU234" s="203"/>
      <c r="BV234" s="203"/>
      <c r="BW234" s="203"/>
      <c r="BX234" s="203"/>
      <c r="BY234" s="203"/>
      <c r="BZ234" s="203"/>
      <c r="CA234" s="203"/>
      <c r="CB234" s="203"/>
      <c r="CC234" s="203"/>
      <c r="CD234" s="203"/>
      <c r="CE234" s="203"/>
      <c r="CF234" s="203"/>
      <c r="CG234" s="203"/>
      <c r="CH234" s="203"/>
      <c r="CI234" s="203"/>
      <c r="CJ234" s="203"/>
      <c r="CK234" s="203"/>
    </row>
    <row r="235" spans="1:89" s="65" customFormat="1" x14ac:dyDescent="0.25">
      <c r="A235" s="261"/>
      <c r="P235" s="203"/>
      <c r="Q235" s="203"/>
      <c r="R235" s="203"/>
      <c r="S235" s="203"/>
      <c r="T235" s="203"/>
      <c r="U235" s="213"/>
      <c r="V235" s="258"/>
      <c r="W235" s="213" t="e">
        <f>Data!#REF!</f>
        <v>#REF!</v>
      </c>
      <c r="X235" s="215">
        <f>IF(ISERROR(INDEX(Data!$DY:$IB,MATCH($W235,Data!$DT:$DT,0),MATCH(X$1&amp;"/"&amp;$A$2,Data!$DY$1:$IB$1,0)))=TRUE,0,INDEX(Data!$DY:$IB,MATCH($W235,Data!$DT:$DT,0),MATCH(X$1&amp;"/"&amp;$A$2,Data!$DY$1:$IB$1,0)))</f>
        <v>0</v>
      </c>
      <c r="Y235" s="215">
        <f>IF(ISERROR(INDEX(Data!$DY:$IB,MATCH($W235,Data!$DT:$DT,0),MATCH(Y$1&amp;"/"&amp;$A$2,Data!$DY$1:$IB$1,0)))=TRUE,0,INDEX(Data!$DY:$IB,MATCH($W235,Data!$DT:$DT,0),MATCH(Y$1&amp;"/"&amp;$A$2,Data!$DY$1:$IB$1,0)))</f>
        <v>0</v>
      </c>
      <c r="Z235" s="215">
        <f>IF(ISERROR(INDEX(Data!$DY:$IB,MATCH($W235,Data!$DT:$DT,0),MATCH(Z$1&amp;"/"&amp;$A$2,Data!$DY$1:$IB$1,0)))=TRUE,0,INDEX(Data!$DY:$IB,MATCH($W235,Data!$DT:$DT,0),MATCH(Z$1&amp;"/"&amp;$A$2,Data!$DY$1:$IB$1,0)))</f>
        <v>0</v>
      </c>
      <c r="AA235" s="215">
        <f>IF(ISERROR(INDEX(Data!$DY:$IB,MATCH($W235,Data!$DT:$DT,0),MATCH(AA$1&amp;"/"&amp;$A$2,Data!$DY$1:$IB$1,0)))=TRUE,0,INDEX(Data!$DY:$IB,MATCH($W235,Data!$DT:$DT,0),MATCH(AA$1&amp;"/"&amp;$A$2,Data!$DY$1:$IB$1,0)))</f>
        <v>0</v>
      </c>
      <c r="AB235" s="215">
        <f>IF(ISERROR(INDEX(Data!$DY:$IB,MATCH($W235,Data!$DT:$DT,0),MATCH(AB$1&amp;"/"&amp;$A$2,Data!$DY$1:$IB$1,0)))=TRUE,0,INDEX(Data!$DY:$IB,MATCH($W235,Data!$DT:$DT,0),MATCH(AB$1&amp;"/"&amp;$A$2,Data!$DY$1:$IB$1,0)))</f>
        <v>0</v>
      </c>
      <c r="AC235" s="213">
        <f t="array" aca="1" ref="AC235" ca="1">SUMPRODUCT(($X235:$AB235&lt;=AC$2)*($X235:$AB235&gt;0))</f>
        <v>0</v>
      </c>
      <c r="AD235" s="213">
        <f t="shared" ca="1" si="73"/>
        <v>0</v>
      </c>
      <c r="AE235" s="213">
        <f t="shared" ca="1" si="73"/>
        <v>0</v>
      </c>
      <c r="AF235" s="213">
        <f t="shared" ca="1" si="73"/>
        <v>0</v>
      </c>
      <c r="AG235" s="213">
        <f t="shared" ca="1" si="73"/>
        <v>0</v>
      </c>
      <c r="AH235" s="213">
        <f t="shared" ca="1" si="73"/>
        <v>0</v>
      </c>
      <c r="AI235" s="213">
        <f t="shared" ca="1" si="47"/>
        <v>0</v>
      </c>
      <c r="AJ235" s="213" t="str">
        <f t="shared" ca="1" si="74"/>
        <v/>
      </c>
      <c r="AK235" s="213" t="str">
        <f t="shared" ca="1" si="75"/>
        <v/>
      </c>
      <c r="AL235" s="213" t="str">
        <f t="shared" ca="1" si="76"/>
        <v/>
      </c>
      <c r="AM235" s="213" t="str">
        <f t="shared" ca="1" si="77"/>
        <v/>
      </c>
      <c r="AN235" s="213" t="str">
        <f t="shared" ca="1" si="78"/>
        <v/>
      </c>
      <c r="AO235" s="213" t="str">
        <f t="shared" ca="1" si="79"/>
        <v/>
      </c>
      <c r="AP235" s="213" t="str">
        <f t="shared" ca="1" si="80"/>
        <v/>
      </c>
      <c r="AQ235" s="213" t="str">
        <f t="shared" ca="1" si="81"/>
        <v/>
      </c>
      <c r="AR235" s="204" t="str">
        <f ca="1">IF(OFFSET($AB235,0,MATCH(A$17,AC$1:AI$1,0))=0,"",OFFSET($AB235,0,MATCH(A$17,AC$1:AI$1,0))&amp;" / "&amp;W235 &amp;" ("&amp;INDEX(Data!DX:DX,MATCH(W235,Data!DT:DT,0))&amp;")")</f>
        <v/>
      </c>
      <c r="AS235" s="204" t="e">
        <f>INDEX(Data!DX:DX,MATCH(W235,Data!DT:DT,0))</f>
        <v>#REF!</v>
      </c>
      <c r="AT235" s="204" t="e">
        <f>MID(INDEX(Data!A:A,MATCH(W235,Data!DT:DT,0)),2,5)</f>
        <v>#REF!</v>
      </c>
      <c r="AU235" s="204" t="e">
        <f>INDEX(Data!DW:DW,MATCH(W235,Data!DT:DT,0))</f>
        <v>#REF!</v>
      </c>
      <c r="AV235" s="204" t="str">
        <f t="shared" ca="1" si="82"/>
        <v/>
      </c>
      <c r="AW235" s="204" t="e">
        <f t="array" aca="1" ref="AW235" ca="1">INDEX($AR$3:$AR$102,MATCH(LARGE(COUNTIF($AQ$3:$AQ$102,"&lt;"&amp;$AQ$3:$AQ$102),ROWS(AQ$3:AQ235)),COUNTIF($AQ$3:$AQ$102,"&lt;"&amp;$AQ$3:$AQ$102),0))</f>
        <v>#NUM!</v>
      </c>
      <c r="AX235" s="344"/>
      <c r="AY235" s="203"/>
      <c r="AZ235" s="203"/>
      <c r="BA235" s="203"/>
      <c r="BB235" s="203"/>
      <c r="BC235" s="203"/>
      <c r="BD235" s="203"/>
      <c r="BE235" s="203"/>
      <c r="BF235" s="203"/>
      <c r="BG235" s="203"/>
      <c r="BH235" s="203"/>
      <c r="BI235" s="203"/>
      <c r="BJ235" s="203"/>
      <c r="BK235" s="203"/>
      <c r="BL235" s="203"/>
      <c r="BM235" s="203"/>
      <c r="BN235" s="203"/>
      <c r="BO235" s="203"/>
      <c r="BP235" s="203"/>
      <c r="BQ235" s="203"/>
      <c r="BR235" s="203"/>
      <c r="BS235" s="203"/>
      <c r="BT235" s="203"/>
      <c r="BU235" s="203"/>
      <c r="BV235" s="203"/>
      <c r="BW235" s="203"/>
      <c r="BX235" s="203"/>
      <c r="BY235" s="203"/>
      <c r="BZ235" s="203"/>
      <c r="CA235" s="203"/>
      <c r="CB235" s="203"/>
      <c r="CC235" s="203"/>
      <c r="CD235" s="203"/>
      <c r="CE235" s="203"/>
      <c r="CF235" s="203"/>
      <c r="CG235" s="203"/>
      <c r="CH235" s="203"/>
      <c r="CI235" s="203"/>
      <c r="CJ235" s="203"/>
      <c r="CK235" s="203"/>
    </row>
    <row r="236" spans="1:89" s="65" customFormat="1" x14ac:dyDescent="0.25">
      <c r="A236" s="261"/>
      <c r="P236" s="203"/>
      <c r="Q236" s="203"/>
      <c r="R236" s="203"/>
      <c r="S236" s="203"/>
      <c r="T236" s="203"/>
      <c r="U236" s="213"/>
      <c r="V236" s="258"/>
      <c r="W236" s="213" t="e">
        <f>Data!#REF!</f>
        <v>#REF!</v>
      </c>
      <c r="X236" s="215">
        <f>IF(ISERROR(INDEX(Data!$DY:$IB,MATCH($W236,Data!$DT:$DT,0),MATCH(X$1&amp;"/"&amp;$A$2,Data!$DY$1:$IB$1,0)))=TRUE,0,INDEX(Data!$DY:$IB,MATCH($W236,Data!$DT:$DT,0),MATCH(X$1&amp;"/"&amp;$A$2,Data!$DY$1:$IB$1,0)))</f>
        <v>0</v>
      </c>
      <c r="Y236" s="215">
        <f>IF(ISERROR(INDEX(Data!$DY:$IB,MATCH($W236,Data!$DT:$DT,0),MATCH(Y$1&amp;"/"&amp;$A$2,Data!$DY$1:$IB$1,0)))=TRUE,0,INDEX(Data!$DY:$IB,MATCH($W236,Data!$DT:$DT,0),MATCH(Y$1&amp;"/"&amp;$A$2,Data!$DY$1:$IB$1,0)))</f>
        <v>0</v>
      </c>
      <c r="Z236" s="215">
        <f>IF(ISERROR(INDEX(Data!$DY:$IB,MATCH($W236,Data!$DT:$DT,0),MATCH(Z$1&amp;"/"&amp;$A$2,Data!$DY$1:$IB$1,0)))=TRUE,0,INDEX(Data!$DY:$IB,MATCH($W236,Data!$DT:$DT,0),MATCH(Z$1&amp;"/"&amp;$A$2,Data!$DY$1:$IB$1,0)))</f>
        <v>0</v>
      </c>
      <c r="AA236" s="215">
        <f>IF(ISERROR(INDEX(Data!$DY:$IB,MATCH($W236,Data!$DT:$DT,0),MATCH(AA$1&amp;"/"&amp;$A$2,Data!$DY$1:$IB$1,0)))=TRUE,0,INDEX(Data!$DY:$IB,MATCH($W236,Data!$DT:$DT,0),MATCH(AA$1&amp;"/"&amp;$A$2,Data!$DY$1:$IB$1,0)))</f>
        <v>0</v>
      </c>
      <c r="AB236" s="215">
        <f>IF(ISERROR(INDEX(Data!$DY:$IB,MATCH($W236,Data!$DT:$DT,0),MATCH(AB$1&amp;"/"&amp;$A$2,Data!$DY$1:$IB$1,0)))=TRUE,0,INDEX(Data!$DY:$IB,MATCH($W236,Data!$DT:$DT,0),MATCH(AB$1&amp;"/"&amp;$A$2,Data!$DY$1:$IB$1,0)))</f>
        <v>0</v>
      </c>
      <c r="AC236" s="213">
        <f t="array" aca="1" ref="AC236" ca="1">SUMPRODUCT(($X236:$AB236&lt;=AC$2)*($X236:$AB236&gt;0))</f>
        <v>0</v>
      </c>
      <c r="AD236" s="213">
        <f t="shared" ca="1" si="73"/>
        <v>0</v>
      </c>
      <c r="AE236" s="213">
        <f t="shared" ca="1" si="73"/>
        <v>0</v>
      </c>
      <c r="AF236" s="213">
        <f t="shared" ca="1" si="73"/>
        <v>0</v>
      </c>
      <c r="AG236" s="213">
        <f t="shared" ca="1" si="73"/>
        <v>0</v>
      </c>
      <c r="AH236" s="213">
        <f t="shared" ca="1" si="73"/>
        <v>0</v>
      </c>
      <c r="AI236" s="213">
        <f t="shared" ca="1" si="47"/>
        <v>0</v>
      </c>
      <c r="AJ236" s="213" t="str">
        <f t="shared" ca="1" si="74"/>
        <v/>
      </c>
      <c r="AK236" s="213" t="str">
        <f t="shared" ca="1" si="75"/>
        <v/>
      </c>
      <c r="AL236" s="213" t="str">
        <f t="shared" ca="1" si="76"/>
        <v/>
      </c>
      <c r="AM236" s="213" t="str">
        <f t="shared" ca="1" si="77"/>
        <v/>
      </c>
      <c r="AN236" s="213" t="str">
        <f t="shared" ca="1" si="78"/>
        <v/>
      </c>
      <c r="AO236" s="213" t="str">
        <f t="shared" ca="1" si="79"/>
        <v/>
      </c>
      <c r="AP236" s="213" t="str">
        <f t="shared" ca="1" si="80"/>
        <v/>
      </c>
      <c r="AQ236" s="213" t="str">
        <f t="shared" ca="1" si="81"/>
        <v/>
      </c>
      <c r="AR236" s="204" t="str">
        <f ca="1">IF(OFFSET($AB236,0,MATCH(A$17,AC$1:AI$1,0))=0,"",OFFSET($AB236,0,MATCH(A$17,AC$1:AI$1,0))&amp;" / "&amp;W236 &amp;" ("&amp;INDEX(Data!DX:DX,MATCH(W236,Data!DT:DT,0))&amp;")")</f>
        <v/>
      </c>
      <c r="AS236" s="204" t="e">
        <f>INDEX(Data!DX:DX,MATCH(W236,Data!DT:DT,0))</f>
        <v>#REF!</v>
      </c>
      <c r="AT236" s="204" t="e">
        <f>MID(INDEX(Data!A:A,MATCH(W236,Data!DT:DT,0)),2,5)</f>
        <v>#REF!</v>
      </c>
      <c r="AU236" s="204" t="e">
        <f>INDEX(Data!DW:DW,MATCH(W236,Data!DT:DT,0))</f>
        <v>#REF!</v>
      </c>
      <c r="AV236" s="204" t="str">
        <f t="shared" ca="1" si="82"/>
        <v/>
      </c>
      <c r="AW236" s="204" t="e">
        <f t="array" aca="1" ref="AW236" ca="1">INDEX($AR$3:$AR$102,MATCH(LARGE(COUNTIF($AQ$3:$AQ$102,"&lt;"&amp;$AQ$3:$AQ$102),ROWS(AQ$3:AQ236)),COUNTIF($AQ$3:$AQ$102,"&lt;"&amp;$AQ$3:$AQ$102),0))</f>
        <v>#NUM!</v>
      </c>
      <c r="AX236" s="344"/>
      <c r="AY236" s="203"/>
      <c r="AZ236" s="203"/>
      <c r="BA236" s="203"/>
      <c r="BB236" s="203"/>
      <c r="BC236" s="203"/>
      <c r="BD236" s="203"/>
      <c r="BE236" s="203"/>
      <c r="BF236" s="203"/>
      <c r="BG236" s="203"/>
      <c r="BH236" s="203"/>
      <c r="BI236" s="203"/>
      <c r="BJ236" s="203"/>
      <c r="BK236" s="203"/>
      <c r="BL236" s="203"/>
      <c r="BM236" s="203"/>
      <c r="BN236" s="203"/>
      <c r="BO236" s="203"/>
      <c r="BP236" s="203"/>
      <c r="BQ236" s="203"/>
      <c r="BR236" s="203"/>
      <c r="BS236" s="203"/>
      <c r="BT236" s="203"/>
      <c r="BU236" s="203"/>
      <c r="BV236" s="203"/>
      <c r="BW236" s="203"/>
      <c r="BX236" s="203"/>
      <c r="BY236" s="203"/>
      <c r="BZ236" s="203"/>
      <c r="CA236" s="203"/>
      <c r="CB236" s="203"/>
      <c r="CC236" s="203"/>
      <c r="CD236" s="203"/>
      <c r="CE236" s="203"/>
      <c r="CF236" s="203"/>
      <c r="CG236" s="203"/>
      <c r="CH236" s="203"/>
      <c r="CI236" s="203"/>
      <c r="CJ236" s="203"/>
      <c r="CK236" s="203"/>
    </row>
    <row r="237" spans="1:89" s="65" customFormat="1" x14ac:dyDescent="0.25">
      <c r="A237" s="261"/>
      <c r="P237" s="203"/>
      <c r="Q237" s="203"/>
      <c r="R237" s="203"/>
      <c r="S237" s="203"/>
      <c r="T237" s="203"/>
      <c r="U237" s="213"/>
      <c r="V237" s="258"/>
      <c r="W237" s="213" t="e">
        <f>Data!#REF!</f>
        <v>#REF!</v>
      </c>
      <c r="X237" s="215">
        <f>IF(ISERROR(INDEX(Data!$DY:$IB,MATCH($W237,Data!$DT:$DT,0),MATCH(X$1&amp;"/"&amp;$A$2,Data!$DY$1:$IB$1,0)))=TRUE,0,INDEX(Data!$DY:$IB,MATCH($W237,Data!$DT:$DT,0),MATCH(X$1&amp;"/"&amp;$A$2,Data!$DY$1:$IB$1,0)))</f>
        <v>0</v>
      </c>
      <c r="Y237" s="215">
        <f>IF(ISERROR(INDEX(Data!$DY:$IB,MATCH($W237,Data!$DT:$DT,0),MATCH(Y$1&amp;"/"&amp;$A$2,Data!$DY$1:$IB$1,0)))=TRUE,0,INDEX(Data!$DY:$IB,MATCH($W237,Data!$DT:$DT,0),MATCH(Y$1&amp;"/"&amp;$A$2,Data!$DY$1:$IB$1,0)))</f>
        <v>0</v>
      </c>
      <c r="Z237" s="215">
        <f>IF(ISERROR(INDEX(Data!$DY:$IB,MATCH($W237,Data!$DT:$DT,0),MATCH(Z$1&amp;"/"&amp;$A$2,Data!$DY$1:$IB$1,0)))=TRUE,0,INDEX(Data!$DY:$IB,MATCH($W237,Data!$DT:$DT,0),MATCH(Z$1&amp;"/"&amp;$A$2,Data!$DY$1:$IB$1,0)))</f>
        <v>0</v>
      </c>
      <c r="AA237" s="215">
        <f>IF(ISERROR(INDEX(Data!$DY:$IB,MATCH($W237,Data!$DT:$DT,0),MATCH(AA$1&amp;"/"&amp;$A$2,Data!$DY$1:$IB$1,0)))=TRUE,0,INDEX(Data!$DY:$IB,MATCH($W237,Data!$DT:$DT,0),MATCH(AA$1&amp;"/"&amp;$A$2,Data!$DY$1:$IB$1,0)))</f>
        <v>0</v>
      </c>
      <c r="AB237" s="215">
        <f>IF(ISERROR(INDEX(Data!$DY:$IB,MATCH($W237,Data!$DT:$DT,0),MATCH(AB$1&amp;"/"&amp;$A$2,Data!$DY$1:$IB$1,0)))=TRUE,0,INDEX(Data!$DY:$IB,MATCH($W237,Data!$DT:$DT,0),MATCH(AB$1&amp;"/"&amp;$A$2,Data!$DY$1:$IB$1,0)))</f>
        <v>0</v>
      </c>
      <c r="AC237" s="213">
        <f t="array" aca="1" ref="AC237" ca="1">SUMPRODUCT(($X237:$AB237&lt;=AC$2)*($X237:$AB237&gt;0))</f>
        <v>0</v>
      </c>
      <c r="AD237" s="213">
        <f t="shared" ca="1" si="73"/>
        <v>0</v>
      </c>
      <c r="AE237" s="213">
        <f t="shared" ca="1" si="73"/>
        <v>0</v>
      </c>
      <c r="AF237" s="213">
        <f t="shared" ca="1" si="73"/>
        <v>0</v>
      </c>
      <c r="AG237" s="213">
        <f t="shared" ca="1" si="73"/>
        <v>0</v>
      </c>
      <c r="AH237" s="213">
        <f t="shared" ca="1" si="73"/>
        <v>0</v>
      </c>
      <c r="AI237" s="213">
        <f t="shared" ca="1" si="47"/>
        <v>0</v>
      </c>
      <c r="AJ237" s="213" t="str">
        <f t="shared" ca="1" si="74"/>
        <v/>
      </c>
      <c r="AK237" s="213" t="str">
        <f t="shared" ca="1" si="75"/>
        <v/>
      </c>
      <c r="AL237" s="213" t="str">
        <f t="shared" ca="1" si="76"/>
        <v/>
      </c>
      <c r="AM237" s="213" t="str">
        <f t="shared" ca="1" si="77"/>
        <v/>
      </c>
      <c r="AN237" s="213" t="str">
        <f t="shared" ca="1" si="78"/>
        <v/>
      </c>
      <c r="AO237" s="213" t="str">
        <f t="shared" ca="1" si="79"/>
        <v/>
      </c>
      <c r="AP237" s="213" t="str">
        <f t="shared" ca="1" si="80"/>
        <v/>
      </c>
      <c r="AQ237" s="213" t="str">
        <f t="shared" ca="1" si="81"/>
        <v/>
      </c>
      <c r="AR237" s="204" t="str">
        <f ca="1">IF(OFFSET($AB237,0,MATCH(A$17,AC$1:AI$1,0))=0,"",OFFSET($AB237,0,MATCH(A$17,AC$1:AI$1,0))&amp;" / "&amp;W237 &amp;" ("&amp;INDEX(Data!DX:DX,MATCH(W237,Data!DT:DT,0))&amp;")")</f>
        <v/>
      </c>
      <c r="AS237" s="204" t="e">
        <f>INDEX(Data!DX:DX,MATCH(W237,Data!DT:DT,0))</f>
        <v>#REF!</v>
      </c>
      <c r="AT237" s="204" t="e">
        <f>MID(INDEX(Data!A:A,MATCH(W237,Data!DT:DT,0)),2,5)</f>
        <v>#REF!</v>
      </c>
      <c r="AU237" s="204" t="e">
        <f>INDEX(Data!DW:DW,MATCH(W237,Data!DT:DT,0))</f>
        <v>#REF!</v>
      </c>
      <c r="AV237" s="204" t="str">
        <f t="shared" ca="1" si="82"/>
        <v/>
      </c>
      <c r="AW237" s="204" t="e">
        <f t="array" aca="1" ref="AW237" ca="1">INDEX($AR$3:$AR$102,MATCH(LARGE(COUNTIF($AQ$3:$AQ$102,"&lt;"&amp;$AQ$3:$AQ$102),ROWS(AQ$3:AQ237)),COUNTIF($AQ$3:$AQ$102,"&lt;"&amp;$AQ$3:$AQ$102),0))</f>
        <v>#NUM!</v>
      </c>
      <c r="AX237" s="344"/>
      <c r="AY237" s="203"/>
      <c r="AZ237" s="203"/>
      <c r="BA237" s="203"/>
      <c r="BB237" s="203"/>
      <c r="BC237" s="203"/>
      <c r="BD237" s="203"/>
      <c r="BE237" s="203"/>
      <c r="BF237" s="203"/>
      <c r="BG237" s="203"/>
      <c r="BH237" s="203"/>
      <c r="BI237" s="203"/>
      <c r="BJ237" s="203"/>
      <c r="BK237" s="203"/>
      <c r="BL237" s="203"/>
      <c r="BM237" s="203"/>
      <c r="BN237" s="203"/>
      <c r="BO237" s="203"/>
      <c r="BP237" s="203"/>
      <c r="BQ237" s="203"/>
      <c r="BR237" s="203"/>
      <c r="BS237" s="203"/>
      <c r="BT237" s="203"/>
      <c r="BU237" s="203"/>
      <c r="BV237" s="203"/>
      <c r="BW237" s="203"/>
      <c r="BX237" s="203"/>
      <c r="BY237" s="203"/>
      <c r="BZ237" s="203"/>
      <c r="CA237" s="203"/>
      <c r="CB237" s="203"/>
      <c r="CC237" s="203"/>
      <c r="CD237" s="203"/>
      <c r="CE237" s="203"/>
      <c r="CF237" s="203"/>
      <c r="CG237" s="203"/>
      <c r="CH237" s="203"/>
      <c r="CI237" s="203"/>
      <c r="CJ237" s="203"/>
      <c r="CK237" s="203"/>
    </row>
    <row r="238" spans="1:89" s="65" customFormat="1" x14ac:dyDescent="0.25">
      <c r="A238" s="261"/>
      <c r="P238" s="203"/>
      <c r="Q238" s="203"/>
      <c r="R238" s="203"/>
      <c r="S238" s="203"/>
      <c r="T238" s="203"/>
      <c r="U238" s="213"/>
      <c r="V238" s="258"/>
      <c r="W238" s="213" t="e">
        <f>Data!#REF!</f>
        <v>#REF!</v>
      </c>
      <c r="X238" s="215">
        <f>IF(ISERROR(INDEX(Data!$DY:$IB,MATCH($W238,Data!$DT:$DT,0),MATCH(X$1&amp;"/"&amp;$A$2,Data!$DY$1:$IB$1,0)))=TRUE,0,INDEX(Data!$DY:$IB,MATCH($W238,Data!$DT:$DT,0),MATCH(X$1&amp;"/"&amp;$A$2,Data!$DY$1:$IB$1,0)))</f>
        <v>0</v>
      </c>
      <c r="Y238" s="215">
        <f>IF(ISERROR(INDEX(Data!$DY:$IB,MATCH($W238,Data!$DT:$DT,0),MATCH(Y$1&amp;"/"&amp;$A$2,Data!$DY$1:$IB$1,0)))=TRUE,0,INDEX(Data!$DY:$IB,MATCH($W238,Data!$DT:$DT,0),MATCH(Y$1&amp;"/"&amp;$A$2,Data!$DY$1:$IB$1,0)))</f>
        <v>0</v>
      </c>
      <c r="Z238" s="215">
        <f>IF(ISERROR(INDEX(Data!$DY:$IB,MATCH($W238,Data!$DT:$DT,0),MATCH(Z$1&amp;"/"&amp;$A$2,Data!$DY$1:$IB$1,0)))=TRUE,0,INDEX(Data!$DY:$IB,MATCH($W238,Data!$DT:$DT,0),MATCH(Z$1&amp;"/"&amp;$A$2,Data!$DY$1:$IB$1,0)))</f>
        <v>0</v>
      </c>
      <c r="AA238" s="215">
        <f>IF(ISERROR(INDEX(Data!$DY:$IB,MATCH($W238,Data!$DT:$DT,0),MATCH(AA$1&amp;"/"&amp;$A$2,Data!$DY$1:$IB$1,0)))=TRUE,0,INDEX(Data!$DY:$IB,MATCH($W238,Data!$DT:$DT,0),MATCH(AA$1&amp;"/"&amp;$A$2,Data!$DY$1:$IB$1,0)))</f>
        <v>0</v>
      </c>
      <c r="AB238" s="215">
        <f>IF(ISERROR(INDEX(Data!$DY:$IB,MATCH($W238,Data!$DT:$DT,0),MATCH(AB$1&amp;"/"&amp;$A$2,Data!$DY$1:$IB$1,0)))=TRUE,0,INDEX(Data!$DY:$IB,MATCH($W238,Data!$DT:$DT,0),MATCH(AB$1&amp;"/"&amp;$A$2,Data!$DY$1:$IB$1,0)))</f>
        <v>0</v>
      </c>
      <c r="AC238" s="213">
        <f t="array" aca="1" ref="AC238" ca="1">SUMPRODUCT(($X238:$AB238&lt;=AC$2)*($X238:$AB238&gt;0))</f>
        <v>0</v>
      </c>
      <c r="AD238" s="213">
        <f t="shared" ca="1" si="73"/>
        <v>0</v>
      </c>
      <c r="AE238" s="213">
        <f t="shared" ca="1" si="73"/>
        <v>0</v>
      </c>
      <c r="AF238" s="213">
        <f t="shared" ca="1" si="73"/>
        <v>0</v>
      </c>
      <c r="AG238" s="213">
        <f t="shared" ca="1" si="73"/>
        <v>0</v>
      </c>
      <c r="AH238" s="213">
        <f t="shared" ca="1" si="73"/>
        <v>0</v>
      </c>
      <c r="AI238" s="213">
        <f t="shared" ca="1" si="47"/>
        <v>0</v>
      </c>
      <c r="AJ238" s="213" t="str">
        <f t="shared" ca="1" si="74"/>
        <v/>
      </c>
      <c r="AK238" s="213" t="str">
        <f t="shared" ca="1" si="75"/>
        <v/>
      </c>
      <c r="AL238" s="213" t="str">
        <f t="shared" ca="1" si="76"/>
        <v/>
      </c>
      <c r="AM238" s="213" t="str">
        <f t="shared" ca="1" si="77"/>
        <v/>
      </c>
      <c r="AN238" s="213" t="str">
        <f t="shared" ca="1" si="78"/>
        <v/>
      </c>
      <c r="AO238" s="213" t="str">
        <f t="shared" ca="1" si="79"/>
        <v/>
      </c>
      <c r="AP238" s="213" t="str">
        <f t="shared" ca="1" si="80"/>
        <v/>
      </c>
      <c r="AQ238" s="213" t="str">
        <f t="shared" ca="1" si="81"/>
        <v/>
      </c>
      <c r="AR238" s="204" t="str">
        <f ca="1">IF(OFFSET($AB238,0,MATCH(A$17,AC$1:AI$1,0))=0,"",OFFSET($AB238,0,MATCH(A$17,AC$1:AI$1,0))&amp;" / "&amp;W238 &amp;" ("&amp;INDEX(Data!DX:DX,MATCH(W238,Data!DT:DT,0))&amp;")")</f>
        <v/>
      </c>
      <c r="AS238" s="204" t="e">
        <f>INDEX(Data!DX:DX,MATCH(W238,Data!DT:DT,0))</f>
        <v>#REF!</v>
      </c>
      <c r="AT238" s="204" t="e">
        <f>MID(INDEX(Data!A:A,MATCH(W238,Data!DT:DT,0)),2,5)</f>
        <v>#REF!</v>
      </c>
      <c r="AU238" s="204" t="e">
        <f>INDEX(Data!DW:DW,MATCH(W238,Data!DT:DT,0))</f>
        <v>#REF!</v>
      </c>
      <c r="AV238" s="204" t="str">
        <f t="shared" ca="1" si="82"/>
        <v/>
      </c>
      <c r="AW238" s="204" t="e">
        <f t="array" aca="1" ref="AW238" ca="1">INDEX($AR$3:$AR$102,MATCH(LARGE(COUNTIF($AQ$3:$AQ$102,"&lt;"&amp;$AQ$3:$AQ$102),ROWS(AQ$3:AQ238)),COUNTIF($AQ$3:$AQ$102,"&lt;"&amp;$AQ$3:$AQ$102),0))</f>
        <v>#NUM!</v>
      </c>
      <c r="AX238" s="344"/>
      <c r="AY238" s="203"/>
      <c r="AZ238" s="203"/>
      <c r="BA238" s="203"/>
      <c r="BB238" s="203"/>
      <c r="BC238" s="203"/>
      <c r="BD238" s="203"/>
      <c r="BE238" s="203"/>
      <c r="BF238" s="203"/>
      <c r="BG238" s="203"/>
      <c r="BH238" s="203"/>
      <c r="BI238" s="203"/>
      <c r="BJ238" s="203"/>
      <c r="BK238" s="203"/>
      <c r="BL238" s="203"/>
      <c r="BM238" s="203"/>
      <c r="BN238" s="203"/>
      <c r="BO238" s="203"/>
      <c r="BP238" s="203"/>
      <c r="BQ238" s="203"/>
      <c r="BR238" s="203"/>
      <c r="BS238" s="203"/>
      <c r="BT238" s="203"/>
      <c r="BU238" s="203"/>
      <c r="BV238" s="203"/>
      <c r="BW238" s="203"/>
      <c r="BX238" s="203"/>
      <c r="BY238" s="203"/>
      <c r="BZ238" s="203"/>
      <c r="CA238" s="203"/>
      <c r="CB238" s="203"/>
      <c r="CC238" s="203"/>
      <c r="CD238" s="203"/>
      <c r="CE238" s="203"/>
      <c r="CF238" s="203"/>
      <c r="CG238" s="203"/>
      <c r="CH238" s="203"/>
      <c r="CI238" s="203"/>
      <c r="CJ238" s="203"/>
      <c r="CK238" s="203"/>
    </row>
    <row r="239" spans="1:89" s="65" customFormat="1" x14ac:dyDescent="0.25">
      <c r="A239" s="261"/>
      <c r="P239" s="203"/>
      <c r="Q239" s="203"/>
      <c r="R239" s="203"/>
      <c r="S239" s="203"/>
      <c r="T239" s="203"/>
      <c r="U239" s="213"/>
      <c r="V239" s="258"/>
      <c r="W239" s="213" t="e">
        <f>Data!#REF!</f>
        <v>#REF!</v>
      </c>
      <c r="X239" s="215">
        <f>IF(ISERROR(INDEX(Data!$DY:$IB,MATCH($W239,Data!$DT:$DT,0),MATCH(X$1&amp;"/"&amp;$A$2,Data!$DY$1:$IB$1,0)))=TRUE,0,INDEX(Data!$DY:$IB,MATCH($W239,Data!$DT:$DT,0),MATCH(X$1&amp;"/"&amp;$A$2,Data!$DY$1:$IB$1,0)))</f>
        <v>0</v>
      </c>
      <c r="Y239" s="215">
        <f>IF(ISERROR(INDEX(Data!$DY:$IB,MATCH($W239,Data!$DT:$DT,0),MATCH(Y$1&amp;"/"&amp;$A$2,Data!$DY$1:$IB$1,0)))=TRUE,0,INDEX(Data!$DY:$IB,MATCH($W239,Data!$DT:$DT,0),MATCH(Y$1&amp;"/"&amp;$A$2,Data!$DY$1:$IB$1,0)))</f>
        <v>0</v>
      </c>
      <c r="Z239" s="215">
        <f>IF(ISERROR(INDEX(Data!$DY:$IB,MATCH($W239,Data!$DT:$DT,0),MATCH(Z$1&amp;"/"&amp;$A$2,Data!$DY$1:$IB$1,0)))=TRUE,0,INDEX(Data!$DY:$IB,MATCH($W239,Data!$DT:$DT,0),MATCH(Z$1&amp;"/"&amp;$A$2,Data!$DY$1:$IB$1,0)))</f>
        <v>0</v>
      </c>
      <c r="AA239" s="215">
        <f>IF(ISERROR(INDEX(Data!$DY:$IB,MATCH($W239,Data!$DT:$DT,0),MATCH(AA$1&amp;"/"&amp;$A$2,Data!$DY$1:$IB$1,0)))=TRUE,0,INDEX(Data!$DY:$IB,MATCH($W239,Data!$DT:$DT,0),MATCH(AA$1&amp;"/"&amp;$A$2,Data!$DY$1:$IB$1,0)))</f>
        <v>0</v>
      </c>
      <c r="AB239" s="215">
        <f>IF(ISERROR(INDEX(Data!$DY:$IB,MATCH($W239,Data!$DT:$DT,0),MATCH(AB$1&amp;"/"&amp;$A$2,Data!$DY$1:$IB$1,0)))=TRUE,0,INDEX(Data!$DY:$IB,MATCH($W239,Data!$DT:$DT,0),MATCH(AB$1&amp;"/"&amp;$A$2,Data!$DY$1:$IB$1,0)))</f>
        <v>0</v>
      </c>
      <c r="AC239" s="213">
        <f t="array" aca="1" ref="AC239" ca="1">SUMPRODUCT(($X239:$AB239&lt;=AC$2)*($X239:$AB239&gt;0))</f>
        <v>0</v>
      </c>
      <c r="AD239" s="213">
        <f t="shared" ca="1" si="73"/>
        <v>0</v>
      </c>
      <c r="AE239" s="213">
        <f t="shared" ca="1" si="73"/>
        <v>0</v>
      </c>
      <c r="AF239" s="213">
        <f t="shared" ca="1" si="73"/>
        <v>0</v>
      </c>
      <c r="AG239" s="213">
        <f t="shared" ca="1" si="73"/>
        <v>0</v>
      </c>
      <c r="AH239" s="213">
        <f t="shared" ca="1" si="73"/>
        <v>0</v>
      </c>
      <c r="AI239" s="213">
        <f t="shared" ca="1" si="47"/>
        <v>0</v>
      </c>
      <c r="AJ239" s="213" t="str">
        <f t="shared" ca="1" si="74"/>
        <v/>
      </c>
      <c r="AK239" s="213" t="str">
        <f t="shared" ca="1" si="75"/>
        <v/>
      </c>
      <c r="AL239" s="213" t="str">
        <f t="shared" ca="1" si="76"/>
        <v/>
      </c>
      <c r="AM239" s="213" t="str">
        <f t="shared" ca="1" si="77"/>
        <v/>
      </c>
      <c r="AN239" s="213" t="str">
        <f t="shared" ca="1" si="78"/>
        <v/>
      </c>
      <c r="AO239" s="213" t="str">
        <f t="shared" ca="1" si="79"/>
        <v/>
      </c>
      <c r="AP239" s="213" t="str">
        <f t="shared" ca="1" si="80"/>
        <v/>
      </c>
      <c r="AQ239" s="213" t="str">
        <f t="shared" ca="1" si="81"/>
        <v/>
      </c>
      <c r="AR239" s="204" t="str">
        <f ca="1">IF(OFFSET($AB239,0,MATCH(A$17,AC$1:AI$1,0))=0,"",OFFSET($AB239,0,MATCH(A$17,AC$1:AI$1,0))&amp;" / "&amp;W239 &amp;" ("&amp;INDEX(Data!DX:DX,MATCH(W239,Data!DT:DT,0))&amp;")")</f>
        <v/>
      </c>
      <c r="AS239" s="204" t="e">
        <f>INDEX(Data!DX:DX,MATCH(W239,Data!DT:DT,0))</f>
        <v>#REF!</v>
      </c>
      <c r="AT239" s="204" t="e">
        <f>MID(INDEX(Data!A:A,MATCH(W239,Data!DT:DT,0)),2,5)</f>
        <v>#REF!</v>
      </c>
      <c r="AU239" s="204" t="e">
        <f>INDEX(Data!DW:DW,MATCH(W239,Data!DT:DT,0))</f>
        <v>#REF!</v>
      </c>
      <c r="AV239" s="204" t="str">
        <f t="shared" ca="1" si="82"/>
        <v/>
      </c>
      <c r="AW239" s="204" t="e">
        <f t="array" aca="1" ref="AW239" ca="1">INDEX($AR$3:$AR$102,MATCH(LARGE(COUNTIF($AQ$3:$AQ$102,"&lt;"&amp;$AQ$3:$AQ$102),ROWS(AQ$3:AQ239)),COUNTIF($AQ$3:$AQ$102,"&lt;"&amp;$AQ$3:$AQ$102),0))</f>
        <v>#NUM!</v>
      </c>
      <c r="AX239" s="344"/>
      <c r="AY239" s="203"/>
      <c r="AZ239" s="203"/>
      <c r="BA239" s="203"/>
      <c r="BB239" s="203"/>
      <c r="BC239" s="203"/>
      <c r="BD239" s="203"/>
      <c r="BE239" s="203"/>
      <c r="BF239" s="203"/>
      <c r="BG239" s="203"/>
      <c r="BH239" s="203"/>
      <c r="BI239" s="203"/>
      <c r="BJ239" s="203"/>
      <c r="BK239" s="203"/>
      <c r="BL239" s="203"/>
      <c r="BM239" s="203"/>
      <c r="BN239" s="203"/>
      <c r="BO239" s="203"/>
      <c r="BP239" s="203"/>
      <c r="BQ239" s="203"/>
      <c r="BR239" s="203"/>
      <c r="BS239" s="203"/>
      <c r="BT239" s="203"/>
      <c r="BU239" s="203"/>
      <c r="BV239" s="203"/>
      <c r="BW239" s="203"/>
      <c r="BX239" s="203"/>
      <c r="BY239" s="203"/>
      <c r="BZ239" s="203"/>
      <c r="CA239" s="203"/>
      <c r="CB239" s="203"/>
      <c r="CC239" s="203"/>
      <c r="CD239" s="203"/>
      <c r="CE239" s="203"/>
      <c r="CF239" s="203"/>
      <c r="CG239" s="203"/>
      <c r="CH239" s="203"/>
      <c r="CI239" s="203"/>
      <c r="CJ239" s="203"/>
      <c r="CK239" s="203"/>
    </row>
    <row r="240" spans="1:89" s="65" customFormat="1" x14ac:dyDescent="0.25">
      <c r="A240" s="261"/>
      <c r="P240" s="203"/>
      <c r="Q240" s="203"/>
      <c r="R240" s="203"/>
      <c r="S240" s="203"/>
      <c r="T240" s="203"/>
      <c r="U240" s="213"/>
      <c r="V240" s="258"/>
      <c r="W240" s="213" t="e">
        <f>Data!#REF!</f>
        <v>#REF!</v>
      </c>
      <c r="X240" s="215">
        <f>IF(ISERROR(INDEX(Data!$DY:$IB,MATCH($W240,Data!$DT:$DT,0),MATCH(X$1&amp;"/"&amp;$A$2,Data!$DY$1:$IB$1,0)))=TRUE,0,INDEX(Data!$DY:$IB,MATCH($W240,Data!$DT:$DT,0),MATCH(X$1&amp;"/"&amp;$A$2,Data!$DY$1:$IB$1,0)))</f>
        <v>0</v>
      </c>
      <c r="Y240" s="215">
        <f>IF(ISERROR(INDEX(Data!$DY:$IB,MATCH($W240,Data!$DT:$DT,0),MATCH(Y$1&amp;"/"&amp;$A$2,Data!$DY$1:$IB$1,0)))=TRUE,0,INDEX(Data!$DY:$IB,MATCH($W240,Data!$DT:$DT,0),MATCH(Y$1&amp;"/"&amp;$A$2,Data!$DY$1:$IB$1,0)))</f>
        <v>0</v>
      </c>
      <c r="Z240" s="215">
        <f>IF(ISERROR(INDEX(Data!$DY:$IB,MATCH($W240,Data!$DT:$DT,0),MATCH(Z$1&amp;"/"&amp;$A$2,Data!$DY$1:$IB$1,0)))=TRUE,0,INDEX(Data!$DY:$IB,MATCH($W240,Data!$DT:$DT,0),MATCH(Z$1&amp;"/"&amp;$A$2,Data!$DY$1:$IB$1,0)))</f>
        <v>0</v>
      </c>
      <c r="AA240" s="215">
        <f>IF(ISERROR(INDEX(Data!$DY:$IB,MATCH($W240,Data!$DT:$DT,0),MATCH(AA$1&amp;"/"&amp;$A$2,Data!$DY$1:$IB$1,0)))=TRUE,0,INDEX(Data!$DY:$IB,MATCH($W240,Data!$DT:$DT,0),MATCH(AA$1&amp;"/"&amp;$A$2,Data!$DY$1:$IB$1,0)))</f>
        <v>0</v>
      </c>
      <c r="AB240" s="215">
        <f>IF(ISERROR(INDEX(Data!$DY:$IB,MATCH($W240,Data!$DT:$DT,0),MATCH(AB$1&amp;"/"&amp;$A$2,Data!$DY$1:$IB$1,0)))=TRUE,0,INDEX(Data!$DY:$IB,MATCH($W240,Data!$DT:$DT,0),MATCH(AB$1&amp;"/"&amp;$A$2,Data!$DY$1:$IB$1,0)))</f>
        <v>0</v>
      </c>
      <c r="AC240" s="213">
        <f t="array" aca="1" ref="AC240" ca="1">SUMPRODUCT(($X240:$AB240&lt;=AC$2)*($X240:$AB240&gt;0))</f>
        <v>0</v>
      </c>
      <c r="AD240" s="213">
        <f t="shared" ca="1" si="73"/>
        <v>0</v>
      </c>
      <c r="AE240" s="213">
        <f t="shared" ca="1" si="73"/>
        <v>0</v>
      </c>
      <c r="AF240" s="213">
        <f t="shared" ca="1" si="73"/>
        <v>0</v>
      </c>
      <c r="AG240" s="213">
        <f t="shared" ca="1" si="73"/>
        <v>0</v>
      </c>
      <c r="AH240" s="213">
        <f t="shared" ca="1" si="73"/>
        <v>0</v>
      </c>
      <c r="AI240" s="213">
        <f t="shared" ca="1" si="47"/>
        <v>0</v>
      </c>
      <c r="AJ240" s="213" t="str">
        <f t="shared" ca="1" si="74"/>
        <v/>
      </c>
      <c r="AK240" s="213" t="str">
        <f t="shared" ca="1" si="75"/>
        <v/>
      </c>
      <c r="AL240" s="213" t="str">
        <f t="shared" ca="1" si="76"/>
        <v/>
      </c>
      <c r="AM240" s="213" t="str">
        <f t="shared" ca="1" si="77"/>
        <v/>
      </c>
      <c r="AN240" s="213" t="str">
        <f t="shared" ca="1" si="78"/>
        <v/>
      </c>
      <c r="AO240" s="213" t="str">
        <f t="shared" ca="1" si="79"/>
        <v/>
      </c>
      <c r="AP240" s="213" t="str">
        <f t="shared" ca="1" si="80"/>
        <v/>
      </c>
      <c r="AQ240" s="213" t="str">
        <f t="shared" ca="1" si="81"/>
        <v/>
      </c>
      <c r="AR240" s="204" t="str">
        <f ca="1">IF(OFFSET($AB240,0,MATCH(A$17,AC$1:AI$1,0))=0,"",OFFSET($AB240,0,MATCH(A$17,AC$1:AI$1,0))&amp;" / "&amp;W240 &amp;" ("&amp;INDEX(Data!DX:DX,MATCH(W240,Data!DT:DT,0))&amp;")")</f>
        <v/>
      </c>
      <c r="AS240" s="204" t="e">
        <f>INDEX(Data!DX:DX,MATCH(W240,Data!DT:DT,0))</f>
        <v>#REF!</v>
      </c>
      <c r="AT240" s="204" t="e">
        <f>MID(INDEX(Data!A:A,MATCH(W240,Data!DT:DT,0)),2,5)</f>
        <v>#REF!</v>
      </c>
      <c r="AU240" s="204" t="e">
        <f>INDEX(Data!DW:DW,MATCH(W240,Data!DT:DT,0))</f>
        <v>#REF!</v>
      </c>
      <c r="AV240" s="204" t="str">
        <f t="shared" ca="1" si="82"/>
        <v/>
      </c>
      <c r="AW240" s="204" t="e">
        <f t="array" aca="1" ref="AW240" ca="1">INDEX($AR$3:$AR$102,MATCH(LARGE(COUNTIF($AQ$3:$AQ$102,"&lt;"&amp;$AQ$3:$AQ$102),ROWS(AQ$3:AQ240)),COUNTIF($AQ$3:$AQ$102,"&lt;"&amp;$AQ$3:$AQ$102),0))</f>
        <v>#NUM!</v>
      </c>
      <c r="AX240" s="344"/>
      <c r="AY240" s="203"/>
      <c r="AZ240" s="203"/>
      <c r="BA240" s="203"/>
      <c r="BB240" s="203"/>
      <c r="BC240" s="203"/>
      <c r="BD240" s="203"/>
      <c r="BE240" s="203"/>
      <c r="BF240" s="203"/>
      <c r="BG240" s="203"/>
      <c r="BH240" s="203"/>
      <c r="BI240" s="203"/>
      <c r="BJ240" s="203"/>
      <c r="BK240" s="203"/>
      <c r="BL240" s="203"/>
      <c r="BM240" s="203"/>
      <c r="BN240" s="203"/>
      <c r="BO240" s="203"/>
      <c r="BP240" s="203"/>
      <c r="BQ240" s="203"/>
      <c r="BR240" s="203"/>
      <c r="BS240" s="203"/>
      <c r="BT240" s="203"/>
      <c r="BU240" s="203"/>
      <c r="BV240" s="203"/>
      <c r="BW240" s="203"/>
      <c r="BX240" s="203"/>
      <c r="BY240" s="203"/>
      <c r="BZ240" s="203"/>
      <c r="CA240" s="203"/>
      <c r="CB240" s="203"/>
      <c r="CC240" s="203"/>
      <c r="CD240" s="203"/>
      <c r="CE240" s="203"/>
      <c r="CF240" s="203"/>
      <c r="CG240" s="203"/>
      <c r="CH240" s="203"/>
      <c r="CI240" s="203"/>
      <c r="CJ240" s="203"/>
      <c r="CK240" s="203"/>
    </row>
    <row r="241" spans="1:89" s="65" customFormat="1" x14ac:dyDescent="0.25">
      <c r="A241" s="261"/>
      <c r="P241" s="203"/>
      <c r="Q241" s="203"/>
      <c r="R241" s="203"/>
      <c r="S241" s="203"/>
      <c r="T241" s="203"/>
      <c r="U241" s="213"/>
      <c r="V241" s="258"/>
      <c r="W241" s="213" t="e">
        <f>Data!#REF!</f>
        <v>#REF!</v>
      </c>
      <c r="X241" s="215">
        <f>IF(ISERROR(INDEX(Data!$DY:$IB,MATCH($W241,Data!$DT:$DT,0),MATCH(X$1&amp;"/"&amp;$A$2,Data!$DY$1:$IB$1,0)))=TRUE,0,INDEX(Data!$DY:$IB,MATCH($W241,Data!$DT:$DT,0),MATCH(X$1&amp;"/"&amp;$A$2,Data!$DY$1:$IB$1,0)))</f>
        <v>0</v>
      </c>
      <c r="Y241" s="215">
        <f>IF(ISERROR(INDEX(Data!$DY:$IB,MATCH($W241,Data!$DT:$DT,0),MATCH(Y$1&amp;"/"&amp;$A$2,Data!$DY$1:$IB$1,0)))=TRUE,0,INDEX(Data!$DY:$IB,MATCH($W241,Data!$DT:$DT,0),MATCH(Y$1&amp;"/"&amp;$A$2,Data!$DY$1:$IB$1,0)))</f>
        <v>0</v>
      </c>
      <c r="Z241" s="215">
        <f>IF(ISERROR(INDEX(Data!$DY:$IB,MATCH($W241,Data!$DT:$DT,0),MATCH(Z$1&amp;"/"&amp;$A$2,Data!$DY$1:$IB$1,0)))=TRUE,0,INDEX(Data!$DY:$IB,MATCH($W241,Data!$DT:$DT,0),MATCH(Z$1&amp;"/"&amp;$A$2,Data!$DY$1:$IB$1,0)))</f>
        <v>0</v>
      </c>
      <c r="AA241" s="215">
        <f>IF(ISERROR(INDEX(Data!$DY:$IB,MATCH($W241,Data!$DT:$DT,0),MATCH(AA$1&amp;"/"&amp;$A$2,Data!$DY$1:$IB$1,0)))=TRUE,0,INDEX(Data!$DY:$IB,MATCH($W241,Data!$DT:$DT,0),MATCH(AA$1&amp;"/"&amp;$A$2,Data!$DY$1:$IB$1,0)))</f>
        <v>0</v>
      </c>
      <c r="AB241" s="215">
        <f>IF(ISERROR(INDEX(Data!$DY:$IB,MATCH($W241,Data!$DT:$DT,0),MATCH(AB$1&amp;"/"&amp;$A$2,Data!$DY$1:$IB$1,0)))=TRUE,0,INDEX(Data!$DY:$IB,MATCH($W241,Data!$DT:$DT,0),MATCH(AB$1&amp;"/"&amp;$A$2,Data!$DY$1:$IB$1,0)))</f>
        <v>0</v>
      </c>
      <c r="AC241" s="213">
        <f t="array" aca="1" ref="AC241" ca="1">SUMPRODUCT(($X241:$AB241&lt;=AC$2)*($X241:$AB241&gt;0))</f>
        <v>0</v>
      </c>
      <c r="AD241" s="213">
        <f t="shared" ca="1" si="73"/>
        <v>0</v>
      </c>
      <c r="AE241" s="213">
        <f t="shared" ca="1" si="73"/>
        <v>0</v>
      </c>
      <c r="AF241" s="213">
        <f t="shared" ca="1" si="73"/>
        <v>0</v>
      </c>
      <c r="AG241" s="213">
        <f t="shared" ca="1" si="73"/>
        <v>0</v>
      </c>
      <c r="AH241" s="213">
        <f t="shared" ca="1" si="73"/>
        <v>0</v>
      </c>
      <c r="AI241" s="213">
        <f t="shared" ca="1" si="47"/>
        <v>0</v>
      </c>
      <c r="AJ241" s="213" t="str">
        <f t="shared" ca="1" si="74"/>
        <v/>
      </c>
      <c r="AK241" s="213" t="str">
        <f t="shared" ca="1" si="75"/>
        <v/>
      </c>
      <c r="AL241" s="213" t="str">
        <f t="shared" ca="1" si="76"/>
        <v/>
      </c>
      <c r="AM241" s="213" t="str">
        <f t="shared" ca="1" si="77"/>
        <v/>
      </c>
      <c r="AN241" s="213" t="str">
        <f t="shared" ca="1" si="78"/>
        <v/>
      </c>
      <c r="AO241" s="213" t="str">
        <f t="shared" ca="1" si="79"/>
        <v/>
      </c>
      <c r="AP241" s="213" t="str">
        <f t="shared" ca="1" si="80"/>
        <v/>
      </c>
      <c r="AQ241" s="213" t="str">
        <f t="shared" ca="1" si="81"/>
        <v/>
      </c>
      <c r="AR241" s="204" t="str">
        <f ca="1">IF(OFFSET($AB241,0,MATCH(A$17,AC$1:AI$1,0))=0,"",OFFSET($AB241,0,MATCH(A$17,AC$1:AI$1,0))&amp;" / "&amp;W241 &amp;" ("&amp;INDEX(Data!DX:DX,MATCH(W241,Data!DT:DT,0))&amp;")")</f>
        <v/>
      </c>
      <c r="AS241" s="204" t="e">
        <f>INDEX(Data!DX:DX,MATCH(W241,Data!DT:DT,0))</f>
        <v>#REF!</v>
      </c>
      <c r="AT241" s="204" t="e">
        <f>MID(INDEX(Data!A:A,MATCH(W241,Data!DT:DT,0)),2,5)</f>
        <v>#REF!</v>
      </c>
      <c r="AU241" s="204" t="e">
        <f>INDEX(Data!DW:DW,MATCH(W241,Data!DT:DT,0))</f>
        <v>#REF!</v>
      </c>
      <c r="AV241" s="204" t="str">
        <f t="shared" ca="1" si="82"/>
        <v/>
      </c>
      <c r="AW241" s="204" t="e">
        <f t="array" aca="1" ref="AW241" ca="1">INDEX($AR$3:$AR$102,MATCH(LARGE(COUNTIF($AQ$3:$AQ$102,"&lt;"&amp;$AQ$3:$AQ$102),ROWS(AQ$3:AQ241)),COUNTIF($AQ$3:$AQ$102,"&lt;"&amp;$AQ$3:$AQ$102),0))</f>
        <v>#NUM!</v>
      </c>
      <c r="AX241" s="344"/>
      <c r="AY241" s="203"/>
      <c r="AZ241" s="203"/>
      <c r="BA241" s="203"/>
      <c r="BB241" s="203"/>
      <c r="BC241" s="203"/>
      <c r="BD241" s="203"/>
      <c r="BE241" s="203"/>
      <c r="BF241" s="203"/>
      <c r="BG241" s="203"/>
      <c r="BH241" s="203"/>
      <c r="BI241" s="203"/>
      <c r="BJ241" s="203"/>
      <c r="BK241" s="203"/>
      <c r="BL241" s="203"/>
      <c r="BM241" s="203"/>
      <c r="BN241" s="203"/>
      <c r="BO241" s="203"/>
      <c r="BP241" s="203"/>
      <c r="BQ241" s="203"/>
      <c r="BR241" s="203"/>
      <c r="BS241" s="203"/>
      <c r="BT241" s="203"/>
      <c r="BU241" s="203"/>
      <c r="BV241" s="203"/>
      <c r="BW241" s="203"/>
      <c r="BX241" s="203"/>
      <c r="BY241" s="203"/>
      <c r="BZ241" s="203"/>
      <c r="CA241" s="203"/>
      <c r="CB241" s="203"/>
      <c r="CC241" s="203"/>
      <c r="CD241" s="203"/>
      <c r="CE241" s="203"/>
      <c r="CF241" s="203"/>
      <c r="CG241" s="203"/>
      <c r="CH241" s="203"/>
      <c r="CI241" s="203"/>
      <c r="CJ241" s="203"/>
      <c r="CK241" s="203"/>
    </row>
    <row r="242" spans="1:89" s="65" customFormat="1" x14ac:dyDescent="0.25">
      <c r="A242" s="261"/>
      <c r="P242" s="203"/>
      <c r="Q242" s="203"/>
      <c r="R242" s="203"/>
      <c r="S242" s="203"/>
      <c r="T242" s="203"/>
      <c r="U242" s="213"/>
      <c r="V242" s="258"/>
      <c r="W242" s="213" t="e">
        <f>Data!#REF!</f>
        <v>#REF!</v>
      </c>
      <c r="X242" s="215">
        <f>IF(ISERROR(INDEX(Data!$DY:$IB,MATCH($W242,Data!$DT:$DT,0),MATCH(X$1&amp;"/"&amp;$A$2,Data!$DY$1:$IB$1,0)))=TRUE,0,INDEX(Data!$DY:$IB,MATCH($W242,Data!$DT:$DT,0),MATCH(X$1&amp;"/"&amp;$A$2,Data!$DY$1:$IB$1,0)))</f>
        <v>0</v>
      </c>
      <c r="Y242" s="215">
        <f>IF(ISERROR(INDEX(Data!$DY:$IB,MATCH($W242,Data!$DT:$DT,0),MATCH(Y$1&amp;"/"&amp;$A$2,Data!$DY$1:$IB$1,0)))=TRUE,0,INDEX(Data!$DY:$IB,MATCH($W242,Data!$DT:$DT,0),MATCH(Y$1&amp;"/"&amp;$A$2,Data!$DY$1:$IB$1,0)))</f>
        <v>0</v>
      </c>
      <c r="Z242" s="215">
        <f>IF(ISERROR(INDEX(Data!$DY:$IB,MATCH($W242,Data!$DT:$DT,0),MATCH(Z$1&amp;"/"&amp;$A$2,Data!$DY$1:$IB$1,0)))=TRUE,0,INDEX(Data!$DY:$IB,MATCH($W242,Data!$DT:$DT,0),MATCH(Z$1&amp;"/"&amp;$A$2,Data!$DY$1:$IB$1,0)))</f>
        <v>0</v>
      </c>
      <c r="AA242" s="215">
        <f>IF(ISERROR(INDEX(Data!$DY:$IB,MATCH($W242,Data!$DT:$DT,0),MATCH(AA$1&amp;"/"&amp;$A$2,Data!$DY$1:$IB$1,0)))=TRUE,0,INDEX(Data!$DY:$IB,MATCH($W242,Data!$DT:$DT,0),MATCH(AA$1&amp;"/"&amp;$A$2,Data!$DY$1:$IB$1,0)))</f>
        <v>0</v>
      </c>
      <c r="AB242" s="215">
        <f>IF(ISERROR(INDEX(Data!$DY:$IB,MATCH($W242,Data!$DT:$DT,0),MATCH(AB$1&amp;"/"&amp;$A$2,Data!$DY$1:$IB$1,0)))=TRUE,0,INDEX(Data!$DY:$IB,MATCH($W242,Data!$DT:$DT,0),MATCH(AB$1&amp;"/"&amp;$A$2,Data!$DY$1:$IB$1,0)))</f>
        <v>0</v>
      </c>
      <c r="AC242" s="213">
        <f t="array" aca="1" ref="AC242" ca="1">SUMPRODUCT(($X242:$AB242&lt;=AC$2)*($X242:$AB242&gt;0))</f>
        <v>0</v>
      </c>
      <c r="AD242" s="213">
        <f t="shared" ca="1" si="73"/>
        <v>0</v>
      </c>
      <c r="AE242" s="213">
        <f t="shared" ca="1" si="73"/>
        <v>0</v>
      </c>
      <c r="AF242" s="213">
        <f t="shared" ca="1" si="73"/>
        <v>0</v>
      </c>
      <c r="AG242" s="213">
        <f t="shared" ca="1" si="73"/>
        <v>0</v>
      </c>
      <c r="AH242" s="213">
        <f t="shared" ca="1" si="73"/>
        <v>0</v>
      </c>
      <c r="AI242" s="213">
        <f t="shared" ca="1" si="47"/>
        <v>0</v>
      </c>
      <c r="AJ242" s="213" t="str">
        <f t="shared" ca="1" si="74"/>
        <v/>
      </c>
      <c r="AK242" s="213" t="str">
        <f t="shared" ca="1" si="75"/>
        <v/>
      </c>
      <c r="AL242" s="213" t="str">
        <f t="shared" ca="1" si="76"/>
        <v/>
      </c>
      <c r="AM242" s="213" t="str">
        <f t="shared" ca="1" si="77"/>
        <v/>
      </c>
      <c r="AN242" s="213" t="str">
        <f t="shared" ca="1" si="78"/>
        <v/>
      </c>
      <c r="AO242" s="213" t="str">
        <f t="shared" ca="1" si="79"/>
        <v/>
      </c>
      <c r="AP242" s="213" t="str">
        <f t="shared" ca="1" si="80"/>
        <v/>
      </c>
      <c r="AQ242" s="213" t="str">
        <f t="shared" ca="1" si="81"/>
        <v/>
      </c>
      <c r="AR242" s="204" t="str">
        <f ca="1">IF(OFFSET($AB242,0,MATCH(A$17,AC$1:AI$1,0))=0,"",OFFSET($AB242,0,MATCH(A$17,AC$1:AI$1,0))&amp;" / "&amp;W242 &amp;" ("&amp;INDEX(Data!DX:DX,MATCH(W242,Data!DT:DT,0))&amp;")")</f>
        <v/>
      </c>
      <c r="AS242" s="204" t="e">
        <f>INDEX(Data!DX:DX,MATCH(W242,Data!DT:DT,0))</f>
        <v>#REF!</v>
      </c>
      <c r="AT242" s="204" t="e">
        <f>MID(INDEX(Data!A:A,MATCH(W242,Data!DT:DT,0)),2,5)</f>
        <v>#REF!</v>
      </c>
      <c r="AU242" s="204" t="e">
        <f>INDEX(Data!DW:DW,MATCH(W242,Data!DT:DT,0))</f>
        <v>#REF!</v>
      </c>
      <c r="AV242" s="204" t="str">
        <f t="shared" ca="1" si="82"/>
        <v/>
      </c>
      <c r="AW242" s="204" t="e">
        <f t="array" aca="1" ref="AW242" ca="1">INDEX($AR$3:$AR$102,MATCH(LARGE(COUNTIF($AQ$3:$AQ$102,"&lt;"&amp;$AQ$3:$AQ$102),ROWS(AQ$3:AQ242)),COUNTIF($AQ$3:$AQ$102,"&lt;"&amp;$AQ$3:$AQ$102),0))</f>
        <v>#NUM!</v>
      </c>
      <c r="AX242" s="344"/>
      <c r="AY242" s="203"/>
      <c r="AZ242" s="203"/>
      <c r="BA242" s="203"/>
      <c r="BB242" s="203"/>
      <c r="BC242" s="203"/>
      <c r="BD242" s="203"/>
      <c r="BE242" s="203"/>
      <c r="BF242" s="203"/>
      <c r="BG242" s="203"/>
      <c r="BH242" s="203"/>
      <c r="BI242" s="203"/>
      <c r="BJ242" s="203"/>
      <c r="BK242" s="203"/>
      <c r="BL242" s="203"/>
      <c r="BM242" s="203"/>
      <c r="BN242" s="203"/>
      <c r="BO242" s="203"/>
      <c r="BP242" s="203"/>
      <c r="BQ242" s="203"/>
      <c r="BR242" s="203"/>
      <c r="BS242" s="203"/>
      <c r="BT242" s="203"/>
      <c r="BU242" s="203"/>
      <c r="BV242" s="203"/>
      <c r="BW242" s="203"/>
      <c r="BX242" s="203"/>
      <c r="BY242" s="203"/>
      <c r="BZ242" s="203"/>
      <c r="CA242" s="203"/>
      <c r="CB242" s="203"/>
      <c r="CC242" s="203"/>
      <c r="CD242" s="203"/>
      <c r="CE242" s="203"/>
      <c r="CF242" s="203"/>
      <c r="CG242" s="203"/>
      <c r="CH242" s="203"/>
      <c r="CI242" s="203"/>
      <c r="CJ242" s="203"/>
      <c r="CK242" s="203"/>
    </row>
    <row r="243" spans="1:89" s="65" customFormat="1" x14ac:dyDescent="0.25">
      <c r="A243" s="261"/>
      <c r="P243" s="203"/>
      <c r="Q243" s="203"/>
      <c r="R243" s="203"/>
      <c r="S243" s="203"/>
      <c r="T243" s="203"/>
      <c r="U243" s="213"/>
      <c r="V243" s="258"/>
      <c r="W243" s="213" t="e">
        <f>Data!#REF!</f>
        <v>#REF!</v>
      </c>
      <c r="X243" s="215">
        <f>IF(ISERROR(INDEX(Data!$DY:$IB,MATCH($W243,Data!$DT:$DT,0),MATCH(X$1&amp;"/"&amp;$A$2,Data!$DY$1:$IB$1,0)))=TRUE,0,INDEX(Data!$DY:$IB,MATCH($W243,Data!$DT:$DT,0),MATCH(X$1&amp;"/"&amp;$A$2,Data!$DY$1:$IB$1,0)))</f>
        <v>0</v>
      </c>
      <c r="Y243" s="215">
        <f>IF(ISERROR(INDEX(Data!$DY:$IB,MATCH($W243,Data!$DT:$DT,0),MATCH(Y$1&amp;"/"&amp;$A$2,Data!$DY$1:$IB$1,0)))=TRUE,0,INDEX(Data!$DY:$IB,MATCH($W243,Data!$DT:$DT,0),MATCH(Y$1&amp;"/"&amp;$A$2,Data!$DY$1:$IB$1,0)))</f>
        <v>0</v>
      </c>
      <c r="Z243" s="215">
        <f>IF(ISERROR(INDEX(Data!$DY:$IB,MATCH($W243,Data!$DT:$DT,0),MATCH(Z$1&amp;"/"&amp;$A$2,Data!$DY$1:$IB$1,0)))=TRUE,0,INDEX(Data!$DY:$IB,MATCH($W243,Data!$DT:$DT,0),MATCH(Z$1&amp;"/"&amp;$A$2,Data!$DY$1:$IB$1,0)))</f>
        <v>0</v>
      </c>
      <c r="AA243" s="215">
        <f>IF(ISERROR(INDEX(Data!$DY:$IB,MATCH($W243,Data!$DT:$DT,0),MATCH(AA$1&amp;"/"&amp;$A$2,Data!$DY$1:$IB$1,0)))=TRUE,0,INDEX(Data!$DY:$IB,MATCH($W243,Data!$DT:$DT,0),MATCH(AA$1&amp;"/"&amp;$A$2,Data!$DY$1:$IB$1,0)))</f>
        <v>0</v>
      </c>
      <c r="AB243" s="215">
        <f>IF(ISERROR(INDEX(Data!$DY:$IB,MATCH($W243,Data!$DT:$DT,0),MATCH(AB$1&amp;"/"&amp;$A$2,Data!$DY$1:$IB$1,0)))=TRUE,0,INDEX(Data!$DY:$IB,MATCH($W243,Data!$DT:$DT,0),MATCH(AB$1&amp;"/"&amp;$A$2,Data!$DY$1:$IB$1,0)))</f>
        <v>0</v>
      </c>
      <c r="AC243" s="213">
        <f t="array" aca="1" ref="AC243" ca="1">SUMPRODUCT(($X243:$AB243&lt;=AC$2)*($X243:$AB243&gt;0))</f>
        <v>0</v>
      </c>
      <c r="AD243" s="213">
        <f t="shared" ca="1" si="73"/>
        <v>0</v>
      </c>
      <c r="AE243" s="213">
        <f t="shared" ca="1" si="73"/>
        <v>0</v>
      </c>
      <c r="AF243" s="213">
        <f t="shared" ca="1" si="73"/>
        <v>0</v>
      </c>
      <c r="AG243" s="213">
        <f t="shared" ca="1" si="73"/>
        <v>0</v>
      </c>
      <c r="AH243" s="213">
        <f t="shared" ca="1" si="73"/>
        <v>0</v>
      </c>
      <c r="AI243" s="213">
        <f t="shared" ca="1" si="47"/>
        <v>0</v>
      </c>
      <c r="AJ243" s="213" t="str">
        <f t="shared" ca="1" si="74"/>
        <v/>
      </c>
      <c r="AK243" s="213" t="str">
        <f t="shared" ca="1" si="75"/>
        <v/>
      </c>
      <c r="AL243" s="213" t="str">
        <f t="shared" ca="1" si="76"/>
        <v/>
      </c>
      <c r="AM243" s="213" t="str">
        <f t="shared" ca="1" si="77"/>
        <v/>
      </c>
      <c r="AN243" s="213" t="str">
        <f t="shared" ca="1" si="78"/>
        <v/>
      </c>
      <c r="AO243" s="213" t="str">
        <f t="shared" ca="1" si="79"/>
        <v/>
      </c>
      <c r="AP243" s="213" t="str">
        <f t="shared" ca="1" si="80"/>
        <v/>
      </c>
      <c r="AQ243" s="213" t="str">
        <f t="shared" ca="1" si="81"/>
        <v/>
      </c>
      <c r="AR243" s="204" t="str">
        <f ca="1">IF(OFFSET($AB243,0,MATCH(A$17,AC$1:AI$1,0))=0,"",OFFSET($AB243,0,MATCH(A$17,AC$1:AI$1,0))&amp;" / "&amp;W243 &amp;" ("&amp;INDEX(Data!DX:DX,MATCH(W243,Data!DT:DT,0))&amp;")")</f>
        <v/>
      </c>
      <c r="AS243" s="204" t="e">
        <f>INDEX(Data!DX:DX,MATCH(W243,Data!DT:DT,0))</f>
        <v>#REF!</v>
      </c>
      <c r="AT243" s="204" t="e">
        <f>MID(INDEX(Data!A:A,MATCH(W243,Data!DT:DT,0)),2,5)</f>
        <v>#REF!</v>
      </c>
      <c r="AU243" s="204" t="e">
        <f>INDEX(Data!DW:DW,MATCH(W243,Data!DT:DT,0))</f>
        <v>#REF!</v>
      </c>
      <c r="AV243" s="204" t="str">
        <f t="shared" ca="1" si="82"/>
        <v/>
      </c>
      <c r="AW243" s="204" t="e">
        <f t="array" aca="1" ref="AW243" ca="1">INDEX($AR$3:$AR$102,MATCH(LARGE(COUNTIF($AQ$3:$AQ$102,"&lt;"&amp;$AQ$3:$AQ$102),ROWS(AQ$3:AQ243)),COUNTIF($AQ$3:$AQ$102,"&lt;"&amp;$AQ$3:$AQ$102),0))</f>
        <v>#NUM!</v>
      </c>
      <c r="AX243" s="344"/>
      <c r="AY243" s="203"/>
      <c r="AZ243" s="203"/>
      <c r="BA243" s="203"/>
      <c r="BB243" s="203"/>
      <c r="BC243" s="203"/>
      <c r="BD243" s="203"/>
      <c r="BE243" s="203"/>
      <c r="BF243" s="203"/>
      <c r="BG243" s="203"/>
      <c r="BH243" s="203"/>
      <c r="BI243" s="203"/>
      <c r="BJ243" s="203"/>
      <c r="BK243" s="203"/>
      <c r="BL243" s="203"/>
      <c r="BM243" s="203"/>
      <c r="BN243" s="203"/>
      <c r="BO243" s="203"/>
      <c r="BP243" s="203"/>
      <c r="BQ243" s="203"/>
      <c r="BR243" s="203"/>
      <c r="BS243" s="203"/>
      <c r="BT243" s="203"/>
      <c r="BU243" s="203"/>
      <c r="BV243" s="203"/>
      <c r="BW243" s="203"/>
      <c r="BX243" s="203"/>
      <c r="BY243" s="203"/>
      <c r="BZ243" s="203"/>
      <c r="CA243" s="203"/>
      <c r="CB243" s="203"/>
      <c r="CC243" s="203"/>
      <c r="CD243" s="203"/>
      <c r="CE243" s="203"/>
      <c r="CF243" s="203"/>
      <c r="CG243" s="203"/>
      <c r="CH243" s="203"/>
      <c r="CI243" s="203"/>
      <c r="CJ243" s="203"/>
      <c r="CK243" s="203"/>
    </row>
    <row r="244" spans="1:89" s="65" customFormat="1" x14ac:dyDescent="0.25">
      <c r="A244" s="261"/>
      <c r="P244" s="203"/>
      <c r="Q244" s="203"/>
      <c r="R244" s="203"/>
      <c r="S244" s="203"/>
      <c r="T244" s="203"/>
      <c r="U244" s="213"/>
      <c r="V244" s="258"/>
      <c r="W244" s="213" t="e">
        <f>Data!#REF!</f>
        <v>#REF!</v>
      </c>
      <c r="X244" s="215">
        <f>IF(ISERROR(INDEX(Data!$DY:$IB,MATCH($W244,Data!$DT:$DT,0),MATCH(X$1&amp;"/"&amp;$A$2,Data!$DY$1:$IB$1,0)))=TRUE,0,INDEX(Data!$DY:$IB,MATCH($W244,Data!$DT:$DT,0),MATCH(X$1&amp;"/"&amp;$A$2,Data!$DY$1:$IB$1,0)))</f>
        <v>0</v>
      </c>
      <c r="Y244" s="215">
        <f>IF(ISERROR(INDEX(Data!$DY:$IB,MATCH($W244,Data!$DT:$DT,0),MATCH(Y$1&amp;"/"&amp;$A$2,Data!$DY$1:$IB$1,0)))=TRUE,0,INDEX(Data!$DY:$IB,MATCH($W244,Data!$DT:$DT,0),MATCH(Y$1&amp;"/"&amp;$A$2,Data!$DY$1:$IB$1,0)))</f>
        <v>0</v>
      </c>
      <c r="Z244" s="215">
        <f>IF(ISERROR(INDEX(Data!$DY:$IB,MATCH($W244,Data!$DT:$DT,0),MATCH(Z$1&amp;"/"&amp;$A$2,Data!$DY$1:$IB$1,0)))=TRUE,0,INDEX(Data!$DY:$IB,MATCH($W244,Data!$DT:$DT,0),MATCH(Z$1&amp;"/"&amp;$A$2,Data!$DY$1:$IB$1,0)))</f>
        <v>0</v>
      </c>
      <c r="AA244" s="215">
        <f>IF(ISERROR(INDEX(Data!$DY:$IB,MATCH($W244,Data!$DT:$DT,0),MATCH(AA$1&amp;"/"&amp;$A$2,Data!$DY$1:$IB$1,0)))=TRUE,0,INDEX(Data!$DY:$IB,MATCH($W244,Data!$DT:$DT,0),MATCH(AA$1&amp;"/"&amp;$A$2,Data!$DY$1:$IB$1,0)))</f>
        <v>0</v>
      </c>
      <c r="AB244" s="215">
        <f>IF(ISERROR(INDEX(Data!$DY:$IB,MATCH($W244,Data!$DT:$DT,0),MATCH(AB$1&amp;"/"&amp;$A$2,Data!$DY$1:$IB$1,0)))=TRUE,0,INDEX(Data!$DY:$IB,MATCH($W244,Data!$DT:$DT,0),MATCH(AB$1&amp;"/"&amp;$A$2,Data!$DY$1:$IB$1,0)))</f>
        <v>0</v>
      </c>
      <c r="AC244" s="213">
        <f t="array" aca="1" ref="AC244" ca="1">SUMPRODUCT(($X244:$AB244&lt;=AC$2)*($X244:$AB244&gt;0))</f>
        <v>0</v>
      </c>
      <c r="AD244" s="213">
        <f t="shared" ca="1" si="73"/>
        <v>0</v>
      </c>
      <c r="AE244" s="213">
        <f t="shared" ca="1" si="73"/>
        <v>0</v>
      </c>
      <c r="AF244" s="213">
        <f t="shared" ca="1" si="73"/>
        <v>0</v>
      </c>
      <c r="AG244" s="213">
        <f t="shared" ca="1" si="73"/>
        <v>0</v>
      </c>
      <c r="AH244" s="213">
        <f t="shared" ca="1" si="73"/>
        <v>0</v>
      </c>
      <c r="AI244" s="213">
        <f t="shared" ca="1" si="47"/>
        <v>0</v>
      </c>
      <c r="AJ244" s="213" t="str">
        <f t="shared" ca="1" si="74"/>
        <v/>
      </c>
      <c r="AK244" s="213" t="str">
        <f t="shared" ca="1" si="75"/>
        <v/>
      </c>
      <c r="AL244" s="213" t="str">
        <f t="shared" ca="1" si="76"/>
        <v/>
      </c>
      <c r="AM244" s="213" t="str">
        <f t="shared" ca="1" si="77"/>
        <v/>
      </c>
      <c r="AN244" s="213" t="str">
        <f t="shared" ca="1" si="78"/>
        <v/>
      </c>
      <c r="AO244" s="213" t="str">
        <f t="shared" ca="1" si="79"/>
        <v/>
      </c>
      <c r="AP244" s="213" t="str">
        <f t="shared" ca="1" si="80"/>
        <v/>
      </c>
      <c r="AQ244" s="213" t="str">
        <f t="shared" ca="1" si="81"/>
        <v/>
      </c>
      <c r="AR244" s="204" t="str">
        <f ca="1">IF(OFFSET($AB244,0,MATCH(A$17,AC$1:AI$1,0))=0,"",OFFSET($AB244,0,MATCH(A$17,AC$1:AI$1,0))&amp;" / "&amp;W244 &amp;" ("&amp;INDEX(Data!DX:DX,MATCH(W244,Data!DT:DT,0))&amp;")")</f>
        <v/>
      </c>
      <c r="AS244" s="204" t="e">
        <f>INDEX(Data!DX:DX,MATCH(W244,Data!DT:DT,0))</f>
        <v>#REF!</v>
      </c>
      <c r="AT244" s="204" t="e">
        <f>MID(INDEX(Data!A:A,MATCH(W244,Data!DT:DT,0)),2,5)</f>
        <v>#REF!</v>
      </c>
      <c r="AU244" s="204" t="e">
        <f>INDEX(Data!DW:DW,MATCH(W244,Data!DT:DT,0))</f>
        <v>#REF!</v>
      </c>
      <c r="AV244" s="204" t="str">
        <f t="shared" ca="1" si="82"/>
        <v/>
      </c>
      <c r="AW244" s="204" t="e">
        <f t="array" aca="1" ref="AW244" ca="1">INDEX($AR$3:$AR$102,MATCH(LARGE(COUNTIF($AQ$3:$AQ$102,"&lt;"&amp;$AQ$3:$AQ$102),ROWS(AQ$3:AQ244)),COUNTIF($AQ$3:$AQ$102,"&lt;"&amp;$AQ$3:$AQ$102),0))</f>
        <v>#NUM!</v>
      </c>
      <c r="AX244" s="344"/>
      <c r="AY244" s="203"/>
      <c r="AZ244" s="203"/>
      <c r="BA244" s="203"/>
      <c r="BB244" s="203"/>
      <c r="BC244" s="203"/>
      <c r="BD244" s="203"/>
      <c r="BE244" s="203"/>
      <c r="BF244" s="203"/>
      <c r="BG244" s="203"/>
      <c r="BH244" s="203"/>
      <c r="BI244" s="203"/>
      <c r="BJ244" s="203"/>
      <c r="BK244" s="203"/>
      <c r="BL244" s="203"/>
      <c r="BM244" s="203"/>
      <c r="BN244" s="203"/>
      <c r="BO244" s="203"/>
      <c r="BP244" s="203"/>
      <c r="BQ244" s="203"/>
      <c r="BR244" s="203"/>
      <c r="BS244" s="203"/>
      <c r="BT244" s="203"/>
      <c r="BU244" s="203"/>
      <c r="BV244" s="203"/>
      <c r="BW244" s="203"/>
      <c r="BX244" s="203"/>
      <c r="BY244" s="203"/>
      <c r="BZ244" s="203"/>
      <c r="CA244" s="203"/>
      <c r="CB244" s="203"/>
      <c r="CC244" s="203"/>
      <c r="CD244" s="203"/>
      <c r="CE244" s="203"/>
      <c r="CF244" s="203"/>
      <c r="CG244" s="203"/>
      <c r="CH244" s="203"/>
      <c r="CI244" s="203"/>
      <c r="CJ244" s="203"/>
      <c r="CK244" s="203"/>
    </row>
    <row r="245" spans="1:89" s="65" customFormat="1" x14ac:dyDescent="0.25">
      <c r="A245" s="261"/>
      <c r="P245" s="203"/>
      <c r="Q245" s="203"/>
      <c r="R245" s="203"/>
      <c r="S245" s="203"/>
      <c r="T245" s="203"/>
      <c r="U245" s="213"/>
      <c r="V245" s="258"/>
      <c r="W245" s="213" t="e">
        <f>Data!#REF!</f>
        <v>#REF!</v>
      </c>
      <c r="X245" s="215">
        <f>IF(ISERROR(INDEX(Data!$DY:$IB,MATCH($W245,Data!$DT:$DT,0),MATCH(X$1&amp;"/"&amp;$A$2,Data!$DY$1:$IB$1,0)))=TRUE,0,INDEX(Data!$DY:$IB,MATCH($W245,Data!$DT:$DT,0),MATCH(X$1&amp;"/"&amp;$A$2,Data!$DY$1:$IB$1,0)))</f>
        <v>0</v>
      </c>
      <c r="Y245" s="215">
        <f>IF(ISERROR(INDEX(Data!$DY:$IB,MATCH($W245,Data!$DT:$DT,0),MATCH(Y$1&amp;"/"&amp;$A$2,Data!$DY$1:$IB$1,0)))=TRUE,0,INDEX(Data!$DY:$IB,MATCH($W245,Data!$DT:$DT,0),MATCH(Y$1&amp;"/"&amp;$A$2,Data!$DY$1:$IB$1,0)))</f>
        <v>0</v>
      </c>
      <c r="Z245" s="215">
        <f>IF(ISERROR(INDEX(Data!$DY:$IB,MATCH($W245,Data!$DT:$DT,0),MATCH(Z$1&amp;"/"&amp;$A$2,Data!$DY$1:$IB$1,0)))=TRUE,0,INDEX(Data!$DY:$IB,MATCH($W245,Data!$DT:$DT,0),MATCH(Z$1&amp;"/"&amp;$A$2,Data!$DY$1:$IB$1,0)))</f>
        <v>0</v>
      </c>
      <c r="AA245" s="215">
        <f>IF(ISERROR(INDEX(Data!$DY:$IB,MATCH($W245,Data!$DT:$DT,0),MATCH(AA$1&amp;"/"&amp;$A$2,Data!$DY$1:$IB$1,0)))=TRUE,0,INDEX(Data!$DY:$IB,MATCH($W245,Data!$DT:$DT,0),MATCH(AA$1&amp;"/"&amp;$A$2,Data!$DY$1:$IB$1,0)))</f>
        <v>0</v>
      </c>
      <c r="AB245" s="215">
        <f>IF(ISERROR(INDEX(Data!$DY:$IB,MATCH($W245,Data!$DT:$DT,0),MATCH(AB$1&amp;"/"&amp;$A$2,Data!$DY$1:$IB$1,0)))=TRUE,0,INDEX(Data!$DY:$IB,MATCH($W245,Data!$DT:$DT,0),MATCH(AB$1&amp;"/"&amp;$A$2,Data!$DY$1:$IB$1,0)))</f>
        <v>0</v>
      </c>
      <c r="AC245" s="213">
        <f t="array" aca="1" ref="AC245" ca="1">SUMPRODUCT(($X245:$AB245&lt;=AC$2)*($X245:$AB245&gt;0))</f>
        <v>0</v>
      </c>
      <c r="AD245" s="213">
        <f t="shared" ref="AD245:AH295" ca="1" si="83">COUNTIF($X245:$AB245,"="&amp;AD$2)</f>
        <v>0</v>
      </c>
      <c r="AE245" s="213">
        <f t="shared" ca="1" si="83"/>
        <v>0</v>
      </c>
      <c r="AF245" s="213">
        <f t="shared" ca="1" si="83"/>
        <v>0</v>
      </c>
      <c r="AG245" s="213">
        <f t="shared" ca="1" si="83"/>
        <v>0</v>
      </c>
      <c r="AH245" s="213">
        <f t="shared" ca="1" si="83"/>
        <v>0</v>
      </c>
      <c r="AI245" s="213">
        <f t="shared" ca="1" si="47"/>
        <v>0</v>
      </c>
      <c r="AJ245" s="213" t="str">
        <f t="shared" ca="1" si="74"/>
        <v/>
      </c>
      <c r="AK245" s="213" t="str">
        <f t="shared" ca="1" si="75"/>
        <v/>
      </c>
      <c r="AL245" s="213" t="str">
        <f t="shared" ca="1" si="76"/>
        <v/>
      </c>
      <c r="AM245" s="213" t="str">
        <f t="shared" ca="1" si="77"/>
        <v/>
      </c>
      <c r="AN245" s="213" t="str">
        <f t="shared" ca="1" si="78"/>
        <v/>
      </c>
      <c r="AO245" s="213" t="str">
        <f t="shared" ca="1" si="79"/>
        <v/>
      </c>
      <c r="AP245" s="213" t="str">
        <f t="shared" ca="1" si="80"/>
        <v/>
      </c>
      <c r="AQ245" s="213" t="str">
        <f t="shared" ca="1" si="81"/>
        <v/>
      </c>
      <c r="AR245" s="204" t="str">
        <f ca="1">IF(OFFSET($AB245,0,MATCH(A$17,AC$1:AI$1,0))=0,"",OFFSET($AB245,0,MATCH(A$17,AC$1:AI$1,0))&amp;" / "&amp;W245 &amp;" ("&amp;INDEX(Data!DX:DX,MATCH(W245,Data!DT:DT,0))&amp;")")</f>
        <v/>
      </c>
      <c r="AS245" s="204" t="e">
        <f>INDEX(Data!DX:DX,MATCH(W245,Data!DT:DT,0))</f>
        <v>#REF!</v>
      </c>
      <c r="AT245" s="204" t="e">
        <f>MID(INDEX(Data!A:A,MATCH(W245,Data!DT:DT,0)),2,5)</f>
        <v>#REF!</v>
      </c>
      <c r="AU245" s="204" t="e">
        <f>INDEX(Data!DW:DW,MATCH(W245,Data!DT:DT,0))</f>
        <v>#REF!</v>
      </c>
      <c r="AV245" s="204" t="str">
        <f t="shared" ca="1" si="82"/>
        <v/>
      </c>
      <c r="AW245" s="204" t="e">
        <f t="array" aca="1" ref="AW245" ca="1">INDEX($AR$3:$AR$102,MATCH(LARGE(COUNTIF($AQ$3:$AQ$102,"&lt;"&amp;$AQ$3:$AQ$102),ROWS(AQ$3:AQ245)),COUNTIF($AQ$3:$AQ$102,"&lt;"&amp;$AQ$3:$AQ$102),0))</f>
        <v>#NUM!</v>
      </c>
      <c r="AX245" s="344"/>
      <c r="AY245" s="203"/>
      <c r="AZ245" s="203"/>
      <c r="BA245" s="203"/>
      <c r="BB245" s="203"/>
      <c r="BC245" s="203"/>
      <c r="BD245" s="203"/>
      <c r="BE245" s="203"/>
      <c r="BF245" s="203"/>
      <c r="BG245" s="203"/>
      <c r="BH245" s="203"/>
      <c r="BI245" s="203"/>
      <c r="BJ245" s="203"/>
      <c r="BK245" s="203"/>
      <c r="BL245" s="203"/>
      <c r="BM245" s="203"/>
      <c r="BN245" s="203"/>
      <c r="BO245" s="203"/>
      <c r="BP245" s="203"/>
      <c r="BQ245" s="203"/>
      <c r="BR245" s="203"/>
      <c r="BS245" s="203"/>
      <c r="BT245" s="203"/>
      <c r="BU245" s="203"/>
      <c r="BV245" s="203"/>
      <c r="BW245" s="203"/>
      <c r="BX245" s="203"/>
      <c r="BY245" s="203"/>
      <c r="BZ245" s="203"/>
      <c r="CA245" s="203"/>
      <c r="CB245" s="203"/>
      <c r="CC245" s="203"/>
      <c r="CD245" s="203"/>
      <c r="CE245" s="203"/>
      <c r="CF245" s="203"/>
      <c r="CG245" s="203"/>
      <c r="CH245" s="203"/>
      <c r="CI245" s="203"/>
      <c r="CJ245" s="203"/>
      <c r="CK245" s="203"/>
    </row>
    <row r="246" spans="1:89" s="65" customFormat="1" x14ac:dyDescent="0.25">
      <c r="A246" s="261"/>
      <c r="P246" s="203"/>
      <c r="Q246" s="203"/>
      <c r="R246" s="203"/>
      <c r="S246" s="203"/>
      <c r="T246" s="203"/>
      <c r="U246" s="213"/>
      <c r="V246" s="258"/>
      <c r="W246" s="213" t="e">
        <f>Data!#REF!</f>
        <v>#REF!</v>
      </c>
      <c r="X246" s="215">
        <f>IF(ISERROR(INDEX(Data!$DY:$IB,MATCH($W246,Data!$DT:$DT,0),MATCH(X$1&amp;"/"&amp;$A$2,Data!$DY$1:$IB$1,0)))=TRUE,0,INDEX(Data!$DY:$IB,MATCH($W246,Data!$DT:$DT,0),MATCH(X$1&amp;"/"&amp;$A$2,Data!$DY$1:$IB$1,0)))</f>
        <v>0</v>
      </c>
      <c r="Y246" s="215">
        <f>IF(ISERROR(INDEX(Data!$DY:$IB,MATCH($W246,Data!$DT:$DT,0),MATCH(Y$1&amp;"/"&amp;$A$2,Data!$DY$1:$IB$1,0)))=TRUE,0,INDEX(Data!$DY:$IB,MATCH($W246,Data!$DT:$DT,0),MATCH(Y$1&amp;"/"&amp;$A$2,Data!$DY$1:$IB$1,0)))</f>
        <v>0</v>
      </c>
      <c r="Z246" s="215">
        <f>IF(ISERROR(INDEX(Data!$DY:$IB,MATCH($W246,Data!$DT:$DT,0),MATCH(Z$1&amp;"/"&amp;$A$2,Data!$DY$1:$IB$1,0)))=TRUE,0,INDEX(Data!$DY:$IB,MATCH($W246,Data!$DT:$DT,0),MATCH(Z$1&amp;"/"&amp;$A$2,Data!$DY$1:$IB$1,0)))</f>
        <v>0</v>
      </c>
      <c r="AA246" s="215">
        <f>IF(ISERROR(INDEX(Data!$DY:$IB,MATCH($W246,Data!$DT:$DT,0),MATCH(AA$1&amp;"/"&amp;$A$2,Data!$DY$1:$IB$1,0)))=TRUE,0,INDEX(Data!$DY:$IB,MATCH($W246,Data!$DT:$DT,0),MATCH(AA$1&amp;"/"&amp;$A$2,Data!$DY$1:$IB$1,0)))</f>
        <v>0</v>
      </c>
      <c r="AB246" s="215">
        <f>IF(ISERROR(INDEX(Data!$DY:$IB,MATCH($W246,Data!$DT:$DT,0),MATCH(AB$1&amp;"/"&amp;$A$2,Data!$DY$1:$IB$1,0)))=TRUE,0,INDEX(Data!$DY:$IB,MATCH($W246,Data!$DT:$DT,0),MATCH(AB$1&amp;"/"&amp;$A$2,Data!$DY$1:$IB$1,0)))</f>
        <v>0</v>
      </c>
      <c r="AC246" s="213">
        <f t="array" aca="1" ref="AC246" ca="1">SUMPRODUCT(($X246:$AB246&lt;=AC$2)*($X246:$AB246&gt;0))</f>
        <v>0</v>
      </c>
      <c r="AD246" s="213">
        <f t="shared" ca="1" si="83"/>
        <v>0</v>
      </c>
      <c r="AE246" s="213">
        <f t="shared" ca="1" si="83"/>
        <v>0</v>
      </c>
      <c r="AF246" s="213">
        <f t="shared" ca="1" si="83"/>
        <v>0</v>
      </c>
      <c r="AG246" s="213">
        <f t="shared" ca="1" si="83"/>
        <v>0</v>
      </c>
      <c r="AH246" s="213">
        <f t="shared" ca="1" si="83"/>
        <v>0</v>
      </c>
      <c r="AI246" s="213">
        <f t="shared" ca="1" si="47"/>
        <v>0</v>
      </c>
      <c r="AJ246" s="213" t="str">
        <f t="shared" ca="1" si="74"/>
        <v/>
      </c>
      <c r="AK246" s="213" t="str">
        <f t="shared" ca="1" si="75"/>
        <v/>
      </c>
      <c r="AL246" s="213" t="str">
        <f t="shared" ca="1" si="76"/>
        <v/>
      </c>
      <c r="AM246" s="213" t="str">
        <f t="shared" ca="1" si="77"/>
        <v/>
      </c>
      <c r="AN246" s="213" t="str">
        <f t="shared" ca="1" si="78"/>
        <v/>
      </c>
      <c r="AO246" s="213" t="str">
        <f t="shared" ca="1" si="79"/>
        <v/>
      </c>
      <c r="AP246" s="213" t="str">
        <f t="shared" ca="1" si="80"/>
        <v/>
      </c>
      <c r="AQ246" s="213" t="str">
        <f t="shared" ca="1" si="81"/>
        <v/>
      </c>
      <c r="AR246" s="204" t="str">
        <f ca="1">IF(OFFSET($AB246,0,MATCH(A$17,AC$1:AI$1,0))=0,"",OFFSET($AB246,0,MATCH(A$17,AC$1:AI$1,0))&amp;" / "&amp;W246 &amp;" ("&amp;INDEX(Data!DX:DX,MATCH(W246,Data!DT:DT,0))&amp;")")</f>
        <v/>
      </c>
      <c r="AS246" s="204" t="e">
        <f>INDEX(Data!DX:DX,MATCH(W246,Data!DT:DT,0))</f>
        <v>#REF!</v>
      </c>
      <c r="AT246" s="204" t="e">
        <f>MID(INDEX(Data!A:A,MATCH(W246,Data!DT:DT,0)),2,5)</f>
        <v>#REF!</v>
      </c>
      <c r="AU246" s="204" t="e">
        <f>INDEX(Data!DW:DW,MATCH(W246,Data!DT:DT,0))</f>
        <v>#REF!</v>
      </c>
      <c r="AV246" s="204" t="str">
        <f t="shared" ca="1" si="82"/>
        <v/>
      </c>
      <c r="AW246" s="204" t="e">
        <f t="array" aca="1" ref="AW246" ca="1">INDEX($AR$3:$AR$102,MATCH(LARGE(COUNTIF($AQ$3:$AQ$102,"&lt;"&amp;$AQ$3:$AQ$102),ROWS(AQ$3:AQ246)),COUNTIF($AQ$3:$AQ$102,"&lt;"&amp;$AQ$3:$AQ$102),0))</f>
        <v>#NUM!</v>
      </c>
      <c r="AX246" s="344"/>
      <c r="AY246" s="203"/>
      <c r="AZ246" s="203"/>
      <c r="BA246" s="203"/>
      <c r="BB246" s="203"/>
      <c r="BC246" s="203"/>
      <c r="BD246" s="203"/>
      <c r="BE246" s="203"/>
      <c r="BF246" s="203"/>
      <c r="BG246" s="203"/>
      <c r="BH246" s="203"/>
      <c r="BI246" s="203"/>
      <c r="BJ246" s="203"/>
      <c r="BK246" s="203"/>
      <c r="BL246" s="203"/>
      <c r="BM246" s="203"/>
      <c r="BN246" s="203"/>
      <c r="BO246" s="203"/>
      <c r="BP246" s="203"/>
      <c r="BQ246" s="203"/>
      <c r="BR246" s="203"/>
      <c r="BS246" s="203"/>
      <c r="BT246" s="203"/>
      <c r="BU246" s="203"/>
      <c r="BV246" s="203"/>
      <c r="BW246" s="203"/>
      <c r="BX246" s="203"/>
      <c r="BY246" s="203"/>
      <c r="BZ246" s="203"/>
      <c r="CA246" s="203"/>
      <c r="CB246" s="203"/>
      <c r="CC246" s="203"/>
      <c r="CD246" s="203"/>
      <c r="CE246" s="203"/>
      <c r="CF246" s="203"/>
      <c r="CG246" s="203"/>
      <c r="CH246" s="203"/>
      <c r="CI246" s="203"/>
      <c r="CJ246" s="203"/>
      <c r="CK246" s="203"/>
    </row>
    <row r="247" spans="1:89" s="65" customFormat="1" x14ac:dyDescent="0.25">
      <c r="A247" s="261"/>
      <c r="P247" s="203"/>
      <c r="Q247" s="203"/>
      <c r="R247" s="203"/>
      <c r="S247" s="203"/>
      <c r="T247" s="203"/>
      <c r="U247" s="213"/>
      <c r="V247" s="258"/>
      <c r="W247" s="213" t="e">
        <f>Data!#REF!</f>
        <v>#REF!</v>
      </c>
      <c r="X247" s="215">
        <f>IF(ISERROR(INDEX(Data!$DY:$IB,MATCH($W247,Data!$DT:$DT,0),MATCH(X$1&amp;"/"&amp;$A$2,Data!$DY$1:$IB$1,0)))=TRUE,0,INDEX(Data!$DY:$IB,MATCH($W247,Data!$DT:$DT,0),MATCH(X$1&amp;"/"&amp;$A$2,Data!$DY$1:$IB$1,0)))</f>
        <v>0</v>
      </c>
      <c r="Y247" s="215">
        <f>IF(ISERROR(INDEX(Data!$DY:$IB,MATCH($W247,Data!$DT:$DT,0),MATCH(Y$1&amp;"/"&amp;$A$2,Data!$DY$1:$IB$1,0)))=TRUE,0,INDEX(Data!$DY:$IB,MATCH($W247,Data!$DT:$DT,0),MATCH(Y$1&amp;"/"&amp;$A$2,Data!$DY$1:$IB$1,0)))</f>
        <v>0</v>
      </c>
      <c r="Z247" s="215">
        <f>IF(ISERROR(INDEX(Data!$DY:$IB,MATCH($W247,Data!$DT:$DT,0),MATCH(Z$1&amp;"/"&amp;$A$2,Data!$DY$1:$IB$1,0)))=TRUE,0,INDEX(Data!$DY:$IB,MATCH($W247,Data!$DT:$DT,0),MATCH(Z$1&amp;"/"&amp;$A$2,Data!$DY$1:$IB$1,0)))</f>
        <v>0</v>
      </c>
      <c r="AA247" s="215">
        <f>IF(ISERROR(INDEX(Data!$DY:$IB,MATCH($W247,Data!$DT:$DT,0),MATCH(AA$1&amp;"/"&amp;$A$2,Data!$DY$1:$IB$1,0)))=TRUE,0,INDEX(Data!$DY:$IB,MATCH($W247,Data!$DT:$DT,0),MATCH(AA$1&amp;"/"&amp;$A$2,Data!$DY$1:$IB$1,0)))</f>
        <v>0</v>
      </c>
      <c r="AB247" s="215">
        <f>IF(ISERROR(INDEX(Data!$DY:$IB,MATCH($W247,Data!$DT:$DT,0),MATCH(AB$1&amp;"/"&amp;$A$2,Data!$DY$1:$IB$1,0)))=TRUE,0,INDEX(Data!$DY:$IB,MATCH($W247,Data!$DT:$DT,0),MATCH(AB$1&amp;"/"&amp;$A$2,Data!$DY$1:$IB$1,0)))</f>
        <v>0</v>
      </c>
      <c r="AC247" s="213">
        <f t="array" aca="1" ref="AC247" ca="1">SUMPRODUCT(($X247:$AB247&lt;=AC$2)*($X247:$AB247&gt;0))</f>
        <v>0</v>
      </c>
      <c r="AD247" s="213">
        <f t="shared" ca="1" si="83"/>
        <v>0</v>
      </c>
      <c r="AE247" s="213">
        <f t="shared" ca="1" si="83"/>
        <v>0</v>
      </c>
      <c r="AF247" s="213">
        <f t="shared" ca="1" si="83"/>
        <v>0</v>
      </c>
      <c r="AG247" s="213">
        <f t="shared" ca="1" si="83"/>
        <v>0</v>
      </c>
      <c r="AH247" s="213">
        <f t="shared" ca="1" si="83"/>
        <v>0</v>
      </c>
      <c r="AI247" s="213">
        <f t="shared" ca="1" si="47"/>
        <v>0</v>
      </c>
      <c r="AJ247" s="213" t="str">
        <f t="shared" ca="1" si="74"/>
        <v/>
      </c>
      <c r="AK247" s="213" t="str">
        <f t="shared" ca="1" si="75"/>
        <v/>
      </c>
      <c r="AL247" s="213" t="str">
        <f t="shared" ca="1" si="76"/>
        <v/>
      </c>
      <c r="AM247" s="213" t="str">
        <f t="shared" ca="1" si="77"/>
        <v/>
      </c>
      <c r="AN247" s="213" t="str">
        <f t="shared" ca="1" si="78"/>
        <v/>
      </c>
      <c r="AO247" s="213" t="str">
        <f t="shared" ca="1" si="79"/>
        <v/>
      </c>
      <c r="AP247" s="213" t="str">
        <f t="shared" ca="1" si="80"/>
        <v/>
      </c>
      <c r="AQ247" s="213" t="str">
        <f t="shared" ca="1" si="81"/>
        <v/>
      </c>
      <c r="AR247" s="204" t="str">
        <f ca="1">IF(OFFSET($AB247,0,MATCH(A$17,AC$1:AI$1,0))=0,"",OFFSET($AB247,0,MATCH(A$17,AC$1:AI$1,0))&amp;" / "&amp;W247 &amp;" ("&amp;INDEX(Data!DX:DX,MATCH(W247,Data!DT:DT,0))&amp;")")</f>
        <v/>
      </c>
      <c r="AS247" s="204" t="e">
        <f>INDEX(Data!DX:DX,MATCH(W247,Data!DT:DT,0))</f>
        <v>#REF!</v>
      </c>
      <c r="AT247" s="204" t="e">
        <f>MID(INDEX(Data!A:A,MATCH(W247,Data!DT:DT,0)),2,5)</f>
        <v>#REF!</v>
      </c>
      <c r="AU247" s="204" t="e">
        <f>INDEX(Data!DW:DW,MATCH(W247,Data!DT:DT,0))</f>
        <v>#REF!</v>
      </c>
      <c r="AV247" s="204" t="str">
        <f t="shared" ca="1" si="82"/>
        <v/>
      </c>
      <c r="AW247" s="204" t="e">
        <f t="array" aca="1" ref="AW247" ca="1">INDEX($AR$3:$AR$102,MATCH(LARGE(COUNTIF($AQ$3:$AQ$102,"&lt;"&amp;$AQ$3:$AQ$102),ROWS(AQ$3:AQ247)),COUNTIF($AQ$3:$AQ$102,"&lt;"&amp;$AQ$3:$AQ$102),0))</f>
        <v>#NUM!</v>
      </c>
      <c r="AX247" s="344"/>
      <c r="AY247" s="203"/>
      <c r="AZ247" s="203"/>
      <c r="BA247" s="203"/>
      <c r="BB247" s="203"/>
      <c r="BC247" s="203"/>
      <c r="BD247" s="203"/>
      <c r="BE247" s="203"/>
      <c r="BF247" s="203"/>
      <c r="BG247" s="203"/>
      <c r="BH247" s="203"/>
      <c r="BI247" s="203"/>
      <c r="BJ247" s="203"/>
      <c r="BK247" s="203"/>
      <c r="BL247" s="203"/>
      <c r="BM247" s="203"/>
      <c r="BN247" s="203"/>
      <c r="BO247" s="203"/>
      <c r="BP247" s="203"/>
      <c r="BQ247" s="203"/>
      <c r="BR247" s="203"/>
      <c r="BS247" s="203"/>
      <c r="BT247" s="203"/>
      <c r="BU247" s="203"/>
      <c r="BV247" s="203"/>
      <c r="BW247" s="203"/>
      <c r="BX247" s="203"/>
      <c r="BY247" s="203"/>
      <c r="BZ247" s="203"/>
      <c r="CA247" s="203"/>
      <c r="CB247" s="203"/>
      <c r="CC247" s="203"/>
      <c r="CD247" s="203"/>
      <c r="CE247" s="203"/>
      <c r="CF247" s="203"/>
      <c r="CG247" s="203"/>
      <c r="CH247" s="203"/>
      <c r="CI247" s="203"/>
      <c r="CJ247" s="203"/>
      <c r="CK247" s="203"/>
    </row>
    <row r="248" spans="1:89" s="65" customFormat="1" x14ac:dyDescent="0.25">
      <c r="A248" s="261"/>
      <c r="P248" s="203"/>
      <c r="Q248" s="203"/>
      <c r="R248" s="203"/>
      <c r="S248" s="203"/>
      <c r="T248" s="203"/>
      <c r="U248" s="213"/>
      <c r="V248" s="258"/>
      <c r="W248" s="213" t="e">
        <f>Data!#REF!</f>
        <v>#REF!</v>
      </c>
      <c r="X248" s="215">
        <f>IF(ISERROR(INDEX(Data!$DY:$IB,MATCH($W248,Data!$DT:$DT,0),MATCH(X$1&amp;"/"&amp;$A$2,Data!$DY$1:$IB$1,0)))=TRUE,0,INDEX(Data!$DY:$IB,MATCH($W248,Data!$DT:$DT,0),MATCH(X$1&amp;"/"&amp;$A$2,Data!$DY$1:$IB$1,0)))</f>
        <v>0</v>
      </c>
      <c r="Y248" s="215">
        <f>IF(ISERROR(INDEX(Data!$DY:$IB,MATCH($W248,Data!$DT:$DT,0),MATCH(Y$1&amp;"/"&amp;$A$2,Data!$DY$1:$IB$1,0)))=TRUE,0,INDEX(Data!$DY:$IB,MATCH($W248,Data!$DT:$DT,0),MATCH(Y$1&amp;"/"&amp;$A$2,Data!$DY$1:$IB$1,0)))</f>
        <v>0</v>
      </c>
      <c r="Z248" s="215">
        <f>IF(ISERROR(INDEX(Data!$DY:$IB,MATCH($W248,Data!$DT:$DT,0),MATCH(Z$1&amp;"/"&amp;$A$2,Data!$DY$1:$IB$1,0)))=TRUE,0,INDEX(Data!$DY:$IB,MATCH($W248,Data!$DT:$DT,0),MATCH(Z$1&amp;"/"&amp;$A$2,Data!$DY$1:$IB$1,0)))</f>
        <v>0</v>
      </c>
      <c r="AA248" s="215">
        <f>IF(ISERROR(INDEX(Data!$DY:$IB,MATCH($W248,Data!$DT:$DT,0),MATCH(AA$1&amp;"/"&amp;$A$2,Data!$DY$1:$IB$1,0)))=TRUE,0,INDEX(Data!$DY:$IB,MATCH($W248,Data!$DT:$DT,0),MATCH(AA$1&amp;"/"&amp;$A$2,Data!$DY$1:$IB$1,0)))</f>
        <v>0</v>
      </c>
      <c r="AB248" s="215">
        <f>IF(ISERROR(INDEX(Data!$DY:$IB,MATCH($W248,Data!$DT:$DT,0),MATCH(AB$1&amp;"/"&amp;$A$2,Data!$DY$1:$IB$1,0)))=TRUE,0,INDEX(Data!$DY:$IB,MATCH($W248,Data!$DT:$DT,0),MATCH(AB$1&amp;"/"&amp;$A$2,Data!$DY$1:$IB$1,0)))</f>
        <v>0</v>
      </c>
      <c r="AC248" s="213">
        <f t="array" aca="1" ref="AC248" ca="1">SUMPRODUCT(($X248:$AB248&lt;=AC$2)*($X248:$AB248&gt;0))</f>
        <v>0</v>
      </c>
      <c r="AD248" s="213">
        <f t="shared" ca="1" si="83"/>
        <v>0</v>
      </c>
      <c r="AE248" s="213">
        <f t="shared" ca="1" si="83"/>
        <v>0</v>
      </c>
      <c r="AF248" s="213">
        <f t="shared" ca="1" si="83"/>
        <v>0</v>
      </c>
      <c r="AG248" s="213">
        <f t="shared" ca="1" si="83"/>
        <v>0</v>
      </c>
      <c r="AH248" s="213">
        <f t="shared" ca="1" si="83"/>
        <v>0</v>
      </c>
      <c r="AI248" s="213">
        <f t="shared" ca="1" si="47"/>
        <v>0</v>
      </c>
      <c r="AJ248" s="213" t="str">
        <f t="shared" ca="1" si="74"/>
        <v/>
      </c>
      <c r="AK248" s="213" t="str">
        <f t="shared" ca="1" si="75"/>
        <v/>
      </c>
      <c r="AL248" s="213" t="str">
        <f t="shared" ca="1" si="76"/>
        <v/>
      </c>
      <c r="AM248" s="213" t="str">
        <f t="shared" ca="1" si="77"/>
        <v/>
      </c>
      <c r="AN248" s="213" t="str">
        <f t="shared" ca="1" si="78"/>
        <v/>
      </c>
      <c r="AO248" s="213" t="str">
        <f t="shared" ca="1" si="79"/>
        <v/>
      </c>
      <c r="AP248" s="213" t="str">
        <f t="shared" ca="1" si="80"/>
        <v/>
      </c>
      <c r="AQ248" s="213" t="str">
        <f t="shared" ca="1" si="81"/>
        <v/>
      </c>
      <c r="AR248" s="204" t="str">
        <f ca="1">IF(OFFSET($AB248,0,MATCH(A$17,AC$1:AI$1,0))=0,"",OFFSET($AB248,0,MATCH(A$17,AC$1:AI$1,0))&amp;" / "&amp;W248 &amp;" ("&amp;INDEX(Data!DX:DX,MATCH(W248,Data!DT:DT,0))&amp;")")</f>
        <v/>
      </c>
      <c r="AS248" s="204" t="e">
        <f>INDEX(Data!DX:DX,MATCH(W248,Data!DT:DT,0))</f>
        <v>#REF!</v>
      </c>
      <c r="AT248" s="204" t="e">
        <f>MID(INDEX(Data!A:A,MATCH(W248,Data!DT:DT,0)),2,5)</f>
        <v>#REF!</v>
      </c>
      <c r="AU248" s="204" t="e">
        <f>INDEX(Data!DW:DW,MATCH(W248,Data!DT:DT,0))</f>
        <v>#REF!</v>
      </c>
      <c r="AV248" s="204" t="str">
        <f t="shared" ca="1" si="82"/>
        <v/>
      </c>
      <c r="AW248" s="204" t="e">
        <f t="array" aca="1" ref="AW248" ca="1">INDEX($AR$3:$AR$102,MATCH(LARGE(COUNTIF($AQ$3:$AQ$102,"&lt;"&amp;$AQ$3:$AQ$102),ROWS(AQ$3:AQ248)),COUNTIF($AQ$3:$AQ$102,"&lt;"&amp;$AQ$3:$AQ$102),0))</f>
        <v>#NUM!</v>
      </c>
      <c r="AX248" s="344"/>
      <c r="AY248" s="203"/>
      <c r="AZ248" s="203"/>
      <c r="BA248" s="203"/>
      <c r="BB248" s="203"/>
      <c r="BC248" s="203"/>
      <c r="BD248" s="203"/>
      <c r="BE248" s="203"/>
      <c r="BF248" s="203"/>
      <c r="BG248" s="203"/>
      <c r="BH248" s="203"/>
      <c r="BI248" s="203"/>
      <c r="BJ248" s="203"/>
      <c r="BK248" s="203"/>
      <c r="BL248" s="203"/>
      <c r="BM248" s="203"/>
      <c r="BN248" s="203"/>
      <c r="BO248" s="203"/>
      <c r="BP248" s="203"/>
      <c r="BQ248" s="203"/>
      <c r="BR248" s="203"/>
      <c r="BS248" s="203"/>
      <c r="BT248" s="203"/>
      <c r="BU248" s="203"/>
      <c r="BV248" s="203"/>
      <c r="BW248" s="203"/>
      <c r="BX248" s="203"/>
      <c r="BY248" s="203"/>
      <c r="BZ248" s="203"/>
      <c r="CA248" s="203"/>
      <c r="CB248" s="203"/>
      <c r="CC248" s="203"/>
      <c r="CD248" s="203"/>
      <c r="CE248" s="203"/>
      <c r="CF248" s="203"/>
      <c r="CG248" s="203"/>
      <c r="CH248" s="203"/>
      <c r="CI248" s="203"/>
      <c r="CJ248" s="203"/>
      <c r="CK248" s="203"/>
    </row>
    <row r="249" spans="1:89" s="65" customFormat="1" x14ac:dyDescent="0.25">
      <c r="A249" s="261"/>
      <c r="P249" s="203"/>
      <c r="Q249" s="203"/>
      <c r="R249" s="203"/>
      <c r="S249" s="203"/>
      <c r="T249" s="203"/>
      <c r="U249" s="213"/>
      <c r="V249" s="258"/>
      <c r="W249" s="213" t="e">
        <f>Data!#REF!</f>
        <v>#REF!</v>
      </c>
      <c r="X249" s="215">
        <f>IF(ISERROR(INDEX(Data!$DY:$IB,MATCH($W249,Data!$DT:$DT,0),MATCH(X$1&amp;"/"&amp;$A$2,Data!$DY$1:$IB$1,0)))=TRUE,0,INDEX(Data!$DY:$IB,MATCH($W249,Data!$DT:$DT,0),MATCH(X$1&amp;"/"&amp;$A$2,Data!$DY$1:$IB$1,0)))</f>
        <v>0</v>
      </c>
      <c r="Y249" s="215">
        <f>IF(ISERROR(INDEX(Data!$DY:$IB,MATCH($W249,Data!$DT:$DT,0),MATCH(Y$1&amp;"/"&amp;$A$2,Data!$DY$1:$IB$1,0)))=TRUE,0,INDEX(Data!$DY:$IB,MATCH($W249,Data!$DT:$DT,0),MATCH(Y$1&amp;"/"&amp;$A$2,Data!$DY$1:$IB$1,0)))</f>
        <v>0</v>
      </c>
      <c r="Z249" s="215">
        <f>IF(ISERROR(INDEX(Data!$DY:$IB,MATCH($W249,Data!$DT:$DT,0),MATCH(Z$1&amp;"/"&amp;$A$2,Data!$DY$1:$IB$1,0)))=TRUE,0,INDEX(Data!$DY:$IB,MATCH($W249,Data!$DT:$DT,0),MATCH(Z$1&amp;"/"&amp;$A$2,Data!$DY$1:$IB$1,0)))</f>
        <v>0</v>
      </c>
      <c r="AA249" s="215">
        <f>IF(ISERROR(INDEX(Data!$DY:$IB,MATCH($W249,Data!$DT:$DT,0),MATCH(AA$1&amp;"/"&amp;$A$2,Data!$DY$1:$IB$1,0)))=TRUE,0,INDEX(Data!$DY:$IB,MATCH($W249,Data!$DT:$DT,0),MATCH(AA$1&amp;"/"&amp;$A$2,Data!$DY$1:$IB$1,0)))</f>
        <v>0</v>
      </c>
      <c r="AB249" s="215">
        <f>IF(ISERROR(INDEX(Data!$DY:$IB,MATCH($W249,Data!$DT:$DT,0),MATCH(AB$1&amp;"/"&amp;$A$2,Data!$DY$1:$IB$1,0)))=TRUE,0,INDEX(Data!$DY:$IB,MATCH($W249,Data!$DT:$DT,0),MATCH(AB$1&amp;"/"&amp;$A$2,Data!$DY$1:$IB$1,0)))</f>
        <v>0</v>
      </c>
      <c r="AC249" s="213">
        <f t="array" aca="1" ref="AC249" ca="1">SUMPRODUCT(($X249:$AB249&lt;=AC$2)*($X249:$AB249&gt;0))</f>
        <v>0</v>
      </c>
      <c r="AD249" s="213">
        <f t="shared" ca="1" si="83"/>
        <v>0</v>
      </c>
      <c r="AE249" s="213">
        <f t="shared" ca="1" si="83"/>
        <v>0</v>
      </c>
      <c r="AF249" s="213">
        <f t="shared" ca="1" si="83"/>
        <v>0</v>
      </c>
      <c r="AG249" s="213">
        <f t="shared" ca="1" si="83"/>
        <v>0</v>
      </c>
      <c r="AH249" s="213">
        <f t="shared" ca="1" si="83"/>
        <v>0</v>
      </c>
      <c r="AI249" s="213">
        <f t="shared" ca="1" si="47"/>
        <v>0</v>
      </c>
      <c r="AJ249" s="213" t="str">
        <f t="shared" ca="1" si="74"/>
        <v/>
      </c>
      <c r="AK249" s="213" t="str">
        <f t="shared" ca="1" si="75"/>
        <v/>
      </c>
      <c r="AL249" s="213" t="str">
        <f t="shared" ca="1" si="76"/>
        <v/>
      </c>
      <c r="AM249" s="213" t="str">
        <f t="shared" ca="1" si="77"/>
        <v/>
      </c>
      <c r="AN249" s="213" t="str">
        <f t="shared" ca="1" si="78"/>
        <v/>
      </c>
      <c r="AO249" s="213" t="str">
        <f t="shared" ca="1" si="79"/>
        <v/>
      </c>
      <c r="AP249" s="213" t="str">
        <f t="shared" ca="1" si="80"/>
        <v/>
      </c>
      <c r="AQ249" s="213" t="str">
        <f t="shared" ca="1" si="81"/>
        <v/>
      </c>
      <c r="AR249" s="204" t="str">
        <f ca="1">IF(OFFSET($AB249,0,MATCH(A$17,AC$1:AI$1,0))=0,"",OFFSET($AB249,0,MATCH(A$17,AC$1:AI$1,0))&amp;" / "&amp;W249 &amp;" ("&amp;INDEX(Data!DX:DX,MATCH(W249,Data!DT:DT,0))&amp;")")</f>
        <v/>
      </c>
      <c r="AS249" s="204" t="e">
        <f>INDEX(Data!DX:DX,MATCH(W249,Data!DT:DT,0))</f>
        <v>#REF!</v>
      </c>
      <c r="AT249" s="204" t="e">
        <f>MID(INDEX(Data!A:A,MATCH(W249,Data!DT:DT,0)),2,5)</f>
        <v>#REF!</v>
      </c>
      <c r="AU249" s="204" t="e">
        <f>INDEX(Data!DW:DW,MATCH(W249,Data!DT:DT,0))</f>
        <v>#REF!</v>
      </c>
      <c r="AV249" s="204" t="str">
        <f t="shared" ca="1" si="82"/>
        <v/>
      </c>
      <c r="AW249" s="204" t="e">
        <f t="array" aca="1" ref="AW249" ca="1">INDEX($AR$3:$AR$102,MATCH(LARGE(COUNTIF($AQ$3:$AQ$102,"&lt;"&amp;$AQ$3:$AQ$102),ROWS(AQ$3:AQ249)),COUNTIF($AQ$3:$AQ$102,"&lt;"&amp;$AQ$3:$AQ$102),0))</f>
        <v>#NUM!</v>
      </c>
      <c r="AX249" s="344"/>
      <c r="AY249" s="203"/>
      <c r="AZ249" s="203"/>
      <c r="BA249" s="203"/>
      <c r="BB249" s="203"/>
      <c r="BC249" s="203"/>
      <c r="BD249" s="203"/>
      <c r="BE249" s="203"/>
      <c r="BF249" s="203"/>
      <c r="BG249" s="203"/>
      <c r="BH249" s="203"/>
      <c r="BI249" s="203"/>
      <c r="BJ249" s="203"/>
      <c r="BK249" s="203"/>
      <c r="BL249" s="203"/>
      <c r="BM249" s="203"/>
      <c r="BN249" s="203"/>
      <c r="BO249" s="203"/>
      <c r="BP249" s="203"/>
      <c r="BQ249" s="203"/>
      <c r="BR249" s="203"/>
      <c r="BS249" s="203"/>
      <c r="BT249" s="203"/>
      <c r="BU249" s="203"/>
      <c r="BV249" s="203"/>
      <c r="BW249" s="203"/>
      <c r="BX249" s="203"/>
      <c r="BY249" s="203"/>
      <c r="BZ249" s="203"/>
      <c r="CA249" s="203"/>
      <c r="CB249" s="203"/>
      <c r="CC249" s="203"/>
      <c r="CD249" s="203"/>
      <c r="CE249" s="203"/>
      <c r="CF249" s="203"/>
      <c r="CG249" s="203"/>
      <c r="CH249" s="203"/>
      <c r="CI249" s="203"/>
      <c r="CJ249" s="203"/>
      <c r="CK249" s="203"/>
    </row>
    <row r="250" spans="1:89" s="65" customFormat="1" x14ac:dyDescent="0.25">
      <c r="A250" s="261"/>
      <c r="P250" s="203"/>
      <c r="Q250" s="203"/>
      <c r="R250" s="203"/>
      <c r="S250" s="203"/>
      <c r="T250" s="203"/>
      <c r="U250" s="213"/>
      <c r="V250" s="258"/>
      <c r="W250" s="213" t="e">
        <f>Data!#REF!</f>
        <v>#REF!</v>
      </c>
      <c r="X250" s="215">
        <f>IF(ISERROR(INDEX(Data!$DY:$IB,MATCH($W250,Data!$DT:$DT,0),MATCH(X$1&amp;"/"&amp;$A$2,Data!$DY$1:$IB$1,0)))=TRUE,0,INDEX(Data!$DY:$IB,MATCH($W250,Data!$DT:$DT,0),MATCH(X$1&amp;"/"&amp;$A$2,Data!$DY$1:$IB$1,0)))</f>
        <v>0</v>
      </c>
      <c r="Y250" s="215">
        <f>IF(ISERROR(INDEX(Data!$DY:$IB,MATCH($W250,Data!$DT:$DT,0),MATCH(Y$1&amp;"/"&amp;$A$2,Data!$DY$1:$IB$1,0)))=TRUE,0,INDEX(Data!$DY:$IB,MATCH($W250,Data!$DT:$DT,0),MATCH(Y$1&amp;"/"&amp;$A$2,Data!$DY$1:$IB$1,0)))</f>
        <v>0</v>
      </c>
      <c r="Z250" s="215">
        <f>IF(ISERROR(INDEX(Data!$DY:$IB,MATCH($W250,Data!$DT:$DT,0),MATCH(Z$1&amp;"/"&amp;$A$2,Data!$DY$1:$IB$1,0)))=TRUE,0,INDEX(Data!$DY:$IB,MATCH($W250,Data!$DT:$DT,0),MATCH(Z$1&amp;"/"&amp;$A$2,Data!$DY$1:$IB$1,0)))</f>
        <v>0</v>
      </c>
      <c r="AA250" s="215">
        <f>IF(ISERROR(INDEX(Data!$DY:$IB,MATCH($W250,Data!$DT:$DT,0),MATCH(AA$1&amp;"/"&amp;$A$2,Data!$DY$1:$IB$1,0)))=TRUE,0,INDEX(Data!$DY:$IB,MATCH($W250,Data!$DT:$DT,0),MATCH(AA$1&amp;"/"&amp;$A$2,Data!$DY$1:$IB$1,0)))</f>
        <v>0</v>
      </c>
      <c r="AB250" s="215">
        <f>IF(ISERROR(INDEX(Data!$DY:$IB,MATCH($W250,Data!$DT:$DT,0),MATCH(AB$1&amp;"/"&amp;$A$2,Data!$DY$1:$IB$1,0)))=TRUE,0,INDEX(Data!$DY:$IB,MATCH($W250,Data!$DT:$DT,0),MATCH(AB$1&amp;"/"&amp;$A$2,Data!$DY$1:$IB$1,0)))</f>
        <v>0</v>
      </c>
      <c r="AC250" s="213">
        <f t="array" aca="1" ref="AC250" ca="1">SUMPRODUCT(($X250:$AB250&lt;=AC$2)*($X250:$AB250&gt;0))</f>
        <v>0</v>
      </c>
      <c r="AD250" s="213">
        <f t="shared" ca="1" si="83"/>
        <v>0</v>
      </c>
      <c r="AE250" s="213">
        <f t="shared" ca="1" si="83"/>
        <v>0</v>
      </c>
      <c r="AF250" s="213">
        <f t="shared" ca="1" si="83"/>
        <v>0</v>
      </c>
      <c r="AG250" s="213">
        <f t="shared" ca="1" si="83"/>
        <v>0</v>
      </c>
      <c r="AH250" s="213">
        <f t="shared" ca="1" si="83"/>
        <v>0</v>
      </c>
      <c r="AI250" s="213">
        <f t="shared" ca="1" si="47"/>
        <v>0</v>
      </c>
      <c r="AJ250" s="213" t="str">
        <f t="shared" ca="1" si="74"/>
        <v/>
      </c>
      <c r="AK250" s="213" t="str">
        <f t="shared" ca="1" si="75"/>
        <v/>
      </c>
      <c r="AL250" s="213" t="str">
        <f t="shared" ca="1" si="76"/>
        <v/>
      </c>
      <c r="AM250" s="213" t="str">
        <f t="shared" ca="1" si="77"/>
        <v/>
      </c>
      <c r="AN250" s="213" t="str">
        <f t="shared" ca="1" si="78"/>
        <v/>
      </c>
      <c r="AO250" s="213" t="str">
        <f t="shared" ca="1" si="79"/>
        <v/>
      </c>
      <c r="AP250" s="213" t="str">
        <f t="shared" ca="1" si="80"/>
        <v/>
      </c>
      <c r="AQ250" s="213" t="str">
        <f t="shared" ca="1" si="81"/>
        <v/>
      </c>
      <c r="AR250" s="204" t="str">
        <f ca="1">IF(OFFSET($AB250,0,MATCH(A$17,AC$1:AI$1,0))=0,"",OFFSET($AB250,0,MATCH(A$17,AC$1:AI$1,0))&amp;" / "&amp;W250 &amp;" ("&amp;INDEX(Data!DX:DX,MATCH(W250,Data!DT:DT,0))&amp;")")</f>
        <v/>
      </c>
      <c r="AS250" s="204" t="e">
        <f>INDEX(Data!DX:DX,MATCH(W250,Data!DT:DT,0))</f>
        <v>#REF!</v>
      </c>
      <c r="AT250" s="204" t="e">
        <f>MID(INDEX(Data!A:A,MATCH(W250,Data!DT:DT,0)),2,5)</f>
        <v>#REF!</v>
      </c>
      <c r="AU250" s="204" t="e">
        <f>INDEX(Data!DW:DW,MATCH(W250,Data!DT:DT,0))</f>
        <v>#REF!</v>
      </c>
      <c r="AV250" s="204" t="str">
        <f t="shared" ca="1" si="82"/>
        <v/>
      </c>
      <c r="AW250" s="204" t="e">
        <f t="array" aca="1" ref="AW250" ca="1">INDEX($AR$3:$AR$102,MATCH(LARGE(COUNTIF($AQ$3:$AQ$102,"&lt;"&amp;$AQ$3:$AQ$102),ROWS(AQ$3:AQ250)),COUNTIF($AQ$3:$AQ$102,"&lt;"&amp;$AQ$3:$AQ$102),0))</f>
        <v>#NUM!</v>
      </c>
      <c r="AX250" s="344"/>
      <c r="AY250" s="203"/>
      <c r="AZ250" s="203"/>
      <c r="BA250" s="203"/>
      <c r="BB250" s="203"/>
      <c r="BC250" s="203"/>
      <c r="BD250" s="203"/>
      <c r="BE250" s="203"/>
      <c r="BF250" s="203"/>
      <c r="BG250" s="203"/>
      <c r="BH250" s="203"/>
      <c r="BI250" s="203"/>
      <c r="BJ250" s="203"/>
      <c r="BK250" s="203"/>
      <c r="BL250" s="203"/>
      <c r="BM250" s="203"/>
      <c r="BN250" s="203"/>
      <c r="BO250" s="203"/>
      <c r="BP250" s="203"/>
      <c r="BQ250" s="203"/>
      <c r="BR250" s="203"/>
      <c r="BS250" s="203"/>
      <c r="BT250" s="203"/>
      <c r="BU250" s="203"/>
      <c r="BV250" s="203"/>
      <c r="BW250" s="203"/>
      <c r="BX250" s="203"/>
      <c r="BY250" s="203"/>
      <c r="BZ250" s="203"/>
      <c r="CA250" s="203"/>
      <c r="CB250" s="203"/>
      <c r="CC250" s="203"/>
      <c r="CD250" s="203"/>
      <c r="CE250" s="203"/>
      <c r="CF250" s="203"/>
      <c r="CG250" s="203"/>
      <c r="CH250" s="203"/>
      <c r="CI250" s="203"/>
      <c r="CJ250" s="203"/>
      <c r="CK250" s="203"/>
    </row>
    <row r="251" spans="1:89" s="65" customFormat="1" x14ac:dyDescent="0.25">
      <c r="A251" s="261"/>
      <c r="P251" s="203"/>
      <c r="Q251" s="203"/>
      <c r="R251" s="203"/>
      <c r="S251" s="203"/>
      <c r="T251" s="203"/>
      <c r="U251" s="213"/>
      <c r="V251" s="258"/>
      <c r="W251" s="213" t="e">
        <f>Data!#REF!</f>
        <v>#REF!</v>
      </c>
      <c r="X251" s="215">
        <f>IF(ISERROR(INDEX(Data!$DY:$IB,MATCH($W251,Data!$DT:$DT,0),MATCH(X$1&amp;"/"&amp;$A$2,Data!$DY$1:$IB$1,0)))=TRUE,0,INDEX(Data!$DY:$IB,MATCH($W251,Data!$DT:$DT,0),MATCH(X$1&amp;"/"&amp;$A$2,Data!$DY$1:$IB$1,0)))</f>
        <v>0</v>
      </c>
      <c r="Y251" s="215">
        <f>IF(ISERROR(INDEX(Data!$DY:$IB,MATCH($W251,Data!$DT:$DT,0),MATCH(Y$1&amp;"/"&amp;$A$2,Data!$DY$1:$IB$1,0)))=TRUE,0,INDEX(Data!$DY:$IB,MATCH($W251,Data!$DT:$DT,0),MATCH(Y$1&amp;"/"&amp;$A$2,Data!$DY$1:$IB$1,0)))</f>
        <v>0</v>
      </c>
      <c r="Z251" s="215">
        <f>IF(ISERROR(INDEX(Data!$DY:$IB,MATCH($W251,Data!$DT:$DT,0),MATCH(Z$1&amp;"/"&amp;$A$2,Data!$DY$1:$IB$1,0)))=TRUE,0,INDEX(Data!$DY:$IB,MATCH($W251,Data!$DT:$DT,0),MATCH(Z$1&amp;"/"&amp;$A$2,Data!$DY$1:$IB$1,0)))</f>
        <v>0</v>
      </c>
      <c r="AA251" s="215">
        <f>IF(ISERROR(INDEX(Data!$DY:$IB,MATCH($W251,Data!$DT:$DT,0),MATCH(AA$1&amp;"/"&amp;$A$2,Data!$DY$1:$IB$1,0)))=TRUE,0,INDEX(Data!$DY:$IB,MATCH($W251,Data!$DT:$DT,0),MATCH(AA$1&amp;"/"&amp;$A$2,Data!$DY$1:$IB$1,0)))</f>
        <v>0</v>
      </c>
      <c r="AB251" s="215">
        <f>IF(ISERROR(INDEX(Data!$DY:$IB,MATCH($W251,Data!$DT:$DT,0),MATCH(AB$1&amp;"/"&amp;$A$2,Data!$DY$1:$IB$1,0)))=TRUE,0,INDEX(Data!$DY:$IB,MATCH($W251,Data!$DT:$DT,0),MATCH(AB$1&amp;"/"&amp;$A$2,Data!$DY$1:$IB$1,0)))</f>
        <v>0</v>
      </c>
      <c r="AC251" s="213">
        <f t="array" aca="1" ref="AC251" ca="1">SUMPRODUCT(($X251:$AB251&lt;=AC$2)*($X251:$AB251&gt;0))</f>
        <v>0</v>
      </c>
      <c r="AD251" s="213">
        <f t="shared" ca="1" si="83"/>
        <v>0</v>
      </c>
      <c r="AE251" s="213">
        <f t="shared" ca="1" si="83"/>
        <v>0</v>
      </c>
      <c r="AF251" s="213">
        <f t="shared" ca="1" si="83"/>
        <v>0</v>
      </c>
      <c r="AG251" s="213">
        <f t="shared" ca="1" si="83"/>
        <v>0</v>
      </c>
      <c r="AH251" s="213">
        <f t="shared" ca="1" si="83"/>
        <v>0</v>
      </c>
      <c r="AI251" s="213">
        <f t="shared" ca="1" si="47"/>
        <v>0</v>
      </c>
      <c r="AJ251" s="213" t="str">
        <f t="shared" ca="1" si="74"/>
        <v/>
      </c>
      <c r="AK251" s="213" t="str">
        <f t="shared" ca="1" si="75"/>
        <v/>
      </c>
      <c r="AL251" s="213" t="str">
        <f t="shared" ca="1" si="76"/>
        <v/>
      </c>
      <c r="AM251" s="213" t="str">
        <f t="shared" ca="1" si="77"/>
        <v/>
      </c>
      <c r="AN251" s="213" t="str">
        <f t="shared" ca="1" si="78"/>
        <v/>
      </c>
      <c r="AO251" s="213" t="str">
        <f t="shared" ca="1" si="79"/>
        <v/>
      </c>
      <c r="AP251" s="213" t="str">
        <f t="shared" ca="1" si="80"/>
        <v/>
      </c>
      <c r="AQ251" s="213" t="str">
        <f t="shared" ca="1" si="81"/>
        <v/>
      </c>
      <c r="AR251" s="204" t="str">
        <f ca="1">IF(OFFSET($AB251,0,MATCH(A$17,AC$1:AI$1,0))=0,"",OFFSET($AB251,0,MATCH(A$17,AC$1:AI$1,0))&amp;" / "&amp;W251 &amp;" ("&amp;INDEX(Data!DX:DX,MATCH(W251,Data!DT:DT,0))&amp;")")</f>
        <v/>
      </c>
      <c r="AS251" s="204" t="e">
        <f>INDEX(Data!DX:DX,MATCH(W251,Data!DT:DT,0))</f>
        <v>#REF!</v>
      </c>
      <c r="AT251" s="204" t="e">
        <f>MID(INDEX(Data!A:A,MATCH(W251,Data!DT:DT,0)),2,5)</f>
        <v>#REF!</v>
      </c>
      <c r="AU251" s="204" t="e">
        <f>INDEX(Data!DW:DW,MATCH(W251,Data!DT:DT,0))</f>
        <v>#REF!</v>
      </c>
      <c r="AV251" s="204" t="str">
        <f t="shared" ca="1" si="82"/>
        <v/>
      </c>
      <c r="AW251" s="204" t="e">
        <f t="array" aca="1" ref="AW251" ca="1">INDEX($AR$3:$AR$102,MATCH(LARGE(COUNTIF($AQ$3:$AQ$102,"&lt;"&amp;$AQ$3:$AQ$102),ROWS(AQ$3:AQ251)),COUNTIF($AQ$3:$AQ$102,"&lt;"&amp;$AQ$3:$AQ$102),0))</f>
        <v>#NUM!</v>
      </c>
      <c r="AX251" s="344"/>
      <c r="AY251" s="203"/>
      <c r="AZ251" s="203"/>
      <c r="BA251" s="203"/>
      <c r="BB251" s="203"/>
      <c r="BC251" s="203"/>
      <c r="BD251" s="203"/>
      <c r="BE251" s="203"/>
      <c r="BF251" s="203"/>
      <c r="BG251" s="203"/>
      <c r="BH251" s="203"/>
      <c r="BI251" s="203"/>
      <c r="BJ251" s="203"/>
      <c r="BK251" s="203"/>
      <c r="BL251" s="203"/>
      <c r="BM251" s="203"/>
      <c r="BN251" s="203"/>
      <c r="BO251" s="203"/>
      <c r="BP251" s="203"/>
      <c r="BQ251" s="203"/>
      <c r="BR251" s="203"/>
      <c r="BS251" s="203"/>
      <c r="BT251" s="203"/>
      <c r="BU251" s="203"/>
      <c r="BV251" s="203"/>
      <c r="BW251" s="203"/>
      <c r="BX251" s="203"/>
      <c r="BY251" s="203"/>
      <c r="BZ251" s="203"/>
      <c r="CA251" s="203"/>
      <c r="CB251" s="203"/>
      <c r="CC251" s="203"/>
      <c r="CD251" s="203"/>
      <c r="CE251" s="203"/>
      <c r="CF251" s="203"/>
      <c r="CG251" s="203"/>
      <c r="CH251" s="203"/>
      <c r="CI251" s="203"/>
      <c r="CJ251" s="203"/>
      <c r="CK251" s="203"/>
    </row>
    <row r="252" spans="1:89" s="65" customFormat="1" x14ac:dyDescent="0.25">
      <c r="A252" s="261"/>
      <c r="P252" s="203"/>
      <c r="Q252" s="203"/>
      <c r="R252" s="203"/>
      <c r="S252" s="203"/>
      <c r="T252" s="203"/>
      <c r="U252" s="213"/>
      <c r="V252" s="258"/>
      <c r="W252" s="213" t="e">
        <f>Data!#REF!</f>
        <v>#REF!</v>
      </c>
      <c r="X252" s="215">
        <f>IF(ISERROR(INDEX(Data!$DY:$IB,MATCH($W252,Data!$DT:$DT,0),MATCH(X$1&amp;"/"&amp;$A$2,Data!$DY$1:$IB$1,0)))=TRUE,0,INDEX(Data!$DY:$IB,MATCH($W252,Data!$DT:$DT,0),MATCH(X$1&amp;"/"&amp;$A$2,Data!$DY$1:$IB$1,0)))</f>
        <v>0</v>
      </c>
      <c r="Y252" s="215">
        <f>IF(ISERROR(INDEX(Data!$DY:$IB,MATCH($W252,Data!$DT:$DT,0),MATCH(Y$1&amp;"/"&amp;$A$2,Data!$DY$1:$IB$1,0)))=TRUE,0,INDEX(Data!$DY:$IB,MATCH($W252,Data!$DT:$DT,0),MATCH(Y$1&amp;"/"&amp;$A$2,Data!$DY$1:$IB$1,0)))</f>
        <v>0</v>
      </c>
      <c r="Z252" s="215">
        <f>IF(ISERROR(INDEX(Data!$DY:$IB,MATCH($W252,Data!$DT:$DT,0),MATCH(Z$1&amp;"/"&amp;$A$2,Data!$DY$1:$IB$1,0)))=TRUE,0,INDEX(Data!$DY:$IB,MATCH($W252,Data!$DT:$DT,0),MATCH(Z$1&amp;"/"&amp;$A$2,Data!$DY$1:$IB$1,0)))</f>
        <v>0</v>
      </c>
      <c r="AA252" s="215">
        <f>IF(ISERROR(INDEX(Data!$DY:$IB,MATCH($W252,Data!$DT:$DT,0),MATCH(AA$1&amp;"/"&amp;$A$2,Data!$DY$1:$IB$1,0)))=TRUE,0,INDEX(Data!$DY:$IB,MATCH($W252,Data!$DT:$DT,0),MATCH(AA$1&amp;"/"&amp;$A$2,Data!$DY$1:$IB$1,0)))</f>
        <v>0</v>
      </c>
      <c r="AB252" s="215">
        <f>IF(ISERROR(INDEX(Data!$DY:$IB,MATCH($W252,Data!$DT:$DT,0),MATCH(AB$1&amp;"/"&amp;$A$2,Data!$DY$1:$IB$1,0)))=TRUE,0,INDEX(Data!$DY:$IB,MATCH($W252,Data!$DT:$DT,0),MATCH(AB$1&amp;"/"&amp;$A$2,Data!$DY$1:$IB$1,0)))</f>
        <v>0</v>
      </c>
      <c r="AC252" s="213">
        <f t="array" aca="1" ref="AC252" ca="1">SUMPRODUCT(($X252:$AB252&lt;=AC$2)*($X252:$AB252&gt;0))</f>
        <v>0</v>
      </c>
      <c r="AD252" s="213">
        <f t="shared" ca="1" si="83"/>
        <v>0</v>
      </c>
      <c r="AE252" s="213">
        <f t="shared" ca="1" si="83"/>
        <v>0</v>
      </c>
      <c r="AF252" s="213">
        <f t="shared" ca="1" si="83"/>
        <v>0</v>
      </c>
      <c r="AG252" s="213">
        <f t="shared" ca="1" si="83"/>
        <v>0</v>
      </c>
      <c r="AH252" s="213">
        <f t="shared" ca="1" si="83"/>
        <v>0</v>
      </c>
      <c r="AI252" s="213">
        <f t="shared" ca="1" si="47"/>
        <v>0</v>
      </c>
      <c r="AJ252" s="213" t="str">
        <f t="shared" ca="1" si="74"/>
        <v/>
      </c>
      <c r="AK252" s="213" t="str">
        <f t="shared" ca="1" si="75"/>
        <v/>
      </c>
      <c r="AL252" s="213" t="str">
        <f t="shared" ca="1" si="76"/>
        <v/>
      </c>
      <c r="AM252" s="213" t="str">
        <f t="shared" ca="1" si="77"/>
        <v/>
      </c>
      <c r="AN252" s="213" t="str">
        <f t="shared" ca="1" si="78"/>
        <v/>
      </c>
      <c r="AO252" s="213" t="str">
        <f t="shared" ca="1" si="79"/>
        <v/>
      </c>
      <c r="AP252" s="213" t="str">
        <f t="shared" ca="1" si="80"/>
        <v/>
      </c>
      <c r="AQ252" s="213" t="str">
        <f t="shared" ca="1" si="81"/>
        <v/>
      </c>
      <c r="AR252" s="204" t="str">
        <f ca="1">IF(OFFSET($AB252,0,MATCH(A$17,AC$1:AI$1,0))=0,"",OFFSET($AB252,0,MATCH(A$17,AC$1:AI$1,0))&amp;" / "&amp;W252 &amp;" ("&amp;INDEX(Data!DX:DX,MATCH(W252,Data!DT:DT,0))&amp;")")</f>
        <v/>
      </c>
      <c r="AS252" s="204" t="e">
        <f>INDEX(Data!DX:DX,MATCH(W252,Data!DT:DT,0))</f>
        <v>#REF!</v>
      </c>
      <c r="AT252" s="204" t="e">
        <f>MID(INDEX(Data!A:A,MATCH(W252,Data!DT:DT,0)),2,5)</f>
        <v>#REF!</v>
      </c>
      <c r="AU252" s="204" t="e">
        <f>INDEX(Data!DW:DW,MATCH(W252,Data!DT:DT,0))</f>
        <v>#REF!</v>
      </c>
      <c r="AV252" s="204" t="str">
        <f t="shared" ca="1" si="82"/>
        <v/>
      </c>
      <c r="AW252" s="204" t="e">
        <f t="array" aca="1" ref="AW252" ca="1">INDEX($AR$3:$AR$102,MATCH(LARGE(COUNTIF($AQ$3:$AQ$102,"&lt;"&amp;$AQ$3:$AQ$102),ROWS(AQ$3:AQ252)),COUNTIF($AQ$3:$AQ$102,"&lt;"&amp;$AQ$3:$AQ$102),0))</f>
        <v>#NUM!</v>
      </c>
      <c r="AX252" s="344"/>
      <c r="AY252" s="203"/>
      <c r="AZ252" s="203"/>
      <c r="BA252" s="203"/>
      <c r="BB252" s="203"/>
      <c r="BC252" s="203"/>
      <c r="BD252" s="203"/>
      <c r="BE252" s="203"/>
      <c r="BF252" s="203"/>
      <c r="BG252" s="203"/>
      <c r="BH252" s="203"/>
      <c r="BI252" s="203"/>
      <c r="BJ252" s="203"/>
      <c r="BK252" s="203"/>
      <c r="BL252" s="203"/>
      <c r="BM252" s="203"/>
      <c r="BN252" s="203"/>
      <c r="BO252" s="203"/>
      <c r="BP252" s="203"/>
      <c r="BQ252" s="203"/>
      <c r="BR252" s="203"/>
      <c r="BS252" s="203"/>
      <c r="BT252" s="203"/>
      <c r="BU252" s="203"/>
      <c r="BV252" s="203"/>
      <c r="BW252" s="203"/>
      <c r="BX252" s="203"/>
      <c r="BY252" s="203"/>
      <c r="BZ252" s="203"/>
      <c r="CA252" s="203"/>
      <c r="CB252" s="203"/>
      <c r="CC252" s="203"/>
      <c r="CD252" s="203"/>
      <c r="CE252" s="203"/>
      <c r="CF252" s="203"/>
      <c r="CG252" s="203"/>
      <c r="CH252" s="203"/>
      <c r="CI252" s="203"/>
      <c r="CJ252" s="203"/>
      <c r="CK252" s="203"/>
    </row>
    <row r="253" spans="1:89" s="65" customFormat="1" x14ac:dyDescent="0.25">
      <c r="A253" s="261"/>
      <c r="P253" s="203"/>
      <c r="Q253" s="203"/>
      <c r="R253" s="203"/>
      <c r="S253" s="203"/>
      <c r="T253" s="203"/>
      <c r="U253" s="213"/>
      <c r="V253" s="258"/>
      <c r="W253" s="213" t="e">
        <f>Data!#REF!</f>
        <v>#REF!</v>
      </c>
      <c r="X253" s="215">
        <f>IF(ISERROR(INDEX(Data!$DY:$IB,MATCH($W253,Data!$DT:$DT,0),MATCH(X$1&amp;"/"&amp;$A$2,Data!$DY$1:$IB$1,0)))=TRUE,0,INDEX(Data!$DY:$IB,MATCH($W253,Data!$DT:$DT,0),MATCH(X$1&amp;"/"&amp;$A$2,Data!$DY$1:$IB$1,0)))</f>
        <v>0</v>
      </c>
      <c r="Y253" s="215">
        <f>IF(ISERROR(INDEX(Data!$DY:$IB,MATCH($W253,Data!$DT:$DT,0),MATCH(Y$1&amp;"/"&amp;$A$2,Data!$DY$1:$IB$1,0)))=TRUE,0,INDEX(Data!$DY:$IB,MATCH($W253,Data!$DT:$DT,0),MATCH(Y$1&amp;"/"&amp;$A$2,Data!$DY$1:$IB$1,0)))</f>
        <v>0</v>
      </c>
      <c r="Z253" s="215">
        <f>IF(ISERROR(INDEX(Data!$DY:$IB,MATCH($W253,Data!$DT:$DT,0),MATCH(Z$1&amp;"/"&amp;$A$2,Data!$DY$1:$IB$1,0)))=TRUE,0,INDEX(Data!$DY:$IB,MATCH($W253,Data!$DT:$DT,0),MATCH(Z$1&amp;"/"&amp;$A$2,Data!$DY$1:$IB$1,0)))</f>
        <v>0</v>
      </c>
      <c r="AA253" s="215">
        <f>IF(ISERROR(INDEX(Data!$DY:$IB,MATCH($W253,Data!$DT:$DT,0),MATCH(AA$1&amp;"/"&amp;$A$2,Data!$DY$1:$IB$1,0)))=TRUE,0,INDEX(Data!$DY:$IB,MATCH($W253,Data!$DT:$DT,0),MATCH(AA$1&amp;"/"&amp;$A$2,Data!$DY$1:$IB$1,0)))</f>
        <v>0</v>
      </c>
      <c r="AB253" s="215">
        <f>IF(ISERROR(INDEX(Data!$DY:$IB,MATCH($W253,Data!$DT:$DT,0),MATCH(AB$1&amp;"/"&amp;$A$2,Data!$DY$1:$IB$1,0)))=TRUE,0,INDEX(Data!$DY:$IB,MATCH($W253,Data!$DT:$DT,0),MATCH(AB$1&amp;"/"&amp;$A$2,Data!$DY$1:$IB$1,0)))</f>
        <v>0</v>
      </c>
      <c r="AC253" s="213">
        <f t="array" aca="1" ref="AC253" ca="1">SUMPRODUCT(($X253:$AB253&lt;=AC$2)*($X253:$AB253&gt;0))</f>
        <v>0</v>
      </c>
      <c r="AD253" s="213">
        <f t="shared" ca="1" si="83"/>
        <v>0</v>
      </c>
      <c r="AE253" s="213">
        <f t="shared" ca="1" si="83"/>
        <v>0</v>
      </c>
      <c r="AF253" s="213">
        <f t="shared" ca="1" si="83"/>
        <v>0</v>
      </c>
      <c r="AG253" s="213">
        <f t="shared" ca="1" si="83"/>
        <v>0</v>
      </c>
      <c r="AH253" s="213">
        <f t="shared" ca="1" si="83"/>
        <v>0</v>
      </c>
      <c r="AI253" s="213">
        <f t="shared" ca="1" si="47"/>
        <v>0</v>
      </c>
      <c r="AJ253" s="213" t="str">
        <f t="shared" ca="1" si="74"/>
        <v/>
      </c>
      <c r="AK253" s="213" t="str">
        <f t="shared" ca="1" si="75"/>
        <v/>
      </c>
      <c r="AL253" s="213" t="str">
        <f t="shared" ca="1" si="76"/>
        <v/>
      </c>
      <c r="AM253" s="213" t="str">
        <f t="shared" ca="1" si="77"/>
        <v/>
      </c>
      <c r="AN253" s="213" t="str">
        <f t="shared" ca="1" si="78"/>
        <v/>
      </c>
      <c r="AO253" s="213" t="str">
        <f t="shared" ca="1" si="79"/>
        <v/>
      </c>
      <c r="AP253" s="213" t="str">
        <f t="shared" ca="1" si="80"/>
        <v/>
      </c>
      <c r="AQ253" s="213" t="str">
        <f t="shared" ca="1" si="81"/>
        <v/>
      </c>
      <c r="AR253" s="204" t="str">
        <f ca="1">IF(OFFSET($AB253,0,MATCH(A$17,AC$1:AI$1,0))=0,"",OFFSET($AB253,0,MATCH(A$17,AC$1:AI$1,0))&amp;" / "&amp;W253 &amp;" ("&amp;INDEX(Data!DX:DX,MATCH(W253,Data!DT:DT,0))&amp;")")</f>
        <v/>
      </c>
      <c r="AS253" s="204" t="e">
        <f>INDEX(Data!DX:DX,MATCH(W253,Data!DT:DT,0))</f>
        <v>#REF!</v>
      </c>
      <c r="AT253" s="204" t="e">
        <f>MID(INDEX(Data!A:A,MATCH(W253,Data!DT:DT,0)),2,5)</f>
        <v>#REF!</v>
      </c>
      <c r="AU253" s="204" t="e">
        <f>INDEX(Data!DW:DW,MATCH(W253,Data!DT:DT,0))</f>
        <v>#REF!</v>
      </c>
      <c r="AV253" s="204" t="str">
        <f t="shared" ca="1" si="82"/>
        <v/>
      </c>
      <c r="AW253" s="204" t="e">
        <f t="array" aca="1" ref="AW253" ca="1">INDEX($AR$3:$AR$102,MATCH(LARGE(COUNTIF($AQ$3:$AQ$102,"&lt;"&amp;$AQ$3:$AQ$102),ROWS(AQ$3:AQ253)),COUNTIF($AQ$3:$AQ$102,"&lt;"&amp;$AQ$3:$AQ$102),0))</f>
        <v>#NUM!</v>
      </c>
      <c r="AX253" s="344"/>
      <c r="AY253" s="203"/>
      <c r="AZ253" s="203"/>
      <c r="BA253" s="203"/>
      <c r="BB253" s="203"/>
      <c r="BC253" s="203"/>
      <c r="BD253" s="203"/>
      <c r="BE253" s="203"/>
      <c r="BF253" s="203"/>
      <c r="BG253" s="203"/>
      <c r="BH253" s="203"/>
      <c r="BI253" s="203"/>
      <c r="BJ253" s="203"/>
      <c r="BK253" s="203"/>
      <c r="BL253" s="203"/>
      <c r="BM253" s="203"/>
      <c r="BN253" s="203"/>
      <c r="BO253" s="203"/>
      <c r="BP253" s="203"/>
      <c r="BQ253" s="203"/>
      <c r="BR253" s="203"/>
      <c r="BS253" s="203"/>
      <c r="BT253" s="203"/>
      <c r="BU253" s="203"/>
      <c r="BV253" s="203"/>
      <c r="BW253" s="203"/>
      <c r="BX253" s="203"/>
      <c r="BY253" s="203"/>
      <c r="BZ253" s="203"/>
      <c r="CA253" s="203"/>
      <c r="CB253" s="203"/>
      <c r="CC253" s="203"/>
      <c r="CD253" s="203"/>
      <c r="CE253" s="203"/>
      <c r="CF253" s="203"/>
      <c r="CG253" s="203"/>
      <c r="CH253" s="203"/>
      <c r="CI253" s="203"/>
      <c r="CJ253" s="203"/>
      <c r="CK253" s="203"/>
    </row>
    <row r="254" spans="1:89" s="65" customFormat="1" x14ac:dyDescent="0.25">
      <c r="A254" s="261"/>
      <c r="P254" s="203"/>
      <c r="Q254" s="203"/>
      <c r="R254" s="203"/>
      <c r="S254" s="203"/>
      <c r="T254" s="203"/>
      <c r="U254" s="213"/>
      <c r="V254" s="258"/>
      <c r="W254" s="213" t="e">
        <f>Data!#REF!</f>
        <v>#REF!</v>
      </c>
      <c r="X254" s="215">
        <f>IF(ISERROR(INDEX(Data!$DY:$IB,MATCH($W254,Data!$DT:$DT,0),MATCH(X$1&amp;"/"&amp;$A$2,Data!$DY$1:$IB$1,0)))=TRUE,0,INDEX(Data!$DY:$IB,MATCH($W254,Data!$DT:$DT,0),MATCH(X$1&amp;"/"&amp;$A$2,Data!$DY$1:$IB$1,0)))</f>
        <v>0</v>
      </c>
      <c r="Y254" s="215">
        <f>IF(ISERROR(INDEX(Data!$DY:$IB,MATCH($W254,Data!$DT:$DT,0),MATCH(Y$1&amp;"/"&amp;$A$2,Data!$DY$1:$IB$1,0)))=TRUE,0,INDEX(Data!$DY:$IB,MATCH($W254,Data!$DT:$DT,0),MATCH(Y$1&amp;"/"&amp;$A$2,Data!$DY$1:$IB$1,0)))</f>
        <v>0</v>
      </c>
      <c r="Z254" s="215">
        <f>IF(ISERROR(INDEX(Data!$DY:$IB,MATCH($W254,Data!$DT:$DT,0),MATCH(Z$1&amp;"/"&amp;$A$2,Data!$DY$1:$IB$1,0)))=TRUE,0,INDEX(Data!$DY:$IB,MATCH($W254,Data!$DT:$DT,0),MATCH(Z$1&amp;"/"&amp;$A$2,Data!$DY$1:$IB$1,0)))</f>
        <v>0</v>
      </c>
      <c r="AA254" s="215">
        <f>IF(ISERROR(INDEX(Data!$DY:$IB,MATCH($W254,Data!$DT:$DT,0),MATCH(AA$1&amp;"/"&amp;$A$2,Data!$DY$1:$IB$1,0)))=TRUE,0,INDEX(Data!$DY:$IB,MATCH($W254,Data!$DT:$DT,0),MATCH(AA$1&amp;"/"&amp;$A$2,Data!$DY$1:$IB$1,0)))</f>
        <v>0</v>
      </c>
      <c r="AB254" s="215">
        <f>IF(ISERROR(INDEX(Data!$DY:$IB,MATCH($W254,Data!$DT:$DT,0),MATCH(AB$1&amp;"/"&amp;$A$2,Data!$DY$1:$IB$1,0)))=TRUE,0,INDEX(Data!$DY:$IB,MATCH($W254,Data!$DT:$DT,0),MATCH(AB$1&amp;"/"&amp;$A$2,Data!$DY$1:$IB$1,0)))</f>
        <v>0</v>
      </c>
      <c r="AC254" s="213">
        <f t="array" aca="1" ref="AC254" ca="1">SUMPRODUCT(($X254:$AB254&lt;=AC$2)*($X254:$AB254&gt;0))</f>
        <v>0</v>
      </c>
      <c r="AD254" s="213">
        <f t="shared" ca="1" si="83"/>
        <v>0</v>
      </c>
      <c r="AE254" s="213">
        <f t="shared" ca="1" si="83"/>
        <v>0</v>
      </c>
      <c r="AF254" s="213">
        <f t="shared" ca="1" si="83"/>
        <v>0</v>
      </c>
      <c r="AG254" s="213">
        <f t="shared" ca="1" si="83"/>
        <v>0</v>
      </c>
      <c r="AH254" s="213">
        <f t="shared" ca="1" si="83"/>
        <v>0</v>
      </c>
      <c r="AI254" s="213">
        <f t="shared" ca="1" si="47"/>
        <v>0</v>
      </c>
      <c r="AJ254" s="213" t="str">
        <f t="shared" ca="1" si="74"/>
        <v/>
      </c>
      <c r="AK254" s="213" t="str">
        <f t="shared" ca="1" si="75"/>
        <v/>
      </c>
      <c r="AL254" s="213" t="str">
        <f t="shared" ca="1" si="76"/>
        <v/>
      </c>
      <c r="AM254" s="213" t="str">
        <f t="shared" ca="1" si="77"/>
        <v/>
      </c>
      <c r="AN254" s="213" t="str">
        <f t="shared" ca="1" si="78"/>
        <v/>
      </c>
      <c r="AO254" s="213" t="str">
        <f t="shared" ca="1" si="79"/>
        <v/>
      </c>
      <c r="AP254" s="213" t="str">
        <f t="shared" ca="1" si="80"/>
        <v/>
      </c>
      <c r="AQ254" s="213" t="str">
        <f t="shared" ca="1" si="81"/>
        <v/>
      </c>
      <c r="AR254" s="204" t="str">
        <f ca="1">IF(OFFSET($AB254,0,MATCH(A$17,AC$1:AI$1,0))=0,"",OFFSET($AB254,0,MATCH(A$17,AC$1:AI$1,0))&amp;" / "&amp;W254 &amp;" ("&amp;INDEX(Data!DX:DX,MATCH(W254,Data!DT:DT,0))&amp;")")</f>
        <v/>
      </c>
      <c r="AS254" s="204" t="e">
        <f>INDEX(Data!DX:DX,MATCH(W254,Data!DT:DT,0))</f>
        <v>#REF!</v>
      </c>
      <c r="AT254" s="204" t="e">
        <f>MID(INDEX(Data!A:A,MATCH(W254,Data!DT:DT,0)),2,5)</f>
        <v>#REF!</v>
      </c>
      <c r="AU254" s="204" t="e">
        <f>INDEX(Data!DW:DW,MATCH(W254,Data!DT:DT,0))</f>
        <v>#REF!</v>
      </c>
      <c r="AV254" s="204" t="str">
        <f t="shared" ca="1" si="82"/>
        <v/>
      </c>
      <c r="AW254" s="204" t="e">
        <f t="array" aca="1" ref="AW254" ca="1">INDEX($AR$3:$AR$102,MATCH(LARGE(COUNTIF($AQ$3:$AQ$102,"&lt;"&amp;$AQ$3:$AQ$102),ROWS(AQ$3:AQ254)),COUNTIF($AQ$3:$AQ$102,"&lt;"&amp;$AQ$3:$AQ$102),0))</f>
        <v>#NUM!</v>
      </c>
      <c r="AX254" s="344"/>
      <c r="AY254" s="203"/>
      <c r="AZ254" s="203"/>
      <c r="BA254" s="203"/>
      <c r="BB254" s="203"/>
      <c r="BC254" s="203"/>
      <c r="BD254" s="203"/>
      <c r="BE254" s="203"/>
      <c r="BF254" s="203"/>
      <c r="BG254" s="203"/>
      <c r="BH254" s="203"/>
      <c r="BI254" s="203"/>
      <c r="BJ254" s="203"/>
      <c r="BK254" s="203"/>
      <c r="BL254" s="203"/>
      <c r="BM254" s="203"/>
      <c r="BN254" s="203"/>
      <c r="BO254" s="203"/>
      <c r="BP254" s="203"/>
      <c r="BQ254" s="203"/>
      <c r="BR254" s="203"/>
      <c r="BS254" s="203"/>
      <c r="BT254" s="203"/>
      <c r="BU254" s="203"/>
      <c r="BV254" s="203"/>
      <c r="BW254" s="203"/>
      <c r="BX254" s="203"/>
      <c r="BY254" s="203"/>
      <c r="BZ254" s="203"/>
      <c r="CA254" s="203"/>
      <c r="CB254" s="203"/>
      <c r="CC254" s="203"/>
      <c r="CD254" s="203"/>
      <c r="CE254" s="203"/>
      <c r="CF254" s="203"/>
      <c r="CG254" s="203"/>
      <c r="CH254" s="203"/>
      <c r="CI254" s="203"/>
      <c r="CJ254" s="203"/>
      <c r="CK254" s="203"/>
    </row>
    <row r="255" spans="1:89" s="65" customFormat="1" x14ac:dyDescent="0.25">
      <c r="A255" s="261"/>
      <c r="P255" s="203"/>
      <c r="Q255" s="203"/>
      <c r="R255" s="203"/>
      <c r="S255" s="203"/>
      <c r="T255" s="203"/>
      <c r="U255" s="213"/>
      <c r="V255" s="258"/>
      <c r="W255" s="213" t="e">
        <f>Data!#REF!</f>
        <v>#REF!</v>
      </c>
      <c r="X255" s="215">
        <f>IF(ISERROR(INDEX(Data!$DY:$IB,MATCH($W255,Data!$DT:$DT,0),MATCH(X$1&amp;"/"&amp;$A$2,Data!$DY$1:$IB$1,0)))=TRUE,0,INDEX(Data!$DY:$IB,MATCH($W255,Data!$DT:$DT,0),MATCH(X$1&amp;"/"&amp;$A$2,Data!$DY$1:$IB$1,0)))</f>
        <v>0</v>
      </c>
      <c r="Y255" s="215">
        <f>IF(ISERROR(INDEX(Data!$DY:$IB,MATCH($W255,Data!$DT:$DT,0),MATCH(Y$1&amp;"/"&amp;$A$2,Data!$DY$1:$IB$1,0)))=TRUE,0,INDEX(Data!$DY:$IB,MATCH($W255,Data!$DT:$DT,0),MATCH(Y$1&amp;"/"&amp;$A$2,Data!$DY$1:$IB$1,0)))</f>
        <v>0</v>
      </c>
      <c r="Z255" s="215">
        <f>IF(ISERROR(INDEX(Data!$DY:$IB,MATCH($W255,Data!$DT:$DT,0),MATCH(Z$1&amp;"/"&amp;$A$2,Data!$DY$1:$IB$1,0)))=TRUE,0,INDEX(Data!$DY:$IB,MATCH($W255,Data!$DT:$DT,0),MATCH(Z$1&amp;"/"&amp;$A$2,Data!$DY$1:$IB$1,0)))</f>
        <v>0</v>
      </c>
      <c r="AA255" s="215">
        <f>IF(ISERROR(INDEX(Data!$DY:$IB,MATCH($W255,Data!$DT:$DT,0),MATCH(AA$1&amp;"/"&amp;$A$2,Data!$DY$1:$IB$1,0)))=TRUE,0,INDEX(Data!$DY:$IB,MATCH($W255,Data!$DT:$DT,0),MATCH(AA$1&amp;"/"&amp;$A$2,Data!$DY$1:$IB$1,0)))</f>
        <v>0</v>
      </c>
      <c r="AB255" s="215">
        <f>IF(ISERROR(INDEX(Data!$DY:$IB,MATCH($W255,Data!$DT:$DT,0),MATCH(AB$1&amp;"/"&amp;$A$2,Data!$DY$1:$IB$1,0)))=TRUE,0,INDEX(Data!$DY:$IB,MATCH($W255,Data!$DT:$DT,0),MATCH(AB$1&amp;"/"&amp;$A$2,Data!$DY$1:$IB$1,0)))</f>
        <v>0</v>
      </c>
      <c r="AC255" s="213">
        <f t="array" aca="1" ref="AC255" ca="1">SUMPRODUCT(($X255:$AB255&lt;=AC$2)*($X255:$AB255&gt;0))</f>
        <v>0</v>
      </c>
      <c r="AD255" s="213">
        <f t="shared" ca="1" si="83"/>
        <v>0</v>
      </c>
      <c r="AE255" s="213">
        <f t="shared" ca="1" si="83"/>
        <v>0</v>
      </c>
      <c r="AF255" s="213">
        <f t="shared" ca="1" si="83"/>
        <v>0</v>
      </c>
      <c r="AG255" s="213">
        <f t="shared" ca="1" si="83"/>
        <v>0</v>
      </c>
      <c r="AH255" s="213">
        <f t="shared" ca="1" si="83"/>
        <v>0</v>
      </c>
      <c r="AI255" s="213">
        <f t="shared" ca="1" si="47"/>
        <v>0</v>
      </c>
      <c r="AJ255" s="213" t="str">
        <f t="shared" ca="1" si="74"/>
        <v/>
      </c>
      <c r="AK255" s="213" t="str">
        <f t="shared" ca="1" si="75"/>
        <v/>
      </c>
      <c r="AL255" s="213" t="str">
        <f t="shared" ca="1" si="76"/>
        <v/>
      </c>
      <c r="AM255" s="213" t="str">
        <f t="shared" ca="1" si="77"/>
        <v/>
      </c>
      <c r="AN255" s="213" t="str">
        <f t="shared" ca="1" si="78"/>
        <v/>
      </c>
      <c r="AO255" s="213" t="str">
        <f t="shared" ca="1" si="79"/>
        <v/>
      </c>
      <c r="AP255" s="213" t="str">
        <f t="shared" ca="1" si="80"/>
        <v/>
      </c>
      <c r="AQ255" s="213" t="str">
        <f t="shared" ca="1" si="81"/>
        <v/>
      </c>
      <c r="AR255" s="204" t="str">
        <f ca="1">IF(OFFSET($AB255,0,MATCH(A$17,AC$1:AI$1,0))=0,"",OFFSET($AB255,0,MATCH(A$17,AC$1:AI$1,0))&amp;" / "&amp;W255 &amp;" ("&amp;INDEX(Data!DX:DX,MATCH(W255,Data!DT:DT,0))&amp;")")</f>
        <v/>
      </c>
      <c r="AS255" s="204" t="e">
        <f>INDEX(Data!DX:DX,MATCH(W255,Data!DT:DT,0))</f>
        <v>#REF!</v>
      </c>
      <c r="AT255" s="204" t="e">
        <f>MID(INDEX(Data!A:A,MATCH(W255,Data!DT:DT,0)),2,5)</f>
        <v>#REF!</v>
      </c>
      <c r="AU255" s="204" t="e">
        <f>INDEX(Data!DW:DW,MATCH(W255,Data!DT:DT,0))</f>
        <v>#REF!</v>
      </c>
      <c r="AV255" s="204" t="str">
        <f t="shared" ca="1" si="82"/>
        <v/>
      </c>
      <c r="AW255" s="204" t="e">
        <f t="array" aca="1" ref="AW255" ca="1">INDEX($AR$3:$AR$102,MATCH(LARGE(COUNTIF($AQ$3:$AQ$102,"&lt;"&amp;$AQ$3:$AQ$102),ROWS(AQ$3:AQ255)),COUNTIF($AQ$3:$AQ$102,"&lt;"&amp;$AQ$3:$AQ$102),0))</f>
        <v>#NUM!</v>
      </c>
      <c r="AX255" s="344"/>
      <c r="AY255" s="203"/>
      <c r="AZ255" s="203"/>
      <c r="BA255" s="203"/>
      <c r="BB255" s="203"/>
      <c r="BC255" s="203"/>
      <c r="BD255" s="203"/>
      <c r="BE255" s="203"/>
      <c r="BF255" s="203"/>
      <c r="BG255" s="203"/>
      <c r="BH255" s="203"/>
      <c r="BI255" s="203"/>
      <c r="BJ255" s="203"/>
      <c r="BK255" s="203"/>
      <c r="BL255" s="203"/>
      <c r="BM255" s="203"/>
      <c r="BN255" s="203"/>
      <c r="BO255" s="203"/>
      <c r="BP255" s="203"/>
      <c r="BQ255" s="203"/>
      <c r="BR255" s="203"/>
      <c r="BS255" s="203"/>
      <c r="BT255" s="203"/>
      <c r="BU255" s="203"/>
      <c r="BV255" s="203"/>
      <c r="BW255" s="203"/>
      <c r="BX255" s="203"/>
      <c r="BY255" s="203"/>
      <c r="BZ255" s="203"/>
      <c r="CA255" s="203"/>
      <c r="CB255" s="203"/>
      <c r="CC255" s="203"/>
      <c r="CD255" s="203"/>
      <c r="CE255" s="203"/>
      <c r="CF255" s="203"/>
      <c r="CG255" s="203"/>
      <c r="CH255" s="203"/>
      <c r="CI255" s="203"/>
      <c r="CJ255" s="203"/>
      <c r="CK255" s="203"/>
    </row>
    <row r="256" spans="1:89" s="65" customFormat="1" x14ac:dyDescent="0.25">
      <c r="A256" s="261"/>
      <c r="P256" s="203"/>
      <c r="Q256" s="203"/>
      <c r="R256" s="203"/>
      <c r="S256" s="203"/>
      <c r="T256" s="203"/>
      <c r="U256" s="213"/>
      <c r="V256" s="258"/>
      <c r="W256" s="213" t="e">
        <f>Data!#REF!</f>
        <v>#REF!</v>
      </c>
      <c r="X256" s="215">
        <f>IF(ISERROR(INDEX(Data!$DY:$IB,MATCH($W256,Data!$DT:$DT,0),MATCH(X$1&amp;"/"&amp;$A$2,Data!$DY$1:$IB$1,0)))=TRUE,0,INDEX(Data!$DY:$IB,MATCH($W256,Data!$DT:$DT,0),MATCH(X$1&amp;"/"&amp;$A$2,Data!$DY$1:$IB$1,0)))</f>
        <v>0</v>
      </c>
      <c r="Y256" s="215">
        <f>IF(ISERROR(INDEX(Data!$DY:$IB,MATCH($W256,Data!$DT:$DT,0),MATCH(Y$1&amp;"/"&amp;$A$2,Data!$DY$1:$IB$1,0)))=TRUE,0,INDEX(Data!$DY:$IB,MATCH($W256,Data!$DT:$DT,0),MATCH(Y$1&amp;"/"&amp;$A$2,Data!$DY$1:$IB$1,0)))</f>
        <v>0</v>
      </c>
      <c r="Z256" s="215">
        <f>IF(ISERROR(INDEX(Data!$DY:$IB,MATCH($W256,Data!$DT:$DT,0),MATCH(Z$1&amp;"/"&amp;$A$2,Data!$DY$1:$IB$1,0)))=TRUE,0,INDEX(Data!$DY:$IB,MATCH($W256,Data!$DT:$DT,0),MATCH(Z$1&amp;"/"&amp;$A$2,Data!$DY$1:$IB$1,0)))</f>
        <v>0</v>
      </c>
      <c r="AA256" s="215">
        <f>IF(ISERROR(INDEX(Data!$DY:$IB,MATCH($W256,Data!$DT:$DT,0),MATCH(AA$1&amp;"/"&amp;$A$2,Data!$DY$1:$IB$1,0)))=TRUE,0,INDEX(Data!$DY:$IB,MATCH($W256,Data!$DT:$DT,0),MATCH(AA$1&amp;"/"&amp;$A$2,Data!$DY$1:$IB$1,0)))</f>
        <v>0</v>
      </c>
      <c r="AB256" s="215">
        <f>IF(ISERROR(INDEX(Data!$DY:$IB,MATCH($W256,Data!$DT:$DT,0),MATCH(AB$1&amp;"/"&amp;$A$2,Data!$DY$1:$IB$1,0)))=TRUE,0,INDEX(Data!$DY:$IB,MATCH($W256,Data!$DT:$DT,0),MATCH(AB$1&amp;"/"&amp;$A$2,Data!$DY$1:$IB$1,0)))</f>
        <v>0</v>
      </c>
      <c r="AC256" s="213">
        <f t="array" aca="1" ref="AC256" ca="1">SUMPRODUCT(($X256:$AB256&lt;=AC$2)*($X256:$AB256&gt;0))</f>
        <v>0</v>
      </c>
      <c r="AD256" s="213">
        <f t="shared" ca="1" si="83"/>
        <v>0</v>
      </c>
      <c r="AE256" s="213">
        <f t="shared" ca="1" si="83"/>
        <v>0</v>
      </c>
      <c r="AF256" s="213">
        <f t="shared" ca="1" si="83"/>
        <v>0</v>
      </c>
      <c r="AG256" s="213">
        <f t="shared" ca="1" si="83"/>
        <v>0</v>
      </c>
      <c r="AH256" s="213">
        <f t="shared" ca="1" si="83"/>
        <v>0</v>
      </c>
      <c r="AI256" s="213">
        <f t="shared" ca="1" si="47"/>
        <v>0</v>
      </c>
      <c r="AJ256" s="213" t="str">
        <f t="shared" ca="1" si="74"/>
        <v/>
      </c>
      <c r="AK256" s="213" t="str">
        <f t="shared" ca="1" si="75"/>
        <v/>
      </c>
      <c r="AL256" s="213" t="str">
        <f t="shared" ca="1" si="76"/>
        <v/>
      </c>
      <c r="AM256" s="213" t="str">
        <f t="shared" ca="1" si="77"/>
        <v/>
      </c>
      <c r="AN256" s="213" t="str">
        <f t="shared" ca="1" si="78"/>
        <v/>
      </c>
      <c r="AO256" s="213" t="str">
        <f t="shared" ca="1" si="79"/>
        <v/>
      </c>
      <c r="AP256" s="213" t="str">
        <f t="shared" ca="1" si="80"/>
        <v/>
      </c>
      <c r="AQ256" s="213" t="str">
        <f t="shared" ca="1" si="81"/>
        <v/>
      </c>
      <c r="AR256" s="204" t="str">
        <f ca="1">IF(OFFSET($AB256,0,MATCH(A$17,AC$1:AI$1,0))=0,"",OFFSET($AB256,0,MATCH(A$17,AC$1:AI$1,0))&amp;" / "&amp;W256 &amp;" ("&amp;INDEX(Data!DX:DX,MATCH(W256,Data!DT:DT,0))&amp;")")</f>
        <v/>
      </c>
      <c r="AS256" s="204" t="e">
        <f>INDEX(Data!DX:DX,MATCH(W256,Data!DT:DT,0))</f>
        <v>#REF!</v>
      </c>
      <c r="AT256" s="204" t="e">
        <f>MID(INDEX(Data!A:A,MATCH(W256,Data!DT:DT,0)),2,5)</f>
        <v>#REF!</v>
      </c>
      <c r="AU256" s="204" t="e">
        <f>INDEX(Data!DW:DW,MATCH(W256,Data!DT:DT,0))</f>
        <v>#REF!</v>
      </c>
      <c r="AV256" s="204" t="str">
        <f t="shared" ca="1" si="82"/>
        <v/>
      </c>
      <c r="AW256" s="204" t="e">
        <f t="array" aca="1" ref="AW256" ca="1">INDEX($AR$3:$AR$102,MATCH(LARGE(COUNTIF($AQ$3:$AQ$102,"&lt;"&amp;$AQ$3:$AQ$102),ROWS(AQ$3:AQ256)),COUNTIF($AQ$3:$AQ$102,"&lt;"&amp;$AQ$3:$AQ$102),0))</f>
        <v>#NUM!</v>
      </c>
      <c r="AX256" s="344"/>
      <c r="AY256" s="203"/>
      <c r="AZ256" s="203"/>
      <c r="BA256" s="203"/>
      <c r="BB256" s="203"/>
      <c r="BC256" s="203"/>
      <c r="BD256" s="203"/>
      <c r="BE256" s="203"/>
      <c r="BF256" s="203"/>
      <c r="BG256" s="203"/>
      <c r="BH256" s="203"/>
      <c r="BI256" s="203"/>
      <c r="BJ256" s="203"/>
      <c r="BK256" s="203"/>
      <c r="BL256" s="203"/>
      <c r="BM256" s="203"/>
      <c r="BN256" s="203"/>
      <c r="BO256" s="203"/>
      <c r="BP256" s="203"/>
      <c r="BQ256" s="203"/>
      <c r="BR256" s="203"/>
      <c r="BS256" s="203"/>
      <c r="BT256" s="203"/>
      <c r="BU256" s="203"/>
      <c r="BV256" s="203"/>
      <c r="BW256" s="203"/>
      <c r="BX256" s="203"/>
      <c r="BY256" s="203"/>
      <c r="BZ256" s="203"/>
      <c r="CA256" s="203"/>
      <c r="CB256" s="203"/>
      <c r="CC256" s="203"/>
      <c r="CD256" s="203"/>
      <c r="CE256" s="203"/>
      <c r="CF256" s="203"/>
      <c r="CG256" s="203"/>
      <c r="CH256" s="203"/>
      <c r="CI256" s="203"/>
      <c r="CJ256" s="203"/>
      <c r="CK256" s="203"/>
    </row>
    <row r="257" spans="1:89" s="65" customFormat="1" x14ac:dyDescent="0.25">
      <c r="A257" s="261"/>
      <c r="P257" s="203"/>
      <c r="Q257" s="203"/>
      <c r="R257" s="203"/>
      <c r="S257" s="203"/>
      <c r="T257" s="203"/>
      <c r="U257" s="213"/>
      <c r="V257" s="258"/>
      <c r="W257" s="213" t="e">
        <f>Data!#REF!</f>
        <v>#REF!</v>
      </c>
      <c r="X257" s="215">
        <f>IF(ISERROR(INDEX(Data!$DY:$IB,MATCH($W257,Data!$DT:$DT,0),MATCH(X$1&amp;"/"&amp;$A$2,Data!$DY$1:$IB$1,0)))=TRUE,0,INDEX(Data!$DY:$IB,MATCH($W257,Data!$DT:$DT,0),MATCH(X$1&amp;"/"&amp;$A$2,Data!$DY$1:$IB$1,0)))</f>
        <v>0</v>
      </c>
      <c r="Y257" s="215">
        <f>IF(ISERROR(INDEX(Data!$DY:$IB,MATCH($W257,Data!$DT:$DT,0),MATCH(Y$1&amp;"/"&amp;$A$2,Data!$DY$1:$IB$1,0)))=TRUE,0,INDEX(Data!$DY:$IB,MATCH($W257,Data!$DT:$DT,0),MATCH(Y$1&amp;"/"&amp;$A$2,Data!$DY$1:$IB$1,0)))</f>
        <v>0</v>
      </c>
      <c r="Z257" s="215">
        <f>IF(ISERROR(INDEX(Data!$DY:$IB,MATCH($W257,Data!$DT:$DT,0),MATCH(Z$1&amp;"/"&amp;$A$2,Data!$DY$1:$IB$1,0)))=TRUE,0,INDEX(Data!$DY:$IB,MATCH($W257,Data!$DT:$DT,0),MATCH(Z$1&amp;"/"&amp;$A$2,Data!$DY$1:$IB$1,0)))</f>
        <v>0</v>
      </c>
      <c r="AA257" s="215">
        <f>IF(ISERROR(INDEX(Data!$DY:$IB,MATCH($W257,Data!$DT:$DT,0),MATCH(AA$1&amp;"/"&amp;$A$2,Data!$DY$1:$IB$1,0)))=TRUE,0,INDEX(Data!$DY:$IB,MATCH($W257,Data!$DT:$DT,0),MATCH(AA$1&amp;"/"&amp;$A$2,Data!$DY$1:$IB$1,0)))</f>
        <v>0</v>
      </c>
      <c r="AB257" s="215">
        <f>IF(ISERROR(INDEX(Data!$DY:$IB,MATCH($W257,Data!$DT:$DT,0),MATCH(AB$1&amp;"/"&amp;$A$2,Data!$DY$1:$IB$1,0)))=TRUE,0,INDEX(Data!$DY:$IB,MATCH($W257,Data!$DT:$DT,0),MATCH(AB$1&amp;"/"&amp;$A$2,Data!$DY$1:$IB$1,0)))</f>
        <v>0</v>
      </c>
      <c r="AC257" s="213">
        <f t="array" aca="1" ref="AC257" ca="1">SUMPRODUCT(($X257:$AB257&lt;=AC$2)*($X257:$AB257&gt;0))</f>
        <v>0</v>
      </c>
      <c r="AD257" s="213">
        <f t="shared" ca="1" si="83"/>
        <v>0</v>
      </c>
      <c r="AE257" s="213">
        <f t="shared" ca="1" si="83"/>
        <v>0</v>
      </c>
      <c r="AF257" s="213">
        <f t="shared" ca="1" si="83"/>
        <v>0</v>
      </c>
      <c r="AG257" s="213">
        <f t="shared" ca="1" si="83"/>
        <v>0</v>
      </c>
      <c r="AH257" s="213">
        <f t="shared" ca="1" si="83"/>
        <v>0</v>
      </c>
      <c r="AI257" s="213">
        <f t="shared" ca="1" si="47"/>
        <v>0</v>
      </c>
      <c r="AJ257" s="213" t="str">
        <f t="shared" ca="1" si="74"/>
        <v/>
      </c>
      <c r="AK257" s="213" t="str">
        <f t="shared" ca="1" si="75"/>
        <v/>
      </c>
      <c r="AL257" s="213" t="str">
        <f t="shared" ca="1" si="76"/>
        <v/>
      </c>
      <c r="AM257" s="213" t="str">
        <f t="shared" ca="1" si="77"/>
        <v/>
      </c>
      <c r="AN257" s="213" t="str">
        <f t="shared" ca="1" si="78"/>
        <v/>
      </c>
      <c r="AO257" s="213" t="str">
        <f t="shared" ca="1" si="79"/>
        <v/>
      </c>
      <c r="AP257" s="213" t="str">
        <f t="shared" ca="1" si="80"/>
        <v/>
      </c>
      <c r="AQ257" s="213" t="str">
        <f t="shared" ca="1" si="81"/>
        <v/>
      </c>
      <c r="AR257" s="204" t="str">
        <f ca="1">IF(OFFSET($AB257,0,MATCH(A$17,AC$1:AI$1,0))=0,"",OFFSET($AB257,0,MATCH(A$17,AC$1:AI$1,0))&amp;" / "&amp;W257 &amp;" ("&amp;INDEX(Data!DX:DX,MATCH(W257,Data!DT:DT,0))&amp;")")</f>
        <v/>
      </c>
      <c r="AS257" s="204" t="e">
        <f>INDEX(Data!DX:DX,MATCH(W257,Data!DT:DT,0))</f>
        <v>#REF!</v>
      </c>
      <c r="AT257" s="204" t="e">
        <f>MID(INDEX(Data!A:A,MATCH(W257,Data!DT:DT,0)),2,5)</f>
        <v>#REF!</v>
      </c>
      <c r="AU257" s="204" t="e">
        <f>INDEX(Data!DW:DW,MATCH(W257,Data!DT:DT,0))</f>
        <v>#REF!</v>
      </c>
      <c r="AV257" s="204" t="str">
        <f t="shared" ca="1" si="82"/>
        <v/>
      </c>
      <c r="AW257" s="204" t="e">
        <f t="array" aca="1" ref="AW257" ca="1">INDEX($AR$3:$AR$102,MATCH(LARGE(COUNTIF($AQ$3:$AQ$102,"&lt;"&amp;$AQ$3:$AQ$102),ROWS(AQ$3:AQ257)),COUNTIF($AQ$3:$AQ$102,"&lt;"&amp;$AQ$3:$AQ$102),0))</f>
        <v>#NUM!</v>
      </c>
      <c r="AX257" s="344"/>
      <c r="AY257" s="203"/>
      <c r="AZ257" s="203"/>
      <c r="BA257" s="203"/>
      <c r="BB257" s="203"/>
      <c r="BC257" s="203"/>
      <c r="BD257" s="203"/>
      <c r="BE257" s="203"/>
      <c r="BF257" s="203"/>
      <c r="BG257" s="203"/>
      <c r="BH257" s="203"/>
      <c r="BI257" s="203"/>
      <c r="BJ257" s="203"/>
      <c r="BK257" s="203"/>
      <c r="BL257" s="203"/>
      <c r="BM257" s="203"/>
      <c r="BN257" s="203"/>
      <c r="BO257" s="203"/>
      <c r="BP257" s="203"/>
      <c r="BQ257" s="203"/>
      <c r="BR257" s="203"/>
      <c r="BS257" s="203"/>
      <c r="BT257" s="203"/>
      <c r="BU257" s="203"/>
      <c r="BV257" s="203"/>
      <c r="BW257" s="203"/>
      <c r="BX257" s="203"/>
      <c r="BY257" s="203"/>
      <c r="BZ257" s="203"/>
      <c r="CA257" s="203"/>
      <c r="CB257" s="203"/>
      <c r="CC257" s="203"/>
      <c r="CD257" s="203"/>
      <c r="CE257" s="203"/>
      <c r="CF257" s="203"/>
      <c r="CG257" s="203"/>
      <c r="CH257" s="203"/>
      <c r="CI257" s="203"/>
      <c r="CJ257" s="203"/>
      <c r="CK257" s="203"/>
    </row>
    <row r="258" spans="1:89" s="65" customFormat="1" x14ac:dyDescent="0.25">
      <c r="A258" s="261"/>
      <c r="P258" s="203"/>
      <c r="Q258" s="203"/>
      <c r="R258" s="203"/>
      <c r="S258" s="203"/>
      <c r="T258" s="203"/>
      <c r="U258" s="213"/>
      <c r="V258" s="258"/>
      <c r="W258" s="213" t="e">
        <f>Data!#REF!</f>
        <v>#REF!</v>
      </c>
      <c r="X258" s="215">
        <f>IF(ISERROR(INDEX(Data!$DY:$IB,MATCH($W258,Data!$DT:$DT,0),MATCH(X$1&amp;"/"&amp;$A$2,Data!$DY$1:$IB$1,0)))=TRUE,0,INDEX(Data!$DY:$IB,MATCH($W258,Data!$DT:$DT,0),MATCH(X$1&amp;"/"&amp;$A$2,Data!$DY$1:$IB$1,0)))</f>
        <v>0</v>
      </c>
      <c r="Y258" s="215">
        <f>IF(ISERROR(INDEX(Data!$DY:$IB,MATCH($W258,Data!$DT:$DT,0),MATCH(Y$1&amp;"/"&amp;$A$2,Data!$DY$1:$IB$1,0)))=TRUE,0,INDEX(Data!$DY:$IB,MATCH($W258,Data!$DT:$DT,0),MATCH(Y$1&amp;"/"&amp;$A$2,Data!$DY$1:$IB$1,0)))</f>
        <v>0</v>
      </c>
      <c r="Z258" s="215">
        <f>IF(ISERROR(INDEX(Data!$DY:$IB,MATCH($W258,Data!$DT:$DT,0),MATCH(Z$1&amp;"/"&amp;$A$2,Data!$DY$1:$IB$1,0)))=TRUE,0,INDEX(Data!$DY:$IB,MATCH($W258,Data!$DT:$DT,0),MATCH(Z$1&amp;"/"&amp;$A$2,Data!$DY$1:$IB$1,0)))</f>
        <v>0</v>
      </c>
      <c r="AA258" s="215">
        <f>IF(ISERROR(INDEX(Data!$DY:$IB,MATCH($W258,Data!$DT:$DT,0),MATCH(AA$1&amp;"/"&amp;$A$2,Data!$DY$1:$IB$1,0)))=TRUE,0,INDEX(Data!$DY:$IB,MATCH($W258,Data!$DT:$DT,0),MATCH(AA$1&amp;"/"&amp;$A$2,Data!$DY$1:$IB$1,0)))</f>
        <v>0</v>
      </c>
      <c r="AB258" s="215">
        <f>IF(ISERROR(INDEX(Data!$DY:$IB,MATCH($W258,Data!$DT:$DT,0),MATCH(AB$1&amp;"/"&amp;$A$2,Data!$DY$1:$IB$1,0)))=TRUE,0,INDEX(Data!$DY:$IB,MATCH($W258,Data!$DT:$DT,0),MATCH(AB$1&amp;"/"&amp;$A$2,Data!$DY$1:$IB$1,0)))</f>
        <v>0</v>
      </c>
      <c r="AC258" s="213">
        <f t="array" aca="1" ref="AC258" ca="1">SUMPRODUCT(($X258:$AB258&lt;=AC$2)*($X258:$AB258&gt;0))</f>
        <v>0</v>
      </c>
      <c r="AD258" s="213">
        <f t="shared" ca="1" si="83"/>
        <v>0</v>
      </c>
      <c r="AE258" s="213">
        <f t="shared" ca="1" si="83"/>
        <v>0</v>
      </c>
      <c r="AF258" s="213">
        <f t="shared" ca="1" si="83"/>
        <v>0</v>
      </c>
      <c r="AG258" s="213">
        <f t="shared" ca="1" si="83"/>
        <v>0</v>
      </c>
      <c r="AH258" s="213">
        <f t="shared" ca="1" si="83"/>
        <v>0</v>
      </c>
      <c r="AI258" s="213">
        <f t="shared" ca="1" si="47"/>
        <v>0</v>
      </c>
      <c r="AJ258" s="213" t="str">
        <f t="shared" ca="1" si="74"/>
        <v/>
      </c>
      <c r="AK258" s="213" t="str">
        <f t="shared" ca="1" si="75"/>
        <v/>
      </c>
      <c r="AL258" s="213" t="str">
        <f t="shared" ca="1" si="76"/>
        <v/>
      </c>
      <c r="AM258" s="213" t="str">
        <f t="shared" ca="1" si="77"/>
        <v/>
      </c>
      <c r="AN258" s="213" t="str">
        <f t="shared" ca="1" si="78"/>
        <v/>
      </c>
      <c r="AO258" s="213" t="str">
        <f t="shared" ca="1" si="79"/>
        <v/>
      </c>
      <c r="AP258" s="213" t="str">
        <f t="shared" ca="1" si="80"/>
        <v/>
      </c>
      <c r="AQ258" s="213" t="str">
        <f t="shared" ca="1" si="81"/>
        <v/>
      </c>
      <c r="AR258" s="204" t="str">
        <f ca="1">IF(OFFSET($AB258,0,MATCH(A$17,AC$1:AI$1,0))=0,"",OFFSET($AB258,0,MATCH(A$17,AC$1:AI$1,0))&amp;" / "&amp;W258 &amp;" ("&amp;INDEX(Data!DX:DX,MATCH(W258,Data!DT:DT,0))&amp;")")</f>
        <v/>
      </c>
      <c r="AS258" s="204" t="e">
        <f>INDEX(Data!DX:DX,MATCH(W258,Data!DT:DT,0))</f>
        <v>#REF!</v>
      </c>
      <c r="AT258" s="204" t="e">
        <f>MID(INDEX(Data!A:A,MATCH(W258,Data!DT:DT,0)),2,5)</f>
        <v>#REF!</v>
      </c>
      <c r="AU258" s="204" t="e">
        <f>INDEX(Data!DW:DW,MATCH(W258,Data!DT:DT,0))</f>
        <v>#REF!</v>
      </c>
      <c r="AV258" s="204" t="str">
        <f t="shared" ca="1" si="82"/>
        <v/>
      </c>
      <c r="AW258" s="204" t="e">
        <f t="array" aca="1" ref="AW258" ca="1">INDEX($AR$3:$AR$102,MATCH(LARGE(COUNTIF($AQ$3:$AQ$102,"&lt;"&amp;$AQ$3:$AQ$102),ROWS(AQ$3:AQ258)),COUNTIF($AQ$3:$AQ$102,"&lt;"&amp;$AQ$3:$AQ$102),0))</f>
        <v>#NUM!</v>
      </c>
      <c r="AX258" s="344"/>
      <c r="AY258" s="203"/>
      <c r="AZ258" s="203"/>
      <c r="BA258" s="203"/>
      <c r="BB258" s="203"/>
      <c r="BC258" s="203"/>
      <c r="BD258" s="203"/>
      <c r="BE258" s="203"/>
      <c r="BF258" s="203"/>
      <c r="BG258" s="203"/>
      <c r="BH258" s="203"/>
      <c r="BI258" s="203"/>
      <c r="BJ258" s="203"/>
      <c r="BK258" s="203"/>
      <c r="BL258" s="203"/>
      <c r="BM258" s="203"/>
      <c r="BN258" s="203"/>
      <c r="BO258" s="203"/>
      <c r="BP258" s="203"/>
      <c r="BQ258" s="203"/>
      <c r="BR258" s="203"/>
      <c r="BS258" s="203"/>
      <c r="BT258" s="203"/>
      <c r="BU258" s="203"/>
      <c r="BV258" s="203"/>
      <c r="BW258" s="203"/>
      <c r="BX258" s="203"/>
      <c r="BY258" s="203"/>
      <c r="BZ258" s="203"/>
      <c r="CA258" s="203"/>
      <c r="CB258" s="203"/>
      <c r="CC258" s="203"/>
      <c r="CD258" s="203"/>
      <c r="CE258" s="203"/>
      <c r="CF258" s="203"/>
      <c r="CG258" s="203"/>
      <c r="CH258" s="203"/>
      <c r="CI258" s="203"/>
      <c r="CJ258" s="203"/>
      <c r="CK258" s="203"/>
    </row>
    <row r="259" spans="1:89" s="65" customFormat="1" x14ac:dyDescent="0.25">
      <c r="A259" s="261"/>
      <c r="P259" s="203"/>
      <c r="Q259" s="203"/>
      <c r="R259" s="203"/>
      <c r="S259" s="203"/>
      <c r="T259" s="203"/>
      <c r="U259" s="213"/>
      <c r="V259" s="258"/>
      <c r="W259" s="213" t="e">
        <f>Data!#REF!</f>
        <v>#REF!</v>
      </c>
      <c r="X259" s="215">
        <f>IF(ISERROR(INDEX(Data!$DY:$IB,MATCH($W259,Data!$DT:$DT,0),MATCH(X$1&amp;"/"&amp;$A$2,Data!$DY$1:$IB$1,0)))=TRUE,0,INDEX(Data!$DY:$IB,MATCH($W259,Data!$DT:$DT,0),MATCH(X$1&amp;"/"&amp;$A$2,Data!$DY$1:$IB$1,0)))</f>
        <v>0</v>
      </c>
      <c r="Y259" s="215">
        <f>IF(ISERROR(INDEX(Data!$DY:$IB,MATCH($W259,Data!$DT:$DT,0),MATCH(Y$1&amp;"/"&amp;$A$2,Data!$DY$1:$IB$1,0)))=TRUE,0,INDEX(Data!$DY:$IB,MATCH($W259,Data!$DT:$DT,0),MATCH(Y$1&amp;"/"&amp;$A$2,Data!$DY$1:$IB$1,0)))</f>
        <v>0</v>
      </c>
      <c r="Z259" s="215">
        <f>IF(ISERROR(INDEX(Data!$DY:$IB,MATCH($W259,Data!$DT:$DT,0),MATCH(Z$1&amp;"/"&amp;$A$2,Data!$DY$1:$IB$1,0)))=TRUE,0,INDEX(Data!$DY:$IB,MATCH($W259,Data!$DT:$DT,0),MATCH(Z$1&amp;"/"&amp;$A$2,Data!$DY$1:$IB$1,0)))</f>
        <v>0</v>
      </c>
      <c r="AA259" s="215">
        <f>IF(ISERROR(INDEX(Data!$DY:$IB,MATCH($W259,Data!$DT:$DT,0),MATCH(AA$1&amp;"/"&amp;$A$2,Data!$DY$1:$IB$1,0)))=TRUE,0,INDEX(Data!$DY:$IB,MATCH($W259,Data!$DT:$DT,0),MATCH(AA$1&amp;"/"&amp;$A$2,Data!$DY$1:$IB$1,0)))</f>
        <v>0</v>
      </c>
      <c r="AB259" s="215">
        <f>IF(ISERROR(INDEX(Data!$DY:$IB,MATCH($W259,Data!$DT:$DT,0),MATCH(AB$1&amp;"/"&amp;$A$2,Data!$DY$1:$IB$1,0)))=TRUE,0,INDEX(Data!$DY:$IB,MATCH($W259,Data!$DT:$DT,0),MATCH(AB$1&amp;"/"&amp;$A$2,Data!$DY$1:$IB$1,0)))</f>
        <v>0</v>
      </c>
      <c r="AC259" s="213">
        <f t="array" aca="1" ref="AC259" ca="1">SUMPRODUCT(($X259:$AB259&lt;=AC$2)*($X259:$AB259&gt;0))</f>
        <v>0</v>
      </c>
      <c r="AD259" s="213">
        <f t="shared" ca="1" si="83"/>
        <v>0</v>
      </c>
      <c r="AE259" s="213">
        <f t="shared" ca="1" si="83"/>
        <v>0</v>
      </c>
      <c r="AF259" s="213">
        <f t="shared" ca="1" si="83"/>
        <v>0</v>
      </c>
      <c r="AG259" s="213">
        <f t="shared" ca="1" si="83"/>
        <v>0</v>
      </c>
      <c r="AH259" s="213">
        <f t="shared" ca="1" si="83"/>
        <v>0</v>
      </c>
      <c r="AI259" s="213">
        <f t="shared" ca="1" si="47"/>
        <v>0</v>
      </c>
      <c r="AJ259" s="213" t="str">
        <f t="shared" ca="1" si="74"/>
        <v/>
      </c>
      <c r="AK259" s="213" t="str">
        <f t="shared" ca="1" si="75"/>
        <v/>
      </c>
      <c r="AL259" s="213" t="str">
        <f t="shared" ca="1" si="76"/>
        <v/>
      </c>
      <c r="AM259" s="213" t="str">
        <f t="shared" ca="1" si="77"/>
        <v/>
      </c>
      <c r="AN259" s="213" t="str">
        <f t="shared" ca="1" si="78"/>
        <v/>
      </c>
      <c r="AO259" s="213" t="str">
        <f t="shared" ca="1" si="79"/>
        <v/>
      </c>
      <c r="AP259" s="213" t="str">
        <f t="shared" ca="1" si="80"/>
        <v/>
      </c>
      <c r="AQ259" s="213" t="str">
        <f t="shared" ca="1" si="81"/>
        <v/>
      </c>
      <c r="AR259" s="204" t="str">
        <f ca="1">IF(OFFSET($AB259,0,MATCH(A$17,AC$1:AI$1,0))=0,"",OFFSET($AB259,0,MATCH(A$17,AC$1:AI$1,0))&amp;" / "&amp;W259 &amp;" ("&amp;INDEX(Data!DX:DX,MATCH(W259,Data!DT:DT,0))&amp;")")</f>
        <v/>
      </c>
      <c r="AS259" s="204" t="e">
        <f>INDEX(Data!DX:DX,MATCH(W259,Data!DT:DT,0))</f>
        <v>#REF!</v>
      </c>
      <c r="AT259" s="204" t="e">
        <f>MID(INDEX(Data!A:A,MATCH(W259,Data!DT:DT,0)),2,5)</f>
        <v>#REF!</v>
      </c>
      <c r="AU259" s="204" t="e">
        <f>INDEX(Data!DW:DW,MATCH(W259,Data!DT:DT,0))</f>
        <v>#REF!</v>
      </c>
      <c r="AV259" s="204" t="str">
        <f t="shared" ca="1" si="82"/>
        <v/>
      </c>
      <c r="AW259" s="204" t="e">
        <f t="array" aca="1" ref="AW259" ca="1">INDEX($AR$3:$AR$102,MATCH(LARGE(COUNTIF($AQ$3:$AQ$102,"&lt;"&amp;$AQ$3:$AQ$102),ROWS(AQ$3:AQ259)),COUNTIF($AQ$3:$AQ$102,"&lt;"&amp;$AQ$3:$AQ$102),0))</f>
        <v>#NUM!</v>
      </c>
      <c r="AX259" s="344"/>
      <c r="AY259" s="203"/>
      <c r="AZ259" s="203"/>
      <c r="BA259" s="203"/>
      <c r="BB259" s="203"/>
      <c r="BC259" s="203"/>
      <c r="BD259" s="203"/>
      <c r="BE259" s="203"/>
      <c r="BF259" s="203"/>
      <c r="BG259" s="203"/>
      <c r="BH259" s="203"/>
      <c r="BI259" s="203"/>
      <c r="BJ259" s="203"/>
      <c r="BK259" s="203"/>
      <c r="BL259" s="203"/>
      <c r="BM259" s="203"/>
      <c r="BN259" s="203"/>
      <c r="BO259" s="203"/>
      <c r="BP259" s="203"/>
      <c r="BQ259" s="203"/>
      <c r="BR259" s="203"/>
      <c r="BS259" s="203"/>
      <c r="BT259" s="203"/>
      <c r="BU259" s="203"/>
      <c r="BV259" s="203"/>
      <c r="BW259" s="203"/>
      <c r="BX259" s="203"/>
      <c r="BY259" s="203"/>
      <c r="BZ259" s="203"/>
      <c r="CA259" s="203"/>
      <c r="CB259" s="203"/>
      <c r="CC259" s="203"/>
      <c r="CD259" s="203"/>
      <c r="CE259" s="203"/>
      <c r="CF259" s="203"/>
      <c r="CG259" s="203"/>
      <c r="CH259" s="203"/>
      <c r="CI259" s="203"/>
      <c r="CJ259" s="203"/>
      <c r="CK259" s="203"/>
    </row>
    <row r="260" spans="1:89" s="65" customFormat="1" x14ac:dyDescent="0.25">
      <c r="A260" s="261"/>
      <c r="P260" s="203"/>
      <c r="Q260" s="203"/>
      <c r="R260" s="203"/>
      <c r="S260" s="203"/>
      <c r="T260" s="203"/>
      <c r="U260" s="213"/>
      <c r="V260" s="258"/>
      <c r="W260" s="213" t="e">
        <f>Data!#REF!</f>
        <v>#REF!</v>
      </c>
      <c r="X260" s="215">
        <f>IF(ISERROR(INDEX(Data!$DY:$IB,MATCH($W260,Data!$DT:$DT,0),MATCH(X$1&amp;"/"&amp;$A$2,Data!$DY$1:$IB$1,0)))=TRUE,0,INDEX(Data!$DY:$IB,MATCH($W260,Data!$DT:$DT,0),MATCH(X$1&amp;"/"&amp;$A$2,Data!$DY$1:$IB$1,0)))</f>
        <v>0</v>
      </c>
      <c r="Y260" s="215">
        <f>IF(ISERROR(INDEX(Data!$DY:$IB,MATCH($W260,Data!$DT:$DT,0),MATCH(Y$1&amp;"/"&amp;$A$2,Data!$DY$1:$IB$1,0)))=TRUE,0,INDEX(Data!$DY:$IB,MATCH($W260,Data!$DT:$DT,0),MATCH(Y$1&amp;"/"&amp;$A$2,Data!$DY$1:$IB$1,0)))</f>
        <v>0</v>
      </c>
      <c r="Z260" s="215">
        <f>IF(ISERROR(INDEX(Data!$DY:$IB,MATCH($W260,Data!$DT:$DT,0),MATCH(Z$1&amp;"/"&amp;$A$2,Data!$DY$1:$IB$1,0)))=TRUE,0,INDEX(Data!$DY:$IB,MATCH($W260,Data!$DT:$DT,0),MATCH(Z$1&amp;"/"&amp;$A$2,Data!$DY$1:$IB$1,0)))</f>
        <v>0</v>
      </c>
      <c r="AA260" s="215">
        <f>IF(ISERROR(INDEX(Data!$DY:$IB,MATCH($W260,Data!$DT:$DT,0),MATCH(AA$1&amp;"/"&amp;$A$2,Data!$DY$1:$IB$1,0)))=TRUE,0,INDEX(Data!$DY:$IB,MATCH($W260,Data!$DT:$DT,0),MATCH(AA$1&amp;"/"&amp;$A$2,Data!$DY$1:$IB$1,0)))</f>
        <v>0</v>
      </c>
      <c r="AB260" s="215">
        <f>IF(ISERROR(INDEX(Data!$DY:$IB,MATCH($W260,Data!$DT:$DT,0),MATCH(AB$1&amp;"/"&amp;$A$2,Data!$DY$1:$IB$1,0)))=TRUE,0,INDEX(Data!$DY:$IB,MATCH($W260,Data!$DT:$DT,0),MATCH(AB$1&amp;"/"&amp;$A$2,Data!$DY$1:$IB$1,0)))</f>
        <v>0</v>
      </c>
      <c r="AC260" s="213">
        <f t="array" aca="1" ref="AC260" ca="1">SUMPRODUCT(($X260:$AB260&lt;=AC$2)*($X260:$AB260&gt;0))</f>
        <v>0</v>
      </c>
      <c r="AD260" s="213">
        <f t="shared" ca="1" si="83"/>
        <v>0</v>
      </c>
      <c r="AE260" s="213">
        <f t="shared" ca="1" si="83"/>
        <v>0</v>
      </c>
      <c r="AF260" s="213">
        <f t="shared" ca="1" si="83"/>
        <v>0</v>
      </c>
      <c r="AG260" s="213">
        <f t="shared" ca="1" si="83"/>
        <v>0</v>
      </c>
      <c r="AH260" s="213">
        <f t="shared" ca="1" si="83"/>
        <v>0</v>
      </c>
      <c r="AI260" s="213">
        <f t="shared" ca="1" si="47"/>
        <v>0</v>
      </c>
      <c r="AJ260" s="213" t="str">
        <f t="shared" ca="1" si="74"/>
        <v/>
      </c>
      <c r="AK260" s="213" t="str">
        <f t="shared" ca="1" si="75"/>
        <v/>
      </c>
      <c r="AL260" s="213" t="str">
        <f t="shared" ca="1" si="76"/>
        <v/>
      </c>
      <c r="AM260" s="213" t="str">
        <f t="shared" ca="1" si="77"/>
        <v/>
      </c>
      <c r="AN260" s="213" t="str">
        <f t="shared" ca="1" si="78"/>
        <v/>
      </c>
      <c r="AO260" s="213" t="str">
        <f t="shared" ca="1" si="79"/>
        <v/>
      </c>
      <c r="AP260" s="213" t="str">
        <f t="shared" ca="1" si="80"/>
        <v/>
      </c>
      <c r="AQ260" s="213" t="str">
        <f t="shared" ca="1" si="81"/>
        <v/>
      </c>
      <c r="AR260" s="204" t="str">
        <f ca="1">IF(OFFSET($AB260,0,MATCH(A$17,AC$1:AI$1,0))=0,"",OFFSET($AB260,0,MATCH(A$17,AC$1:AI$1,0))&amp;" / "&amp;W260 &amp;" ("&amp;INDEX(Data!DX:DX,MATCH(W260,Data!DT:DT,0))&amp;")")</f>
        <v/>
      </c>
      <c r="AS260" s="204" t="e">
        <f>INDEX(Data!DX:DX,MATCH(W260,Data!DT:DT,0))</f>
        <v>#REF!</v>
      </c>
      <c r="AT260" s="204" t="e">
        <f>MID(INDEX(Data!A:A,MATCH(W260,Data!DT:DT,0)),2,5)</f>
        <v>#REF!</v>
      </c>
      <c r="AU260" s="204" t="e">
        <f>INDEX(Data!DW:DW,MATCH(W260,Data!DT:DT,0))</f>
        <v>#REF!</v>
      </c>
      <c r="AV260" s="204" t="str">
        <f t="shared" ca="1" si="82"/>
        <v/>
      </c>
      <c r="AW260" s="204" t="e">
        <f t="array" aca="1" ref="AW260" ca="1">INDEX($AR$3:$AR$102,MATCH(LARGE(COUNTIF($AQ$3:$AQ$102,"&lt;"&amp;$AQ$3:$AQ$102),ROWS(AQ$3:AQ260)),COUNTIF($AQ$3:$AQ$102,"&lt;"&amp;$AQ$3:$AQ$102),0))</f>
        <v>#NUM!</v>
      </c>
      <c r="AX260" s="344"/>
      <c r="AY260" s="203"/>
      <c r="AZ260" s="203"/>
      <c r="BA260" s="203"/>
      <c r="BB260" s="203"/>
      <c r="BC260" s="203"/>
      <c r="BD260" s="203"/>
      <c r="BE260" s="203"/>
      <c r="BF260" s="203"/>
      <c r="BG260" s="203"/>
      <c r="BH260" s="203"/>
      <c r="BI260" s="203"/>
      <c r="BJ260" s="203"/>
      <c r="BK260" s="203"/>
      <c r="BL260" s="203"/>
      <c r="BM260" s="203"/>
      <c r="BN260" s="203"/>
      <c r="BO260" s="203"/>
      <c r="BP260" s="203"/>
      <c r="BQ260" s="203"/>
      <c r="BR260" s="203"/>
      <c r="BS260" s="203"/>
      <c r="BT260" s="203"/>
      <c r="BU260" s="203"/>
      <c r="BV260" s="203"/>
      <c r="BW260" s="203"/>
      <c r="BX260" s="203"/>
      <c r="BY260" s="203"/>
      <c r="BZ260" s="203"/>
      <c r="CA260" s="203"/>
      <c r="CB260" s="203"/>
      <c r="CC260" s="203"/>
      <c r="CD260" s="203"/>
      <c r="CE260" s="203"/>
      <c r="CF260" s="203"/>
      <c r="CG260" s="203"/>
      <c r="CH260" s="203"/>
      <c r="CI260" s="203"/>
      <c r="CJ260" s="203"/>
      <c r="CK260" s="203"/>
    </row>
    <row r="261" spans="1:89" s="65" customFormat="1" x14ac:dyDescent="0.25">
      <c r="A261" s="261"/>
      <c r="P261" s="203"/>
      <c r="Q261" s="203"/>
      <c r="R261" s="203"/>
      <c r="S261" s="203"/>
      <c r="T261" s="203"/>
      <c r="U261" s="213"/>
      <c r="V261" s="258"/>
      <c r="W261" s="213" t="e">
        <f>Data!#REF!</f>
        <v>#REF!</v>
      </c>
      <c r="X261" s="215">
        <f>IF(ISERROR(INDEX(Data!$DY:$IB,MATCH($W261,Data!$DT:$DT,0),MATCH(X$1&amp;"/"&amp;$A$2,Data!$DY$1:$IB$1,0)))=TRUE,0,INDEX(Data!$DY:$IB,MATCH($W261,Data!$DT:$DT,0),MATCH(X$1&amp;"/"&amp;$A$2,Data!$DY$1:$IB$1,0)))</f>
        <v>0</v>
      </c>
      <c r="Y261" s="215">
        <f>IF(ISERROR(INDEX(Data!$DY:$IB,MATCH($W261,Data!$DT:$DT,0),MATCH(Y$1&amp;"/"&amp;$A$2,Data!$DY$1:$IB$1,0)))=TRUE,0,INDEX(Data!$DY:$IB,MATCH($W261,Data!$DT:$DT,0),MATCH(Y$1&amp;"/"&amp;$A$2,Data!$DY$1:$IB$1,0)))</f>
        <v>0</v>
      </c>
      <c r="Z261" s="215">
        <f>IF(ISERROR(INDEX(Data!$DY:$IB,MATCH($W261,Data!$DT:$DT,0),MATCH(Z$1&amp;"/"&amp;$A$2,Data!$DY$1:$IB$1,0)))=TRUE,0,INDEX(Data!$DY:$IB,MATCH($W261,Data!$DT:$DT,0),MATCH(Z$1&amp;"/"&amp;$A$2,Data!$DY$1:$IB$1,0)))</f>
        <v>0</v>
      </c>
      <c r="AA261" s="215">
        <f>IF(ISERROR(INDEX(Data!$DY:$IB,MATCH($W261,Data!$DT:$DT,0),MATCH(AA$1&amp;"/"&amp;$A$2,Data!$DY$1:$IB$1,0)))=TRUE,0,INDEX(Data!$DY:$IB,MATCH($W261,Data!$DT:$DT,0),MATCH(AA$1&amp;"/"&amp;$A$2,Data!$DY$1:$IB$1,0)))</f>
        <v>0</v>
      </c>
      <c r="AB261" s="215">
        <f>IF(ISERROR(INDEX(Data!$DY:$IB,MATCH($W261,Data!$DT:$DT,0),MATCH(AB$1&amp;"/"&amp;$A$2,Data!$DY$1:$IB$1,0)))=TRUE,0,INDEX(Data!$DY:$IB,MATCH($W261,Data!$DT:$DT,0),MATCH(AB$1&amp;"/"&amp;$A$2,Data!$DY$1:$IB$1,0)))</f>
        <v>0</v>
      </c>
      <c r="AC261" s="213">
        <f t="array" aca="1" ref="AC261" ca="1">SUMPRODUCT(($X261:$AB261&lt;=AC$2)*($X261:$AB261&gt;0))</f>
        <v>0</v>
      </c>
      <c r="AD261" s="213">
        <f t="shared" ca="1" si="83"/>
        <v>0</v>
      </c>
      <c r="AE261" s="213">
        <f t="shared" ca="1" si="83"/>
        <v>0</v>
      </c>
      <c r="AF261" s="213">
        <f t="shared" ca="1" si="83"/>
        <v>0</v>
      </c>
      <c r="AG261" s="213">
        <f t="shared" ca="1" si="83"/>
        <v>0</v>
      </c>
      <c r="AH261" s="213">
        <f t="shared" ca="1" si="83"/>
        <v>0</v>
      </c>
      <c r="AI261" s="213">
        <f t="shared" ca="1" si="47"/>
        <v>0</v>
      </c>
      <c r="AJ261" s="213" t="str">
        <f t="shared" ca="1" si="74"/>
        <v/>
      </c>
      <c r="AK261" s="213" t="str">
        <f t="shared" ca="1" si="75"/>
        <v/>
      </c>
      <c r="AL261" s="213" t="str">
        <f t="shared" ca="1" si="76"/>
        <v/>
      </c>
      <c r="AM261" s="213" t="str">
        <f t="shared" ca="1" si="77"/>
        <v/>
      </c>
      <c r="AN261" s="213" t="str">
        <f t="shared" ca="1" si="78"/>
        <v/>
      </c>
      <c r="AO261" s="213" t="str">
        <f t="shared" ca="1" si="79"/>
        <v/>
      </c>
      <c r="AP261" s="213" t="str">
        <f t="shared" ca="1" si="80"/>
        <v/>
      </c>
      <c r="AQ261" s="213" t="str">
        <f t="shared" ca="1" si="81"/>
        <v/>
      </c>
      <c r="AR261" s="204" t="str">
        <f ca="1">IF(OFFSET($AB261,0,MATCH(A$17,AC$1:AI$1,0))=0,"",OFFSET($AB261,0,MATCH(A$17,AC$1:AI$1,0))&amp;" / "&amp;W261 &amp;" ("&amp;INDEX(Data!DX:DX,MATCH(W261,Data!DT:DT,0))&amp;")")</f>
        <v/>
      </c>
      <c r="AS261" s="204" t="e">
        <f>INDEX(Data!DX:DX,MATCH(W261,Data!DT:DT,0))</f>
        <v>#REF!</v>
      </c>
      <c r="AT261" s="204" t="e">
        <f>MID(INDEX(Data!A:A,MATCH(W261,Data!DT:DT,0)),2,5)</f>
        <v>#REF!</v>
      </c>
      <c r="AU261" s="204" t="e">
        <f>INDEX(Data!DW:DW,MATCH(W261,Data!DT:DT,0))</f>
        <v>#REF!</v>
      </c>
      <c r="AV261" s="204" t="str">
        <f t="shared" ca="1" si="82"/>
        <v/>
      </c>
      <c r="AW261" s="204" t="e">
        <f t="array" aca="1" ref="AW261" ca="1">INDEX($AR$3:$AR$102,MATCH(LARGE(COUNTIF($AQ$3:$AQ$102,"&lt;"&amp;$AQ$3:$AQ$102),ROWS(AQ$3:AQ261)),COUNTIF($AQ$3:$AQ$102,"&lt;"&amp;$AQ$3:$AQ$102),0))</f>
        <v>#NUM!</v>
      </c>
      <c r="AX261" s="344"/>
      <c r="AY261" s="203"/>
      <c r="AZ261" s="203"/>
      <c r="BA261" s="203"/>
      <c r="BB261" s="203"/>
      <c r="BC261" s="203"/>
      <c r="BD261" s="203"/>
      <c r="BE261" s="203"/>
      <c r="BF261" s="203"/>
      <c r="BG261" s="203"/>
      <c r="BH261" s="203"/>
      <c r="BI261" s="203"/>
      <c r="BJ261" s="203"/>
      <c r="BK261" s="203"/>
      <c r="BL261" s="203"/>
      <c r="BM261" s="203"/>
      <c r="BN261" s="203"/>
      <c r="BO261" s="203"/>
      <c r="BP261" s="203"/>
      <c r="BQ261" s="203"/>
      <c r="BR261" s="203"/>
      <c r="BS261" s="203"/>
      <c r="BT261" s="203"/>
      <c r="BU261" s="203"/>
      <c r="BV261" s="203"/>
      <c r="BW261" s="203"/>
      <c r="BX261" s="203"/>
      <c r="BY261" s="203"/>
      <c r="BZ261" s="203"/>
      <c r="CA261" s="203"/>
      <c r="CB261" s="203"/>
      <c r="CC261" s="203"/>
      <c r="CD261" s="203"/>
      <c r="CE261" s="203"/>
      <c r="CF261" s="203"/>
      <c r="CG261" s="203"/>
      <c r="CH261" s="203"/>
      <c r="CI261" s="203"/>
      <c r="CJ261" s="203"/>
      <c r="CK261" s="203"/>
    </row>
    <row r="262" spans="1:89" s="65" customFormat="1" x14ac:dyDescent="0.25">
      <c r="A262" s="261"/>
      <c r="P262" s="203"/>
      <c r="Q262" s="203"/>
      <c r="R262" s="203"/>
      <c r="S262" s="203"/>
      <c r="T262" s="203"/>
      <c r="U262" s="213"/>
      <c r="V262" s="258"/>
      <c r="W262" s="213" t="e">
        <f>Data!#REF!</f>
        <v>#REF!</v>
      </c>
      <c r="X262" s="215">
        <f>IF(ISERROR(INDEX(Data!$DY:$IB,MATCH($W262,Data!$DT:$DT,0),MATCH(X$1&amp;"/"&amp;$A$2,Data!$DY$1:$IB$1,0)))=TRUE,0,INDEX(Data!$DY:$IB,MATCH($W262,Data!$DT:$DT,0),MATCH(X$1&amp;"/"&amp;$A$2,Data!$DY$1:$IB$1,0)))</f>
        <v>0</v>
      </c>
      <c r="Y262" s="215">
        <f>IF(ISERROR(INDEX(Data!$DY:$IB,MATCH($W262,Data!$DT:$DT,0),MATCH(Y$1&amp;"/"&amp;$A$2,Data!$DY$1:$IB$1,0)))=TRUE,0,INDEX(Data!$DY:$IB,MATCH($W262,Data!$DT:$DT,0),MATCH(Y$1&amp;"/"&amp;$A$2,Data!$DY$1:$IB$1,0)))</f>
        <v>0</v>
      </c>
      <c r="Z262" s="215">
        <f>IF(ISERROR(INDEX(Data!$DY:$IB,MATCH($W262,Data!$DT:$DT,0),MATCH(Z$1&amp;"/"&amp;$A$2,Data!$DY$1:$IB$1,0)))=TRUE,0,INDEX(Data!$DY:$IB,MATCH($W262,Data!$DT:$DT,0),MATCH(Z$1&amp;"/"&amp;$A$2,Data!$DY$1:$IB$1,0)))</f>
        <v>0</v>
      </c>
      <c r="AA262" s="215">
        <f>IF(ISERROR(INDEX(Data!$DY:$IB,MATCH($W262,Data!$DT:$DT,0),MATCH(AA$1&amp;"/"&amp;$A$2,Data!$DY$1:$IB$1,0)))=TRUE,0,INDEX(Data!$DY:$IB,MATCH($W262,Data!$DT:$DT,0),MATCH(AA$1&amp;"/"&amp;$A$2,Data!$DY$1:$IB$1,0)))</f>
        <v>0</v>
      </c>
      <c r="AB262" s="215">
        <f>IF(ISERROR(INDEX(Data!$DY:$IB,MATCH($W262,Data!$DT:$DT,0),MATCH(AB$1&amp;"/"&amp;$A$2,Data!$DY$1:$IB$1,0)))=TRUE,0,INDEX(Data!$DY:$IB,MATCH($W262,Data!$DT:$DT,0),MATCH(AB$1&amp;"/"&amp;$A$2,Data!$DY$1:$IB$1,0)))</f>
        <v>0</v>
      </c>
      <c r="AC262" s="213">
        <f t="array" aca="1" ref="AC262" ca="1">SUMPRODUCT(($X262:$AB262&lt;=AC$2)*($X262:$AB262&gt;0))</f>
        <v>0</v>
      </c>
      <c r="AD262" s="213">
        <f t="shared" ca="1" si="83"/>
        <v>0</v>
      </c>
      <c r="AE262" s="213">
        <f t="shared" ca="1" si="83"/>
        <v>0</v>
      </c>
      <c r="AF262" s="213">
        <f t="shared" ca="1" si="83"/>
        <v>0</v>
      </c>
      <c r="AG262" s="213">
        <f t="shared" ca="1" si="83"/>
        <v>0</v>
      </c>
      <c r="AH262" s="213">
        <f t="shared" ca="1" si="83"/>
        <v>0</v>
      </c>
      <c r="AI262" s="213">
        <f t="shared" ca="1" si="47"/>
        <v>0</v>
      </c>
      <c r="AJ262" s="213" t="str">
        <f t="shared" ca="1" si="74"/>
        <v/>
      </c>
      <c r="AK262" s="213" t="str">
        <f t="shared" ca="1" si="75"/>
        <v/>
      </c>
      <c r="AL262" s="213" t="str">
        <f t="shared" ca="1" si="76"/>
        <v/>
      </c>
      <c r="AM262" s="213" t="str">
        <f t="shared" ca="1" si="77"/>
        <v/>
      </c>
      <c r="AN262" s="213" t="str">
        <f t="shared" ca="1" si="78"/>
        <v/>
      </c>
      <c r="AO262" s="213" t="str">
        <f t="shared" ca="1" si="79"/>
        <v/>
      </c>
      <c r="AP262" s="213" t="str">
        <f t="shared" ca="1" si="80"/>
        <v/>
      </c>
      <c r="AQ262" s="213" t="str">
        <f t="shared" ca="1" si="81"/>
        <v/>
      </c>
      <c r="AR262" s="204" t="str">
        <f ca="1">IF(OFFSET($AB262,0,MATCH(A$17,AC$1:AI$1,0))=0,"",OFFSET($AB262,0,MATCH(A$17,AC$1:AI$1,0))&amp;" / "&amp;W262 &amp;" ("&amp;INDEX(Data!DX:DX,MATCH(W262,Data!DT:DT,0))&amp;")")</f>
        <v/>
      </c>
      <c r="AS262" s="204" t="e">
        <f>INDEX(Data!DX:DX,MATCH(W262,Data!DT:DT,0))</f>
        <v>#REF!</v>
      </c>
      <c r="AT262" s="204" t="e">
        <f>MID(INDEX(Data!A:A,MATCH(W262,Data!DT:DT,0)),2,5)</f>
        <v>#REF!</v>
      </c>
      <c r="AU262" s="204" t="e">
        <f>INDEX(Data!DW:DW,MATCH(W262,Data!DT:DT,0))</f>
        <v>#REF!</v>
      </c>
      <c r="AV262" s="204" t="str">
        <f t="shared" ca="1" si="82"/>
        <v/>
      </c>
      <c r="AW262" s="204" t="e">
        <f t="array" aca="1" ref="AW262" ca="1">INDEX($AR$3:$AR$102,MATCH(LARGE(COUNTIF($AQ$3:$AQ$102,"&lt;"&amp;$AQ$3:$AQ$102),ROWS(AQ$3:AQ262)),COUNTIF($AQ$3:$AQ$102,"&lt;"&amp;$AQ$3:$AQ$102),0))</f>
        <v>#NUM!</v>
      </c>
      <c r="AX262" s="344"/>
      <c r="AY262" s="203"/>
      <c r="AZ262" s="203"/>
      <c r="BA262" s="203"/>
      <c r="BB262" s="203"/>
      <c r="BC262" s="203"/>
      <c r="BD262" s="203"/>
      <c r="BE262" s="203"/>
      <c r="BF262" s="203"/>
      <c r="BG262" s="203"/>
      <c r="BH262" s="203"/>
      <c r="BI262" s="203"/>
      <c r="BJ262" s="203"/>
      <c r="BK262" s="203"/>
      <c r="BL262" s="203"/>
      <c r="BM262" s="203"/>
      <c r="BN262" s="203"/>
      <c r="BO262" s="203"/>
      <c r="BP262" s="203"/>
      <c r="BQ262" s="203"/>
      <c r="BR262" s="203"/>
      <c r="BS262" s="203"/>
      <c r="BT262" s="203"/>
      <c r="BU262" s="203"/>
      <c r="BV262" s="203"/>
      <c r="BW262" s="203"/>
      <c r="BX262" s="203"/>
      <c r="BY262" s="203"/>
      <c r="BZ262" s="203"/>
      <c r="CA262" s="203"/>
      <c r="CB262" s="203"/>
      <c r="CC262" s="203"/>
      <c r="CD262" s="203"/>
      <c r="CE262" s="203"/>
      <c r="CF262" s="203"/>
      <c r="CG262" s="203"/>
      <c r="CH262" s="203"/>
      <c r="CI262" s="203"/>
      <c r="CJ262" s="203"/>
      <c r="CK262" s="203"/>
    </row>
    <row r="263" spans="1:89" s="65" customFormat="1" x14ac:dyDescent="0.25">
      <c r="A263" s="261"/>
      <c r="P263" s="203"/>
      <c r="Q263" s="203"/>
      <c r="R263" s="203"/>
      <c r="S263" s="203"/>
      <c r="T263" s="203"/>
      <c r="U263" s="213"/>
      <c r="V263" s="258"/>
      <c r="W263" s="213" t="e">
        <f>Data!#REF!</f>
        <v>#REF!</v>
      </c>
      <c r="X263" s="215">
        <f>IF(ISERROR(INDEX(Data!$DY:$IB,MATCH($W263,Data!$DT:$DT,0),MATCH(X$1&amp;"/"&amp;$A$2,Data!$DY$1:$IB$1,0)))=TRUE,0,INDEX(Data!$DY:$IB,MATCH($W263,Data!$DT:$DT,0),MATCH(X$1&amp;"/"&amp;$A$2,Data!$DY$1:$IB$1,0)))</f>
        <v>0</v>
      </c>
      <c r="Y263" s="215">
        <f>IF(ISERROR(INDEX(Data!$DY:$IB,MATCH($W263,Data!$DT:$DT,0),MATCH(Y$1&amp;"/"&amp;$A$2,Data!$DY$1:$IB$1,0)))=TRUE,0,INDEX(Data!$DY:$IB,MATCH($W263,Data!$DT:$DT,0),MATCH(Y$1&amp;"/"&amp;$A$2,Data!$DY$1:$IB$1,0)))</f>
        <v>0</v>
      </c>
      <c r="Z263" s="215">
        <f>IF(ISERROR(INDEX(Data!$DY:$IB,MATCH($W263,Data!$DT:$DT,0),MATCH(Z$1&amp;"/"&amp;$A$2,Data!$DY$1:$IB$1,0)))=TRUE,0,INDEX(Data!$DY:$IB,MATCH($W263,Data!$DT:$DT,0),MATCH(Z$1&amp;"/"&amp;$A$2,Data!$DY$1:$IB$1,0)))</f>
        <v>0</v>
      </c>
      <c r="AA263" s="215">
        <f>IF(ISERROR(INDEX(Data!$DY:$IB,MATCH($W263,Data!$DT:$DT,0),MATCH(AA$1&amp;"/"&amp;$A$2,Data!$DY$1:$IB$1,0)))=TRUE,0,INDEX(Data!$DY:$IB,MATCH($W263,Data!$DT:$DT,0),MATCH(AA$1&amp;"/"&amp;$A$2,Data!$DY$1:$IB$1,0)))</f>
        <v>0</v>
      </c>
      <c r="AB263" s="215">
        <f>IF(ISERROR(INDEX(Data!$DY:$IB,MATCH($W263,Data!$DT:$DT,0),MATCH(AB$1&amp;"/"&amp;$A$2,Data!$DY$1:$IB$1,0)))=TRUE,0,INDEX(Data!$DY:$IB,MATCH($W263,Data!$DT:$DT,0),MATCH(AB$1&amp;"/"&amp;$A$2,Data!$DY$1:$IB$1,0)))</f>
        <v>0</v>
      </c>
      <c r="AC263" s="213">
        <f t="array" aca="1" ref="AC263" ca="1">SUMPRODUCT(($X263:$AB263&lt;=AC$2)*($X263:$AB263&gt;0))</f>
        <v>0</v>
      </c>
      <c r="AD263" s="213">
        <f t="shared" ca="1" si="83"/>
        <v>0</v>
      </c>
      <c r="AE263" s="213">
        <f t="shared" ca="1" si="83"/>
        <v>0</v>
      </c>
      <c r="AF263" s="213">
        <f t="shared" ca="1" si="83"/>
        <v>0</v>
      </c>
      <c r="AG263" s="213">
        <f t="shared" ca="1" si="83"/>
        <v>0</v>
      </c>
      <c r="AH263" s="213">
        <f t="shared" ca="1" si="83"/>
        <v>0</v>
      </c>
      <c r="AI263" s="213">
        <f t="shared" ca="1" si="47"/>
        <v>0</v>
      </c>
      <c r="AJ263" s="213" t="str">
        <f t="shared" ca="1" si="74"/>
        <v/>
      </c>
      <c r="AK263" s="213" t="str">
        <f t="shared" ca="1" si="75"/>
        <v/>
      </c>
      <c r="AL263" s="213" t="str">
        <f t="shared" ca="1" si="76"/>
        <v/>
      </c>
      <c r="AM263" s="213" t="str">
        <f t="shared" ca="1" si="77"/>
        <v/>
      </c>
      <c r="AN263" s="213" t="str">
        <f t="shared" ca="1" si="78"/>
        <v/>
      </c>
      <c r="AO263" s="213" t="str">
        <f t="shared" ca="1" si="79"/>
        <v/>
      </c>
      <c r="AP263" s="213" t="str">
        <f t="shared" ca="1" si="80"/>
        <v/>
      </c>
      <c r="AQ263" s="213" t="str">
        <f t="shared" ca="1" si="81"/>
        <v/>
      </c>
      <c r="AR263" s="204" t="str">
        <f ca="1">IF(OFFSET($AB263,0,MATCH(A$17,AC$1:AI$1,0))=0,"",OFFSET($AB263,0,MATCH(A$17,AC$1:AI$1,0))&amp;" / "&amp;W263 &amp;" ("&amp;INDEX(Data!DX:DX,MATCH(W263,Data!DT:DT,0))&amp;")")</f>
        <v/>
      </c>
      <c r="AS263" s="204" t="e">
        <f>INDEX(Data!DX:DX,MATCH(W263,Data!DT:DT,0))</f>
        <v>#REF!</v>
      </c>
      <c r="AT263" s="204" t="e">
        <f>MID(INDEX(Data!A:A,MATCH(W263,Data!DT:DT,0)),2,5)</f>
        <v>#REF!</v>
      </c>
      <c r="AU263" s="204" t="e">
        <f>INDEX(Data!DW:DW,MATCH(W263,Data!DT:DT,0))</f>
        <v>#REF!</v>
      </c>
      <c r="AV263" s="204" t="str">
        <f t="shared" ca="1" si="82"/>
        <v/>
      </c>
      <c r="AW263" s="204" t="e">
        <f t="array" aca="1" ref="AW263" ca="1">INDEX($AR$3:$AR$102,MATCH(LARGE(COUNTIF($AQ$3:$AQ$102,"&lt;"&amp;$AQ$3:$AQ$102),ROWS(AQ$3:AQ263)),COUNTIF($AQ$3:$AQ$102,"&lt;"&amp;$AQ$3:$AQ$102),0))</f>
        <v>#NUM!</v>
      </c>
      <c r="AX263" s="344"/>
      <c r="AY263" s="203"/>
      <c r="AZ263" s="203"/>
      <c r="BA263" s="203"/>
      <c r="BB263" s="203"/>
      <c r="BC263" s="203"/>
      <c r="BD263" s="203"/>
      <c r="BE263" s="203"/>
      <c r="BF263" s="203"/>
      <c r="BG263" s="203"/>
      <c r="BH263" s="203"/>
      <c r="BI263" s="203"/>
      <c r="BJ263" s="203"/>
      <c r="BK263" s="203"/>
      <c r="BL263" s="203"/>
      <c r="BM263" s="203"/>
      <c r="BN263" s="203"/>
      <c r="BO263" s="203"/>
      <c r="BP263" s="203"/>
      <c r="BQ263" s="203"/>
      <c r="BR263" s="203"/>
      <c r="BS263" s="203"/>
      <c r="BT263" s="203"/>
      <c r="BU263" s="203"/>
      <c r="BV263" s="203"/>
      <c r="BW263" s="203"/>
      <c r="BX263" s="203"/>
      <c r="BY263" s="203"/>
      <c r="BZ263" s="203"/>
      <c r="CA263" s="203"/>
      <c r="CB263" s="203"/>
      <c r="CC263" s="203"/>
      <c r="CD263" s="203"/>
      <c r="CE263" s="203"/>
      <c r="CF263" s="203"/>
      <c r="CG263" s="203"/>
      <c r="CH263" s="203"/>
      <c r="CI263" s="203"/>
      <c r="CJ263" s="203"/>
      <c r="CK263" s="203"/>
    </row>
    <row r="264" spans="1:89" s="65" customFormat="1" x14ac:dyDescent="0.25">
      <c r="A264" s="261"/>
      <c r="P264" s="203"/>
      <c r="Q264" s="203"/>
      <c r="R264" s="203"/>
      <c r="S264" s="203"/>
      <c r="T264" s="203"/>
      <c r="U264" s="213"/>
      <c r="V264" s="258"/>
      <c r="W264" s="213" t="e">
        <f>Data!#REF!</f>
        <v>#REF!</v>
      </c>
      <c r="X264" s="215">
        <f>IF(ISERROR(INDEX(Data!$DY:$IB,MATCH($W264,Data!$DT:$DT,0),MATCH(X$1&amp;"/"&amp;$A$2,Data!$DY$1:$IB$1,0)))=TRUE,0,INDEX(Data!$DY:$IB,MATCH($W264,Data!$DT:$DT,0),MATCH(X$1&amp;"/"&amp;$A$2,Data!$DY$1:$IB$1,0)))</f>
        <v>0</v>
      </c>
      <c r="Y264" s="215">
        <f>IF(ISERROR(INDEX(Data!$DY:$IB,MATCH($W264,Data!$DT:$DT,0),MATCH(Y$1&amp;"/"&amp;$A$2,Data!$DY$1:$IB$1,0)))=TRUE,0,INDEX(Data!$DY:$IB,MATCH($W264,Data!$DT:$DT,0),MATCH(Y$1&amp;"/"&amp;$A$2,Data!$DY$1:$IB$1,0)))</f>
        <v>0</v>
      </c>
      <c r="Z264" s="215">
        <f>IF(ISERROR(INDEX(Data!$DY:$IB,MATCH($W264,Data!$DT:$DT,0),MATCH(Z$1&amp;"/"&amp;$A$2,Data!$DY$1:$IB$1,0)))=TRUE,0,INDEX(Data!$DY:$IB,MATCH($W264,Data!$DT:$DT,0),MATCH(Z$1&amp;"/"&amp;$A$2,Data!$DY$1:$IB$1,0)))</f>
        <v>0</v>
      </c>
      <c r="AA264" s="215">
        <f>IF(ISERROR(INDEX(Data!$DY:$IB,MATCH($W264,Data!$DT:$DT,0),MATCH(AA$1&amp;"/"&amp;$A$2,Data!$DY$1:$IB$1,0)))=TRUE,0,INDEX(Data!$DY:$IB,MATCH($W264,Data!$DT:$DT,0),MATCH(AA$1&amp;"/"&amp;$A$2,Data!$DY$1:$IB$1,0)))</f>
        <v>0</v>
      </c>
      <c r="AB264" s="215">
        <f>IF(ISERROR(INDEX(Data!$DY:$IB,MATCH($W264,Data!$DT:$DT,0),MATCH(AB$1&amp;"/"&amp;$A$2,Data!$DY$1:$IB$1,0)))=TRUE,0,INDEX(Data!$DY:$IB,MATCH($W264,Data!$DT:$DT,0),MATCH(AB$1&amp;"/"&amp;$A$2,Data!$DY$1:$IB$1,0)))</f>
        <v>0</v>
      </c>
      <c r="AC264" s="213">
        <f t="array" aca="1" ref="AC264" ca="1">SUMPRODUCT(($X264:$AB264&lt;=AC$2)*($X264:$AB264&gt;0))</f>
        <v>0</v>
      </c>
      <c r="AD264" s="213">
        <f t="shared" ca="1" si="83"/>
        <v>0</v>
      </c>
      <c r="AE264" s="213">
        <f t="shared" ca="1" si="83"/>
        <v>0</v>
      </c>
      <c r="AF264" s="213">
        <f t="shared" ca="1" si="83"/>
        <v>0</v>
      </c>
      <c r="AG264" s="213">
        <f t="shared" ca="1" si="83"/>
        <v>0</v>
      </c>
      <c r="AH264" s="213">
        <f t="shared" ca="1" si="83"/>
        <v>0</v>
      </c>
      <c r="AI264" s="213">
        <f t="shared" ca="1" si="47"/>
        <v>0</v>
      </c>
      <c r="AJ264" s="213" t="str">
        <f t="shared" ca="1" si="74"/>
        <v/>
      </c>
      <c r="AK264" s="213" t="str">
        <f t="shared" ca="1" si="75"/>
        <v/>
      </c>
      <c r="AL264" s="213" t="str">
        <f t="shared" ca="1" si="76"/>
        <v/>
      </c>
      <c r="AM264" s="213" t="str">
        <f t="shared" ca="1" si="77"/>
        <v/>
      </c>
      <c r="AN264" s="213" t="str">
        <f t="shared" ca="1" si="78"/>
        <v/>
      </c>
      <c r="AO264" s="213" t="str">
        <f t="shared" ca="1" si="79"/>
        <v/>
      </c>
      <c r="AP264" s="213" t="str">
        <f t="shared" ca="1" si="80"/>
        <v/>
      </c>
      <c r="AQ264" s="213" t="str">
        <f t="shared" ca="1" si="81"/>
        <v/>
      </c>
      <c r="AR264" s="204" t="str">
        <f ca="1">IF(OFFSET($AB264,0,MATCH(A$17,AC$1:AI$1,0))=0,"",OFFSET($AB264,0,MATCH(A$17,AC$1:AI$1,0))&amp;" / "&amp;W264 &amp;" ("&amp;INDEX(Data!DX:DX,MATCH(W264,Data!DT:DT,0))&amp;")")</f>
        <v/>
      </c>
      <c r="AS264" s="204" t="e">
        <f>INDEX(Data!DX:DX,MATCH(W264,Data!DT:DT,0))</f>
        <v>#REF!</v>
      </c>
      <c r="AT264" s="204" t="e">
        <f>MID(INDEX(Data!A:A,MATCH(W264,Data!DT:DT,0)),2,5)</f>
        <v>#REF!</v>
      </c>
      <c r="AU264" s="204" t="e">
        <f>INDEX(Data!DW:DW,MATCH(W264,Data!DT:DT,0))</f>
        <v>#REF!</v>
      </c>
      <c r="AV264" s="204" t="str">
        <f t="shared" ca="1" si="82"/>
        <v/>
      </c>
      <c r="AW264" s="204" t="e">
        <f t="array" aca="1" ref="AW264" ca="1">INDEX($AR$3:$AR$102,MATCH(LARGE(COUNTIF($AQ$3:$AQ$102,"&lt;"&amp;$AQ$3:$AQ$102),ROWS(AQ$3:AQ264)),COUNTIF($AQ$3:$AQ$102,"&lt;"&amp;$AQ$3:$AQ$102),0))</f>
        <v>#NUM!</v>
      </c>
      <c r="AX264" s="344"/>
      <c r="AY264" s="203"/>
      <c r="AZ264" s="203"/>
      <c r="BA264" s="203"/>
      <c r="BB264" s="203"/>
      <c r="BC264" s="203"/>
      <c r="BD264" s="203"/>
      <c r="BE264" s="203"/>
      <c r="BF264" s="203"/>
      <c r="BG264" s="203"/>
      <c r="BH264" s="203"/>
      <c r="BI264" s="203"/>
      <c r="BJ264" s="203"/>
      <c r="BK264" s="203"/>
      <c r="BL264" s="203"/>
      <c r="BM264" s="203"/>
      <c r="BN264" s="203"/>
      <c r="BO264" s="203"/>
      <c r="BP264" s="203"/>
      <c r="BQ264" s="203"/>
      <c r="BR264" s="203"/>
      <c r="BS264" s="203"/>
      <c r="BT264" s="203"/>
      <c r="BU264" s="203"/>
      <c r="BV264" s="203"/>
      <c r="BW264" s="203"/>
      <c r="BX264" s="203"/>
      <c r="BY264" s="203"/>
      <c r="BZ264" s="203"/>
      <c r="CA264" s="203"/>
      <c r="CB264" s="203"/>
      <c r="CC264" s="203"/>
      <c r="CD264" s="203"/>
      <c r="CE264" s="203"/>
      <c r="CF264" s="203"/>
      <c r="CG264" s="203"/>
      <c r="CH264" s="203"/>
      <c r="CI264" s="203"/>
      <c r="CJ264" s="203"/>
      <c r="CK264" s="203"/>
    </row>
    <row r="265" spans="1:89" s="65" customFormat="1" x14ac:dyDescent="0.25">
      <c r="A265" s="261"/>
      <c r="P265" s="203"/>
      <c r="Q265" s="203"/>
      <c r="R265" s="203"/>
      <c r="S265" s="203"/>
      <c r="T265" s="203"/>
      <c r="U265" s="213"/>
      <c r="V265" s="258"/>
      <c r="W265" s="213" t="e">
        <f>Data!#REF!</f>
        <v>#REF!</v>
      </c>
      <c r="X265" s="215">
        <f>IF(ISERROR(INDEX(Data!$DY:$IB,MATCH($W265,Data!$DT:$DT,0),MATCH(X$1&amp;"/"&amp;$A$2,Data!$DY$1:$IB$1,0)))=TRUE,0,INDEX(Data!$DY:$IB,MATCH($W265,Data!$DT:$DT,0),MATCH(X$1&amp;"/"&amp;$A$2,Data!$DY$1:$IB$1,0)))</f>
        <v>0</v>
      </c>
      <c r="Y265" s="215">
        <f>IF(ISERROR(INDEX(Data!$DY:$IB,MATCH($W265,Data!$DT:$DT,0),MATCH(Y$1&amp;"/"&amp;$A$2,Data!$DY$1:$IB$1,0)))=TRUE,0,INDEX(Data!$DY:$IB,MATCH($W265,Data!$DT:$DT,0),MATCH(Y$1&amp;"/"&amp;$A$2,Data!$DY$1:$IB$1,0)))</f>
        <v>0</v>
      </c>
      <c r="Z265" s="215">
        <f>IF(ISERROR(INDEX(Data!$DY:$IB,MATCH($W265,Data!$DT:$DT,0),MATCH(Z$1&amp;"/"&amp;$A$2,Data!$DY$1:$IB$1,0)))=TRUE,0,INDEX(Data!$DY:$IB,MATCH($W265,Data!$DT:$DT,0),MATCH(Z$1&amp;"/"&amp;$A$2,Data!$DY$1:$IB$1,0)))</f>
        <v>0</v>
      </c>
      <c r="AA265" s="215">
        <f>IF(ISERROR(INDEX(Data!$DY:$IB,MATCH($W265,Data!$DT:$DT,0),MATCH(AA$1&amp;"/"&amp;$A$2,Data!$DY$1:$IB$1,0)))=TRUE,0,INDEX(Data!$DY:$IB,MATCH($W265,Data!$DT:$DT,0),MATCH(AA$1&amp;"/"&amp;$A$2,Data!$DY$1:$IB$1,0)))</f>
        <v>0</v>
      </c>
      <c r="AB265" s="215">
        <f>IF(ISERROR(INDEX(Data!$DY:$IB,MATCH($W265,Data!$DT:$DT,0),MATCH(AB$1&amp;"/"&amp;$A$2,Data!$DY$1:$IB$1,0)))=TRUE,0,INDEX(Data!$DY:$IB,MATCH($W265,Data!$DT:$DT,0),MATCH(AB$1&amp;"/"&amp;$A$2,Data!$DY$1:$IB$1,0)))</f>
        <v>0</v>
      </c>
      <c r="AC265" s="213">
        <f t="array" aca="1" ref="AC265" ca="1">SUMPRODUCT(($X265:$AB265&lt;=AC$2)*($X265:$AB265&gt;0))</f>
        <v>0</v>
      </c>
      <c r="AD265" s="213">
        <f t="shared" ca="1" si="83"/>
        <v>0</v>
      </c>
      <c r="AE265" s="213">
        <f t="shared" ca="1" si="83"/>
        <v>0</v>
      </c>
      <c r="AF265" s="213">
        <f t="shared" ca="1" si="83"/>
        <v>0</v>
      </c>
      <c r="AG265" s="213">
        <f t="shared" ca="1" si="83"/>
        <v>0</v>
      </c>
      <c r="AH265" s="213">
        <f t="shared" ca="1" si="83"/>
        <v>0</v>
      </c>
      <c r="AI265" s="213">
        <f t="shared" ca="1" si="47"/>
        <v>0</v>
      </c>
      <c r="AJ265" s="213" t="str">
        <f t="shared" ca="1" si="74"/>
        <v/>
      </c>
      <c r="AK265" s="213" t="str">
        <f t="shared" ca="1" si="75"/>
        <v/>
      </c>
      <c r="AL265" s="213" t="str">
        <f t="shared" ca="1" si="76"/>
        <v/>
      </c>
      <c r="AM265" s="213" t="str">
        <f t="shared" ca="1" si="77"/>
        <v/>
      </c>
      <c r="AN265" s="213" t="str">
        <f t="shared" ca="1" si="78"/>
        <v/>
      </c>
      <c r="AO265" s="213" t="str">
        <f t="shared" ca="1" si="79"/>
        <v/>
      </c>
      <c r="AP265" s="213" t="str">
        <f t="shared" ca="1" si="80"/>
        <v/>
      </c>
      <c r="AQ265" s="213" t="str">
        <f t="shared" ca="1" si="81"/>
        <v/>
      </c>
      <c r="AR265" s="204" t="str">
        <f ca="1">IF(OFFSET($AB265,0,MATCH(A$17,AC$1:AI$1,0))=0,"",OFFSET($AB265,0,MATCH(A$17,AC$1:AI$1,0))&amp;" / "&amp;W265 &amp;" ("&amp;INDEX(Data!DX:DX,MATCH(W265,Data!DT:DT,0))&amp;")")</f>
        <v/>
      </c>
      <c r="AS265" s="204" t="e">
        <f>INDEX(Data!DX:DX,MATCH(W265,Data!DT:DT,0))</f>
        <v>#REF!</v>
      </c>
      <c r="AT265" s="204" t="e">
        <f>MID(INDEX(Data!A:A,MATCH(W265,Data!DT:DT,0)),2,5)</f>
        <v>#REF!</v>
      </c>
      <c r="AU265" s="204" t="e">
        <f>INDEX(Data!DW:DW,MATCH(W265,Data!DT:DT,0))</f>
        <v>#REF!</v>
      </c>
      <c r="AV265" s="204" t="str">
        <f t="shared" ca="1" si="82"/>
        <v/>
      </c>
      <c r="AW265" s="204" t="e">
        <f t="array" aca="1" ref="AW265" ca="1">INDEX($AR$3:$AR$102,MATCH(LARGE(COUNTIF($AQ$3:$AQ$102,"&lt;"&amp;$AQ$3:$AQ$102),ROWS(AQ$3:AQ265)),COUNTIF($AQ$3:$AQ$102,"&lt;"&amp;$AQ$3:$AQ$102),0))</f>
        <v>#NUM!</v>
      </c>
      <c r="AX265" s="344"/>
      <c r="AY265" s="203"/>
      <c r="AZ265" s="203"/>
      <c r="BA265" s="203"/>
      <c r="BB265" s="203"/>
      <c r="BC265" s="203"/>
      <c r="BD265" s="203"/>
      <c r="BE265" s="203"/>
      <c r="BF265" s="203"/>
      <c r="BG265" s="203"/>
      <c r="BH265" s="203"/>
      <c r="BI265" s="203"/>
      <c r="BJ265" s="203"/>
      <c r="BK265" s="203"/>
      <c r="BL265" s="203"/>
      <c r="BM265" s="203"/>
      <c r="BN265" s="203"/>
      <c r="BO265" s="203"/>
      <c r="BP265" s="203"/>
      <c r="BQ265" s="203"/>
      <c r="BR265" s="203"/>
      <c r="BS265" s="203"/>
      <c r="BT265" s="203"/>
      <c r="BU265" s="203"/>
      <c r="BV265" s="203"/>
      <c r="BW265" s="203"/>
      <c r="BX265" s="203"/>
      <c r="BY265" s="203"/>
      <c r="BZ265" s="203"/>
      <c r="CA265" s="203"/>
      <c r="CB265" s="203"/>
      <c r="CC265" s="203"/>
      <c r="CD265" s="203"/>
      <c r="CE265" s="203"/>
      <c r="CF265" s="203"/>
      <c r="CG265" s="203"/>
      <c r="CH265" s="203"/>
      <c r="CI265" s="203"/>
      <c r="CJ265" s="203"/>
      <c r="CK265" s="203"/>
    </row>
    <row r="266" spans="1:89" s="65" customFormat="1" x14ac:dyDescent="0.25">
      <c r="A266" s="261"/>
      <c r="P266" s="203"/>
      <c r="Q266" s="203"/>
      <c r="R266" s="203"/>
      <c r="S266" s="203"/>
      <c r="T266" s="203"/>
      <c r="U266" s="213"/>
      <c r="V266" s="258"/>
      <c r="W266" s="213" t="e">
        <f>Data!#REF!</f>
        <v>#REF!</v>
      </c>
      <c r="X266" s="215">
        <f>IF(ISERROR(INDEX(Data!$DY:$IB,MATCH($W266,Data!$DT:$DT,0),MATCH(X$1&amp;"/"&amp;$A$2,Data!$DY$1:$IB$1,0)))=TRUE,0,INDEX(Data!$DY:$IB,MATCH($W266,Data!$DT:$DT,0),MATCH(X$1&amp;"/"&amp;$A$2,Data!$DY$1:$IB$1,0)))</f>
        <v>0</v>
      </c>
      <c r="Y266" s="215">
        <f>IF(ISERROR(INDEX(Data!$DY:$IB,MATCH($W266,Data!$DT:$DT,0),MATCH(Y$1&amp;"/"&amp;$A$2,Data!$DY$1:$IB$1,0)))=TRUE,0,INDEX(Data!$DY:$IB,MATCH($W266,Data!$DT:$DT,0),MATCH(Y$1&amp;"/"&amp;$A$2,Data!$DY$1:$IB$1,0)))</f>
        <v>0</v>
      </c>
      <c r="Z266" s="215">
        <f>IF(ISERROR(INDEX(Data!$DY:$IB,MATCH($W266,Data!$DT:$DT,0),MATCH(Z$1&amp;"/"&amp;$A$2,Data!$DY$1:$IB$1,0)))=TRUE,0,INDEX(Data!$DY:$IB,MATCH($W266,Data!$DT:$DT,0),MATCH(Z$1&amp;"/"&amp;$A$2,Data!$DY$1:$IB$1,0)))</f>
        <v>0</v>
      </c>
      <c r="AA266" s="215">
        <f>IF(ISERROR(INDEX(Data!$DY:$IB,MATCH($W266,Data!$DT:$DT,0),MATCH(AA$1&amp;"/"&amp;$A$2,Data!$DY$1:$IB$1,0)))=TRUE,0,INDEX(Data!$DY:$IB,MATCH($W266,Data!$DT:$DT,0),MATCH(AA$1&amp;"/"&amp;$A$2,Data!$DY$1:$IB$1,0)))</f>
        <v>0</v>
      </c>
      <c r="AB266" s="215">
        <f>IF(ISERROR(INDEX(Data!$DY:$IB,MATCH($W266,Data!$DT:$DT,0),MATCH(AB$1&amp;"/"&amp;$A$2,Data!$DY$1:$IB$1,0)))=TRUE,0,INDEX(Data!$DY:$IB,MATCH($W266,Data!$DT:$DT,0),MATCH(AB$1&amp;"/"&amp;$A$2,Data!$DY$1:$IB$1,0)))</f>
        <v>0</v>
      </c>
      <c r="AC266" s="213">
        <f t="array" aca="1" ref="AC266" ca="1">SUMPRODUCT(($X266:$AB266&lt;=AC$2)*($X266:$AB266&gt;0))</f>
        <v>0</v>
      </c>
      <c r="AD266" s="213">
        <f t="shared" ca="1" si="83"/>
        <v>0</v>
      </c>
      <c r="AE266" s="213">
        <f t="shared" ca="1" si="83"/>
        <v>0</v>
      </c>
      <c r="AF266" s="213">
        <f t="shared" ca="1" si="83"/>
        <v>0</v>
      </c>
      <c r="AG266" s="213">
        <f t="shared" ca="1" si="83"/>
        <v>0</v>
      </c>
      <c r="AH266" s="213">
        <f t="shared" ca="1" si="83"/>
        <v>0</v>
      </c>
      <c r="AI266" s="213">
        <f t="shared" ca="1" si="47"/>
        <v>0</v>
      </c>
      <c r="AJ266" s="213" t="str">
        <f t="shared" ca="1" si="74"/>
        <v/>
      </c>
      <c r="AK266" s="213" t="str">
        <f t="shared" ca="1" si="75"/>
        <v/>
      </c>
      <c r="AL266" s="213" t="str">
        <f t="shared" ca="1" si="76"/>
        <v/>
      </c>
      <c r="AM266" s="213" t="str">
        <f t="shared" ca="1" si="77"/>
        <v/>
      </c>
      <c r="AN266" s="213" t="str">
        <f t="shared" ca="1" si="78"/>
        <v/>
      </c>
      <c r="AO266" s="213" t="str">
        <f t="shared" ca="1" si="79"/>
        <v/>
      </c>
      <c r="AP266" s="213" t="str">
        <f t="shared" ca="1" si="80"/>
        <v/>
      </c>
      <c r="AQ266" s="213" t="str">
        <f t="shared" ca="1" si="81"/>
        <v/>
      </c>
      <c r="AR266" s="204" t="str">
        <f ca="1">IF(OFFSET($AB266,0,MATCH(A$17,AC$1:AI$1,0))=0,"",OFFSET($AB266,0,MATCH(A$17,AC$1:AI$1,0))&amp;" / "&amp;W266 &amp;" ("&amp;INDEX(Data!DX:DX,MATCH(W266,Data!DT:DT,0))&amp;")")</f>
        <v/>
      </c>
      <c r="AS266" s="204" t="e">
        <f>INDEX(Data!DX:DX,MATCH(W266,Data!DT:DT,0))</f>
        <v>#REF!</v>
      </c>
      <c r="AT266" s="204" t="e">
        <f>MID(INDEX(Data!A:A,MATCH(W266,Data!DT:DT,0)),2,5)</f>
        <v>#REF!</v>
      </c>
      <c r="AU266" s="204" t="e">
        <f>INDEX(Data!DW:DW,MATCH(W266,Data!DT:DT,0))</f>
        <v>#REF!</v>
      </c>
      <c r="AV266" s="204" t="str">
        <f t="shared" ca="1" si="82"/>
        <v/>
      </c>
      <c r="AW266" s="204" t="e">
        <f t="array" aca="1" ref="AW266" ca="1">INDEX($AR$3:$AR$102,MATCH(LARGE(COUNTIF($AQ$3:$AQ$102,"&lt;"&amp;$AQ$3:$AQ$102),ROWS(AQ$3:AQ266)),COUNTIF($AQ$3:$AQ$102,"&lt;"&amp;$AQ$3:$AQ$102),0))</f>
        <v>#NUM!</v>
      </c>
      <c r="AX266" s="344"/>
      <c r="AY266" s="203"/>
      <c r="AZ266" s="203"/>
      <c r="BA266" s="203"/>
      <c r="BB266" s="203"/>
      <c r="BC266" s="203"/>
      <c r="BD266" s="203"/>
      <c r="BE266" s="203"/>
      <c r="BF266" s="203"/>
      <c r="BG266" s="203"/>
      <c r="BH266" s="203"/>
      <c r="BI266" s="203"/>
      <c r="BJ266" s="203"/>
      <c r="BK266" s="203"/>
      <c r="BL266" s="203"/>
      <c r="BM266" s="203"/>
      <c r="BN266" s="203"/>
      <c r="BO266" s="203"/>
      <c r="BP266" s="203"/>
      <c r="BQ266" s="203"/>
      <c r="BR266" s="203"/>
      <c r="BS266" s="203"/>
      <c r="BT266" s="203"/>
      <c r="BU266" s="203"/>
      <c r="BV266" s="203"/>
      <c r="BW266" s="203"/>
      <c r="BX266" s="203"/>
      <c r="BY266" s="203"/>
      <c r="BZ266" s="203"/>
      <c r="CA266" s="203"/>
      <c r="CB266" s="203"/>
      <c r="CC266" s="203"/>
      <c r="CD266" s="203"/>
      <c r="CE266" s="203"/>
      <c r="CF266" s="203"/>
      <c r="CG266" s="203"/>
      <c r="CH266" s="203"/>
      <c r="CI266" s="203"/>
      <c r="CJ266" s="203"/>
      <c r="CK266" s="203"/>
    </row>
    <row r="267" spans="1:89" s="65" customFormat="1" x14ac:dyDescent="0.25">
      <c r="A267" s="261"/>
      <c r="P267" s="203"/>
      <c r="Q267" s="203"/>
      <c r="R267" s="203"/>
      <c r="S267" s="203"/>
      <c r="T267" s="203"/>
      <c r="U267" s="213"/>
      <c r="V267" s="258"/>
      <c r="W267" s="213" t="e">
        <f>Data!#REF!</f>
        <v>#REF!</v>
      </c>
      <c r="X267" s="215">
        <f>IF(ISERROR(INDEX(Data!$DY:$IB,MATCH($W267,Data!$DT:$DT,0),MATCH(X$1&amp;"/"&amp;$A$2,Data!$DY$1:$IB$1,0)))=TRUE,0,INDEX(Data!$DY:$IB,MATCH($W267,Data!$DT:$DT,0),MATCH(X$1&amp;"/"&amp;$A$2,Data!$DY$1:$IB$1,0)))</f>
        <v>0</v>
      </c>
      <c r="Y267" s="215">
        <f>IF(ISERROR(INDEX(Data!$DY:$IB,MATCH($W267,Data!$DT:$DT,0),MATCH(Y$1&amp;"/"&amp;$A$2,Data!$DY$1:$IB$1,0)))=TRUE,0,INDEX(Data!$DY:$IB,MATCH($W267,Data!$DT:$DT,0),MATCH(Y$1&amp;"/"&amp;$A$2,Data!$DY$1:$IB$1,0)))</f>
        <v>0</v>
      </c>
      <c r="Z267" s="215">
        <f>IF(ISERROR(INDEX(Data!$DY:$IB,MATCH($W267,Data!$DT:$DT,0),MATCH(Z$1&amp;"/"&amp;$A$2,Data!$DY$1:$IB$1,0)))=TRUE,0,INDEX(Data!$DY:$IB,MATCH($W267,Data!$DT:$DT,0),MATCH(Z$1&amp;"/"&amp;$A$2,Data!$DY$1:$IB$1,0)))</f>
        <v>0</v>
      </c>
      <c r="AA267" s="215">
        <f>IF(ISERROR(INDEX(Data!$DY:$IB,MATCH($W267,Data!$DT:$DT,0),MATCH(AA$1&amp;"/"&amp;$A$2,Data!$DY$1:$IB$1,0)))=TRUE,0,INDEX(Data!$DY:$IB,MATCH($W267,Data!$DT:$DT,0),MATCH(AA$1&amp;"/"&amp;$A$2,Data!$DY$1:$IB$1,0)))</f>
        <v>0</v>
      </c>
      <c r="AB267" s="215">
        <f>IF(ISERROR(INDEX(Data!$DY:$IB,MATCH($W267,Data!$DT:$DT,0),MATCH(AB$1&amp;"/"&amp;$A$2,Data!$DY$1:$IB$1,0)))=TRUE,0,INDEX(Data!$DY:$IB,MATCH($W267,Data!$DT:$DT,0),MATCH(AB$1&amp;"/"&amp;$A$2,Data!$DY$1:$IB$1,0)))</f>
        <v>0</v>
      </c>
      <c r="AC267" s="213">
        <f t="array" aca="1" ref="AC267" ca="1">SUMPRODUCT(($X267:$AB267&lt;=AC$2)*($X267:$AB267&gt;0))</f>
        <v>0</v>
      </c>
      <c r="AD267" s="213">
        <f t="shared" ca="1" si="83"/>
        <v>0</v>
      </c>
      <c r="AE267" s="213">
        <f t="shared" ca="1" si="83"/>
        <v>0</v>
      </c>
      <c r="AF267" s="213">
        <f t="shared" ca="1" si="83"/>
        <v>0</v>
      </c>
      <c r="AG267" s="213">
        <f t="shared" ca="1" si="83"/>
        <v>0</v>
      </c>
      <c r="AH267" s="213">
        <f t="shared" ca="1" si="83"/>
        <v>0</v>
      </c>
      <c r="AI267" s="213">
        <f t="shared" ca="1" si="47"/>
        <v>0</v>
      </c>
      <c r="AJ267" s="213" t="str">
        <f t="shared" ca="1" si="74"/>
        <v/>
      </c>
      <c r="AK267" s="213" t="str">
        <f t="shared" ca="1" si="75"/>
        <v/>
      </c>
      <c r="AL267" s="213" t="str">
        <f t="shared" ca="1" si="76"/>
        <v/>
      </c>
      <c r="AM267" s="213" t="str">
        <f t="shared" ca="1" si="77"/>
        <v/>
      </c>
      <c r="AN267" s="213" t="str">
        <f t="shared" ca="1" si="78"/>
        <v/>
      </c>
      <c r="AO267" s="213" t="str">
        <f t="shared" ca="1" si="79"/>
        <v/>
      </c>
      <c r="AP267" s="213" t="str">
        <f t="shared" ca="1" si="80"/>
        <v/>
      </c>
      <c r="AQ267" s="213" t="str">
        <f t="shared" ca="1" si="81"/>
        <v/>
      </c>
      <c r="AR267" s="204" t="str">
        <f ca="1">IF(OFFSET($AB267,0,MATCH(A$17,AC$1:AI$1,0))=0,"",OFFSET($AB267,0,MATCH(A$17,AC$1:AI$1,0))&amp;" / "&amp;W267 &amp;" ("&amp;INDEX(Data!DX:DX,MATCH(W267,Data!DT:DT,0))&amp;")")</f>
        <v/>
      </c>
      <c r="AS267" s="204" t="e">
        <f>INDEX(Data!DX:DX,MATCH(W267,Data!DT:DT,0))</f>
        <v>#REF!</v>
      </c>
      <c r="AT267" s="204" t="e">
        <f>MID(INDEX(Data!A:A,MATCH(W267,Data!DT:DT,0)),2,5)</f>
        <v>#REF!</v>
      </c>
      <c r="AU267" s="204" t="e">
        <f>INDEX(Data!DW:DW,MATCH(W267,Data!DT:DT,0))</f>
        <v>#REF!</v>
      </c>
      <c r="AV267" s="204" t="str">
        <f t="shared" ca="1" si="82"/>
        <v/>
      </c>
      <c r="AW267" s="204" t="e">
        <f t="array" aca="1" ref="AW267" ca="1">INDEX($AR$3:$AR$102,MATCH(LARGE(COUNTIF($AQ$3:$AQ$102,"&lt;"&amp;$AQ$3:$AQ$102),ROWS(AQ$3:AQ267)),COUNTIF($AQ$3:$AQ$102,"&lt;"&amp;$AQ$3:$AQ$102),0))</f>
        <v>#NUM!</v>
      </c>
      <c r="AX267" s="344"/>
      <c r="AY267" s="203"/>
      <c r="AZ267" s="203"/>
      <c r="BA267" s="203"/>
      <c r="BB267" s="203"/>
      <c r="BC267" s="203"/>
      <c r="BD267" s="203"/>
      <c r="BE267" s="203"/>
      <c r="BF267" s="203"/>
      <c r="BG267" s="203"/>
      <c r="BH267" s="203"/>
      <c r="BI267" s="203"/>
      <c r="BJ267" s="203"/>
      <c r="BK267" s="203"/>
      <c r="BL267" s="203"/>
      <c r="BM267" s="203"/>
      <c r="BN267" s="203"/>
      <c r="BO267" s="203"/>
      <c r="BP267" s="203"/>
      <c r="BQ267" s="203"/>
      <c r="BR267" s="203"/>
      <c r="BS267" s="203"/>
      <c r="BT267" s="203"/>
      <c r="BU267" s="203"/>
      <c r="BV267" s="203"/>
      <c r="BW267" s="203"/>
      <c r="BX267" s="203"/>
      <c r="BY267" s="203"/>
      <c r="BZ267" s="203"/>
      <c r="CA267" s="203"/>
      <c r="CB267" s="203"/>
      <c r="CC267" s="203"/>
      <c r="CD267" s="203"/>
      <c r="CE267" s="203"/>
      <c r="CF267" s="203"/>
      <c r="CG267" s="203"/>
      <c r="CH267" s="203"/>
      <c r="CI267" s="203"/>
      <c r="CJ267" s="203"/>
      <c r="CK267" s="203"/>
    </row>
    <row r="268" spans="1:89" s="65" customFormat="1" x14ac:dyDescent="0.25">
      <c r="A268" s="261"/>
      <c r="P268" s="203"/>
      <c r="Q268" s="203"/>
      <c r="R268" s="203"/>
      <c r="S268" s="203"/>
      <c r="T268" s="203"/>
      <c r="U268" s="213"/>
      <c r="V268" s="258"/>
      <c r="W268" s="213" t="e">
        <f>Data!#REF!</f>
        <v>#REF!</v>
      </c>
      <c r="X268" s="215">
        <f>IF(ISERROR(INDEX(Data!$DY:$IB,MATCH($W268,Data!$DT:$DT,0),MATCH(X$1&amp;"/"&amp;$A$2,Data!$DY$1:$IB$1,0)))=TRUE,0,INDEX(Data!$DY:$IB,MATCH($W268,Data!$DT:$DT,0),MATCH(X$1&amp;"/"&amp;$A$2,Data!$DY$1:$IB$1,0)))</f>
        <v>0</v>
      </c>
      <c r="Y268" s="215">
        <f>IF(ISERROR(INDEX(Data!$DY:$IB,MATCH($W268,Data!$DT:$DT,0),MATCH(Y$1&amp;"/"&amp;$A$2,Data!$DY$1:$IB$1,0)))=TRUE,0,INDEX(Data!$DY:$IB,MATCH($W268,Data!$DT:$DT,0),MATCH(Y$1&amp;"/"&amp;$A$2,Data!$DY$1:$IB$1,0)))</f>
        <v>0</v>
      </c>
      <c r="Z268" s="215">
        <f>IF(ISERROR(INDEX(Data!$DY:$IB,MATCH($W268,Data!$DT:$DT,0),MATCH(Z$1&amp;"/"&amp;$A$2,Data!$DY$1:$IB$1,0)))=TRUE,0,INDEX(Data!$DY:$IB,MATCH($W268,Data!$DT:$DT,0),MATCH(Z$1&amp;"/"&amp;$A$2,Data!$DY$1:$IB$1,0)))</f>
        <v>0</v>
      </c>
      <c r="AA268" s="215">
        <f>IF(ISERROR(INDEX(Data!$DY:$IB,MATCH($W268,Data!$DT:$DT,0),MATCH(AA$1&amp;"/"&amp;$A$2,Data!$DY$1:$IB$1,0)))=TRUE,0,INDEX(Data!$DY:$IB,MATCH($W268,Data!$DT:$DT,0),MATCH(AA$1&amp;"/"&amp;$A$2,Data!$DY$1:$IB$1,0)))</f>
        <v>0</v>
      </c>
      <c r="AB268" s="215">
        <f>IF(ISERROR(INDEX(Data!$DY:$IB,MATCH($W268,Data!$DT:$DT,0),MATCH(AB$1&amp;"/"&amp;$A$2,Data!$DY$1:$IB$1,0)))=TRUE,0,INDEX(Data!$DY:$IB,MATCH($W268,Data!$DT:$DT,0),MATCH(AB$1&amp;"/"&amp;$A$2,Data!$DY$1:$IB$1,0)))</f>
        <v>0</v>
      </c>
      <c r="AC268" s="213">
        <f t="array" aca="1" ref="AC268" ca="1">SUMPRODUCT(($X268:$AB268&lt;=AC$2)*($X268:$AB268&gt;0))</f>
        <v>0</v>
      </c>
      <c r="AD268" s="213">
        <f t="shared" ca="1" si="83"/>
        <v>0</v>
      </c>
      <c r="AE268" s="213">
        <f t="shared" ca="1" si="83"/>
        <v>0</v>
      </c>
      <c r="AF268" s="213">
        <f t="shared" ca="1" si="83"/>
        <v>0</v>
      </c>
      <c r="AG268" s="213">
        <f t="shared" ca="1" si="83"/>
        <v>0</v>
      </c>
      <c r="AH268" s="213">
        <f t="shared" ca="1" si="83"/>
        <v>0</v>
      </c>
      <c r="AI268" s="213">
        <f t="shared" ca="1" si="47"/>
        <v>0</v>
      </c>
      <c r="AJ268" s="213" t="str">
        <f t="shared" ca="1" si="74"/>
        <v/>
      </c>
      <c r="AK268" s="213" t="str">
        <f t="shared" ca="1" si="75"/>
        <v/>
      </c>
      <c r="AL268" s="213" t="str">
        <f t="shared" ca="1" si="76"/>
        <v/>
      </c>
      <c r="AM268" s="213" t="str">
        <f t="shared" ca="1" si="77"/>
        <v/>
      </c>
      <c r="AN268" s="213" t="str">
        <f t="shared" ca="1" si="78"/>
        <v/>
      </c>
      <c r="AO268" s="213" t="str">
        <f t="shared" ca="1" si="79"/>
        <v/>
      </c>
      <c r="AP268" s="213" t="str">
        <f t="shared" ca="1" si="80"/>
        <v/>
      </c>
      <c r="AQ268" s="213" t="str">
        <f t="shared" ca="1" si="81"/>
        <v/>
      </c>
      <c r="AR268" s="204" t="str">
        <f ca="1">IF(OFFSET($AB268,0,MATCH(A$17,AC$1:AI$1,0))=0,"",OFFSET($AB268,0,MATCH(A$17,AC$1:AI$1,0))&amp;" / "&amp;W268 &amp;" ("&amp;INDEX(Data!DX:DX,MATCH(W268,Data!DT:DT,0))&amp;")")</f>
        <v/>
      </c>
      <c r="AS268" s="204" t="e">
        <f>INDEX(Data!DX:DX,MATCH(W268,Data!DT:DT,0))</f>
        <v>#REF!</v>
      </c>
      <c r="AT268" s="204" t="e">
        <f>MID(INDEX(Data!A:A,MATCH(W268,Data!DT:DT,0)),2,5)</f>
        <v>#REF!</v>
      </c>
      <c r="AU268" s="204" t="e">
        <f>INDEX(Data!DW:DW,MATCH(W268,Data!DT:DT,0))</f>
        <v>#REF!</v>
      </c>
      <c r="AV268" s="204" t="str">
        <f t="shared" ca="1" si="82"/>
        <v/>
      </c>
      <c r="AW268" s="204" t="e">
        <f t="array" aca="1" ref="AW268" ca="1">INDEX($AR$3:$AR$102,MATCH(LARGE(COUNTIF($AQ$3:$AQ$102,"&lt;"&amp;$AQ$3:$AQ$102),ROWS(AQ$3:AQ268)),COUNTIF($AQ$3:$AQ$102,"&lt;"&amp;$AQ$3:$AQ$102),0))</f>
        <v>#NUM!</v>
      </c>
      <c r="AX268" s="344"/>
      <c r="AY268" s="203"/>
      <c r="AZ268" s="203"/>
      <c r="BA268" s="203"/>
      <c r="BB268" s="203"/>
      <c r="BC268" s="203"/>
      <c r="BD268" s="203"/>
      <c r="BE268" s="203"/>
      <c r="BF268" s="203"/>
      <c r="BG268" s="203"/>
      <c r="BH268" s="203"/>
      <c r="BI268" s="203"/>
      <c r="BJ268" s="203"/>
      <c r="BK268" s="203"/>
      <c r="BL268" s="203"/>
      <c r="BM268" s="203"/>
      <c r="BN268" s="203"/>
      <c r="BO268" s="203"/>
      <c r="BP268" s="203"/>
      <c r="BQ268" s="203"/>
      <c r="BR268" s="203"/>
      <c r="BS268" s="203"/>
      <c r="BT268" s="203"/>
      <c r="BU268" s="203"/>
      <c r="BV268" s="203"/>
      <c r="BW268" s="203"/>
      <c r="BX268" s="203"/>
      <c r="BY268" s="203"/>
      <c r="BZ268" s="203"/>
      <c r="CA268" s="203"/>
      <c r="CB268" s="203"/>
      <c r="CC268" s="203"/>
      <c r="CD268" s="203"/>
      <c r="CE268" s="203"/>
      <c r="CF268" s="203"/>
      <c r="CG268" s="203"/>
      <c r="CH268" s="203"/>
      <c r="CI268" s="203"/>
      <c r="CJ268" s="203"/>
      <c r="CK268" s="203"/>
    </row>
    <row r="269" spans="1:89" s="65" customFormat="1" x14ac:dyDescent="0.25">
      <c r="A269" s="261"/>
      <c r="P269" s="203"/>
      <c r="Q269" s="203"/>
      <c r="R269" s="203"/>
      <c r="S269" s="203"/>
      <c r="T269" s="203"/>
      <c r="U269" s="213"/>
      <c r="V269" s="258"/>
      <c r="W269" s="213" t="e">
        <f>Data!#REF!</f>
        <v>#REF!</v>
      </c>
      <c r="X269" s="215">
        <f>IF(ISERROR(INDEX(Data!$DY:$IB,MATCH($W269,Data!$DT:$DT,0),MATCH(X$1&amp;"/"&amp;$A$2,Data!$DY$1:$IB$1,0)))=TRUE,0,INDEX(Data!$DY:$IB,MATCH($W269,Data!$DT:$DT,0),MATCH(X$1&amp;"/"&amp;$A$2,Data!$DY$1:$IB$1,0)))</f>
        <v>0</v>
      </c>
      <c r="Y269" s="215">
        <f>IF(ISERROR(INDEX(Data!$DY:$IB,MATCH($W269,Data!$DT:$DT,0),MATCH(Y$1&amp;"/"&amp;$A$2,Data!$DY$1:$IB$1,0)))=TRUE,0,INDEX(Data!$DY:$IB,MATCH($W269,Data!$DT:$DT,0),MATCH(Y$1&amp;"/"&amp;$A$2,Data!$DY$1:$IB$1,0)))</f>
        <v>0</v>
      </c>
      <c r="Z269" s="215">
        <f>IF(ISERROR(INDEX(Data!$DY:$IB,MATCH($W269,Data!$DT:$DT,0),MATCH(Z$1&amp;"/"&amp;$A$2,Data!$DY$1:$IB$1,0)))=TRUE,0,INDEX(Data!$DY:$IB,MATCH($W269,Data!$DT:$DT,0),MATCH(Z$1&amp;"/"&amp;$A$2,Data!$DY$1:$IB$1,0)))</f>
        <v>0</v>
      </c>
      <c r="AA269" s="215">
        <f>IF(ISERROR(INDEX(Data!$DY:$IB,MATCH($W269,Data!$DT:$DT,0),MATCH(AA$1&amp;"/"&amp;$A$2,Data!$DY$1:$IB$1,0)))=TRUE,0,INDEX(Data!$DY:$IB,MATCH($W269,Data!$DT:$DT,0),MATCH(AA$1&amp;"/"&amp;$A$2,Data!$DY$1:$IB$1,0)))</f>
        <v>0</v>
      </c>
      <c r="AB269" s="215">
        <f>IF(ISERROR(INDEX(Data!$DY:$IB,MATCH($W269,Data!$DT:$DT,0),MATCH(AB$1&amp;"/"&amp;$A$2,Data!$DY$1:$IB$1,0)))=TRUE,0,INDEX(Data!$DY:$IB,MATCH($W269,Data!$DT:$DT,0),MATCH(AB$1&amp;"/"&amp;$A$2,Data!$DY$1:$IB$1,0)))</f>
        <v>0</v>
      </c>
      <c r="AC269" s="213">
        <f t="array" aca="1" ref="AC269" ca="1">SUMPRODUCT(($X269:$AB269&lt;=AC$2)*($X269:$AB269&gt;0))</f>
        <v>0</v>
      </c>
      <c r="AD269" s="213">
        <f t="shared" ca="1" si="83"/>
        <v>0</v>
      </c>
      <c r="AE269" s="213">
        <f t="shared" ca="1" si="83"/>
        <v>0</v>
      </c>
      <c r="AF269" s="213">
        <f t="shared" ca="1" si="83"/>
        <v>0</v>
      </c>
      <c r="AG269" s="213">
        <f t="shared" ca="1" si="83"/>
        <v>0</v>
      </c>
      <c r="AH269" s="213">
        <f t="shared" ca="1" si="83"/>
        <v>0</v>
      </c>
      <c r="AI269" s="213">
        <f t="shared" ca="1" si="47"/>
        <v>0</v>
      </c>
      <c r="AJ269" s="213" t="str">
        <f t="shared" ca="1" si="74"/>
        <v/>
      </c>
      <c r="AK269" s="213" t="str">
        <f t="shared" ca="1" si="75"/>
        <v/>
      </c>
      <c r="AL269" s="213" t="str">
        <f t="shared" ca="1" si="76"/>
        <v/>
      </c>
      <c r="AM269" s="213" t="str">
        <f t="shared" ca="1" si="77"/>
        <v/>
      </c>
      <c r="AN269" s="213" t="str">
        <f t="shared" ca="1" si="78"/>
        <v/>
      </c>
      <c r="AO269" s="213" t="str">
        <f t="shared" ca="1" si="79"/>
        <v/>
      </c>
      <c r="AP269" s="213" t="str">
        <f t="shared" ca="1" si="80"/>
        <v/>
      </c>
      <c r="AQ269" s="213" t="str">
        <f t="shared" ca="1" si="81"/>
        <v/>
      </c>
      <c r="AR269" s="204" t="str">
        <f ca="1">IF(OFFSET($AB269,0,MATCH(A$17,AC$1:AI$1,0))=0,"",OFFSET($AB269,0,MATCH(A$17,AC$1:AI$1,0))&amp;" / "&amp;W269 &amp;" ("&amp;INDEX(Data!DX:DX,MATCH(W269,Data!DT:DT,0))&amp;")")</f>
        <v/>
      </c>
      <c r="AS269" s="204" t="e">
        <f>INDEX(Data!DX:DX,MATCH(W269,Data!DT:DT,0))</f>
        <v>#REF!</v>
      </c>
      <c r="AT269" s="204" t="e">
        <f>MID(INDEX(Data!A:A,MATCH(W269,Data!DT:DT,0)),2,5)</f>
        <v>#REF!</v>
      </c>
      <c r="AU269" s="204" t="e">
        <f>INDEX(Data!DW:DW,MATCH(W269,Data!DT:DT,0))</f>
        <v>#REF!</v>
      </c>
      <c r="AV269" s="204" t="str">
        <f t="shared" ca="1" si="82"/>
        <v/>
      </c>
      <c r="AW269" s="204" t="e">
        <f t="array" aca="1" ref="AW269" ca="1">INDEX($AR$3:$AR$102,MATCH(LARGE(COUNTIF($AQ$3:$AQ$102,"&lt;"&amp;$AQ$3:$AQ$102),ROWS(AQ$3:AQ269)),COUNTIF($AQ$3:$AQ$102,"&lt;"&amp;$AQ$3:$AQ$102),0))</f>
        <v>#NUM!</v>
      </c>
      <c r="AX269" s="344"/>
      <c r="AY269" s="203"/>
      <c r="AZ269" s="203"/>
      <c r="BA269" s="203"/>
      <c r="BB269" s="203"/>
      <c r="BC269" s="203"/>
      <c r="BD269" s="203"/>
      <c r="BE269" s="203"/>
      <c r="BF269" s="203"/>
      <c r="BG269" s="203"/>
      <c r="BH269" s="203"/>
      <c r="BI269" s="203"/>
      <c r="BJ269" s="203"/>
      <c r="BK269" s="203"/>
      <c r="BL269" s="203"/>
      <c r="BM269" s="203"/>
      <c r="BN269" s="203"/>
      <c r="BO269" s="203"/>
      <c r="BP269" s="203"/>
      <c r="BQ269" s="203"/>
      <c r="BR269" s="203"/>
      <c r="BS269" s="203"/>
      <c r="BT269" s="203"/>
      <c r="BU269" s="203"/>
      <c r="BV269" s="203"/>
      <c r="BW269" s="203"/>
      <c r="BX269" s="203"/>
      <c r="BY269" s="203"/>
      <c r="BZ269" s="203"/>
      <c r="CA269" s="203"/>
      <c r="CB269" s="203"/>
      <c r="CC269" s="203"/>
      <c r="CD269" s="203"/>
      <c r="CE269" s="203"/>
      <c r="CF269" s="203"/>
      <c r="CG269" s="203"/>
      <c r="CH269" s="203"/>
      <c r="CI269" s="203"/>
      <c r="CJ269" s="203"/>
      <c r="CK269" s="203"/>
    </row>
    <row r="270" spans="1:89" s="65" customFormat="1" x14ac:dyDescent="0.25">
      <c r="A270" s="261"/>
      <c r="P270" s="203"/>
      <c r="Q270" s="203"/>
      <c r="R270" s="203"/>
      <c r="S270" s="203"/>
      <c r="T270" s="203"/>
      <c r="U270" s="213"/>
      <c r="V270" s="258"/>
      <c r="W270" s="213" t="e">
        <f>Data!#REF!</f>
        <v>#REF!</v>
      </c>
      <c r="X270" s="215">
        <f>IF(ISERROR(INDEX(Data!$DY:$IB,MATCH($W270,Data!$DT:$DT,0),MATCH(X$1&amp;"/"&amp;$A$2,Data!$DY$1:$IB$1,0)))=TRUE,0,INDEX(Data!$DY:$IB,MATCH($W270,Data!$DT:$DT,0),MATCH(X$1&amp;"/"&amp;$A$2,Data!$DY$1:$IB$1,0)))</f>
        <v>0</v>
      </c>
      <c r="Y270" s="215">
        <f>IF(ISERROR(INDEX(Data!$DY:$IB,MATCH($W270,Data!$DT:$DT,0),MATCH(Y$1&amp;"/"&amp;$A$2,Data!$DY$1:$IB$1,0)))=TRUE,0,INDEX(Data!$DY:$IB,MATCH($W270,Data!$DT:$DT,0),MATCH(Y$1&amp;"/"&amp;$A$2,Data!$DY$1:$IB$1,0)))</f>
        <v>0</v>
      </c>
      <c r="Z270" s="215">
        <f>IF(ISERROR(INDEX(Data!$DY:$IB,MATCH($W270,Data!$DT:$DT,0),MATCH(Z$1&amp;"/"&amp;$A$2,Data!$DY$1:$IB$1,0)))=TRUE,0,INDEX(Data!$DY:$IB,MATCH($W270,Data!$DT:$DT,0),MATCH(Z$1&amp;"/"&amp;$A$2,Data!$DY$1:$IB$1,0)))</f>
        <v>0</v>
      </c>
      <c r="AA270" s="215">
        <f>IF(ISERROR(INDEX(Data!$DY:$IB,MATCH($W270,Data!$DT:$DT,0),MATCH(AA$1&amp;"/"&amp;$A$2,Data!$DY$1:$IB$1,0)))=TRUE,0,INDEX(Data!$DY:$IB,MATCH($W270,Data!$DT:$DT,0),MATCH(AA$1&amp;"/"&amp;$A$2,Data!$DY$1:$IB$1,0)))</f>
        <v>0</v>
      </c>
      <c r="AB270" s="215">
        <f>IF(ISERROR(INDEX(Data!$DY:$IB,MATCH($W270,Data!$DT:$DT,0),MATCH(AB$1&amp;"/"&amp;$A$2,Data!$DY$1:$IB$1,0)))=TRUE,0,INDEX(Data!$DY:$IB,MATCH($W270,Data!$DT:$DT,0),MATCH(AB$1&amp;"/"&amp;$A$2,Data!$DY$1:$IB$1,0)))</f>
        <v>0</v>
      </c>
      <c r="AC270" s="213">
        <f t="array" aca="1" ref="AC270" ca="1">SUMPRODUCT(($X270:$AB270&lt;=AC$2)*($X270:$AB270&gt;0))</f>
        <v>0</v>
      </c>
      <c r="AD270" s="213">
        <f t="shared" ca="1" si="83"/>
        <v>0</v>
      </c>
      <c r="AE270" s="213">
        <f t="shared" ca="1" si="83"/>
        <v>0</v>
      </c>
      <c r="AF270" s="213">
        <f t="shared" ca="1" si="83"/>
        <v>0</v>
      </c>
      <c r="AG270" s="213">
        <f t="shared" ca="1" si="83"/>
        <v>0</v>
      </c>
      <c r="AH270" s="213">
        <f t="shared" ca="1" si="83"/>
        <v>0</v>
      </c>
      <c r="AI270" s="213">
        <f t="shared" ca="1" si="47"/>
        <v>0</v>
      </c>
      <c r="AJ270" s="213" t="str">
        <f t="shared" ca="1" si="74"/>
        <v/>
      </c>
      <c r="AK270" s="213" t="str">
        <f t="shared" ca="1" si="75"/>
        <v/>
      </c>
      <c r="AL270" s="213" t="str">
        <f t="shared" ca="1" si="76"/>
        <v/>
      </c>
      <c r="AM270" s="213" t="str">
        <f t="shared" ca="1" si="77"/>
        <v/>
      </c>
      <c r="AN270" s="213" t="str">
        <f t="shared" ca="1" si="78"/>
        <v/>
      </c>
      <c r="AO270" s="213" t="str">
        <f t="shared" ca="1" si="79"/>
        <v/>
      </c>
      <c r="AP270" s="213" t="str">
        <f t="shared" ca="1" si="80"/>
        <v/>
      </c>
      <c r="AQ270" s="213" t="str">
        <f t="shared" ca="1" si="81"/>
        <v/>
      </c>
      <c r="AR270" s="204" t="str">
        <f ca="1">IF(OFFSET($AB270,0,MATCH(A$17,AC$1:AI$1,0))=0,"",OFFSET($AB270,0,MATCH(A$17,AC$1:AI$1,0))&amp;" / "&amp;W270 &amp;" ("&amp;INDEX(Data!DX:DX,MATCH(W270,Data!DT:DT,0))&amp;")")</f>
        <v/>
      </c>
      <c r="AS270" s="204" t="e">
        <f>INDEX(Data!DX:DX,MATCH(W270,Data!DT:DT,0))</f>
        <v>#REF!</v>
      </c>
      <c r="AT270" s="204" t="e">
        <f>MID(INDEX(Data!A:A,MATCH(W270,Data!DT:DT,0)),2,5)</f>
        <v>#REF!</v>
      </c>
      <c r="AU270" s="204" t="e">
        <f>INDEX(Data!DW:DW,MATCH(W270,Data!DT:DT,0))</f>
        <v>#REF!</v>
      </c>
      <c r="AV270" s="204" t="str">
        <f t="shared" ca="1" si="82"/>
        <v/>
      </c>
      <c r="AW270" s="204" t="e">
        <f t="array" aca="1" ref="AW270" ca="1">INDEX($AR$3:$AR$102,MATCH(LARGE(COUNTIF($AQ$3:$AQ$102,"&lt;"&amp;$AQ$3:$AQ$102),ROWS(AQ$3:AQ270)),COUNTIF($AQ$3:$AQ$102,"&lt;"&amp;$AQ$3:$AQ$102),0))</f>
        <v>#NUM!</v>
      </c>
      <c r="AX270" s="344"/>
      <c r="AY270" s="203"/>
      <c r="AZ270" s="203"/>
      <c r="BA270" s="203"/>
      <c r="BB270" s="203"/>
      <c r="BC270" s="203"/>
      <c r="BD270" s="203"/>
      <c r="BE270" s="203"/>
      <c r="BF270" s="203"/>
      <c r="BG270" s="203"/>
      <c r="BH270" s="203"/>
      <c r="BI270" s="203"/>
      <c r="BJ270" s="203"/>
      <c r="BK270" s="203"/>
      <c r="BL270" s="203"/>
      <c r="BM270" s="203"/>
      <c r="BN270" s="203"/>
      <c r="BO270" s="203"/>
      <c r="BP270" s="203"/>
      <c r="BQ270" s="203"/>
      <c r="BR270" s="203"/>
      <c r="BS270" s="203"/>
      <c r="BT270" s="203"/>
      <c r="BU270" s="203"/>
      <c r="BV270" s="203"/>
      <c r="BW270" s="203"/>
      <c r="BX270" s="203"/>
      <c r="BY270" s="203"/>
      <c r="BZ270" s="203"/>
      <c r="CA270" s="203"/>
      <c r="CB270" s="203"/>
      <c r="CC270" s="203"/>
      <c r="CD270" s="203"/>
      <c r="CE270" s="203"/>
      <c r="CF270" s="203"/>
      <c r="CG270" s="203"/>
      <c r="CH270" s="203"/>
      <c r="CI270" s="203"/>
      <c r="CJ270" s="203"/>
      <c r="CK270" s="203"/>
    </row>
    <row r="271" spans="1:89" s="65" customFormat="1" x14ac:dyDescent="0.25">
      <c r="A271" s="261"/>
      <c r="P271" s="203"/>
      <c r="Q271" s="203"/>
      <c r="R271" s="203"/>
      <c r="S271" s="203"/>
      <c r="T271" s="203"/>
      <c r="U271" s="213"/>
      <c r="V271" s="258"/>
      <c r="W271" s="213" t="e">
        <f>Data!#REF!</f>
        <v>#REF!</v>
      </c>
      <c r="X271" s="215">
        <f>IF(ISERROR(INDEX(Data!$DY:$IB,MATCH($W271,Data!$DT:$DT,0),MATCH(X$1&amp;"/"&amp;$A$2,Data!$DY$1:$IB$1,0)))=TRUE,0,INDEX(Data!$DY:$IB,MATCH($W271,Data!$DT:$DT,0),MATCH(X$1&amp;"/"&amp;$A$2,Data!$DY$1:$IB$1,0)))</f>
        <v>0</v>
      </c>
      <c r="Y271" s="215">
        <f>IF(ISERROR(INDEX(Data!$DY:$IB,MATCH($W271,Data!$DT:$DT,0),MATCH(Y$1&amp;"/"&amp;$A$2,Data!$DY$1:$IB$1,0)))=TRUE,0,INDEX(Data!$DY:$IB,MATCH($W271,Data!$DT:$DT,0),MATCH(Y$1&amp;"/"&amp;$A$2,Data!$DY$1:$IB$1,0)))</f>
        <v>0</v>
      </c>
      <c r="Z271" s="215">
        <f>IF(ISERROR(INDEX(Data!$DY:$IB,MATCH($W271,Data!$DT:$DT,0),MATCH(Z$1&amp;"/"&amp;$A$2,Data!$DY$1:$IB$1,0)))=TRUE,0,INDEX(Data!$DY:$IB,MATCH($W271,Data!$DT:$DT,0),MATCH(Z$1&amp;"/"&amp;$A$2,Data!$DY$1:$IB$1,0)))</f>
        <v>0</v>
      </c>
      <c r="AA271" s="215">
        <f>IF(ISERROR(INDEX(Data!$DY:$IB,MATCH($W271,Data!$DT:$DT,0),MATCH(AA$1&amp;"/"&amp;$A$2,Data!$DY$1:$IB$1,0)))=TRUE,0,INDEX(Data!$DY:$IB,MATCH($W271,Data!$DT:$DT,0),MATCH(AA$1&amp;"/"&amp;$A$2,Data!$DY$1:$IB$1,0)))</f>
        <v>0</v>
      </c>
      <c r="AB271" s="215">
        <f>IF(ISERROR(INDEX(Data!$DY:$IB,MATCH($W271,Data!$DT:$DT,0),MATCH(AB$1&amp;"/"&amp;$A$2,Data!$DY$1:$IB$1,0)))=TRUE,0,INDEX(Data!$DY:$IB,MATCH($W271,Data!$DT:$DT,0),MATCH(AB$1&amp;"/"&amp;$A$2,Data!$DY$1:$IB$1,0)))</f>
        <v>0</v>
      </c>
      <c r="AC271" s="213">
        <f t="array" aca="1" ref="AC271" ca="1">SUMPRODUCT(($X271:$AB271&lt;=AC$2)*($X271:$AB271&gt;0))</f>
        <v>0</v>
      </c>
      <c r="AD271" s="213">
        <f t="shared" ca="1" si="83"/>
        <v>0</v>
      </c>
      <c r="AE271" s="213">
        <f t="shared" ca="1" si="83"/>
        <v>0</v>
      </c>
      <c r="AF271" s="213">
        <f t="shared" ca="1" si="83"/>
        <v>0</v>
      </c>
      <c r="AG271" s="213">
        <f t="shared" ca="1" si="83"/>
        <v>0</v>
      </c>
      <c r="AH271" s="213">
        <f t="shared" ca="1" si="83"/>
        <v>0</v>
      </c>
      <c r="AI271" s="213">
        <f t="shared" ca="1" si="47"/>
        <v>0</v>
      </c>
      <c r="AJ271" s="213" t="str">
        <f t="shared" ca="1" si="74"/>
        <v/>
      </c>
      <c r="AK271" s="213" t="str">
        <f t="shared" ca="1" si="75"/>
        <v/>
      </c>
      <c r="AL271" s="213" t="str">
        <f t="shared" ca="1" si="76"/>
        <v/>
      </c>
      <c r="AM271" s="213" t="str">
        <f t="shared" ca="1" si="77"/>
        <v/>
      </c>
      <c r="AN271" s="213" t="str">
        <f t="shared" ca="1" si="78"/>
        <v/>
      </c>
      <c r="AO271" s="213" t="str">
        <f t="shared" ca="1" si="79"/>
        <v/>
      </c>
      <c r="AP271" s="213" t="str">
        <f t="shared" ca="1" si="80"/>
        <v/>
      </c>
      <c r="AQ271" s="213" t="str">
        <f t="shared" ca="1" si="81"/>
        <v/>
      </c>
      <c r="AR271" s="204" t="str">
        <f ca="1">IF(OFFSET($AB271,0,MATCH(A$17,AC$1:AI$1,0))=0,"",OFFSET($AB271,0,MATCH(A$17,AC$1:AI$1,0))&amp;" / "&amp;W271 &amp;" ("&amp;INDEX(Data!DX:DX,MATCH(W271,Data!DT:DT,0))&amp;")")</f>
        <v/>
      </c>
      <c r="AS271" s="204" t="e">
        <f>INDEX(Data!DX:DX,MATCH(W271,Data!DT:DT,0))</f>
        <v>#REF!</v>
      </c>
      <c r="AT271" s="204" t="e">
        <f>MID(INDEX(Data!A:A,MATCH(W271,Data!DT:DT,0)),2,5)</f>
        <v>#REF!</v>
      </c>
      <c r="AU271" s="204" t="e">
        <f>INDEX(Data!DW:DW,MATCH(W271,Data!DT:DT,0))</f>
        <v>#REF!</v>
      </c>
      <c r="AV271" s="204" t="str">
        <f t="shared" ca="1" si="82"/>
        <v/>
      </c>
      <c r="AW271" s="204" t="e">
        <f t="array" aca="1" ref="AW271" ca="1">INDEX($AR$3:$AR$102,MATCH(LARGE(COUNTIF($AQ$3:$AQ$102,"&lt;"&amp;$AQ$3:$AQ$102),ROWS(AQ$3:AQ271)),COUNTIF($AQ$3:$AQ$102,"&lt;"&amp;$AQ$3:$AQ$102),0))</f>
        <v>#NUM!</v>
      </c>
      <c r="AX271" s="344"/>
      <c r="AY271" s="203"/>
      <c r="AZ271" s="203"/>
      <c r="BA271" s="203"/>
      <c r="BB271" s="203"/>
      <c r="BC271" s="203"/>
      <c r="BD271" s="203"/>
      <c r="BE271" s="203"/>
      <c r="BF271" s="203"/>
      <c r="BG271" s="203"/>
      <c r="BH271" s="203"/>
      <c r="BI271" s="203"/>
      <c r="BJ271" s="203"/>
      <c r="BK271" s="203"/>
      <c r="BL271" s="203"/>
      <c r="BM271" s="203"/>
      <c r="BN271" s="203"/>
      <c r="BO271" s="203"/>
      <c r="BP271" s="203"/>
      <c r="BQ271" s="203"/>
      <c r="BR271" s="203"/>
      <c r="BS271" s="203"/>
      <c r="BT271" s="203"/>
      <c r="BU271" s="203"/>
      <c r="BV271" s="203"/>
      <c r="BW271" s="203"/>
      <c r="BX271" s="203"/>
      <c r="BY271" s="203"/>
      <c r="BZ271" s="203"/>
      <c r="CA271" s="203"/>
      <c r="CB271" s="203"/>
      <c r="CC271" s="203"/>
      <c r="CD271" s="203"/>
      <c r="CE271" s="203"/>
      <c r="CF271" s="203"/>
      <c r="CG271" s="203"/>
      <c r="CH271" s="203"/>
      <c r="CI271" s="203"/>
      <c r="CJ271" s="203"/>
      <c r="CK271" s="203"/>
    </row>
    <row r="272" spans="1:89" s="65" customFormat="1" x14ac:dyDescent="0.25">
      <c r="A272" s="261"/>
      <c r="P272" s="203"/>
      <c r="Q272" s="203"/>
      <c r="R272" s="203"/>
      <c r="S272" s="203"/>
      <c r="T272" s="203"/>
      <c r="U272" s="213"/>
      <c r="V272" s="258"/>
      <c r="W272" s="213" t="e">
        <f>Data!#REF!</f>
        <v>#REF!</v>
      </c>
      <c r="X272" s="215">
        <f>IF(ISERROR(INDEX(Data!$DY:$IB,MATCH($W272,Data!$DT:$DT,0),MATCH(X$1&amp;"/"&amp;$A$2,Data!$DY$1:$IB$1,0)))=TRUE,0,INDEX(Data!$DY:$IB,MATCH($W272,Data!$DT:$DT,0),MATCH(X$1&amp;"/"&amp;$A$2,Data!$DY$1:$IB$1,0)))</f>
        <v>0</v>
      </c>
      <c r="Y272" s="215">
        <f>IF(ISERROR(INDEX(Data!$DY:$IB,MATCH($W272,Data!$DT:$DT,0),MATCH(Y$1&amp;"/"&amp;$A$2,Data!$DY$1:$IB$1,0)))=TRUE,0,INDEX(Data!$DY:$IB,MATCH($W272,Data!$DT:$DT,0),MATCH(Y$1&amp;"/"&amp;$A$2,Data!$DY$1:$IB$1,0)))</f>
        <v>0</v>
      </c>
      <c r="Z272" s="215">
        <f>IF(ISERROR(INDEX(Data!$DY:$IB,MATCH($W272,Data!$DT:$DT,0),MATCH(Z$1&amp;"/"&amp;$A$2,Data!$DY$1:$IB$1,0)))=TRUE,0,INDEX(Data!$DY:$IB,MATCH($W272,Data!$DT:$DT,0),MATCH(Z$1&amp;"/"&amp;$A$2,Data!$DY$1:$IB$1,0)))</f>
        <v>0</v>
      </c>
      <c r="AA272" s="215">
        <f>IF(ISERROR(INDEX(Data!$DY:$IB,MATCH($W272,Data!$DT:$DT,0),MATCH(AA$1&amp;"/"&amp;$A$2,Data!$DY$1:$IB$1,0)))=TRUE,0,INDEX(Data!$DY:$IB,MATCH($W272,Data!$DT:$DT,0),MATCH(AA$1&amp;"/"&amp;$A$2,Data!$DY$1:$IB$1,0)))</f>
        <v>0</v>
      </c>
      <c r="AB272" s="215">
        <f>IF(ISERROR(INDEX(Data!$DY:$IB,MATCH($W272,Data!$DT:$DT,0),MATCH(AB$1&amp;"/"&amp;$A$2,Data!$DY$1:$IB$1,0)))=TRUE,0,INDEX(Data!$DY:$IB,MATCH($W272,Data!$DT:$DT,0),MATCH(AB$1&amp;"/"&amp;$A$2,Data!$DY$1:$IB$1,0)))</f>
        <v>0</v>
      </c>
      <c r="AC272" s="213">
        <f t="array" aca="1" ref="AC272" ca="1">SUMPRODUCT(($X272:$AB272&lt;=AC$2)*($X272:$AB272&gt;0))</f>
        <v>0</v>
      </c>
      <c r="AD272" s="213">
        <f t="shared" ca="1" si="83"/>
        <v>0</v>
      </c>
      <c r="AE272" s="213">
        <f t="shared" ca="1" si="83"/>
        <v>0</v>
      </c>
      <c r="AF272" s="213">
        <f t="shared" ca="1" si="83"/>
        <v>0</v>
      </c>
      <c r="AG272" s="213">
        <f t="shared" ca="1" si="83"/>
        <v>0</v>
      </c>
      <c r="AH272" s="213">
        <f t="shared" ca="1" si="83"/>
        <v>0</v>
      </c>
      <c r="AI272" s="213">
        <f t="shared" ca="1" si="47"/>
        <v>0</v>
      </c>
      <c r="AJ272" s="213" t="str">
        <f t="shared" ca="1" si="74"/>
        <v/>
      </c>
      <c r="AK272" s="213" t="str">
        <f t="shared" ca="1" si="75"/>
        <v/>
      </c>
      <c r="AL272" s="213" t="str">
        <f t="shared" ca="1" si="76"/>
        <v/>
      </c>
      <c r="AM272" s="213" t="str">
        <f t="shared" ca="1" si="77"/>
        <v/>
      </c>
      <c r="AN272" s="213" t="str">
        <f t="shared" ca="1" si="78"/>
        <v/>
      </c>
      <c r="AO272" s="213" t="str">
        <f t="shared" ca="1" si="79"/>
        <v/>
      </c>
      <c r="AP272" s="213" t="str">
        <f t="shared" ca="1" si="80"/>
        <v/>
      </c>
      <c r="AQ272" s="213" t="str">
        <f t="shared" ca="1" si="81"/>
        <v/>
      </c>
      <c r="AR272" s="204" t="str">
        <f ca="1">IF(OFFSET($AB272,0,MATCH(A$17,AC$1:AI$1,0))=0,"",OFFSET($AB272,0,MATCH(A$17,AC$1:AI$1,0))&amp;" / "&amp;W272 &amp;" ("&amp;INDEX(Data!DX:DX,MATCH(W272,Data!DT:DT,0))&amp;")")</f>
        <v/>
      </c>
      <c r="AS272" s="204" t="e">
        <f>INDEX(Data!DX:DX,MATCH(W272,Data!DT:DT,0))</f>
        <v>#REF!</v>
      </c>
      <c r="AT272" s="204" t="e">
        <f>MID(INDEX(Data!A:A,MATCH(W272,Data!DT:DT,0)),2,5)</f>
        <v>#REF!</v>
      </c>
      <c r="AU272" s="204" t="e">
        <f>INDEX(Data!DW:DW,MATCH(W272,Data!DT:DT,0))</f>
        <v>#REF!</v>
      </c>
      <c r="AV272" s="204" t="str">
        <f t="shared" ca="1" si="82"/>
        <v/>
      </c>
      <c r="AW272" s="204" t="e">
        <f t="array" aca="1" ref="AW272" ca="1">INDEX($AR$3:$AR$102,MATCH(LARGE(COUNTIF($AQ$3:$AQ$102,"&lt;"&amp;$AQ$3:$AQ$102),ROWS(AQ$3:AQ272)),COUNTIF($AQ$3:$AQ$102,"&lt;"&amp;$AQ$3:$AQ$102),0))</f>
        <v>#NUM!</v>
      </c>
      <c r="AX272" s="344"/>
      <c r="AY272" s="203"/>
      <c r="AZ272" s="203"/>
      <c r="BA272" s="203"/>
      <c r="BB272" s="203"/>
      <c r="BC272" s="203"/>
      <c r="BD272" s="203"/>
      <c r="BE272" s="203"/>
      <c r="BF272" s="203"/>
      <c r="BG272" s="203"/>
      <c r="BH272" s="203"/>
      <c r="BI272" s="203"/>
      <c r="BJ272" s="203"/>
      <c r="BK272" s="203"/>
      <c r="BL272" s="203"/>
      <c r="BM272" s="203"/>
      <c r="BN272" s="203"/>
      <c r="BO272" s="203"/>
      <c r="BP272" s="203"/>
      <c r="BQ272" s="203"/>
      <c r="BR272" s="203"/>
      <c r="BS272" s="203"/>
      <c r="BT272" s="203"/>
      <c r="BU272" s="203"/>
      <c r="BV272" s="203"/>
      <c r="BW272" s="203"/>
      <c r="BX272" s="203"/>
      <c r="BY272" s="203"/>
      <c r="BZ272" s="203"/>
      <c r="CA272" s="203"/>
      <c r="CB272" s="203"/>
      <c r="CC272" s="203"/>
      <c r="CD272" s="203"/>
      <c r="CE272" s="203"/>
      <c r="CF272" s="203"/>
      <c r="CG272" s="203"/>
      <c r="CH272" s="203"/>
      <c r="CI272" s="203"/>
      <c r="CJ272" s="203"/>
      <c r="CK272" s="203"/>
    </row>
    <row r="273" spans="1:89" s="65" customFormat="1" x14ac:dyDescent="0.25">
      <c r="A273" s="261"/>
      <c r="P273" s="203"/>
      <c r="Q273" s="203"/>
      <c r="R273" s="203"/>
      <c r="S273" s="203"/>
      <c r="T273" s="203"/>
      <c r="U273" s="213"/>
      <c r="V273" s="258"/>
      <c r="W273" s="213" t="e">
        <f>Data!#REF!</f>
        <v>#REF!</v>
      </c>
      <c r="X273" s="215">
        <f>IF(ISERROR(INDEX(Data!$DY:$IB,MATCH($W273,Data!$DT:$DT,0),MATCH(X$1&amp;"/"&amp;$A$2,Data!$DY$1:$IB$1,0)))=TRUE,0,INDEX(Data!$DY:$IB,MATCH($W273,Data!$DT:$DT,0),MATCH(X$1&amp;"/"&amp;$A$2,Data!$DY$1:$IB$1,0)))</f>
        <v>0</v>
      </c>
      <c r="Y273" s="215">
        <f>IF(ISERROR(INDEX(Data!$DY:$IB,MATCH($W273,Data!$DT:$DT,0),MATCH(Y$1&amp;"/"&amp;$A$2,Data!$DY$1:$IB$1,0)))=TRUE,0,INDEX(Data!$DY:$IB,MATCH($W273,Data!$DT:$DT,0),MATCH(Y$1&amp;"/"&amp;$A$2,Data!$DY$1:$IB$1,0)))</f>
        <v>0</v>
      </c>
      <c r="Z273" s="215">
        <f>IF(ISERROR(INDEX(Data!$DY:$IB,MATCH($W273,Data!$DT:$DT,0),MATCH(Z$1&amp;"/"&amp;$A$2,Data!$DY$1:$IB$1,0)))=TRUE,0,INDEX(Data!$DY:$IB,MATCH($W273,Data!$DT:$DT,0),MATCH(Z$1&amp;"/"&amp;$A$2,Data!$DY$1:$IB$1,0)))</f>
        <v>0</v>
      </c>
      <c r="AA273" s="215">
        <f>IF(ISERROR(INDEX(Data!$DY:$IB,MATCH($W273,Data!$DT:$DT,0),MATCH(AA$1&amp;"/"&amp;$A$2,Data!$DY$1:$IB$1,0)))=TRUE,0,INDEX(Data!$DY:$IB,MATCH($W273,Data!$DT:$DT,0),MATCH(AA$1&amp;"/"&amp;$A$2,Data!$DY$1:$IB$1,0)))</f>
        <v>0</v>
      </c>
      <c r="AB273" s="215">
        <f>IF(ISERROR(INDEX(Data!$DY:$IB,MATCH($W273,Data!$DT:$DT,0),MATCH(AB$1&amp;"/"&amp;$A$2,Data!$DY$1:$IB$1,0)))=TRUE,0,INDEX(Data!$DY:$IB,MATCH($W273,Data!$DT:$DT,0),MATCH(AB$1&amp;"/"&amp;$A$2,Data!$DY$1:$IB$1,0)))</f>
        <v>0</v>
      </c>
      <c r="AC273" s="213">
        <f t="array" aca="1" ref="AC273" ca="1">SUMPRODUCT(($X273:$AB273&lt;=AC$2)*($X273:$AB273&gt;0))</f>
        <v>0</v>
      </c>
      <c r="AD273" s="213">
        <f t="shared" ca="1" si="83"/>
        <v>0</v>
      </c>
      <c r="AE273" s="213">
        <f t="shared" ca="1" si="83"/>
        <v>0</v>
      </c>
      <c r="AF273" s="213">
        <f t="shared" ca="1" si="83"/>
        <v>0</v>
      </c>
      <c r="AG273" s="213">
        <f t="shared" ca="1" si="83"/>
        <v>0</v>
      </c>
      <c r="AH273" s="213">
        <f t="shared" ca="1" si="83"/>
        <v>0</v>
      </c>
      <c r="AI273" s="213">
        <f t="shared" ca="1" si="47"/>
        <v>0</v>
      </c>
      <c r="AJ273" s="213" t="str">
        <f t="shared" ca="1" si="74"/>
        <v/>
      </c>
      <c r="AK273" s="213" t="str">
        <f t="shared" ca="1" si="75"/>
        <v/>
      </c>
      <c r="AL273" s="213" t="str">
        <f t="shared" ca="1" si="76"/>
        <v/>
      </c>
      <c r="AM273" s="213" t="str">
        <f t="shared" ca="1" si="77"/>
        <v/>
      </c>
      <c r="AN273" s="213" t="str">
        <f t="shared" ca="1" si="78"/>
        <v/>
      </c>
      <c r="AO273" s="213" t="str">
        <f t="shared" ca="1" si="79"/>
        <v/>
      </c>
      <c r="AP273" s="213" t="str">
        <f t="shared" ca="1" si="80"/>
        <v/>
      </c>
      <c r="AQ273" s="213" t="str">
        <f t="shared" ca="1" si="81"/>
        <v/>
      </c>
      <c r="AR273" s="204" t="str">
        <f ca="1">IF(OFFSET($AB273,0,MATCH(A$17,AC$1:AI$1,0))=0,"",OFFSET($AB273,0,MATCH(A$17,AC$1:AI$1,0))&amp;" / "&amp;W273 &amp;" ("&amp;INDEX(Data!DX:DX,MATCH(W273,Data!DT:DT,0))&amp;")")</f>
        <v/>
      </c>
      <c r="AS273" s="204" t="e">
        <f>INDEX(Data!DX:DX,MATCH(W273,Data!DT:DT,0))</f>
        <v>#REF!</v>
      </c>
      <c r="AT273" s="204" t="e">
        <f>MID(INDEX(Data!A:A,MATCH(W273,Data!DT:DT,0)),2,5)</f>
        <v>#REF!</v>
      </c>
      <c r="AU273" s="204" t="e">
        <f>INDEX(Data!DW:DW,MATCH(W273,Data!DT:DT,0))</f>
        <v>#REF!</v>
      </c>
      <c r="AV273" s="204" t="str">
        <f t="shared" ca="1" si="82"/>
        <v/>
      </c>
      <c r="AW273" s="204" t="e">
        <f t="array" aca="1" ref="AW273" ca="1">INDEX($AR$3:$AR$102,MATCH(LARGE(COUNTIF($AQ$3:$AQ$102,"&lt;"&amp;$AQ$3:$AQ$102),ROWS(AQ$3:AQ273)),COUNTIF($AQ$3:$AQ$102,"&lt;"&amp;$AQ$3:$AQ$102),0))</f>
        <v>#NUM!</v>
      </c>
      <c r="AX273" s="344"/>
      <c r="AY273" s="203"/>
      <c r="AZ273" s="203"/>
      <c r="BA273" s="203"/>
      <c r="BB273" s="203"/>
      <c r="BC273" s="203"/>
      <c r="BD273" s="203"/>
      <c r="BE273" s="203"/>
      <c r="BF273" s="203"/>
      <c r="BG273" s="203"/>
      <c r="BH273" s="203"/>
      <c r="BI273" s="203"/>
      <c r="BJ273" s="203"/>
      <c r="BK273" s="203"/>
      <c r="BL273" s="203"/>
      <c r="BM273" s="203"/>
      <c r="BN273" s="203"/>
      <c r="BO273" s="203"/>
      <c r="BP273" s="203"/>
      <c r="BQ273" s="203"/>
      <c r="BR273" s="203"/>
      <c r="BS273" s="203"/>
      <c r="BT273" s="203"/>
      <c r="BU273" s="203"/>
      <c r="BV273" s="203"/>
      <c r="BW273" s="203"/>
      <c r="BX273" s="203"/>
      <c r="BY273" s="203"/>
      <c r="BZ273" s="203"/>
      <c r="CA273" s="203"/>
      <c r="CB273" s="203"/>
      <c r="CC273" s="203"/>
      <c r="CD273" s="203"/>
      <c r="CE273" s="203"/>
      <c r="CF273" s="203"/>
      <c r="CG273" s="203"/>
      <c r="CH273" s="203"/>
      <c r="CI273" s="203"/>
      <c r="CJ273" s="203"/>
      <c r="CK273" s="203"/>
    </row>
    <row r="274" spans="1:89" s="65" customFormat="1" x14ac:dyDescent="0.25">
      <c r="A274" s="261"/>
      <c r="P274" s="203"/>
      <c r="Q274" s="203"/>
      <c r="R274" s="203"/>
      <c r="S274" s="203"/>
      <c r="T274" s="203"/>
      <c r="U274" s="213"/>
      <c r="V274" s="258"/>
      <c r="W274" s="213" t="e">
        <f>Data!#REF!</f>
        <v>#REF!</v>
      </c>
      <c r="X274" s="215">
        <f>IF(ISERROR(INDEX(Data!$DY:$IB,MATCH($W274,Data!$DT:$DT,0),MATCH(X$1&amp;"/"&amp;$A$2,Data!$DY$1:$IB$1,0)))=TRUE,0,INDEX(Data!$DY:$IB,MATCH($W274,Data!$DT:$DT,0),MATCH(X$1&amp;"/"&amp;$A$2,Data!$DY$1:$IB$1,0)))</f>
        <v>0</v>
      </c>
      <c r="Y274" s="215">
        <f>IF(ISERROR(INDEX(Data!$DY:$IB,MATCH($W274,Data!$DT:$DT,0),MATCH(Y$1&amp;"/"&amp;$A$2,Data!$DY$1:$IB$1,0)))=TRUE,0,INDEX(Data!$DY:$IB,MATCH($W274,Data!$DT:$DT,0),MATCH(Y$1&amp;"/"&amp;$A$2,Data!$DY$1:$IB$1,0)))</f>
        <v>0</v>
      </c>
      <c r="Z274" s="215">
        <f>IF(ISERROR(INDEX(Data!$DY:$IB,MATCH($W274,Data!$DT:$DT,0),MATCH(Z$1&amp;"/"&amp;$A$2,Data!$DY$1:$IB$1,0)))=TRUE,0,INDEX(Data!$DY:$IB,MATCH($W274,Data!$DT:$DT,0),MATCH(Z$1&amp;"/"&amp;$A$2,Data!$DY$1:$IB$1,0)))</f>
        <v>0</v>
      </c>
      <c r="AA274" s="215">
        <f>IF(ISERROR(INDEX(Data!$DY:$IB,MATCH($W274,Data!$DT:$DT,0),MATCH(AA$1&amp;"/"&amp;$A$2,Data!$DY$1:$IB$1,0)))=TRUE,0,INDEX(Data!$DY:$IB,MATCH($W274,Data!$DT:$DT,0),MATCH(AA$1&amp;"/"&amp;$A$2,Data!$DY$1:$IB$1,0)))</f>
        <v>0</v>
      </c>
      <c r="AB274" s="215">
        <f>IF(ISERROR(INDEX(Data!$DY:$IB,MATCH($W274,Data!$DT:$DT,0),MATCH(AB$1&amp;"/"&amp;$A$2,Data!$DY$1:$IB$1,0)))=TRUE,0,INDEX(Data!$DY:$IB,MATCH($W274,Data!$DT:$DT,0),MATCH(AB$1&amp;"/"&amp;$A$2,Data!$DY$1:$IB$1,0)))</f>
        <v>0</v>
      </c>
      <c r="AC274" s="213">
        <f t="array" aca="1" ref="AC274" ca="1">SUMPRODUCT(($X274:$AB274&lt;=AC$2)*($X274:$AB274&gt;0))</f>
        <v>0</v>
      </c>
      <c r="AD274" s="213">
        <f t="shared" ca="1" si="83"/>
        <v>0</v>
      </c>
      <c r="AE274" s="213">
        <f t="shared" ca="1" si="83"/>
        <v>0</v>
      </c>
      <c r="AF274" s="213">
        <f t="shared" ca="1" si="83"/>
        <v>0</v>
      </c>
      <c r="AG274" s="213">
        <f t="shared" ca="1" si="83"/>
        <v>0</v>
      </c>
      <c r="AH274" s="213">
        <f t="shared" ca="1" si="83"/>
        <v>0</v>
      </c>
      <c r="AI274" s="213">
        <f t="shared" ca="1" si="47"/>
        <v>0</v>
      </c>
      <c r="AJ274" s="213" t="str">
        <f t="shared" ca="1" si="74"/>
        <v/>
      </c>
      <c r="AK274" s="213" t="str">
        <f t="shared" ca="1" si="75"/>
        <v/>
      </c>
      <c r="AL274" s="213" t="str">
        <f t="shared" ca="1" si="76"/>
        <v/>
      </c>
      <c r="AM274" s="213" t="str">
        <f t="shared" ca="1" si="77"/>
        <v/>
      </c>
      <c r="AN274" s="213" t="str">
        <f t="shared" ca="1" si="78"/>
        <v/>
      </c>
      <c r="AO274" s="213" t="str">
        <f t="shared" ca="1" si="79"/>
        <v/>
      </c>
      <c r="AP274" s="213" t="str">
        <f t="shared" ca="1" si="80"/>
        <v/>
      </c>
      <c r="AQ274" s="213" t="str">
        <f t="shared" ca="1" si="81"/>
        <v/>
      </c>
      <c r="AR274" s="204" t="str">
        <f ca="1">IF(OFFSET($AB274,0,MATCH(A$17,AC$1:AI$1,0))=0,"",OFFSET($AB274,0,MATCH(A$17,AC$1:AI$1,0))&amp;" / "&amp;W274 &amp;" ("&amp;INDEX(Data!DX:DX,MATCH(W274,Data!DT:DT,0))&amp;")")</f>
        <v/>
      </c>
      <c r="AS274" s="204" t="e">
        <f>INDEX(Data!DX:DX,MATCH(W274,Data!DT:DT,0))</f>
        <v>#REF!</v>
      </c>
      <c r="AT274" s="204" t="e">
        <f>MID(INDEX(Data!A:A,MATCH(W274,Data!DT:DT,0)),2,5)</f>
        <v>#REF!</v>
      </c>
      <c r="AU274" s="204" t="e">
        <f>INDEX(Data!DW:DW,MATCH(W274,Data!DT:DT,0))</f>
        <v>#REF!</v>
      </c>
      <c r="AV274" s="204" t="str">
        <f t="shared" ca="1" si="82"/>
        <v/>
      </c>
      <c r="AW274" s="204" t="e">
        <f t="array" aca="1" ref="AW274" ca="1">INDEX($AR$3:$AR$102,MATCH(LARGE(COUNTIF($AQ$3:$AQ$102,"&lt;"&amp;$AQ$3:$AQ$102),ROWS(AQ$3:AQ274)),COUNTIF($AQ$3:$AQ$102,"&lt;"&amp;$AQ$3:$AQ$102),0))</f>
        <v>#NUM!</v>
      </c>
      <c r="AX274" s="344"/>
      <c r="AY274" s="203"/>
      <c r="AZ274" s="203"/>
      <c r="BA274" s="203"/>
      <c r="BB274" s="203"/>
      <c r="BC274" s="203"/>
      <c r="BD274" s="203"/>
      <c r="BE274" s="203"/>
      <c r="BF274" s="203"/>
      <c r="BG274" s="203"/>
      <c r="BH274" s="203"/>
      <c r="BI274" s="203"/>
      <c r="BJ274" s="203"/>
      <c r="BK274" s="203"/>
      <c r="BL274" s="203"/>
      <c r="BM274" s="203"/>
      <c r="BN274" s="203"/>
      <c r="BO274" s="203"/>
      <c r="BP274" s="203"/>
      <c r="BQ274" s="203"/>
      <c r="BR274" s="203"/>
      <c r="BS274" s="203"/>
      <c r="BT274" s="203"/>
      <c r="BU274" s="203"/>
      <c r="BV274" s="203"/>
      <c r="BW274" s="203"/>
      <c r="BX274" s="203"/>
      <c r="BY274" s="203"/>
      <c r="BZ274" s="203"/>
      <c r="CA274" s="203"/>
      <c r="CB274" s="203"/>
      <c r="CC274" s="203"/>
      <c r="CD274" s="203"/>
      <c r="CE274" s="203"/>
      <c r="CF274" s="203"/>
      <c r="CG274" s="203"/>
      <c r="CH274" s="203"/>
      <c r="CI274" s="203"/>
      <c r="CJ274" s="203"/>
      <c r="CK274" s="203"/>
    </row>
    <row r="275" spans="1:89" s="65" customFormat="1" x14ac:dyDescent="0.25">
      <c r="A275" s="261"/>
      <c r="P275" s="203"/>
      <c r="Q275" s="203"/>
      <c r="R275" s="203"/>
      <c r="S275" s="203"/>
      <c r="T275" s="203"/>
      <c r="U275" s="213"/>
      <c r="V275" s="258"/>
      <c r="W275" s="213" t="e">
        <f>Data!#REF!</f>
        <v>#REF!</v>
      </c>
      <c r="X275" s="215">
        <f>IF(ISERROR(INDEX(Data!$DY:$IB,MATCH($W275,Data!$DT:$DT,0),MATCH(X$1&amp;"/"&amp;$A$2,Data!$DY$1:$IB$1,0)))=TRUE,0,INDEX(Data!$DY:$IB,MATCH($W275,Data!$DT:$DT,0),MATCH(X$1&amp;"/"&amp;$A$2,Data!$DY$1:$IB$1,0)))</f>
        <v>0</v>
      </c>
      <c r="Y275" s="215">
        <f>IF(ISERROR(INDEX(Data!$DY:$IB,MATCH($W275,Data!$DT:$DT,0),MATCH(Y$1&amp;"/"&amp;$A$2,Data!$DY$1:$IB$1,0)))=TRUE,0,INDEX(Data!$DY:$IB,MATCH($W275,Data!$DT:$DT,0),MATCH(Y$1&amp;"/"&amp;$A$2,Data!$DY$1:$IB$1,0)))</f>
        <v>0</v>
      </c>
      <c r="Z275" s="215">
        <f>IF(ISERROR(INDEX(Data!$DY:$IB,MATCH($W275,Data!$DT:$DT,0),MATCH(Z$1&amp;"/"&amp;$A$2,Data!$DY$1:$IB$1,0)))=TRUE,0,INDEX(Data!$DY:$IB,MATCH($W275,Data!$DT:$DT,0),MATCH(Z$1&amp;"/"&amp;$A$2,Data!$DY$1:$IB$1,0)))</f>
        <v>0</v>
      </c>
      <c r="AA275" s="215">
        <f>IF(ISERROR(INDEX(Data!$DY:$IB,MATCH($W275,Data!$DT:$DT,0),MATCH(AA$1&amp;"/"&amp;$A$2,Data!$DY$1:$IB$1,0)))=TRUE,0,INDEX(Data!$DY:$IB,MATCH($W275,Data!$DT:$DT,0),MATCH(AA$1&amp;"/"&amp;$A$2,Data!$DY$1:$IB$1,0)))</f>
        <v>0</v>
      </c>
      <c r="AB275" s="215">
        <f>IF(ISERROR(INDEX(Data!$DY:$IB,MATCH($W275,Data!$DT:$DT,0),MATCH(AB$1&amp;"/"&amp;$A$2,Data!$DY$1:$IB$1,0)))=TRUE,0,INDEX(Data!$DY:$IB,MATCH($W275,Data!$DT:$DT,0),MATCH(AB$1&amp;"/"&amp;$A$2,Data!$DY$1:$IB$1,0)))</f>
        <v>0</v>
      </c>
      <c r="AC275" s="213">
        <f t="array" aca="1" ref="AC275" ca="1">SUMPRODUCT(($X275:$AB275&lt;=AC$2)*($X275:$AB275&gt;0))</f>
        <v>0</v>
      </c>
      <c r="AD275" s="213">
        <f t="shared" ca="1" si="83"/>
        <v>0</v>
      </c>
      <c r="AE275" s="213">
        <f t="shared" ca="1" si="83"/>
        <v>0</v>
      </c>
      <c r="AF275" s="213">
        <f t="shared" ca="1" si="83"/>
        <v>0</v>
      </c>
      <c r="AG275" s="213">
        <f t="shared" ca="1" si="83"/>
        <v>0</v>
      </c>
      <c r="AH275" s="213">
        <f t="shared" ca="1" si="83"/>
        <v>0</v>
      </c>
      <c r="AI275" s="213">
        <f t="shared" ca="1" si="47"/>
        <v>0</v>
      </c>
      <c r="AJ275" s="213" t="str">
        <f t="shared" ref="AJ275:AJ338" ca="1" si="84">IF($AC275=0,"",IF(AND($X275&lt;=AC$2,$X275&gt;0),"/R1","")&amp;IF(AND($Y275&lt;=AC$2,$Y275&gt;0),"/R2","")&amp;IF(AND($Z275&lt;=AC$2,$Z275&gt;0),"/R3","")&amp;IF(AND($AA275&lt;=AC$2,$AA275&gt;0),"/F","")&amp;IF(AND($AB275&lt;=AC$2,$AB275&gt;0),"/PO",""))</f>
        <v/>
      </c>
      <c r="AK275" s="213" t="str">
        <f t="shared" ref="AK275:AK338" ca="1" si="85">IF(AD275=0,"",IF($X275=AD$2,"/R1","")&amp;IF($Y275=AD$2,"/R2","")&amp;IF($Z275=AD$2,"/R3","")&amp;IF($AA275=AD$2,"/F","")&amp;IF($AB275=AD$2,"/PO",""))</f>
        <v/>
      </c>
      <c r="AL275" s="213" t="str">
        <f t="shared" ref="AL275:AL338" ca="1" si="86">IF(AE275=0,"",IF($X275=AE$2,"/R1","")&amp;IF($Y275=AE$2,"/R2","")&amp;IF($Z275=AE$2,"/R3","")&amp;IF($AA275=AE$2,"/F","")&amp;IF($AB275=AE$2,"/PO",""))</f>
        <v/>
      </c>
      <c r="AM275" s="213" t="str">
        <f t="shared" ref="AM275:AM338" ca="1" si="87">IF(AF275=0,"",IF($X275=AF$2,"/R1","")&amp;IF($Y275=AF$2,"/R2","")&amp;IF($Z275=AF$2,"/R3","")&amp;IF($AA275=AF$2,"/F","")&amp;IF($AB275=AF$2,"/PO",""))</f>
        <v/>
      </c>
      <c r="AN275" s="213" t="str">
        <f t="shared" ref="AN275:AN338" ca="1" si="88">IF(AG275=0,"",IF($X275=AG$2,"/R1","")&amp;IF($Y275=AG$2,"/R2","")&amp;IF($Z275=AG$2,"/R3","")&amp;IF($AA275=AG$2,"/F","")&amp;IF($AB275=AG$2,"/PO",""))</f>
        <v/>
      </c>
      <c r="AO275" s="213" t="str">
        <f t="shared" ref="AO275:AO338" ca="1" si="89">IF(AH275=0,"",IF($X275=AH$2,"/R1","")&amp;IF($Y275=AH$2,"/R2","")&amp;IF($Z275=AH$2,"/R3","")&amp;IF($AA275=AH$2,"/F","")&amp;IF($AB275=AH$2,"/PO",""))</f>
        <v/>
      </c>
      <c r="AP275" s="213" t="str">
        <f t="shared" ref="AP275:AP338" ca="1" si="90">IF(AI275=0,"",IF($X275&gt;=AI$2,"/R1","")&amp;IF($Y275&gt;=AI$2,"/R2","")&amp;IF($Z275&gt;=AI$2,"/R3","")&amp;IF($AA275&gt;=AI$2,"/F","")&amp;IF($AB275&gt;=AI$2,"/PO",""))</f>
        <v/>
      </c>
      <c r="AQ275" s="213" t="str">
        <f t="shared" ref="AQ275:AQ338" ca="1" si="91">IF(OFFSET($AB275,0,MATCH(A$17,AC$1:AI$1,0))=0,"",OFFSET($AB275,0,MATCH(A$17,AC$1:AI$1,0))&amp;IF(AS275="NF",200,500)-SUBSTITUTE(AT275,"NF","")&amp;AU275)</f>
        <v/>
      </c>
      <c r="AR275" s="204" t="str">
        <f ca="1">IF(OFFSET($AB275,0,MATCH(A$17,AC$1:AI$1,0))=0,"",OFFSET($AB275,0,MATCH(A$17,AC$1:AI$1,0))&amp;" / "&amp;W275 &amp;" ("&amp;INDEX(Data!DX:DX,MATCH(W275,Data!DT:DT,0))&amp;")")</f>
        <v/>
      </c>
      <c r="AS275" s="204" t="e">
        <f>INDEX(Data!DX:DX,MATCH(W275,Data!DT:DT,0))</f>
        <v>#REF!</v>
      </c>
      <c r="AT275" s="204" t="e">
        <f>MID(INDEX(Data!A:A,MATCH(W275,Data!DT:DT,0)),2,5)</f>
        <v>#REF!</v>
      </c>
      <c r="AU275" s="204" t="e">
        <f>INDEX(Data!DW:DW,MATCH(W275,Data!DT:DT,0))</f>
        <v>#REF!</v>
      </c>
      <c r="AV275" s="204" t="str">
        <f t="shared" ref="AV275:AV338" ca="1" si="92">MID(OFFSET($AI275,0,MATCH(A$17,AJ$1:AP$1,0)),2,30)</f>
        <v/>
      </c>
      <c r="AW275" s="204" t="e">
        <f t="array" aca="1" ref="AW275" ca="1">INDEX($AR$3:$AR$102,MATCH(LARGE(COUNTIF($AQ$3:$AQ$102,"&lt;"&amp;$AQ$3:$AQ$102),ROWS(AQ$3:AQ275)),COUNTIF($AQ$3:$AQ$102,"&lt;"&amp;$AQ$3:$AQ$102),0))</f>
        <v>#NUM!</v>
      </c>
      <c r="AX275" s="344"/>
      <c r="AY275" s="203"/>
      <c r="AZ275" s="203"/>
      <c r="BA275" s="203"/>
      <c r="BB275" s="203"/>
      <c r="BC275" s="203"/>
      <c r="BD275" s="203"/>
      <c r="BE275" s="203"/>
      <c r="BF275" s="203"/>
      <c r="BG275" s="203"/>
      <c r="BH275" s="203"/>
      <c r="BI275" s="203"/>
      <c r="BJ275" s="203"/>
      <c r="BK275" s="203"/>
      <c r="BL275" s="203"/>
      <c r="BM275" s="203"/>
      <c r="BN275" s="203"/>
      <c r="BO275" s="203"/>
      <c r="BP275" s="203"/>
      <c r="BQ275" s="203"/>
      <c r="BR275" s="203"/>
      <c r="BS275" s="203"/>
      <c r="BT275" s="203"/>
      <c r="BU275" s="203"/>
      <c r="BV275" s="203"/>
      <c r="BW275" s="203"/>
      <c r="BX275" s="203"/>
      <c r="BY275" s="203"/>
      <c r="BZ275" s="203"/>
      <c r="CA275" s="203"/>
      <c r="CB275" s="203"/>
      <c r="CC275" s="203"/>
      <c r="CD275" s="203"/>
      <c r="CE275" s="203"/>
      <c r="CF275" s="203"/>
      <c r="CG275" s="203"/>
      <c r="CH275" s="203"/>
      <c r="CI275" s="203"/>
      <c r="CJ275" s="203"/>
      <c r="CK275" s="203"/>
    </row>
    <row r="276" spans="1:89" s="65" customFormat="1" x14ac:dyDescent="0.25">
      <c r="A276" s="261"/>
      <c r="P276" s="203"/>
      <c r="Q276" s="203"/>
      <c r="R276" s="203"/>
      <c r="S276" s="203"/>
      <c r="T276" s="203"/>
      <c r="U276" s="213"/>
      <c r="V276" s="258"/>
      <c r="W276" s="213" t="e">
        <f>Data!#REF!</f>
        <v>#REF!</v>
      </c>
      <c r="X276" s="215">
        <f>IF(ISERROR(INDEX(Data!$DY:$IB,MATCH($W276,Data!$DT:$DT,0),MATCH(X$1&amp;"/"&amp;$A$2,Data!$DY$1:$IB$1,0)))=TRUE,0,INDEX(Data!$DY:$IB,MATCH($W276,Data!$DT:$DT,0),MATCH(X$1&amp;"/"&amp;$A$2,Data!$DY$1:$IB$1,0)))</f>
        <v>0</v>
      </c>
      <c r="Y276" s="215">
        <f>IF(ISERROR(INDEX(Data!$DY:$IB,MATCH($W276,Data!$DT:$DT,0),MATCH(Y$1&amp;"/"&amp;$A$2,Data!$DY$1:$IB$1,0)))=TRUE,0,INDEX(Data!$DY:$IB,MATCH($W276,Data!$DT:$DT,0),MATCH(Y$1&amp;"/"&amp;$A$2,Data!$DY$1:$IB$1,0)))</f>
        <v>0</v>
      </c>
      <c r="Z276" s="215">
        <f>IF(ISERROR(INDEX(Data!$DY:$IB,MATCH($W276,Data!$DT:$DT,0),MATCH(Z$1&amp;"/"&amp;$A$2,Data!$DY$1:$IB$1,0)))=TRUE,0,INDEX(Data!$DY:$IB,MATCH($W276,Data!$DT:$DT,0),MATCH(Z$1&amp;"/"&amp;$A$2,Data!$DY$1:$IB$1,0)))</f>
        <v>0</v>
      </c>
      <c r="AA276" s="215">
        <f>IF(ISERROR(INDEX(Data!$DY:$IB,MATCH($W276,Data!$DT:$DT,0),MATCH(AA$1&amp;"/"&amp;$A$2,Data!$DY$1:$IB$1,0)))=TRUE,0,INDEX(Data!$DY:$IB,MATCH($W276,Data!$DT:$DT,0),MATCH(AA$1&amp;"/"&amp;$A$2,Data!$DY$1:$IB$1,0)))</f>
        <v>0</v>
      </c>
      <c r="AB276" s="215">
        <f>IF(ISERROR(INDEX(Data!$DY:$IB,MATCH($W276,Data!$DT:$DT,0),MATCH(AB$1&amp;"/"&amp;$A$2,Data!$DY$1:$IB$1,0)))=TRUE,0,INDEX(Data!$DY:$IB,MATCH($W276,Data!$DT:$DT,0),MATCH(AB$1&amp;"/"&amp;$A$2,Data!$DY$1:$IB$1,0)))</f>
        <v>0</v>
      </c>
      <c r="AC276" s="213">
        <f t="array" aca="1" ref="AC276" ca="1">SUMPRODUCT(($X276:$AB276&lt;=AC$2)*($X276:$AB276&gt;0))</f>
        <v>0</v>
      </c>
      <c r="AD276" s="213">
        <f t="shared" ca="1" si="83"/>
        <v>0</v>
      </c>
      <c r="AE276" s="213">
        <f t="shared" ca="1" si="83"/>
        <v>0</v>
      </c>
      <c r="AF276" s="213">
        <f t="shared" ca="1" si="83"/>
        <v>0</v>
      </c>
      <c r="AG276" s="213">
        <f t="shared" ca="1" si="83"/>
        <v>0</v>
      </c>
      <c r="AH276" s="213">
        <f t="shared" ca="1" si="83"/>
        <v>0</v>
      </c>
      <c r="AI276" s="213">
        <f t="shared" ca="1" si="47"/>
        <v>0</v>
      </c>
      <c r="AJ276" s="213" t="str">
        <f t="shared" ca="1" si="84"/>
        <v/>
      </c>
      <c r="AK276" s="213" t="str">
        <f t="shared" ca="1" si="85"/>
        <v/>
      </c>
      <c r="AL276" s="213" t="str">
        <f t="shared" ca="1" si="86"/>
        <v/>
      </c>
      <c r="AM276" s="213" t="str">
        <f t="shared" ca="1" si="87"/>
        <v/>
      </c>
      <c r="AN276" s="213" t="str">
        <f t="shared" ca="1" si="88"/>
        <v/>
      </c>
      <c r="AO276" s="213" t="str">
        <f t="shared" ca="1" si="89"/>
        <v/>
      </c>
      <c r="AP276" s="213" t="str">
        <f t="shared" ca="1" si="90"/>
        <v/>
      </c>
      <c r="AQ276" s="213" t="str">
        <f t="shared" ca="1" si="91"/>
        <v/>
      </c>
      <c r="AR276" s="204" t="str">
        <f ca="1">IF(OFFSET($AB276,0,MATCH(A$17,AC$1:AI$1,0))=0,"",OFFSET($AB276,0,MATCH(A$17,AC$1:AI$1,0))&amp;" / "&amp;W276 &amp;" ("&amp;INDEX(Data!DX:DX,MATCH(W276,Data!DT:DT,0))&amp;")")</f>
        <v/>
      </c>
      <c r="AS276" s="204" t="e">
        <f>INDEX(Data!DX:DX,MATCH(W276,Data!DT:DT,0))</f>
        <v>#REF!</v>
      </c>
      <c r="AT276" s="204" t="e">
        <f>MID(INDEX(Data!A:A,MATCH(W276,Data!DT:DT,0)),2,5)</f>
        <v>#REF!</v>
      </c>
      <c r="AU276" s="204" t="e">
        <f>INDEX(Data!DW:DW,MATCH(W276,Data!DT:DT,0))</f>
        <v>#REF!</v>
      </c>
      <c r="AV276" s="204" t="str">
        <f t="shared" ca="1" si="92"/>
        <v/>
      </c>
      <c r="AW276" s="204" t="e">
        <f t="array" aca="1" ref="AW276" ca="1">INDEX($AR$3:$AR$102,MATCH(LARGE(COUNTIF($AQ$3:$AQ$102,"&lt;"&amp;$AQ$3:$AQ$102),ROWS(AQ$3:AQ276)),COUNTIF($AQ$3:$AQ$102,"&lt;"&amp;$AQ$3:$AQ$102),0))</f>
        <v>#NUM!</v>
      </c>
      <c r="AX276" s="344"/>
      <c r="AY276" s="203"/>
      <c r="AZ276" s="203"/>
      <c r="BA276" s="203"/>
      <c r="BB276" s="203"/>
      <c r="BC276" s="203"/>
      <c r="BD276" s="203"/>
      <c r="BE276" s="203"/>
      <c r="BF276" s="203"/>
      <c r="BG276" s="203"/>
      <c r="BH276" s="203"/>
      <c r="BI276" s="203"/>
      <c r="BJ276" s="203"/>
      <c r="BK276" s="203"/>
      <c r="BL276" s="203"/>
      <c r="BM276" s="203"/>
      <c r="BN276" s="203"/>
      <c r="BO276" s="203"/>
      <c r="BP276" s="203"/>
      <c r="BQ276" s="203"/>
      <c r="BR276" s="203"/>
      <c r="BS276" s="203"/>
      <c r="BT276" s="203"/>
      <c r="BU276" s="203"/>
      <c r="BV276" s="203"/>
      <c r="BW276" s="203"/>
      <c r="BX276" s="203"/>
      <c r="BY276" s="203"/>
      <c r="BZ276" s="203"/>
      <c r="CA276" s="203"/>
      <c r="CB276" s="203"/>
      <c r="CC276" s="203"/>
      <c r="CD276" s="203"/>
      <c r="CE276" s="203"/>
      <c r="CF276" s="203"/>
      <c r="CG276" s="203"/>
      <c r="CH276" s="203"/>
      <c r="CI276" s="203"/>
      <c r="CJ276" s="203"/>
      <c r="CK276" s="203"/>
    </row>
    <row r="277" spans="1:89" s="65" customFormat="1" x14ac:dyDescent="0.25">
      <c r="A277" s="261"/>
      <c r="P277" s="203"/>
      <c r="Q277" s="203"/>
      <c r="R277" s="203"/>
      <c r="S277" s="203"/>
      <c r="T277" s="203"/>
      <c r="U277" s="213"/>
      <c r="V277" s="258"/>
      <c r="W277" s="213" t="e">
        <f>Data!#REF!</f>
        <v>#REF!</v>
      </c>
      <c r="X277" s="215">
        <f>IF(ISERROR(INDEX(Data!$DY:$IB,MATCH($W277,Data!$DT:$DT,0),MATCH(X$1&amp;"/"&amp;$A$2,Data!$DY$1:$IB$1,0)))=TRUE,0,INDEX(Data!$DY:$IB,MATCH($W277,Data!$DT:$DT,0),MATCH(X$1&amp;"/"&amp;$A$2,Data!$DY$1:$IB$1,0)))</f>
        <v>0</v>
      </c>
      <c r="Y277" s="215">
        <f>IF(ISERROR(INDEX(Data!$DY:$IB,MATCH($W277,Data!$DT:$DT,0),MATCH(Y$1&amp;"/"&amp;$A$2,Data!$DY$1:$IB$1,0)))=TRUE,0,INDEX(Data!$DY:$IB,MATCH($W277,Data!$DT:$DT,0),MATCH(Y$1&amp;"/"&amp;$A$2,Data!$DY$1:$IB$1,0)))</f>
        <v>0</v>
      </c>
      <c r="Z277" s="215">
        <f>IF(ISERROR(INDEX(Data!$DY:$IB,MATCH($W277,Data!$DT:$DT,0),MATCH(Z$1&amp;"/"&amp;$A$2,Data!$DY$1:$IB$1,0)))=TRUE,0,INDEX(Data!$DY:$IB,MATCH($W277,Data!$DT:$DT,0),MATCH(Z$1&amp;"/"&amp;$A$2,Data!$DY$1:$IB$1,0)))</f>
        <v>0</v>
      </c>
      <c r="AA277" s="215">
        <f>IF(ISERROR(INDEX(Data!$DY:$IB,MATCH($W277,Data!$DT:$DT,0),MATCH(AA$1&amp;"/"&amp;$A$2,Data!$DY$1:$IB$1,0)))=TRUE,0,INDEX(Data!$DY:$IB,MATCH($W277,Data!$DT:$DT,0),MATCH(AA$1&amp;"/"&amp;$A$2,Data!$DY$1:$IB$1,0)))</f>
        <v>0</v>
      </c>
      <c r="AB277" s="215">
        <f>IF(ISERROR(INDEX(Data!$DY:$IB,MATCH($W277,Data!$DT:$DT,0),MATCH(AB$1&amp;"/"&amp;$A$2,Data!$DY$1:$IB$1,0)))=TRUE,0,INDEX(Data!$DY:$IB,MATCH($W277,Data!$DT:$DT,0),MATCH(AB$1&amp;"/"&amp;$A$2,Data!$DY$1:$IB$1,0)))</f>
        <v>0</v>
      </c>
      <c r="AC277" s="213">
        <f t="array" aca="1" ref="AC277" ca="1">SUMPRODUCT(($X277:$AB277&lt;=AC$2)*($X277:$AB277&gt;0))</f>
        <v>0</v>
      </c>
      <c r="AD277" s="213">
        <f t="shared" ca="1" si="83"/>
        <v>0</v>
      </c>
      <c r="AE277" s="213">
        <f t="shared" ca="1" si="83"/>
        <v>0</v>
      </c>
      <c r="AF277" s="213">
        <f t="shared" ca="1" si="83"/>
        <v>0</v>
      </c>
      <c r="AG277" s="213">
        <f t="shared" ca="1" si="83"/>
        <v>0</v>
      </c>
      <c r="AH277" s="213">
        <f t="shared" ca="1" si="83"/>
        <v>0</v>
      </c>
      <c r="AI277" s="213">
        <f t="shared" ca="1" si="47"/>
        <v>0</v>
      </c>
      <c r="AJ277" s="213" t="str">
        <f t="shared" ca="1" si="84"/>
        <v/>
      </c>
      <c r="AK277" s="213" t="str">
        <f t="shared" ca="1" si="85"/>
        <v/>
      </c>
      <c r="AL277" s="213" t="str">
        <f t="shared" ca="1" si="86"/>
        <v/>
      </c>
      <c r="AM277" s="213" t="str">
        <f t="shared" ca="1" si="87"/>
        <v/>
      </c>
      <c r="AN277" s="213" t="str">
        <f t="shared" ca="1" si="88"/>
        <v/>
      </c>
      <c r="AO277" s="213" t="str">
        <f t="shared" ca="1" si="89"/>
        <v/>
      </c>
      <c r="AP277" s="213" t="str">
        <f t="shared" ca="1" si="90"/>
        <v/>
      </c>
      <c r="AQ277" s="213" t="str">
        <f t="shared" ca="1" si="91"/>
        <v/>
      </c>
      <c r="AR277" s="204" t="str">
        <f ca="1">IF(OFFSET($AB277,0,MATCH(A$17,AC$1:AI$1,0))=0,"",OFFSET($AB277,0,MATCH(A$17,AC$1:AI$1,0))&amp;" / "&amp;W277 &amp;" ("&amp;INDEX(Data!DX:DX,MATCH(W277,Data!DT:DT,0))&amp;")")</f>
        <v/>
      </c>
      <c r="AS277" s="204" t="e">
        <f>INDEX(Data!DX:DX,MATCH(W277,Data!DT:DT,0))</f>
        <v>#REF!</v>
      </c>
      <c r="AT277" s="204" t="e">
        <f>MID(INDEX(Data!A:A,MATCH(W277,Data!DT:DT,0)),2,5)</f>
        <v>#REF!</v>
      </c>
      <c r="AU277" s="204" t="e">
        <f>INDEX(Data!DW:DW,MATCH(W277,Data!DT:DT,0))</f>
        <v>#REF!</v>
      </c>
      <c r="AV277" s="204" t="str">
        <f t="shared" ca="1" si="92"/>
        <v/>
      </c>
      <c r="AW277" s="204" t="e">
        <f t="array" aca="1" ref="AW277" ca="1">INDEX($AR$3:$AR$102,MATCH(LARGE(COUNTIF($AQ$3:$AQ$102,"&lt;"&amp;$AQ$3:$AQ$102),ROWS(AQ$3:AQ277)),COUNTIF($AQ$3:$AQ$102,"&lt;"&amp;$AQ$3:$AQ$102),0))</f>
        <v>#NUM!</v>
      </c>
      <c r="AX277" s="344"/>
      <c r="AY277" s="203"/>
      <c r="AZ277" s="203"/>
      <c r="BA277" s="203"/>
      <c r="BB277" s="203"/>
      <c r="BC277" s="203"/>
      <c r="BD277" s="203"/>
      <c r="BE277" s="203"/>
      <c r="BF277" s="203"/>
      <c r="BG277" s="203"/>
      <c r="BH277" s="203"/>
      <c r="BI277" s="203"/>
      <c r="BJ277" s="203"/>
      <c r="BK277" s="203"/>
      <c r="BL277" s="203"/>
      <c r="BM277" s="203"/>
      <c r="BN277" s="203"/>
      <c r="BO277" s="203"/>
      <c r="BP277" s="203"/>
      <c r="BQ277" s="203"/>
      <c r="BR277" s="203"/>
      <c r="BS277" s="203"/>
      <c r="BT277" s="203"/>
      <c r="BU277" s="203"/>
      <c r="BV277" s="203"/>
      <c r="BW277" s="203"/>
      <c r="BX277" s="203"/>
      <c r="BY277" s="203"/>
      <c r="BZ277" s="203"/>
      <c r="CA277" s="203"/>
      <c r="CB277" s="203"/>
      <c r="CC277" s="203"/>
      <c r="CD277" s="203"/>
      <c r="CE277" s="203"/>
      <c r="CF277" s="203"/>
      <c r="CG277" s="203"/>
      <c r="CH277" s="203"/>
      <c r="CI277" s="203"/>
      <c r="CJ277" s="203"/>
      <c r="CK277" s="203"/>
    </row>
    <row r="278" spans="1:89" s="65" customFormat="1" x14ac:dyDescent="0.25">
      <c r="A278" s="261"/>
      <c r="P278" s="203"/>
      <c r="Q278" s="203"/>
      <c r="R278" s="203"/>
      <c r="S278" s="203"/>
      <c r="T278" s="203"/>
      <c r="U278" s="213"/>
      <c r="V278" s="258"/>
      <c r="W278" s="213" t="e">
        <f>Data!#REF!</f>
        <v>#REF!</v>
      </c>
      <c r="X278" s="215">
        <f>IF(ISERROR(INDEX(Data!$DY:$IB,MATCH($W278,Data!$DT:$DT,0),MATCH(X$1&amp;"/"&amp;$A$2,Data!$DY$1:$IB$1,0)))=TRUE,0,INDEX(Data!$DY:$IB,MATCH($W278,Data!$DT:$DT,0),MATCH(X$1&amp;"/"&amp;$A$2,Data!$DY$1:$IB$1,0)))</f>
        <v>0</v>
      </c>
      <c r="Y278" s="215">
        <f>IF(ISERROR(INDEX(Data!$DY:$IB,MATCH($W278,Data!$DT:$DT,0),MATCH(Y$1&amp;"/"&amp;$A$2,Data!$DY$1:$IB$1,0)))=TRUE,0,INDEX(Data!$DY:$IB,MATCH($W278,Data!$DT:$DT,0),MATCH(Y$1&amp;"/"&amp;$A$2,Data!$DY$1:$IB$1,0)))</f>
        <v>0</v>
      </c>
      <c r="Z278" s="215">
        <f>IF(ISERROR(INDEX(Data!$DY:$IB,MATCH($W278,Data!$DT:$DT,0),MATCH(Z$1&amp;"/"&amp;$A$2,Data!$DY$1:$IB$1,0)))=TRUE,0,INDEX(Data!$DY:$IB,MATCH($W278,Data!$DT:$DT,0),MATCH(Z$1&amp;"/"&amp;$A$2,Data!$DY$1:$IB$1,0)))</f>
        <v>0</v>
      </c>
      <c r="AA278" s="215">
        <f>IF(ISERROR(INDEX(Data!$DY:$IB,MATCH($W278,Data!$DT:$DT,0),MATCH(AA$1&amp;"/"&amp;$A$2,Data!$DY$1:$IB$1,0)))=TRUE,0,INDEX(Data!$DY:$IB,MATCH($W278,Data!$DT:$DT,0),MATCH(AA$1&amp;"/"&amp;$A$2,Data!$DY$1:$IB$1,0)))</f>
        <v>0</v>
      </c>
      <c r="AB278" s="215">
        <f>IF(ISERROR(INDEX(Data!$DY:$IB,MATCH($W278,Data!$DT:$DT,0),MATCH(AB$1&amp;"/"&amp;$A$2,Data!$DY$1:$IB$1,0)))=TRUE,0,INDEX(Data!$DY:$IB,MATCH($W278,Data!$DT:$DT,0),MATCH(AB$1&amp;"/"&amp;$A$2,Data!$DY$1:$IB$1,0)))</f>
        <v>0</v>
      </c>
      <c r="AC278" s="213">
        <f t="array" aca="1" ref="AC278" ca="1">SUMPRODUCT(($X278:$AB278&lt;=AC$2)*($X278:$AB278&gt;0))</f>
        <v>0</v>
      </c>
      <c r="AD278" s="213">
        <f t="shared" ca="1" si="83"/>
        <v>0</v>
      </c>
      <c r="AE278" s="213">
        <f t="shared" ca="1" si="83"/>
        <v>0</v>
      </c>
      <c r="AF278" s="213">
        <f t="shared" ca="1" si="83"/>
        <v>0</v>
      </c>
      <c r="AG278" s="213">
        <f t="shared" ca="1" si="83"/>
        <v>0</v>
      </c>
      <c r="AH278" s="213">
        <f t="shared" ca="1" si="83"/>
        <v>0</v>
      </c>
      <c r="AI278" s="213">
        <f t="shared" ca="1" si="47"/>
        <v>0</v>
      </c>
      <c r="AJ278" s="213" t="str">
        <f t="shared" ca="1" si="84"/>
        <v/>
      </c>
      <c r="AK278" s="213" t="str">
        <f t="shared" ca="1" si="85"/>
        <v/>
      </c>
      <c r="AL278" s="213" t="str">
        <f t="shared" ca="1" si="86"/>
        <v/>
      </c>
      <c r="AM278" s="213" t="str">
        <f t="shared" ca="1" si="87"/>
        <v/>
      </c>
      <c r="AN278" s="213" t="str">
        <f t="shared" ca="1" si="88"/>
        <v/>
      </c>
      <c r="AO278" s="213" t="str">
        <f t="shared" ca="1" si="89"/>
        <v/>
      </c>
      <c r="AP278" s="213" t="str">
        <f t="shared" ca="1" si="90"/>
        <v/>
      </c>
      <c r="AQ278" s="213" t="str">
        <f t="shared" ca="1" si="91"/>
        <v/>
      </c>
      <c r="AR278" s="204" t="str">
        <f ca="1">IF(OFFSET($AB278,0,MATCH(A$17,AC$1:AI$1,0))=0,"",OFFSET($AB278,0,MATCH(A$17,AC$1:AI$1,0))&amp;" / "&amp;W278 &amp;" ("&amp;INDEX(Data!DX:DX,MATCH(W278,Data!DT:DT,0))&amp;")")</f>
        <v/>
      </c>
      <c r="AS278" s="204" t="e">
        <f>INDEX(Data!DX:DX,MATCH(W278,Data!DT:DT,0))</f>
        <v>#REF!</v>
      </c>
      <c r="AT278" s="204" t="e">
        <f>MID(INDEX(Data!A:A,MATCH(W278,Data!DT:DT,0)),2,5)</f>
        <v>#REF!</v>
      </c>
      <c r="AU278" s="204" t="e">
        <f>INDEX(Data!DW:DW,MATCH(W278,Data!DT:DT,0))</f>
        <v>#REF!</v>
      </c>
      <c r="AV278" s="204" t="str">
        <f t="shared" ca="1" si="92"/>
        <v/>
      </c>
      <c r="AW278" s="204" t="e">
        <f t="array" aca="1" ref="AW278" ca="1">INDEX($AR$3:$AR$102,MATCH(LARGE(COUNTIF($AQ$3:$AQ$102,"&lt;"&amp;$AQ$3:$AQ$102),ROWS(AQ$3:AQ278)),COUNTIF($AQ$3:$AQ$102,"&lt;"&amp;$AQ$3:$AQ$102),0))</f>
        <v>#NUM!</v>
      </c>
      <c r="AX278" s="344"/>
      <c r="AY278" s="203"/>
      <c r="AZ278" s="203"/>
      <c r="BA278" s="203"/>
      <c r="BB278" s="203"/>
      <c r="BC278" s="203"/>
      <c r="BD278" s="203"/>
      <c r="BE278" s="203"/>
      <c r="BF278" s="203"/>
      <c r="BG278" s="203"/>
      <c r="BH278" s="203"/>
      <c r="BI278" s="203"/>
      <c r="BJ278" s="203"/>
      <c r="BK278" s="203"/>
      <c r="BL278" s="203"/>
      <c r="BM278" s="203"/>
      <c r="BN278" s="203"/>
      <c r="BO278" s="203"/>
      <c r="BP278" s="203"/>
      <c r="BQ278" s="203"/>
      <c r="BR278" s="203"/>
      <c r="BS278" s="203"/>
      <c r="BT278" s="203"/>
      <c r="BU278" s="203"/>
      <c r="BV278" s="203"/>
      <c r="BW278" s="203"/>
      <c r="BX278" s="203"/>
      <c r="BY278" s="203"/>
      <c r="BZ278" s="203"/>
      <c r="CA278" s="203"/>
      <c r="CB278" s="203"/>
      <c r="CC278" s="203"/>
      <c r="CD278" s="203"/>
      <c r="CE278" s="203"/>
      <c r="CF278" s="203"/>
      <c r="CG278" s="203"/>
      <c r="CH278" s="203"/>
      <c r="CI278" s="203"/>
      <c r="CJ278" s="203"/>
      <c r="CK278" s="203"/>
    </row>
    <row r="279" spans="1:89" s="65" customFormat="1" x14ac:dyDescent="0.25">
      <c r="A279" s="261"/>
      <c r="P279" s="203"/>
      <c r="Q279" s="203"/>
      <c r="R279" s="203"/>
      <c r="S279" s="203"/>
      <c r="T279" s="203"/>
      <c r="U279" s="213"/>
      <c r="V279" s="258"/>
      <c r="W279" s="213" t="e">
        <f>Data!#REF!</f>
        <v>#REF!</v>
      </c>
      <c r="X279" s="215">
        <f>IF(ISERROR(INDEX(Data!$DY:$IB,MATCH($W279,Data!$DT:$DT,0),MATCH(X$1&amp;"/"&amp;$A$2,Data!$DY$1:$IB$1,0)))=TRUE,0,INDEX(Data!$DY:$IB,MATCH($W279,Data!$DT:$DT,0),MATCH(X$1&amp;"/"&amp;$A$2,Data!$DY$1:$IB$1,0)))</f>
        <v>0</v>
      </c>
      <c r="Y279" s="215">
        <f>IF(ISERROR(INDEX(Data!$DY:$IB,MATCH($W279,Data!$DT:$DT,0),MATCH(Y$1&amp;"/"&amp;$A$2,Data!$DY$1:$IB$1,0)))=TRUE,0,INDEX(Data!$DY:$IB,MATCH($W279,Data!$DT:$DT,0),MATCH(Y$1&amp;"/"&amp;$A$2,Data!$DY$1:$IB$1,0)))</f>
        <v>0</v>
      </c>
      <c r="Z279" s="215">
        <f>IF(ISERROR(INDEX(Data!$DY:$IB,MATCH($W279,Data!$DT:$DT,0),MATCH(Z$1&amp;"/"&amp;$A$2,Data!$DY$1:$IB$1,0)))=TRUE,0,INDEX(Data!$DY:$IB,MATCH($W279,Data!$DT:$DT,0),MATCH(Z$1&amp;"/"&amp;$A$2,Data!$DY$1:$IB$1,0)))</f>
        <v>0</v>
      </c>
      <c r="AA279" s="215">
        <f>IF(ISERROR(INDEX(Data!$DY:$IB,MATCH($W279,Data!$DT:$DT,0),MATCH(AA$1&amp;"/"&amp;$A$2,Data!$DY$1:$IB$1,0)))=TRUE,0,INDEX(Data!$DY:$IB,MATCH($W279,Data!$DT:$DT,0),MATCH(AA$1&amp;"/"&amp;$A$2,Data!$DY$1:$IB$1,0)))</f>
        <v>0</v>
      </c>
      <c r="AB279" s="215">
        <f>IF(ISERROR(INDEX(Data!$DY:$IB,MATCH($W279,Data!$DT:$DT,0),MATCH(AB$1&amp;"/"&amp;$A$2,Data!$DY$1:$IB$1,0)))=TRUE,0,INDEX(Data!$DY:$IB,MATCH($W279,Data!$DT:$DT,0),MATCH(AB$1&amp;"/"&amp;$A$2,Data!$DY$1:$IB$1,0)))</f>
        <v>0</v>
      </c>
      <c r="AC279" s="213">
        <f t="array" aca="1" ref="AC279" ca="1">SUMPRODUCT(($X279:$AB279&lt;=AC$2)*($X279:$AB279&gt;0))</f>
        <v>0</v>
      </c>
      <c r="AD279" s="213">
        <f t="shared" ca="1" si="83"/>
        <v>0</v>
      </c>
      <c r="AE279" s="213">
        <f t="shared" ca="1" si="83"/>
        <v>0</v>
      </c>
      <c r="AF279" s="213">
        <f t="shared" ca="1" si="83"/>
        <v>0</v>
      </c>
      <c r="AG279" s="213">
        <f t="shared" ca="1" si="83"/>
        <v>0</v>
      </c>
      <c r="AH279" s="213">
        <f t="shared" ca="1" si="83"/>
        <v>0</v>
      </c>
      <c r="AI279" s="213">
        <f t="shared" ca="1" si="47"/>
        <v>0</v>
      </c>
      <c r="AJ279" s="213" t="str">
        <f t="shared" ca="1" si="84"/>
        <v/>
      </c>
      <c r="AK279" s="213" t="str">
        <f t="shared" ca="1" si="85"/>
        <v/>
      </c>
      <c r="AL279" s="213" t="str">
        <f t="shared" ca="1" si="86"/>
        <v/>
      </c>
      <c r="AM279" s="213" t="str">
        <f t="shared" ca="1" si="87"/>
        <v/>
      </c>
      <c r="AN279" s="213" t="str">
        <f t="shared" ca="1" si="88"/>
        <v/>
      </c>
      <c r="AO279" s="213" t="str">
        <f t="shared" ca="1" si="89"/>
        <v/>
      </c>
      <c r="AP279" s="213" t="str">
        <f t="shared" ca="1" si="90"/>
        <v/>
      </c>
      <c r="AQ279" s="213" t="str">
        <f t="shared" ca="1" si="91"/>
        <v/>
      </c>
      <c r="AR279" s="204" t="str">
        <f ca="1">IF(OFFSET($AB279,0,MATCH(A$17,AC$1:AI$1,0))=0,"",OFFSET($AB279,0,MATCH(A$17,AC$1:AI$1,0))&amp;" / "&amp;W279 &amp;" ("&amp;INDEX(Data!DX:DX,MATCH(W279,Data!DT:DT,0))&amp;")")</f>
        <v/>
      </c>
      <c r="AS279" s="204" t="e">
        <f>INDEX(Data!DX:DX,MATCH(W279,Data!DT:DT,0))</f>
        <v>#REF!</v>
      </c>
      <c r="AT279" s="204" t="e">
        <f>MID(INDEX(Data!A:A,MATCH(W279,Data!DT:DT,0)),2,5)</f>
        <v>#REF!</v>
      </c>
      <c r="AU279" s="204" t="e">
        <f>INDEX(Data!DW:DW,MATCH(W279,Data!DT:DT,0))</f>
        <v>#REF!</v>
      </c>
      <c r="AV279" s="204" t="str">
        <f t="shared" ca="1" si="92"/>
        <v/>
      </c>
      <c r="AW279" s="204" t="e">
        <f t="array" aca="1" ref="AW279" ca="1">INDEX($AR$3:$AR$102,MATCH(LARGE(COUNTIF($AQ$3:$AQ$102,"&lt;"&amp;$AQ$3:$AQ$102),ROWS(AQ$3:AQ279)),COUNTIF($AQ$3:$AQ$102,"&lt;"&amp;$AQ$3:$AQ$102),0))</f>
        <v>#NUM!</v>
      </c>
      <c r="AX279" s="344"/>
      <c r="AY279" s="203"/>
      <c r="AZ279" s="203"/>
      <c r="BA279" s="203"/>
      <c r="BB279" s="203"/>
      <c r="BC279" s="203"/>
      <c r="BD279" s="203"/>
      <c r="BE279" s="203"/>
      <c r="BF279" s="203"/>
      <c r="BG279" s="203"/>
      <c r="BH279" s="203"/>
      <c r="BI279" s="203"/>
      <c r="BJ279" s="203"/>
      <c r="BK279" s="203"/>
      <c r="BL279" s="203"/>
      <c r="BM279" s="203"/>
      <c r="BN279" s="203"/>
      <c r="BO279" s="203"/>
      <c r="BP279" s="203"/>
      <c r="BQ279" s="203"/>
      <c r="BR279" s="203"/>
      <c r="BS279" s="203"/>
      <c r="BT279" s="203"/>
      <c r="BU279" s="203"/>
      <c r="BV279" s="203"/>
      <c r="BW279" s="203"/>
      <c r="BX279" s="203"/>
      <c r="BY279" s="203"/>
      <c r="BZ279" s="203"/>
      <c r="CA279" s="203"/>
      <c r="CB279" s="203"/>
      <c r="CC279" s="203"/>
      <c r="CD279" s="203"/>
      <c r="CE279" s="203"/>
      <c r="CF279" s="203"/>
      <c r="CG279" s="203"/>
      <c r="CH279" s="203"/>
      <c r="CI279" s="203"/>
      <c r="CJ279" s="203"/>
      <c r="CK279" s="203"/>
    </row>
    <row r="280" spans="1:89" s="65" customFormat="1" x14ac:dyDescent="0.25">
      <c r="A280" s="261"/>
      <c r="P280" s="203"/>
      <c r="Q280" s="203"/>
      <c r="R280" s="203"/>
      <c r="S280" s="203"/>
      <c r="T280" s="203"/>
      <c r="U280" s="213"/>
      <c r="V280" s="258"/>
      <c r="W280" s="213" t="e">
        <f>Data!#REF!</f>
        <v>#REF!</v>
      </c>
      <c r="X280" s="215">
        <f>IF(ISERROR(INDEX(Data!$DY:$IB,MATCH($W280,Data!$DT:$DT,0),MATCH(X$1&amp;"/"&amp;$A$2,Data!$DY$1:$IB$1,0)))=TRUE,0,INDEX(Data!$DY:$IB,MATCH($W280,Data!$DT:$DT,0),MATCH(X$1&amp;"/"&amp;$A$2,Data!$DY$1:$IB$1,0)))</f>
        <v>0</v>
      </c>
      <c r="Y280" s="215">
        <f>IF(ISERROR(INDEX(Data!$DY:$IB,MATCH($W280,Data!$DT:$DT,0),MATCH(Y$1&amp;"/"&amp;$A$2,Data!$DY$1:$IB$1,0)))=TRUE,0,INDEX(Data!$DY:$IB,MATCH($W280,Data!$DT:$DT,0),MATCH(Y$1&amp;"/"&amp;$A$2,Data!$DY$1:$IB$1,0)))</f>
        <v>0</v>
      </c>
      <c r="Z280" s="215">
        <f>IF(ISERROR(INDEX(Data!$DY:$IB,MATCH($W280,Data!$DT:$DT,0),MATCH(Z$1&amp;"/"&amp;$A$2,Data!$DY$1:$IB$1,0)))=TRUE,0,INDEX(Data!$DY:$IB,MATCH($W280,Data!$DT:$DT,0),MATCH(Z$1&amp;"/"&amp;$A$2,Data!$DY$1:$IB$1,0)))</f>
        <v>0</v>
      </c>
      <c r="AA280" s="215">
        <f>IF(ISERROR(INDEX(Data!$DY:$IB,MATCH($W280,Data!$DT:$DT,0),MATCH(AA$1&amp;"/"&amp;$A$2,Data!$DY$1:$IB$1,0)))=TRUE,0,INDEX(Data!$DY:$IB,MATCH($W280,Data!$DT:$DT,0),MATCH(AA$1&amp;"/"&amp;$A$2,Data!$DY$1:$IB$1,0)))</f>
        <v>0</v>
      </c>
      <c r="AB280" s="215">
        <f>IF(ISERROR(INDEX(Data!$DY:$IB,MATCH($W280,Data!$DT:$DT,0),MATCH(AB$1&amp;"/"&amp;$A$2,Data!$DY$1:$IB$1,0)))=TRUE,0,INDEX(Data!$DY:$IB,MATCH($W280,Data!$DT:$DT,0),MATCH(AB$1&amp;"/"&amp;$A$2,Data!$DY$1:$IB$1,0)))</f>
        <v>0</v>
      </c>
      <c r="AC280" s="213">
        <f t="array" aca="1" ref="AC280" ca="1">SUMPRODUCT(($X280:$AB280&lt;=AC$2)*($X280:$AB280&gt;0))</f>
        <v>0</v>
      </c>
      <c r="AD280" s="213">
        <f t="shared" ca="1" si="83"/>
        <v>0</v>
      </c>
      <c r="AE280" s="213">
        <f t="shared" ca="1" si="83"/>
        <v>0</v>
      </c>
      <c r="AF280" s="213">
        <f t="shared" ca="1" si="83"/>
        <v>0</v>
      </c>
      <c r="AG280" s="213">
        <f t="shared" ca="1" si="83"/>
        <v>0</v>
      </c>
      <c r="AH280" s="213">
        <f t="shared" ca="1" si="83"/>
        <v>0</v>
      </c>
      <c r="AI280" s="213">
        <f t="shared" ca="1" si="47"/>
        <v>0</v>
      </c>
      <c r="AJ280" s="213" t="str">
        <f t="shared" ca="1" si="84"/>
        <v/>
      </c>
      <c r="AK280" s="213" t="str">
        <f t="shared" ca="1" si="85"/>
        <v/>
      </c>
      <c r="AL280" s="213" t="str">
        <f t="shared" ca="1" si="86"/>
        <v/>
      </c>
      <c r="AM280" s="213" t="str">
        <f t="shared" ca="1" si="87"/>
        <v/>
      </c>
      <c r="AN280" s="213" t="str">
        <f t="shared" ca="1" si="88"/>
        <v/>
      </c>
      <c r="AO280" s="213" t="str">
        <f t="shared" ca="1" si="89"/>
        <v/>
      </c>
      <c r="AP280" s="213" t="str">
        <f t="shared" ca="1" si="90"/>
        <v/>
      </c>
      <c r="AQ280" s="213" t="str">
        <f t="shared" ca="1" si="91"/>
        <v/>
      </c>
      <c r="AR280" s="204" t="str">
        <f ca="1">IF(OFFSET($AB280,0,MATCH(A$17,AC$1:AI$1,0))=0,"",OFFSET($AB280,0,MATCH(A$17,AC$1:AI$1,0))&amp;" / "&amp;W280 &amp;" ("&amp;INDEX(Data!DX:DX,MATCH(W280,Data!DT:DT,0))&amp;")")</f>
        <v/>
      </c>
      <c r="AS280" s="204" t="e">
        <f>INDEX(Data!DX:DX,MATCH(W280,Data!DT:DT,0))</f>
        <v>#REF!</v>
      </c>
      <c r="AT280" s="204" t="e">
        <f>MID(INDEX(Data!A:A,MATCH(W280,Data!DT:DT,0)),2,5)</f>
        <v>#REF!</v>
      </c>
      <c r="AU280" s="204" t="e">
        <f>INDEX(Data!DW:DW,MATCH(W280,Data!DT:DT,0))</f>
        <v>#REF!</v>
      </c>
      <c r="AV280" s="204" t="str">
        <f t="shared" ca="1" si="92"/>
        <v/>
      </c>
      <c r="AW280" s="204" t="e">
        <f t="array" aca="1" ref="AW280" ca="1">INDEX($AR$3:$AR$102,MATCH(LARGE(COUNTIF($AQ$3:$AQ$102,"&lt;"&amp;$AQ$3:$AQ$102),ROWS(AQ$3:AQ280)),COUNTIF($AQ$3:$AQ$102,"&lt;"&amp;$AQ$3:$AQ$102),0))</f>
        <v>#NUM!</v>
      </c>
      <c r="AX280" s="344"/>
      <c r="AY280" s="203"/>
      <c r="AZ280" s="203"/>
      <c r="BA280" s="203"/>
      <c r="BB280" s="203"/>
      <c r="BC280" s="203"/>
      <c r="BD280" s="203"/>
      <c r="BE280" s="203"/>
      <c r="BF280" s="203"/>
      <c r="BG280" s="203"/>
      <c r="BH280" s="203"/>
      <c r="BI280" s="203"/>
      <c r="BJ280" s="203"/>
      <c r="BK280" s="203"/>
      <c r="BL280" s="203"/>
      <c r="BM280" s="203"/>
      <c r="BN280" s="203"/>
      <c r="BO280" s="203"/>
      <c r="BP280" s="203"/>
      <c r="BQ280" s="203"/>
      <c r="BR280" s="203"/>
      <c r="BS280" s="203"/>
      <c r="BT280" s="203"/>
      <c r="BU280" s="203"/>
      <c r="BV280" s="203"/>
      <c r="BW280" s="203"/>
      <c r="BX280" s="203"/>
      <c r="BY280" s="203"/>
      <c r="BZ280" s="203"/>
      <c r="CA280" s="203"/>
      <c r="CB280" s="203"/>
      <c r="CC280" s="203"/>
      <c r="CD280" s="203"/>
      <c r="CE280" s="203"/>
      <c r="CF280" s="203"/>
      <c r="CG280" s="203"/>
      <c r="CH280" s="203"/>
      <c r="CI280" s="203"/>
      <c r="CJ280" s="203"/>
      <c r="CK280" s="203"/>
    </row>
    <row r="281" spans="1:89" s="65" customFormat="1" x14ac:dyDescent="0.25">
      <c r="A281" s="261"/>
      <c r="P281" s="203"/>
      <c r="Q281" s="203"/>
      <c r="R281" s="203"/>
      <c r="S281" s="203"/>
      <c r="T281" s="203"/>
      <c r="U281" s="213"/>
      <c r="V281" s="258"/>
      <c r="W281" s="213" t="e">
        <f>Data!#REF!</f>
        <v>#REF!</v>
      </c>
      <c r="X281" s="215">
        <f>IF(ISERROR(INDEX(Data!$DY:$IB,MATCH($W281,Data!$DT:$DT,0),MATCH(X$1&amp;"/"&amp;$A$2,Data!$DY$1:$IB$1,0)))=TRUE,0,INDEX(Data!$DY:$IB,MATCH($W281,Data!$DT:$DT,0),MATCH(X$1&amp;"/"&amp;$A$2,Data!$DY$1:$IB$1,0)))</f>
        <v>0</v>
      </c>
      <c r="Y281" s="215">
        <f>IF(ISERROR(INDEX(Data!$DY:$IB,MATCH($W281,Data!$DT:$DT,0),MATCH(Y$1&amp;"/"&amp;$A$2,Data!$DY$1:$IB$1,0)))=TRUE,0,INDEX(Data!$DY:$IB,MATCH($W281,Data!$DT:$DT,0),MATCH(Y$1&amp;"/"&amp;$A$2,Data!$DY$1:$IB$1,0)))</f>
        <v>0</v>
      </c>
      <c r="Z281" s="215">
        <f>IF(ISERROR(INDEX(Data!$DY:$IB,MATCH($W281,Data!$DT:$DT,0),MATCH(Z$1&amp;"/"&amp;$A$2,Data!$DY$1:$IB$1,0)))=TRUE,0,INDEX(Data!$DY:$IB,MATCH($W281,Data!$DT:$DT,0),MATCH(Z$1&amp;"/"&amp;$A$2,Data!$DY$1:$IB$1,0)))</f>
        <v>0</v>
      </c>
      <c r="AA281" s="215">
        <f>IF(ISERROR(INDEX(Data!$DY:$IB,MATCH($W281,Data!$DT:$DT,0),MATCH(AA$1&amp;"/"&amp;$A$2,Data!$DY$1:$IB$1,0)))=TRUE,0,INDEX(Data!$DY:$IB,MATCH($W281,Data!$DT:$DT,0),MATCH(AA$1&amp;"/"&amp;$A$2,Data!$DY$1:$IB$1,0)))</f>
        <v>0</v>
      </c>
      <c r="AB281" s="215">
        <f>IF(ISERROR(INDEX(Data!$DY:$IB,MATCH($W281,Data!$DT:$DT,0),MATCH(AB$1&amp;"/"&amp;$A$2,Data!$DY$1:$IB$1,0)))=TRUE,0,INDEX(Data!$DY:$IB,MATCH($W281,Data!$DT:$DT,0),MATCH(AB$1&amp;"/"&amp;$A$2,Data!$DY$1:$IB$1,0)))</f>
        <v>0</v>
      </c>
      <c r="AC281" s="213">
        <f t="array" aca="1" ref="AC281" ca="1">SUMPRODUCT(($X281:$AB281&lt;=AC$2)*($X281:$AB281&gt;0))</f>
        <v>0</v>
      </c>
      <c r="AD281" s="213">
        <f t="shared" ca="1" si="83"/>
        <v>0</v>
      </c>
      <c r="AE281" s="213">
        <f t="shared" ca="1" si="83"/>
        <v>0</v>
      </c>
      <c r="AF281" s="213">
        <f t="shared" ca="1" si="83"/>
        <v>0</v>
      </c>
      <c r="AG281" s="213">
        <f t="shared" ca="1" si="83"/>
        <v>0</v>
      </c>
      <c r="AH281" s="213">
        <f t="shared" ca="1" si="83"/>
        <v>0</v>
      </c>
      <c r="AI281" s="213">
        <f t="shared" ca="1" si="47"/>
        <v>0</v>
      </c>
      <c r="AJ281" s="213" t="str">
        <f t="shared" ca="1" si="84"/>
        <v/>
      </c>
      <c r="AK281" s="213" t="str">
        <f t="shared" ca="1" si="85"/>
        <v/>
      </c>
      <c r="AL281" s="213" t="str">
        <f t="shared" ca="1" si="86"/>
        <v/>
      </c>
      <c r="AM281" s="213" t="str">
        <f t="shared" ca="1" si="87"/>
        <v/>
      </c>
      <c r="AN281" s="213" t="str">
        <f t="shared" ca="1" si="88"/>
        <v/>
      </c>
      <c r="AO281" s="213" t="str">
        <f t="shared" ca="1" si="89"/>
        <v/>
      </c>
      <c r="AP281" s="213" t="str">
        <f t="shared" ca="1" si="90"/>
        <v/>
      </c>
      <c r="AQ281" s="213" t="str">
        <f t="shared" ca="1" si="91"/>
        <v/>
      </c>
      <c r="AR281" s="204" t="str">
        <f ca="1">IF(OFFSET($AB281,0,MATCH(A$17,AC$1:AI$1,0))=0,"",OFFSET($AB281,0,MATCH(A$17,AC$1:AI$1,0))&amp;" / "&amp;W281 &amp;" ("&amp;INDEX(Data!DX:DX,MATCH(W281,Data!DT:DT,0))&amp;")")</f>
        <v/>
      </c>
      <c r="AS281" s="204" t="e">
        <f>INDEX(Data!DX:DX,MATCH(W281,Data!DT:DT,0))</f>
        <v>#REF!</v>
      </c>
      <c r="AT281" s="204" t="e">
        <f>MID(INDEX(Data!A:A,MATCH(W281,Data!DT:DT,0)),2,5)</f>
        <v>#REF!</v>
      </c>
      <c r="AU281" s="204" t="e">
        <f>INDEX(Data!DW:DW,MATCH(W281,Data!DT:DT,0))</f>
        <v>#REF!</v>
      </c>
      <c r="AV281" s="204" t="str">
        <f t="shared" ca="1" si="92"/>
        <v/>
      </c>
      <c r="AW281" s="204" t="e">
        <f t="array" aca="1" ref="AW281" ca="1">INDEX($AR$3:$AR$102,MATCH(LARGE(COUNTIF($AQ$3:$AQ$102,"&lt;"&amp;$AQ$3:$AQ$102),ROWS(AQ$3:AQ281)),COUNTIF($AQ$3:$AQ$102,"&lt;"&amp;$AQ$3:$AQ$102),0))</f>
        <v>#NUM!</v>
      </c>
      <c r="AX281" s="344"/>
      <c r="AY281" s="203"/>
      <c r="AZ281" s="203"/>
      <c r="BA281" s="203"/>
      <c r="BB281" s="203"/>
      <c r="BC281" s="203"/>
      <c r="BD281" s="203"/>
      <c r="BE281" s="203"/>
      <c r="BF281" s="203"/>
      <c r="BG281" s="203"/>
      <c r="BH281" s="203"/>
      <c r="BI281" s="203"/>
      <c r="BJ281" s="203"/>
      <c r="BK281" s="203"/>
      <c r="BL281" s="203"/>
      <c r="BM281" s="203"/>
      <c r="BN281" s="203"/>
      <c r="BO281" s="203"/>
      <c r="BP281" s="203"/>
      <c r="BQ281" s="203"/>
      <c r="BR281" s="203"/>
      <c r="BS281" s="203"/>
      <c r="BT281" s="203"/>
      <c r="BU281" s="203"/>
      <c r="BV281" s="203"/>
      <c r="BW281" s="203"/>
      <c r="BX281" s="203"/>
      <c r="BY281" s="203"/>
      <c r="BZ281" s="203"/>
      <c r="CA281" s="203"/>
      <c r="CB281" s="203"/>
      <c r="CC281" s="203"/>
      <c r="CD281" s="203"/>
      <c r="CE281" s="203"/>
      <c r="CF281" s="203"/>
      <c r="CG281" s="203"/>
      <c r="CH281" s="203"/>
      <c r="CI281" s="203"/>
      <c r="CJ281" s="203"/>
      <c r="CK281" s="203"/>
    </row>
    <row r="282" spans="1:89" s="65" customFormat="1" x14ac:dyDescent="0.25">
      <c r="A282" s="261"/>
      <c r="P282" s="203"/>
      <c r="Q282" s="203"/>
      <c r="R282" s="203"/>
      <c r="S282" s="203"/>
      <c r="T282" s="203"/>
      <c r="U282" s="213"/>
      <c r="V282" s="258"/>
      <c r="W282" s="213" t="e">
        <f>Data!#REF!</f>
        <v>#REF!</v>
      </c>
      <c r="X282" s="215">
        <f>IF(ISERROR(INDEX(Data!$DY:$IB,MATCH($W282,Data!$DT:$DT,0),MATCH(X$1&amp;"/"&amp;$A$2,Data!$DY$1:$IB$1,0)))=TRUE,0,INDEX(Data!$DY:$IB,MATCH($W282,Data!$DT:$DT,0),MATCH(X$1&amp;"/"&amp;$A$2,Data!$DY$1:$IB$1,0)))</f>
        <v>0</v>
      </c>
      <c r="Y282" s="215">
        <f>IF(ISERROR(INDEX(Data!$DY:$IB,MATCH($W282,Data!$DT:$DT,0),MATCH(Y$1&amp;"/"&amp;$A$2,Data!$DY$1:$IB$1,0)))=TRUE,0,INDEX(Data!$DY:$IB,MATCH($W282,Data!$DT:$DT,0),MATCH(Y$1&amp;"/"&amp;$A$2,Data!$DY$1:$IB$1,0)))</f>
        <v>0</v>
      </c>
      <c r="Z282" s="215">
        <f>IF(ISERROR(INDEX(Data!$DY:$IB,MATCH($W282,Data!$DT:$DT,0),MATCH(Z$1&amp;"/"&amp;$A$2,Data!$DY$1:$IB$1,0)))=TRUE,0,INDEX(Data!$DY:$IB,MATCH($W282,Data!$DT:$DT,0),MATCH(Z$1&amp;"/"&amp;$A$2,Data!$DY$1:$IB$1,0)))</f>
        <v>0</v>
      </c>
      <c r="AA282" s="215">
        <f>IF(ISERROR(INDEX(Data!$DY:$IB,MATCH($W282,Data!$DT:$DT,0),MATCH(AA$1&amp;"/"&amp;$A$2,Data!$DY$1:$IB$1,0)))=TRUE,0,INDEX(Data!$DY:$IB,MATCH($W282,Data!$DT:$DT,0),MATCH(AA$1&amp;"/"&amp;$A$2,Data!$DY$1:$IB$1,0)))</f>
        <v>0</v>
      </c>
      <c r="AB282" s="215">
        <f>IF(ISERROR(INDEX(Data!$DY:$IB,MATCH($W282,Data!$DT:$DT,0),MATCH(AB$1&amp;"/"&amp;$A$2,Data!$DY$1:$IB$1,0)))=TRUE,0,INDEX(Data!$DY:$IB,MATCH($W282,Data!$DT:$DT,0),MATCH(AB$1&amp;"/"&amp;$A$2,Data!$DY$1:$IB$1,0)))</f>
        <v>0</v>
      </c>
      <c r="AC282" s="213">
        <f t="array" aca="1" ref="AC282" ca="1">SUMPRODUCT(($X282:$AB282&lt;=AC$2)*($X282:$AB282&gt;0))</f>
        <v>0</v>
      </c>
      <c r="AD282" s="213">
        <f t="shared" ca="1" si="83"/>
        <v>0</v>
      </c>
      <c r="AE282" s="213">
        <f t="shared" ca="1" si="83"/>
        <v>0</v>
      </c>
      <c r="AF282" s="213">
        <f t="shared" ca="1" si="83"/>
        <v>0</v>
      </c>
      <c r="AG282" s="213">
        <f t="shared" ca="1" si="83"/>
        <v>0</v>
      </c>
      <c r="AH282" s="213">
        <f t="shared" ca="1" si="83"/>
        <v>0</v>
      </c>
      <c r="AI282" s="213">
        <f t="shared" ca="1" si="47"/>
        <v>0</v>
      </c>
      <c r="AJ282" s="213" t="str">
        <f t="shared" ca="1" si="84"/>
        <v/>
      </c>
      <c r="AK282" s="213" t="str">
        <f t="shared" ca="1" si="85"/>
        <v/>
      </c>
      <c r="AL282" s="213" t="str">
        <f t="shared" ca="1" si="86"/>
        <v/>
      </c>
      <c r="AM282" s="213" t="str">
        <f t="shared" ca="1" si="87"/>
        <v/>
      </c>
      <c r="AN282" s="213" t="str">
        <f t="shared" ca="1" si="88"/>
        <v/>
      </c>
      <c r="AO282" s="213" t="str">
        <f t="shared" ca="1" si="89"/>
        <v/>
      </c>
      <c r="AP282" s="213" t="str">
        <f t="shared" ca="1" si="90"/>
        <v/>
      </c>
      <c r="AQ282" s="213" t="str">
        <f t="shared" ca="1" si="91"/>
        <v/>
      </c>
      <c r="AR282" s="204" t="str">
        <f ca="1">IF(OFFSET($AB282,0,MATCH(A$17,AC$1:AI$1,0))=0,"",OFFSET($AB282,0,MATCH(A$17,AC$1:AI$1,0))&amp;" / "&amp;W282 &amp;" ("&amp;INDEX(Data!DX:DX,MATCH(W282,Data!DT:DT,0))&amp;")")</f>
        <v/>
      </c>
      <c r="AS282" s="204" t="e">
        <f>INDEX(Data!DX:DX,MATCH(W282,Data!DT:DT,0))</f>
        <v>#REF!</v>
      </c>
      <c r="AT282" s="204" t="e">
        <f>MID(INDEX(Data!A:A,MATCH(W282,Data!DT:DT,0)),2,5)</f>
        <v>#REF!</v>
      </c>
      <c r="AU282" s="204" t="e">
        <f>INDEX(Data!DW:DW,MATCH(W282,Data!DT:DT,0))</f>
        <v>#REF!</v>
      </c>
      <c r="AV282" s="204" t="str">
        <f t="shared" ca="1" si="92"/>
        <v/>
      </c>
      <c r="AW282" s="204" t="e">
        <f t="array" aca="1" ref="AW282" ca="1">INDEX($AR$3:$AR$102,MATCH(LARGE(COUNTIF($AQ$3:$AQ$102,"&lt;"&amp;$AQ$3:$AQ$102),ROWS(AQ$3:AQ282)),COUNTIF($AQ$3:$AQ$102,"&lt;"&amp;$AQ$3:$AQ$102),0))</f>
        <v>#NUM!</v>
      </c>
      <c r="AX282" s="344"/>
      <c r="AY282" s="203"/>
      <c r="AZ282" s="203"/>
      <c r="BA282" s="203"/>
      <c r="BB282" s="203"/>
      <c r="BC282" s="203"/>
      <c r="BD282" s="203"/>
      <c r="BE282" s="203"/>
      <c r="BF282" s="203"/>
      <c r="BG282" s="203"/>
      <c r="BH282" s="203"/>
      <c r="BI282" s="203"/>
      <c r="BJ282" s="203"/>
      <c r="BK282" s="203"/>
      <c r="BL282" s="203"/>
      <c r="BM282" s="203"/>
      <c r="BN282" s="203"/>
      <c r="BO282" s="203"/>
      <c r="BP282" s="203"/>
      <c r="BQ282" s="203"/>
      <c r="BR282" s="203"/>
      <c r="BS282" s="203"/>
      <c r="BT282" s="203"/>
      <c r="BU282" s="203"/>
      <c r="BV282" s="203"/>
      <c r="BW282" s="203"/>
      <c r="BX282" s="203"/>
      <c r="BY282" s="203"/>
      <c r="BZ282" s="203"/>
      <c r="CA282" s="203"/>
      <c r="CB282" s="203"/>
      <c r="CC282" s="203"/>
      <c r="CD282" s="203"/>
      <c r="CE282" s="203"/>
      <c r="CF282" s="203"/>
      <c r="CG282" s="203"/>
      <c r="CH282" s="203"/>
      <c r="CI282" s="203"/>
      <c r="CJ282" s="203"/>
      <c r="CK282" s="203"/>
    </row>
    <row r="283" spans="1:89" s="65" customFormat="1" x14ac:dyDescent="0.25">
      <c r="A283" s="261"/>
      <c r="P283" s="203"/>
      <c r="Q283" s="203"/>
      <c r="R283" s="203"/>
      <c r="S283" s="203"/>
      <c r="T283" s="203"/>
      <c r="U283" s="213"/>
      <c r="V283" s="258"/>
      <c r="W283" s="213" t="e">
        <f>Data!#REF!</f>
        <v>#REF!</v>
      </c>
      <c r="X283" s="215">
        <f>IF(ISERROR(INDEX(Data!$DY:$IB,MATCH($W283,Data!$DT:$DT,0),MATCH(X$1&amp;"/"&amp;$A$2,Data!$DY$1:$IB$1,0)))=TRUE,0,INDEX(Data!$DY:$IB,MATCH($W283,Data!$DT:$DT,0),MATCH(X$1&amp;"/"&amp;$A$2,Data!$DY$1:$IB$1,0)))</f>
        <v>0</v>
      </c>
      <c r="Y283" s="215">
        <f>IF(ISERROR(INDEX(Data!$DY:$IB,MATCH($W283,Data!$DT:$DT,0),MATCH(Y$1&amp;"/"&amp;$A$2,Data!$DY$1:$IB$1,0)))=TRUE,0,INDEX(Data!$DY:$IB,MATCH($W283,Data!$DT:$DT,0),MATCH(Y$1&amp;"/"&amp;$A$2,Data!$DY$1:$IB$1,0)))</f>
        <v>0</v>
      </c>
      <c r="Z283" s="215">
        <f>IF(ISERROR(INDEX(Data!$DY:$IB,MATCH($W283,Data!$DT:$DT,0),MATCH(Z$1&amp;"/"&amp;$A$2,Data!$DY$1:$IB$1,0)))=TRUE,0,INDEX(Data!$DY:$IB,MATCH($W283,Data!$DT:$DT,0),MATCH(Z$1&amp;"/"&amp;$A$2,Data!$DY$1:$IB$1,0)))</f>
        <v>0</v>
      </c>
      <c r="AA283" s="215">
        <f>IF(ISERROR(INDEX(Data!$DY:$IB,MATCH($W283,Data!$DT:$DT,0),MATCH(AA$1&amp;"/"&amp;$A$2,Data!$DY$1:$IB$1,0)))=TRUE,0,INDEX(Data!$DY:$IB,MATCH($W283,Data!$DT:$DT,0),MATCH(AA$1&amp;"/"&amp;$A$2,Data!$DY$1:$IB$1,0)))</f>
        <v>0</v>
      </c>
      <c r="AB283" s="215">
        <f>IF(ISERROR(INDEX(Data!$DY:$IB,MATCH($W283,Data!$DT:$DT,0),MATCH(AB$1&amp;"/"&amp;$A$2,Data!$DY$1:$IB$1,0)))=TRUE,0,INDEX(Data!$DY:$IB,MATCH($W283,Data!$DT:$DT,0),MATCH(AB$1&amp;"/"&amp;$A$2,Data!$DY$1:$IB$1,0)))</f>
        <v>0</v>
      </c>
      <c r="AC283" s="213">
        <f t="array" aca="1" ref="AC283" ca="1">SUMPRODUCT(($X283:$AB283&lt;=AC$2)*($X283:$AB283&gt;0))</f>
        <v>0</v>
      </c>
      <c r="AD283" s="213">
        <f t="shared" ca="1" si="83"/>
        <v>0</v>
      </c>
      <c r="AE283" s="213">
        <f t="shared" ca="1" si="83"/>
        <v>0</v>
      </c>
      <c r="AF283" s="213">
        <f t="shared" ca="1" si="83"/>
        <v>0</v>
      </c>
      <c r="AG283" s="213">
        <f t="shared" ca="1" si="83"/>
        <v>0</v>
      </c>
      <c r="AH283" s="213">
        <f t="shared" ca="1" si="83"/>
        <v>0</v>
      </c>
      <c r="AI283" s="213">
        <f t="shared" ca="1" si="47"/>
        <v>0</v>
      </c>
      <c r="AJ283" s="213" t="str">
        <f t="shared" ca="1" si="84"/>
        <v/>
      </c>
      <c r="AK283" s="213" t="str">
        <f t="shared" ca="1" si="85"/>
        <v/>
      </c>
      <c r="AL283" s="213" t="str">
        <f t="shared" ca="1" si="86"/>
        <v/>
      </c>
      <c r="AM283" s="213" t="str">
        <f t="shared" ca="1" si="87"/>
        <v/>
      </c>
      <c r="AN283" s="213" t="str">
        <f t="shared" ca="1" si="88"/>
        <v/>
      </c>
      <c r="AO283" s="213" t="str">
        <f t="shared" ca="1" si="89"/>
        <v/>
      </c>
      <c r="AP283" s="213" t="str">
        <f t="shared" ca="1" si="90"/>
        <v/>
      </c>
      <c r="AQ283" s="213" t="str">
        <f t="shared" ca="1" si="91"/>
        <v/>
      </c>
      <c r="AR283" s="204" t="str">
        <f ca="1">IF(OFFSET($AB283,0,MATCH(A$17,AC$1:AI$1,0))=0,"",OFFSET($AB283,0,MATCH(A$17,AC$1:AI$1,0))&amp;" / "&amp;W283 &amp;" ("&amp;INDEX(Data!DX:DX,MATCH(W283,Data!DT:DT,0))&amp;")")</f>
        <v/>
      </c>
      <c r="AS283" s="204" t="e">
        <f>INDEX(Data!DX:DX,MATCH(W283,Data!DT:DT,0))</f>
        <v>#REF!</v>
      </c>
      <c r="AT283" s="204" t="e">
        <f>MID(INDEX(Data!A:A,MATCH(W283,Data!DT:DT,0)),2,5)</f>
        <v>#REF!</v>
      </c>
      <c r="AU283" s="204" t="e">
        <f>INDEX(Data!DW:DW,MATCH(W283,Data!DT:DT,0))</f>
        <v>#REF!</v>
      </c>
      <c r="AV283" s="204" t="str">
        <f t="shared" ca="1" si="92"/>
        <v/>
      </c>
      <c r="AW283" s="204" t="e">
        <f t="array" aca="1" ref="AW283" ca="1">INDEX($AR$3:$AR$102,MATCH(LARGE(COUNTIF($AQ$3:$AQ$102,"&lt;"&amp;$AQ$3:$AQ$102),ROWS(AQ$3:AQ283)),COUNTIF($AQ$3:$AQ$102,"&lt;"&amp;$AQ$3:$AQ$102),0))</f>
        <v>#NUM!</v>
      </c>
      <c r="AX283" s="344"/>
      <c r="AY283" s="203"/>
      <c r="AZ283" s="203"/>
      <c r="BA283" s="203"/>
      <c r="BB283" s="203"/>
      <c r="BC283" s="203"/>
      <c r="BD283" s="203"/>
      <c r="BE283" s="203"/>
      <c r="BF283" s="203"/>
      <c r="BG283" s="203"/>
      <c r="BH283" s="203"/>
      <c r="BI283" s="203"/>
      <c r="BJ283" s="203"/>
      <c r="BK283" s="203"/>
      <c r="BL283" s="203"/>
      <c r="BM283" s="203"/>
      <c r="BN283" s="203"/>
      <c r="BO283" s="203"/>
      <c r="BP283" s="203"/>
      <c r="BQ283" s="203"/>
      <c r="BR283" s="203"/>
      <c r="BS283" s="203"/>
      <c r="BT283" s="203"/>
      <c r="BU283" s="203"/>
      <c r="BV283" s="203"/>
      <c r="BW283" s="203"/>
      <c r="BX283" s="203"/>
      <c r="BY283" s="203"/>
      <c r="BZ283" s="203"/>
      <c r="CA283" s="203"/>
      <c r="CB283" s="203"/>
      <c r="CC283" s="203"/>
      <c r="CD283" s="203"/>
      <c r="CE283" s="203"/>
      <c r="CF283" s="203"/>
      <c r="CG283" s="203"/>
      <c r="CH283" s="203"/>
      <c r="CI283" s="203"/>
      <c r="CJ283" s="203"/>
      <c r="CK283" s="203"/>
    </row>
    <row r="284" spans="1:89" s="65" customFormat="1" x14ac:dyDescent="0.25">
      <c r="A284" s="261"/>
      <c r="P284" s="203"/>
      <c r="Q284" s="203"/>
      <c r="R284" s="203"/>
      <c r="S284" s="203"/>
      <c r="T284" s="203"/>
      <c r="U284" s="213"/>
      <c r="V284" s="258"/>
      <c r="W284" s="213" t="e">
        <f>Data!#REF!</f>
        <v>#REF!</v>
      </c>
      <c r="X284" s="215">
        <f>IF(ISERROR(INDEX(Data!$DY:$IB,MATCH($W284,Data!$DT:$DT,0),MATCH(X$1&amp;"/"&amp;$A$2,Data!$DY$1:$IB$1,0)))=TRUE,0,INDEX(Data!$DY:$IB,MATCH($W284,Data!$DT:$DT,0),MATCH(X$1&amp;"/"&amp;$A$2,Data!$DY$1:$IB$1,0)))</f>
        <v>0</v>
      </c>
      <c r="Y284" s="215">
        <f>IF(ISERROR(INDEX(Data!$DY:$IB,MATCH($W284,Data!$DT:$DT,0),MATCH(Y$1&amp;"/"&amp;$A$2,Data!$DY$1:$IB$1,0)))=TRUE,0,INDEX(Data!$DY:$IB,MATCH($W284,Data!$DT:$DT,0),MATCH(Y$1&amp;"/"&amp;$A$2,Data!$DY$1:$IB$1,0)))</f>
        <v>0</v>
      </c>
      <c r="Z284" s="215">
        <f>IF(ISERROR(INDEX(Data!$DY:$IB,MATCH($W284,Data!$DT:$DT,0),MATCH(Z$1&amp;"/"&amp;$A$2,Data!$DY$1:$IB$1,0)))=TRUE,0,INDEX(Data!$DY:$IB,MATCH($W284,Data!$DT:$DT,0),MATCH(Z$1&amp;"/"&amp;$A$2,Data!$DY$1:$IB$1,0)))</f>
        <v>0</v>
      </c>
      <c r="AA284" s="215">
        <f>IF(ISERROR(INDEX(Data!$DY:$IB,MATCH($W284,Data!$DT:$DT,0),MATCH(AA$1&amp;"/"&amp;$A$2,Data!$DY$1:$IB$1,0)))=TRUE,0,INDEX(Data!$DY:$IB,MATCH($W284,Data!$DT:$DT,0),MATCH(AA$1&amp;"/"&amp;$A$2,Data!$DY$1:$IB$1,0)))</f>
        <v>0</v>
      </c>
      <c r="AB284" s="215">
        <f>IF(ISERROR(INDEX(Data!$DY:$IB,MATCH($W284,Data!$DT:$DT,0),MATCH(AB$1&amp;"/"&amp;$A$2,Data!$DY$1:$IB$1,0)))=TRUE,0,INDEX(Data!$DY:$IB,MATCH($W284,Data!$DT:$DT,0),MATCH(AB$1&amp;"/"&amp;$A$2,Data!$DY$1:$IB$1,0)))</f>
        <v>0</v>
      </c>
      <c r="AC284" s="213">
        <f t="array" aca="1" ref="AC284" ca="1">SUMPRODUCT(($X284:$AB284&lt;=AC$2)*($X284:$AB284&gt;0))</f>
        <v>0</v>
      </c>
      <c r="AD284" s="213">
        <f t="shared" ca="1" si="83"/>
        <v>0</v>
      </c>
      <c r="AE284" s="213">
        <f t="shared" ca="1" si="83"/>
        <v>0</v>
      </c>
      <c r="AF284" s="213">
        <f t="shared" ca="1" si="83"/>
        <v>0</v>
      </c>
      <c r="AG284" s="213">
        <f t="shared" ca="1" si="83"/>
        <v>0</v>
      </c>
      <c r="AH284" s="213">
        <f t="shared" ca="1" si="83"/>
        <v>0</v>
      </c>
      <c r="AI284" s="213">
        <f t="shared" ca="1" si="47"/>
        <v>0</v>
      </c>
      <c r="AJ284" s="213" t="str">
        <f t="shared" ca="1" si="84"/>
        <v/>
      </c>
      <c r="AK284" s="213" t="str">
        <f t="shared" ca="1" si="85"/>
        <v/>
      </c>
      <c r="AL284" s="213" t="str">
        <f t="shared" ca="1" si="86"/>
        <v/>
      </c>
      <c r="AM284" s="213" t="str">
        <f t="shared" ca="1" si="87"/>
        <v/>
      </c>
      <c r="AN284" s="213" t="str">
        <f t="shared" ca="1" si="88"/>
        <v/>
      </c>
      <c r="AO284" s="213" t="str">
        <f t="shared" ca="1" si="89"/>
        <v/>
      </c>
      <c r="AP284" s="213" t="str">
        <f t="shared" ca="1" si="90"/>
        <v/>
      </c>
      <c r="AQ284" s="213" t="str">
        <f t="shared" ca="1" si="91"/>
        <v/>
      </c>
      <c r="AR284" s="204" t="str">
        <f ca="1">IF(OFFSET($AB284,0,MATCH(A$17,AC$1:AI$1,0))=0,"",OFFSET($AB284,0,MATCH(A$17,AC$1:AI$1,0))&amp;" / "&amp;W284 &amp;" ("&amp;INDEX(Data!DX:DX,MATCH(W284,Data!DT:DT,0))&amp;")")</f>
        <v/>
      </c>
      <c r="AS284" s="204" t="e">
        <f>INDEX(Data!DX:DX,MATCH(W284,Data!DT:DT,0))</f>
        <v>#REF!</v>
      </c>
      <c r="AT284" s="204" t="e">
        <f>MID(INDEX(Data!A:A,MATCH(W284,Data!DT:DT,0)),2,5)</f>
        <v>#REF!</v>
      </c>
      <c r="AU284" s="204" t="e">
        <f>INDEX(Data!DW:DW,MATCH(W284,Data!DT:DT,0))</f>
        <v>#REF!</v>
      </c>
      <c r="AV284" s="204" t="str">
        <f t="shared" ca="1" si="92"/>
        <v/>
      </c>
      <c r="AW284" s="204" t="e">
        <f t="array" aca="1" ref="AW284" ca="1">INDEX($AR$3:$AR$102,MATCH(LARGE(COUNTIF($AQ$3:$AQ$102,"&lt;"&amp;$AQ$3:$AQ$102),ROWS(AQ$3:AQ284)),COUNTIF($AQ$3:$AQ$102,"&lt;"&amp;$AQ$3:$AQ$102),0))</f>
        <v>#NUM!</v>
      </c>
      <c r="AX284" s="344"/>
      <c r="AY284" s="203"/>
      <c r="AZ284" s="203"/>
      <c r="BA284" s="203"/>
      <c r="BB284" s="203"/>
      <c r="BC284" s="203"/>
      <c r="BD284" s="203"/>
      <c r="BE284" s="203"/>
      <c r="BF284" s="203"/>
      <c r="BG284" s="203"/>
      <c r="BH284" s="203"/>
      <c r="BI284" s="203"/>
      <c r="BJ284" s="203"/>
      <c r="BK284" s="203"/>
      <c r="BL284" s="203"/>
      <c r="BM284" s="203"/>
      <c r="BN284" s="203"/>
      <c r="BO284" s="203"/>
      <c r="BP284" s="203"/>
      <c r="BQ284" s="203"/>
      <c r="BR284" s="203"/>
      <c r="BS284" s="203"/>
      <c r="BT284" s="203"/>
      <c r="BU284" s="203"/>
      <c r="BV284" s="203"/>
      <c r="BW284" s="203"/>
      <c r="BX284" s="203"/>
      <c r="BY284" s="203"/>
      <c r="BZ284" s="203"/>
      <c r="CA284" s="203"/>
      <c r="CB284" s="203"/>
      <c r="CC284" s="203"/>
      <c r="CD284" s="203"/>
      <c r="CE284" s="203"/>
      <c r="CF284" s="203"/>
      <c r="CG284" s="203"/>
      <c r="CH284" s="203"/>
      <c r="CI284" s="203"/>
      <c r="CJ284" s="203"/>
      <c r="CK284" s="203"/>
    </row>
    <row r="285" spans="1:89" s="65" customFormat="1" x14ac:dyDescent="0.25">
      <c r="A285" s="261"/>
      <c r="P285" s="203"/>
      <c r="Q285" s="203"/>
      <c r="R285" s="203"/>
      <c r="S285" s="203"/>
      <c r="T285" s="203"/>
      <c r="U285" s="213"/>
      <c r="V285" s="258"/>
      <c r="W285" s="213" t="e">
        <f>Data!#REF!</f>
        <v>#REF!</v>
      </c>
      <c r="X285" s="215">
        <f>IF(ISERROR(INDEX(Data!$DY:$IB,MATCH($W285,Data!$DT:$DT,0),MATCH(X$1&amp;"/"&amp;$A$2,Data!$DY$1:$IB$1,0)))=TRUE,0,INDEX(Data!$DY:$IB,MATCH($W285,Data!$DT:$DT,0),MATCH(X$1&amp;"/"&amp;$A$2,Data!$DY$1:$IB$1,0)))</f>
        <v>0</v>
      </c>
      <c r="Y285" s="215">
        <f>IF(ISERROR(INDEX(Data!$DY:$IB,MATCH($W285,Data!$DT:$DT,0),MATCH(Y$1&amp;"/"&amp;$A$2,Data!$DY$1:$IB$1,0)))=TRUE,0,INDEX(Data!$DY:$IB,MATCH($W285,Data!$DT:$DT,0),MATCH(Y$1&amp;"/"&amp;$A$2,Data!$DY$1:$IB$1,0)))</f>
        <v>0</v>
      </c>
      <c r="Z285" s="215">
        <f>IF(ISERROR(INDEX(Data!$DY:$IB,MATCH($W285,Data!$DT:$DT,0),MATCH(Z$1&amp;"/"&amp;$A$2,Data!$DY$1:$IB$1,0)))=TRUE,0,INDEX(Data!$DY:$IB,MATCH($W285,Data!$DT:$DT,0),MATCH(Z$1&amp;"/"&amp;$A$2,Data!$DY$1:$IB$1,0)))</f>
        <v>0</v>
      </c>
      <c r="AA285" s="215">
        <f>IF(ISERROR(INDEX(Data!$DY:$IB,MATCH($W285,Data!$DT:$DT,0),MATCH(AA$1&amp;"/"&amp;$A$2,Data!$DY$1:$IB$1,0)))=TRUE,0,INDEX(Data!$DY:$IB,MATCH($W285,Data!$DT:$DT,0),MATCH(AA$1&amp;"/"&amp;$A$2,Data!$DY$1:$IB$1,0)))</f>
        <v>0</v>
      </c>
      <c r="AB285" s="215">
        <f>IF(ISERROR(INDEX(Data!$DY:$IB,MATCH($W285,Data!$DT:$DT,0),MATCH(AB$1&amp;"/"&amp;$A$2,Data!$DY$1:$IB$1,0)))=TRUE,0,INDEX(Data!$DY:$IB,MATCH($W285,Data!$DT:$DT,0),MATCH(AB$1&amp;"/"&amp;$A$2,Data!$DY$1:$IB$1,0)))</f>
        <v>0</v>
      </c>
      <c r="AC285" s="213">
        <f t="array" aca="1" ref="AC285" ca="1">SUMPRODUCT(($X285:$AB285&lt;=AC$2)*($X285:$AB285&gt;0))</f>
        <v>0</v>
      </c>
      <c r="AD285" s="213">
        <f t="shared" ca="1" si="83"/>
        <v>0</v>
      </c>
      <c r="AE285" s="213">
        <f t="shared" ca="1" si="83"/>
        <v>0</v>
      </c>
      <c r="AF285" s="213">
        <f t="shared" ca="1" si="83"/>
        <v>0</v>
      </c>
      <c r="AG285" s="213">
        <f t="shared" ca="1" si="83"/>
        <v>0</v>
      </c>
      <c r="AH285" s="213">
        <f t="shared" ca="1" si="83"/>
        <v>0</v>
      </c>
      <c r="AI285" s="213">
        <f t="shared" ca="1" si="47"/>
        <v>0</v>
      </c>
      <c r="AJ285" s="213" t="str">
        <f t="shared" ca="1" si="84"/>
        <v/>
      </c>
      <c r="AK285" s="213" t="str">
        <f t="shared" ca="1" si="85"/>
        <v/>
      </c>
      <c r="AL285" s="213" t="str">
        <f t="shared" ca="1" si="86"/>
        <v/>
      </c>
      <c r="AM285" s="213" t="str">
        <f t="shared" ca="1" si="87"/>
        <v/>
      </c>
      <c r="AN285" s="213" t="str">
        <f t="shared" ca="1" si="88"/>
        <v/>
      </c>
      <c r="AO285" s="213" t="str">
        <f t="shared" ca="1" si="89"/>
        <v/>
      </c>
      <c r="AP285" s="213" t="str">
        <f t="shared" ca="1" si="90"/>
        <v/>
      </c>
      <c r="AQ285" s="213" t="str">
        <f t="shared" ca="1" si="91"/>
        <v/>
      </c>
      <c r="AR285" s="204" t="str">
        <f ca="1">IF(OFFSET($AB285,0,MATCH(A$17,AC$1:AI$1,0))=0,"",OFFSET($AB285,0,MATCH(A$17,AC$1:AI$1,0))&amp;" / "&amp;W285 &amp;" ("&amp;INDEX(Data!DX:DX,MATCH(W285,Data!DT:DT,0))&amp;")")</f>
        <v/>
      </c>
      <c r="AS285" s="204" t="e">
        <f>INDEX(Data!DX:DX,MATCH(W285,Data!DT:DT,0))</f>
        <v>#REF!</v>
      </c>
      <c r="AT285" s="204" t="e">
        <f>MID(INDEX(Data!A:A,MATCH(W285,Data!DT:DT,0)),2,5)</f>
        <v>#REF!</v>
      </c>
      <c r="AU285" s="204" t="e">
        <f>INDEX(Data!DW:DW,MATCH(W285,Data!DT:DT,0))</f>
        <v>#REF!</v>
      </c>
      <c r="AV285" s="204" t="str">
        <f t="shared" ca="1" si="92"/>
        <v/>
      </c>
      <c r="AW285" s="204" t="e">
        <f t="array" aca="1" ref="AW285" ca="1">INDEX($AR$3:$AR$102,MATCH(LARGE(COUNTIF($AQ$3:$AQ$102,"&lt;"&amp;$AQ$3:$AQ$102),ROWS(AQ$3:AQ285)),COUNTIF($AQ$3:$AQ$102,"&lt;"&amp;$AQ$3:$AQ$102),0))</f>
        <v>#NUM!</v>
      </c>
      <c r="AX285" s="344"/>
      <c r="AY285" s="203"/>
      <c r="AZ285" s="203"/>
      <c r="BA285" s="203"/>
      <c r="BB285" s="203"/>
      <c r="BC285" s="203"/>
      <c r="BD285" s="203"/>
      <c r="BE285" s="203"/>
      <c r="BF285" s="203"/>
      <c r="BG285" s="203"/>
      <c r="BH285" s="203"/>
      <c r="BI285" s="203"/>
      <c r="BJ285" s="203"/>
      <c r="BK285" s="203"/>
      <c r="BL285" s="203"/>
      <c r="BM285" s="203"/>
      <c r="BN285" s="203"/>
      <c r="BO285" s="203"/>
      <c r="BP285" s="203"/>
      <c r="BQ285" s="203"/>
      <c r="BR285" s="203"/>
      <c r="BS285" s="203"/>
      <c r="BT285" s="203"/>
      <c r="BU285" s="203"/>
      <c r="BV285" s="203"/>
      <c r="BW285" s="203"/>
      <c r="BX285" s="203"/>
      <c r="BY285" s="203"/>
      <c r="BZ285" s="203"/>
      <c r="CA285" s="203"/>
      <c r="CB285" s="203"/>
      <c r="CC285" s="203"/>
      <c r="CD285" s="203"/>
      <c r="CE285" s="203"/>
      <c r="CF285" s="203"/>
      <c r="CG285" s="203"/>
      <c r="CH285" s="203"/>
      <c r="CI285" s="203"/>
      <c r="CJ285" s="203"/>
      <c r="CK285" s="203"/>
    </row>
    <row r="286" spans="1:89" s="65" customFormat="1" x14ac:dyDescent="0.25">
      <c r="A286" s="261"/>
      <c r="P286" s="203"/>
      <c r="Q286" s="203"/>
      <c r="R286" s="203"/>
      <c r="S286" s="203"/>
      <c r="T286" s="203"/>
      <c r="U286" s="213"/>
      <c r="V286" s="258"/>
      <c r="W286" s="213" t="e">
        <f>Data!#REF!</f>
        <v>#REF!</v>
      </c>
      <c r="X286" s="215">
        <f>IF(ISERROR(INDEX(Data!$DY:$IB,MATCH($W286,Data!$DT:$DT,0),MATCH(X$1&amp;"/"&amp;$A$2,Data!$DY$1:$IB$1,0)))=TRUE,0,INDEX(Data!$DY:$IB,MATCH($W286,Data!$DT:$DT,0),MATCH(X$1&amp;"/"&amp;$A$2,Data!$DY$1:$IB$1,0)))</f>
        <v>0</v>
      </c>
      <c r="Y286" s="215">
        <f>IF(ISERROR(INDEX(Data!$DY:$IB,MATCH($W286,Data!$DT:$DT,0),MATCH(Y$1&amp;"/"&amp;$A$2,Data!$DY$1:$IB$1,0)))=TRUE,0,INDEX(Data!$DY:$IB,MATCH($W286,Data!$DT:$DT,0),MATCH(Y$1&amp;"/"&amp;$A$2,Data!$DY$1:$IB$1,0)))</f>
        <v>0</v>
      </c>
      <c r="Z286" s="215">
        <f>IF(ISERROR(INDEX(Data!$DY:$IB,MATCH($W286,Data!$DT:$DT,0),MATCH(Z$1&amp;"/"&amp;$A$2,Data!$DY$1:$IB$1,0)))=TRUE,0,INDEX(Data!$DY:$IB,MATCH($W286,Data!$DT:$DT,0),MATCH(Z$1&amp;"/"&amp;$A$2,Data!$DY$1:$IB$1,0)))</f>
        <v>0</v>
      </c>
      <c r="AA286" s="215">
        <f>IF(ISERROR(INDEX(Data!$DY:$IB,MATCH($W286,Data!$DT:$DT,0),MATCH(AA$1&amp;"/"&amp;$A$2,Data!$DY$1:$IB$1,0)))=TRUE,0,INDEX(Data!$DY:$IB,MATCH($W286,Data!$DT:$DT,0),MATCH(AA$1&amp;"/"&amp;$A$2,Data!$DY$1:$IB$1,0)))</f>
        <v>0</v>
      </c>
      <c r="AB286" s="215">
        <f>IF(ISERROR(INDEX(Data!$DY:$IB,MATCH($W286,Data!$DT:$DT,0),MATCH(AB$1&amp;"/"&amp;$A$2,Data!$DY$1:$IB$1,0)))=TRUE,0,INDEX(Data!$DY:$IB,MATCH($W286,Data!$DT:$DT,0),MATCH(AB$1&amp;"/"&amp;$A$2,Data!$DY$1:$IB$1,0)))</f>
        <v>0</v>
      </c>
      <c r="AC286" s="213">
        <f t="array" aca="1" ref="AC286" ca="1">SUMPRODUCT(($X286:$AB286&lt;=AC$2)*($X286:$AB286&gt;0))</f>
        <v>0</v>
      </c>
      <c r="AD286" s="213">
        <f t="shared" ca="1" si="83"/>
        <v>0</v>
      </c>
      <c r="AE286" s="213">
        <f t="shared" ca="1" si="83"/>
        <v>0</v>
      </c>
      <c r="AF286" s="213">
        <f t="shared" ca="1" si="83"/>
        <v>0</v>
      </c>
      <c r="AG286" s="213">
        <f t="shared" ca="1" si="83"/>
        <v>0</v>
      </c>
      <c r="AH286" s="213">
        <f t="shared" ca="1" si="83"/>
        <v>0</v>
      </c>
      <c r="AI286" s="213">
        <f t="shared" ca="1" si="47"/>
        <v>0</v>
      </c>
      <c r="AJ286" s="213" t="str">
        <f t="shared" ca="1" si="84"/>
        <v/>
      </c>
      <c r="AK286" s="213" t="str">
        <f t="shared" ca="1" si="85"/>
        <v/>
      </c>
      <c r="AL286" s="213" t="str">
        <f t="shared" ca="1" si="86"/>
        <v/>
      </c>
      <c r="AM286" s="213" t="str">
        <f t="shared" ca="1" si="87"/>
        <v/>
      </c>
      <c r="AN286" s="213" t="str">
        <f t="shared" ca="1" si="88"/>
        <v/>
      </c>
      <c r="AO286" s="213" t="str">
        <f t="shared" ca="1" si="89"/>
        <v/>
      </c>
      <c r="AP286" s="213" t="str">
        <f t="shared" ca="1" si="90"/>
        <v/>
      </c>
      <c r="AQ286" s="213" t="str">
        <f t="shared" ca="1" si="91"/>
        <v/>
      </c>
      <c r="AR286" s="204" t="str">
        <f ca="1">IF(OFFSET($AB286,0,MATCH(A$17,AC$1:AI$1,0))=0,"",OFFSET($AB286,0,MATCH(A$17,AC$1:AI$1,0))&amp;" / "&amp;W286 &amp;" ("&amp;INDEX(Data!DX:DX,MATCH(W286,Data!DT:DT,0))&amp;")")</f>
        <v/>
      </c>
      <c r="AS286" s="204" t="e">
        <f>INDEX(Data!DX:DX,MATCH(W286,Data!DT:DT,0))</f>
        <v>#REF!</v>
      </c>
      <c r="AT286" s="204" t="e">
        <f>MID(INDEX(Data!A:A,MATCH(W286,Data!DT:DT,0)),2,5)</f>
        <v>#REF!</v>
      </c>
      <c r="AU286" s="204" t="e">
        <f>INDEX(Data!DW:DW,MATCH(W286,Data!DT:DT,0))</f>
        <v>#REF!</v>
      </c>
      <c r="AV286" s="204" t="str">
        <f t="shared" ca="1" si="92"/>
        <v/>
      </c>
      <c r="AW286" s="204" t="e">
        <f t="array" aca="1" ref="AW286" ca="1">INDEX($AR$3:$AR$102,MATCH(LARGE(COUNTIF($AQ$3:$AQ$102,"&lt;"&amp;$AQ$3:$AQ$102),ROWS(AQ$3:AQ286)),COUNTIF($AQ$3:$AQ$102,"&lt;"&amp;$AQ$3:$AQ$102),0))</f>
        <v>#NUM!</v>
      </c>
      <c r="AX286" s="344"/>
      <c r="AY286" s="203"/>
      <c r="AZ286" s="203"/>
      <c r="BA286" s="203"/>
      <c r="BB286" s="203"/>
      <c r="BC286" s="203"/>
      <c r="BD286" s="203"/>
      <c r="BE286" s="203"/>
      <c r="BF286" s="203"/>
      <c r="BG286" s="203"/>
      <c r="BH286" s="203"/>
      <c r="BI286" s="203"/>
      <c r="BJ286" s="203"/>
      <c r="BK286" s="203"/>
      <c r="BL286" s="203"/>
      <c r="BM286" s="203"/>
      <c r="BN286" s="203"/>
      <c r="BO286" s="203"/>
      <c r="BP286" s="203"/>
      <c r="BQ286" s="203"/>
      <c r="BR286" s="203"/>
      <c r="BS286" s="203"/>
      <c r="BT286" s="203"/>
      <c r="BU286" s="203"/>
      <c r="BV286" s="203"/>
      <c r="BW286" s="203"/>
      <c r="BX286" s="203"/>
      <c r="BY286" s="203"/>
      <c r="BZ286" s="203"/>
      <c r="CA286" s="203"/>
      <c r="CB286" s="203"/>
      <c r="CC286" s="203"/>
      <c r="CD286" s="203"/>
      <c r="CE286" s="203"/>
      <c r="CF286" s="203"/>
      <c r="CG286" s="203"/>
      <c r="CH286" s="203"/>
      <c r="CI286" s="203"/>
      <c r="CJ286" s="203"/>
      <c r="CK286" s="203"/>
    </row>
    <row r="287" spans="1:89" s="65" customFormat="1" x14ac:dyDescent="0.25">
      <c r="A287" s="261"/>
      <c r="P287" s="203"/>
      <c r="Q287" s="203"/>
      <c r="R287" s="203"/>
      <c r="S287" s="203"/>
      <c r="T287" s="203"/>
      <c r="U287" s="213"/>
      <c r="V287" s="258"/>
      <c r="W287" s="213" t="e">
        <f>Data!#REF!</f>
        <v>#REF!</v>
      </c>
      <c r="X287" s="215">
        <f>IF(ISERROR(INDEX(Data!$DY:$IB,MATCH($W287,Data!$DT:$DT,0),MATCH(X$1&amp;"/"&amp;$A$2,Data!$DY$1:$IB$1,0)))=TRUE,0,INDEX(Data!$DY:$IB,MATCH($W287,Data!$DT:$DT,0),MATCH(X$1&amp;"/"&amp;$A$2,Data!$DY$1:$IB$1,0)))</f>
        <v>0</v>
      </c>
      <c r="Y287" s="215">
        <f>IF(ISERROR(INDEX(Data!$DY:$IB,MATCH($W287,Data!$DT:$DT,0),MATCH(Y$1&amp;"/"&amp;$A$2,Data!$DY$1:$IB$1,0)))=TRUE,0,INDEX(Data!$DY:$IB,MATCH($W287,Data!$DT:$DT,0),MATCH(Y$1&amp;"/"&amp;$A$2,Data!$DY$1:$IB$1,0)))</f>
        <v>0</v>
      </c>
      <c r="Z287" s="215">
        <f>IF(ISERROR(INDEX(Data!$DY:$IB,MATCH($W287,Data!$DT:$DT,0),MATCH(Z$1&amp;"/"&amp;$A$2,Data!$DY$1:$IB$1,0)))=TRUE,0,INDEX(Data!$DY:$IB,MATCH($W287,Data!$DT:$DT,0),MATCH(Z$1&amp;"/"&amp;$A$2,Data!$DY$1:$IB$1,0)))</f>
        <v>0</v>
      </c>
      <c r="AA287" s="215">
        <f>IF(ISERROR(INDEX(Data!$DY:$IB,MATCH($W287,Data!$DT:$DT,0),MATCH(AA$1&amp;"/"&amp;$A$2,Data!$DY$1:$IB$1,0)))=TRUE,0,INDEX(Data!$DY:$IB,MATCH($W287,Data!$DT:$DT,0),MATCH(AA$1&amp;"/"&amp;$A$2,Data!$DY$1:$IB$1,0)))</f>
        <v>0</v>
      </c>
      <c r="AB287" s="215">
        <f>IF(ISERROR(INDEX(Data!$DY:$IB,MATCH($W287,Data!$DT:$DT,0),MATCH(AB$1&amp;"/"&amp;$A$2,Data!$DY$1:$IB$1,0)))=TRUE,0,INDEX(Data!$DY:$IB,MATCH($W287,Data!$DT:$DT,0),MATCH(AB$1&amp;"/"&amp;$A$2,Data!$DY$1:$IB$1,0)))</f>
        <v>0</v>
      </c>
      <c r="AC287" s="213">
        <f t="array" aca="1" ref="AC287" ca="1">SUMPRODUCT(($X287:$AB287&lt;=AC$2)*($X287:$AB287&gt;0))</f>
        <v>0</v>
      </c>
      <c r="AD287" s="213">
        <f t="shared" ca="1" si="83"/>
        <v>0</v>
      </c>
      <c r="AE287" s="213">
        <f t="shared" ca="1" si="83"/>
        <v>0</v>
      </c>
      <c r="AF287" s="213">
        <f t="shared" ca="1" si="83"/>
        <v>0</v>
      </c>
      <c r="AG287" s="213">
        <f t="shared" ca="1" si="83"/>
        <v>0</v>
      </c>
      <c r="AH287" s="213">
        <f t="shared" ca="1" si="83"/>
        <v>0</v>
      </c>
      <c r="AI287" s="213">
        <f t="shared" ca="1" si="47"/>
        <v>0</v>
      </c>
      <c r="AJ287" s="213" t="str">
        <f t="shared" ca="1" si="84"/>
        <v/>
      </c>
      <c r="AK287" s="213" t="str">
        <f t="shared" ca="1" si="85"/>
        <v/>
      </c>
      <c r="AL287" s="213" t="str">
        <f t="shared" ca="1" si="86"/>
        <v/>
      </c>
      <c r="AM287" s="213" t="str">
        <f t="shared" ca="1" si="87"/>
        <v/>
      </c>
      <c r="AN287" s="213" t="str">
        <f t="shared" ca="1" si="88"/>
        <v/>
      </c>
      <c r="AO287" s="213" t="str">
        <f t="shared" ca="1" si="89"/>
        <v/>
      </c>
      <c r="AP287" s="213" t="str">
        <f t="shared" ca="1" si="90"/>
        <v/>
      </c>
      <c r="AQ287" s="213" t="str">
        <f t="shared" ca="1" si="91"/>
        <v/>
      </c>
      <c r="AR287" s="204" t="str">
        <f ca="1">IF(OFFSET($AB287,0,MATCH(A$17,AC$1:AI$1,0))=0,"",OFFSET($AB287,0,MATCH(A$17,AC$1:AI$1,0))&amp;" / "&amp;W287 &amp;" ("&amp;INDEX(Data!DX:DX,MATCH(W287,Data!DT:DT,0))&amp;")")</f>
        <v/>
      </c>
      <c r="AS287" s="204" t="e">
        <f>INDEX(Data!DX:DX,MATCH(W287,Data!DT:DT,0))</f>
        <v>#REF!</v>
      </c>
      <c r="AT287" s="204" t="e">
        <f>MID(INDEX(Data!A:A,MATCH(W287,Data!DT:DT,0)),2,5)</f>
        <v>#REF!</v>
      </c>
      <c r="AU287" s="204" t="e">
        <f>INDEX(Data!DW:DW,MATCH(W287,Data!DT:DT,0))</f>
        <v>#REF!</v>
      </c>
      <c r="AV287" s="204" t="str">
        <f t="shared" ca="1" si="92"/>
        <v/>
      </c>
      <c r="AW287" s="204" t="e">
        <f t="array" aca="1" ref="AW287" ca="1">INDEX($AR$3:$AR$102,MATCH(LARGE(COUNTIF($AQ$3:$AQ$102,"&lt;"&amp;$AQ$3:$AQ$102),ROWS(AQ$3:AQ287)),COUNTIF($AQ$3:$AQ$102,"&lt;"&amp;$AQ$3:$AQ$102),0))</f>
        <v>#NUM!</v>
      </c>
      <c r="AX287" s="344"/>
      <c r="AY287" s="203"/>
      <c r="AZ287" s="203"/>
      <c r="BA287" s="203"/>
      <c r="BB287" s="203"/>
      <c r="BC287" s="203"/>
      <c r="BD287" s="203"/>
      <c r="BE287" s="203"/>
      <c r="BF287" s="203"/>
      <c r="BG287" s="203"/>
      <c r="BH287" s="203"/>
      <c r="BI287" s="203"/>
      <c r="BJ287" s="203"/>
      <c r="BK287" s="203"/>
      <c r="BL287" s="203"/>
      <c r="BM287" s="203"/>
      <c r="BN287" s="203"/>
      <c r="BO287" s="203"/>
      <c r="BP287" s="203"/>
      <c r="BQ287" s="203"/>
      <c r="BR287" s="203"/>
      <c r="BS287" s="203"/>
      <c r="BT287" s="203"/>
      <c r="BU287" s="203"/>
      <c r="BV287" s="203"/>
      <c r="BW287" s="203"/>
      <c r="BX287" s="203"/>
      <c r="BY287" s="203"/>
      <c r="BZ287" s="203"/>
      <c r="CA287" s="203"/>
      <c r="CB287" s="203"/>
      <c r="CC287" s="203"/>
      <c r="CD287" s="203"/>
      <c r="CE287" s="203"/>
      <c r="CF287" s="203"/>
      <c r="CG287" s="203"/>
      <c r="CH287" s="203"/>
      <c r="CI287" s="203"/>
      <c r="CJ287" s="203"/>
      <c r="CK287" s="203"/>
    </row>
    <row r="288" spans="1:89" s="65" customFormat="1" x14ac:dyDescent="0.25">
      <c r="A288" s="261"/>
      <c r="P288" s="203"/>
      <c r="Q288" s="203"/>
      <c r="R288" s="203"/>
      <c r="S288" s="203"/>
      <c r="T288" s="203"/>
      <c r="U288" s="213"/>
      <c r="V288" s="258"/>
      <c r="W288" s="213" t="e">
        <f>Data!#REF!</f>
        <v>#REF!</v>
      </c>
      <c r="X288" s="215">
        <f>IF(ISERROR(INDEX(Data!$DY:$IB,MATCH($W288,Data!$DT:$DT,0),MATCH(X$1&amp;"/"&amp;$A$2,Data!$DY$1:$IB$1,0)))=TRUE,0,INDEX(Data!$DY:$IB,MATCH($W288,Data!$DT:$DT,0),MATCH(X$1&amp;"/"&amp;$A$2,Data!$DY$1:$IB$1,0)))</f>
        <v>0</v>
      </c>
      <c r="Y288" s="215">
        <f>IF(ISERROR(INDEX(Data!$DY:$IB,MATCH($W288,Data!$DT:$DT,0),MATCH(Y$1&amp;"/"&amp;$A$2,Data!$DY$1:$IB$1,0)))=TRUE,0,INDEX(Data!$DY:$IB,MATCH($W288,Data!$DT:$DT,0),MATCH(Y$1&amp;"/"&amp;$A$2,Data!$DY$1:$IB$1,0)))</f>
        <v>0</v>
      </c>
      <c r="Z288" s="215">
        <f>IF(ISERROR(INDEX(Data!$DY:$IB,MATCH($W288,Data!$DT:$DT,0),MATCH(Z$1&amp;"/"&amp;$A$2,Data!$DY$1:$IB$1,0)))=TRUE,0,INDEX(Data!$DY:$IB,MATCH($W288,Data!$DT:$DT,0),MATCH(Z$1&amp;"/"&amp;$A$2,Data!$DY$1:$IB$1,0)))</f>
        <v>0</v>
      </c>
      <c r="AA288" s="215">
        <f>IF(ISERROR(INDEX(Data!$DY:$IB,MATCH($W288,Data!$DT:$DT,0),MATCH(AA$1&amp;"/"&amp;$A$2,Data!$DY$1:$IB$1,0)))=TRUE,0,INDEX(Data!$DY:$IB,MATCH($W288,Data!$DT:$DT,0),MATCH(AA$1&amp;"/"&amp;$A$2,Data!$DY$1:$IB$1,0)))</f>
        <v>0</v>
      </c>
      <c r="AB288" s="215">
        <f>IF(ISERROR(INDEX(Data!$DY:$IB,MATCH($W288,Data!$DT:$DT,0),MATCH(AB$1&amp;"/"&amp;$A$2,Data!$DY$1:$IB$1,0)))=TRUE,0,INDEX(Data!$DY:$IB,MATCH($W288,Data!$DT:$DT,0),MATCH(AB$1&amp;"/"&amp;$A$2,Data!$DY$1:$IB$1,0)))</f>
        <v>0</v>
      </c>
      <c r="AC288" s="213">
        <f t="array" aca="1" ref="AC288" ca="1">SUMPRODUCT(($X288:$AB288&lt;=AC$2)*($X288:$AB288&gt;0))</f>
        <v>0</v>
      </c>
      <c r="AD288" s="213">
        <f t="shared" ca="1" si="83"/>
        <v>0</v>
      </c>
      <c r="AE288" s="213">
        <f t="shared" ca="1" si="83"/>
        <v>0</v>
      </c>
      <c r="AF288" s="213">
        <f t="shared" ca="1" si="83"/>
        <v>0</v>
      </c>
      <c r="AG288" s="213">
        <f t="shared" ca="1" si="83"/>
        <v>0</v>
      </c>
      <c r="AH288" s="213">
        <f t="shared" ca="1" si="83"/>
        <v>0</v>
      </c>
      <c r="AI288" s="213">
        <f t="shared" ca="1" si="47"/>
        <v>0</v>
      </c>
      <c r="AJ288" s="213" t="str">
        <f t="shared" ca="1" si="84"/>
        <v/>
      </c>
      <c r="AK288" s="213" t="str">
        <f t="shared" ca="1" si="85"/>
        <v/>
      </c>
      <c r="AL288" s="213" t="str">
        <f t="shared" ca="1" si="86"/>
        <v/>
      </c>
      <c r="AM288" s="213" t="str">
        <f t="shared" ca="1" si="87"/>
        <v/>
      </c>
      <c r="AN288" s="213" t="str">
        <f t="shared" ca="1" si="88"/>
        <v/>
      </c>
      <c r="AO288" s="213" t="str">
        <f t="shared" ca="1" si="89"/>
        <v/>
      </c>
      <c r="AP288" s="213" t="str">
        <f t="shared" ca="1" si="90"/>
        <v/>
      </c>
      <c r="AQ288" s="213" t="str">
        <f t="shared" ca="1" si="91"/>
        <v/>
      </c>
      <c r="AR288" s="204" t="str">
        <f ca="1">IF(OFFSET($AB288,0,MATCH(A$17,AC$1:AI$1,0))=0,"",OFFSET($AB288,0,MATCH(A$17,AC$1:AI$1,0))&amp;" / "&amp;W288 &amp;" ("&amp;INDEX(Data!DX:DX,MATCH(W288,Data!DT:DT,0))&amp;")")</f>
        <v/>
      </c>
      <c r="AS288" s="204" t="e">
        <f>INDEX(Data!DX:DX,MATCH(W288,Data!DT:DT,0))</f>
        <v>#REF!</v>
      </c>
      <c r="AT288" s="204" t="e">
        <f>MID(INDEX(Data!A:A,MATCH(W288,Data!DT:DT,0)),2,5)</f>
        <v>#REF!</v>
      </c>
      <c r="AU288" s="204" t="e">
        <f>INDEX(Data!DW:DW,MATCH(W288,Data!DT:DT,0))</f>
        <v>#REF!</v>
      </c>
      <c r="AV288" s="204" t="str">
        <f t="shared" ca="1" si="92"/>
        <v/>
      </c>
      <c r="AW288" s="204" t="e">
        <f t="array" aca="1" ref="AW288" ca="1">INDEX($AR$3:$AR$102,MATCH(LARGE(COUNTIF($AQ$3:$AQ$102,"&lt;"&amp;$AQ$3:$AQ$102),ROWS(AQ$3:AQ288)),COUNTIF($AQ$3:$AQ$102,"&lt;"&amp;$AQ$3:$AQ$102),0))</f>
        <v>#NUM!</v>
      </c>
      <c r="AX288" s="344"/>
      <c r="AY288" s="203"/>
      <c r="AZ288" s="203"/>
      <c r="BA288" s="203"/>
      <c r="BB288" s="203"/>
      <c r="BC288" s="203"/>
      <c r="BD288" s="203"/>
      <c r="BE288" s="203"/>
      <c r="BF288" s="203"/>
      <c r="BG288" s="203"/>
      <c r="BH288" s="203"/>
      <c r="BI288" s="203"/>
      <c r="BJ288" s="203"/>
      <c r="BK288" s="203"/>
      <c r="BL288" s="203"/>
      <c r="BM288" s="203"/>
      <c r="BN288" s="203"/>
      <c r="BO288" s="203"/>
      <c r="BP288" s="203"/>
      <c r="BQ288" s="203"/>
      <c r="BR288" s="203"/>
      <c r="BS288" s="203"/>
      <c r="BT288" s="203"/>
      <c r="BU288" s="203"/>
      <c r="BV288" s="203"/>
      <c r="BW288" s="203"/>
      <c r="BX288" s="203"/>
      <c r="BY288" s="203"/>
      <c r="BZ288" s="203"/>
      <c r="CA288" s="203"/>
      <c r="CB288" s="203"/>
      <c r="CC288" s="203"/>
      <c r="CD288" s="203"/>
      <c r="CE288" s="203"/>
      <c r="CF288" s="203"/>
      <c r="CG288" s="203"/>
      <c r="CH288" s="203"/>
      <c r="CI288" s="203"/>
      <c r="CJ288" s="203"/>
      <c r="CK288" s="203"/>
    </row>
    <row r="289" spans="1:89" s="65" customFormat="1" x14ac:dyDescent="0.25">
      <c r="A289" s="261"/>
      <c r="P289" s="203"/>
      <c r="Q289" s="203"/>
      <c r="R289" s="203"/>
      <c r="S289" s="203"/>
      <c r="T289" s="203"/>
      <c r="U289" s="213"/>
      <c r="V289" s="258"/>
      <c r="W289" s="213" t="e">
        <f>Data!#REF!</f>
        <v>#REF!</v>
      </c>
      <c r="X289" s="215">
        <f>IF(ISERROR(INDEX(Data!$DY:$IB,MATCH($W289,Data!$DT:$DT,0),MATCH(X$1&amp;"/"&amp;$A$2,Data!$DY$1:$IB$1,0)))=TRUE,0,INDEX(Data!$DY:$IB,MATCH($W289,Data!$DT:$DT,0),MATCH(X$1&amp;"/"&amp;$A$2,Data!$DY$1:$IB$1,0)))</f>
        <v>0</v>
      </c>
      <c r="Y289" s="215">
        <f>IF(ISERROR(INDEX(Data!$DY:$IB,MATCH($W289,Data!$DT:$DT,0),MATCH(Y$1&amp;"/"&amp;$A$2,Data!$DY$1:$IB$1,0)))=TRUE,0,INDEX(Data!$DY:$IB,MATCH($W289,Data!$DT:$DT,0),MATCH(Y$1&amp;"/"&amp;$A$2,Data!$DY$1:$IB$1,0)))</f>
        <v>0</v>
      </c>
      <c r="Z289" s="215">
        <f>IF(ISERROR(INDEX(Data!$DY:$IB,MATCH($W289,Data!$DT:$DT,0),MATCH(Z$1&amp;"/"&amp;$A$2,Data!$DY$1:$IB$1,0)))=TRUE,0,INDEX(Data!$DY:$IB,MATCH($W289,Data!$DT:$DT,0),MATCH(Z$1&amp;"/"&amp;$A$2,Data!$DY$1:$IB$1,0)))</f>
        <v>0</v>
      </c>
      <c r="AA289" s="215">
        <f>IF(ISERROR(INDEX(Data!$DY:$IB,MATCH($W289,Data!$DT:$DT,0),MATCH(AA$1&amp;"/"&amp;$A$2,Data!$DY$1:$IB$1,0)))=TRUE,0,INDEX(Data!$DY:$IB,MATCH($W289,Data!$DT:$DT,0),MATCH(AA$1&amp;"/"&amp;$A$2,Data!$DY$1:$IB$1,0)))</f>
        <v>0</v>
      </c>
      <c r="AB289" s="215">
        <f>IF(ISERROR(INDEX(Data!$DY:$IB,MATCH($W289,Data!$DT:$DT,0),MATCH(AB$1&amp;"/"&amp;$A$2,Data!$DY$1:$IB$1,0)))=TRUE,0,INDEX(Data!$DY:$IB,MATCH($W289,Data!$DT:$DT,0),MATCH(AB$1&amp;"/"&amp;$A$2,Data!$DY$1:$IB$1,0)))</f>
        <v>0</v>
      </c>
      <c r="AC289" s="213">
        <f t="array" aca="1" ref="AC289" ca="1">SUMPRODUCT(($X289:$AB289&lt;=AC$2)*($X289:$AB289&gt;0))</f>
        <v>0</v>
      </c>
      <c r="AD289" s="213">
        <f t="shared" ca="1" si="83"/>
        <v>0</v>
      </c>
      <c r="AE289" s="213">
        <f t="shared" ca="1" si="83"/>
        <v>0</v>
      </c>
      <c r="AF289" s="213">
        <f t="shared" ca="1" si="83"/>
        <v>0</v>
      </c>
      <c r="AG289" s="213">
        <f t="shared" ca="1" si="83"/>
        <v>0</v>
      </c>
      <c r="AH289" s="213">
        <f t="shared" ca="1" si="83"/>
        <v>0</v>
      </c>
      <c r="AI289" s="213">
        <f t="shared" ca="1" si="47"/>
        <v>0</v>
      </c>
      <c r="AJ289" s="213" t="str">
        <f t="shared" ca="1" si="84"/>
        <v/>
      </c>
      <c r="AK289" s="213" t="str">
        <f t="shared" ca="1" si="85"/>
        <v/>
      </c>
      <c r="AL289" s="213" t="str">
        <f t="shared" ca="1" si="86"/>
        <v/>
      </c>
      <c r="AM289" s="213" t="str">
        <f t="shared" ca="1" si="87"/>
        <v/>
      </c>
      <c r="AN289" s="213" t="str">
        <f t="shared" ca="1" si="88"/>
        <v/>
      </c>
      <c r="AO289" s="213" t="str">
        <f t="shared" ca="1" si="89"/>
        <v/>
      </c>
      <c r="AP289" s="213" t="str">
        <f t="shared" ca="1" si="90"/>
        <v/>
      </c>
      <c r="AQ289" s="213" t="str">
        <f t="shared" ca="1" si="91"/>
        <v/>
      </c>
      <c r="AR289" s="204" t="str">
        <f ca="1">IF(OFFSET($AB289,0,MATCH(A$17,AC$1:AI$1,0))=0,"",OFFSET($AB289,0,MATCH(A$17,AC$1:AI$1,0))&amp;" / "&amp;W289 &amp;" ("&amp;INDEX(Data!DX:DX,MATCH(W289,Data!DT:DT,0))&amp;")")</f>
        <v/>
      </c>
      <c r="AS289" s="204" t="e">
        <f>INDEX(Data!DX:DX,MATCH(W289,Data!DT:DT,0))</f>
        <v>#REF!</v>
      </c>
      <c r="AT289" s="204" t="e">
        <f>MID(INDEX(Data!A:A,MATCH(W289,Data!DT:DT,0)),2,5)</f>
        <v>#REF!</v>
      </c>
      <c r="AU289" s="204" t="e">
        <f>INDEX(Data!DW:DW,MATCH(W289,Data!DT:DT,0))</f>
        <v>#REF!</v>
      </c>
      <c r="AV289" s="204" t="str">
        <f t="shared" ca="1" si="92"/>
        <v/>
      </c>
      <c r="AW289" s="204" t="e">
        <f t="array" aca="1" ref="AW289" ca="1">INDEX($AR$3:$AR$102,MATCH(LARGE(COUNTIF($AQ$3:$AQ$102,"&lt;"&amp;$AQ$3:$AQ$102),ROWS(AQ$3:AQ289)),COUNTIF($AQ$3:$AQ$102,"&lt;"&amp;$AQ$3:$AQ$102),0))</f>
        <v>#NUM!</v>
      </c>
      <c r="AX289" s="344"/>
      <c r="AY289" s="203"/>
      <c r="AZ289" s="203"/>
      <c r="BA289" s="203"/>
      <c r="BB289" s="203"/>
      <c r="BC289" s="203"/>
      <c r="BD289" s="203"/>
      <c r="BE289" s="203"/>
      <c r="BF289" s="203"/>
      <c r="BG289" s="203"/>
      <c r="BH289" s="203"/>
      <c r="BI289" s="203"/>
      <c r="BJ289" s="203"/>
      <c r="BK289" s="203"/>
      <c r="BL289" s="203"/>
      <c r="BM289" s="203"/>
      <c r="BN289" s="203"/>
      <c r="BO289" s="203"/>
      <c r="BP289" s="203"/>
      <c r="BQ289" s="203"/>
      <c r="BR289" s="203"/>
      <c r="BS289" s="203"/>
      <c r="BT289" s="203"/>
      <c r="BU289" s="203"/>
      <c r="BV289" s="203"/>
      <c r="BW289" s="203"/>
      <c r="BX289" s="203"/>
      <c r="BY289" s="203"/>
      <c r="BZ289" s="203"/>
      <c r="CA289" s="203"/>
      <c r="CB289" s="203"/>
      <c r="CC289" s="203"/>
      <c r="CD289" s="203"/>
      <c r="CE289" s="203"/>
      <c r="CF289" s="203"/>
      <c r="CG289" s="203"/>
      <c r="CH289" s="203"/>
      <c r="CI289" s="203"/>
      <c r="CJ289" s="203"/>
      <c r="CK289" s="203"/>
    </row>
    <row r="290" spans="1:89" s="65" customFormat="1" x14ac:dyDescent="0.25">
      <c r="A290" s="261"/>
      <c r="P290" s="203"/>
      <c r="Q290" s="203"/>
      <c r="R290" s="203"/>
      <c r="S290" s="203"/>
      <c r="T290" s="203"/>
      <c r="U290" s="213"/>
      <c r="V290" s="258"/>
      <c r="W290" s="213" t="e">
        <f>Data!#REF!</f>
        <v>#REF!</v>
      </c>
      <c r="X290" s="215">
        <f>IF(ISERROR(INDEX(Data!$DY:$IB,MATCH($W290,Data!$DT:$DT,0),MATCH(X$1&amp;"/"&amp;$A$2,Data!$DY$1:$IB$1,0)))=TRUE,0,INDEX(Data!$DY:$IB,MATCH($W290,Data!$DT:$DT,0),MATCH(X$1&amp;"/"&amp;$A$2,Data!$DY$1:$IB$1,0)))</f>
        <v>0</v>
      </c>
      <c r="Y290" s="215">
        <f>IF(ISERROR(INDEX(Data!$DY:$IB,MATCH($W290,Data!$DT:$DT,0),MATCH(Y$1&amp;"/"&amp;$A$2,Data!$DY$1:$IB$1,0)))=TRUE,0,INDEX(Data!$DY:$IB,MATCH($W290,Data!$DT:$DT,0),MATCH(Y$1&amp;"/"&amp;$A$2,Data!$DY$1:$IB$1,0)))</f>
        <v>0</v>
      </c>
      <c r="Z290" s="215">
        <f>IF(ISERROR(INDEX(Data!$DY:$IB,MATCH($W290,Data!$DT:$DT,0),MATCH(Z$1&amp;"/"&amp;$A$2,Data!$DY$1:$IB$1,0)))=TRUE,0,INDEX(Data!$DY:$IB,MATCH($W290,Data!$DT:$DT,0),MATCH(Z$1&amp;"/"&amp;$A$2,Data!$DY$1:$IB$1,0)))</f>
        <v>0</v>
      </c>
      <c r="AA290" s="215">
        <f>IF(ISERROR(INDEX(Data!$DY:$IB,MATCH($W290,Data!$DT:$DT,0),MATCH(AA$1&amp;"/"&amp;$A$2,Data!$DY$1:$IB$1,0)))=TRUE,0,INDEX(Data!$DY:$IB,MATCH($W290,Data!$DT:$DT,0),MATCH(AA$1&amp;"/"&amp;$A$2,Data!$DY$1:$IB$1,0)))</f>
        <v>0</v>
      </c>
      <c r="AB290" s="215">
        <f>IF(ISERROR(INDEX(Data!$DY:$IB,MATCH($W290,Data!$DT:$DT,0),MATCH(AB$1&amp;"/"&amp;$A$2,Data!$DY$1:$IB$1,0)))=TRUE,0,INDEX(Data!$DY:$IB,MATCH($W290,Data!$DT:$DT,0),MATCH(AB$1&amp;"/"&amp;$A$2,Data!$DY$1:$IB$1,0)))</f>
        <v>0</v>
      </c>
      <c r="AC290" s="213">
        <f t="array" aca="1" ref="AC290" ca="1">SUMPRODUCT(($X290:$AB290&lt;=AC$2)*($X290:$AB290&gt;0))</f>
        <v>0</v>
      </c>
      <c r="AD290" s="213">
        <f t="shared" ca="1" si="83"/>
        <v>0</v>
      </c>
      <c r="AE290" s="213">
        <f t="shared" ca="1" si="83"/>
        <v>0</v>
      </c>
      <c r="AF290" s="213">
        <f t="shared" ca="1" si="83"/>
        <v>0</v>
      </c>
      <c r="AG290" s="213">
        <f t="shared" ca="1" si="83"/>
        <v>0</v>
      </c>
      <c r="AH290" s="213">
        <f t="shared" ca="1" si="83"/>
        <v>0</v>
      </c>
      <c r="AI290" s="213">
        <f t="shared" ca="1" si="47"/>
        <v>0</v>
      </c>
      <c r="AJ290" s="213" t="str">
        <f t="shared" ca="1" si="84"/>
        <v/>
      </c>
      <c r="AK290" s="213" t="str">
        <f t="shared" ca="1" si="85"/>
        <v/>
      </c>
      <c r="AL290" s="213" t="str">
        <f t="shared" ca="1" si="86"/>
        <v/>
      </c>
      <c r="AM290" s="213" t="str">
        <f t="shared" ca="1" si="87"/>
        <v/>
      </c>
      <c r="AN290" s="213" t="str">
        <f t="shared" ca="1" si="88"/>
        <v/>
      </c>
      <c r="AO290" s="213" t="str">
        <f t="shared" ca="1" si="89"/>
        <v/>
      </c>
      <c r="AP290" s="213" t="str">
        <f t="shared" ca="1" si="90"/>
        <v/>
      </c>
      <c r="AQ290" s="213" t="str">
        <f t="shared" ca="1" si="91"/>
        <v/>
      </c>
      <c r="AR290" s="204" t="str">
        <f ca="1">IF(OFFSET($AB290,0,MATCH(A$17,AC$1:AI$1,0))=0,"",OFFSET($AB290,0,MATCH(A$17,AC$1:AI$1,0))&amp;" / "&amp;W290 &amp;" ("&amp;INDEX(Data!DX:DX,MATCH(W290,Data!DT:DT,0))&amp;")")</f>
        <v/>
      </c>
      <c r="AS290" s="204" t="e">
        <f>INDEX(Data!DX:DX,MATCH(W290,Data!DT:DT,0))</f>
        <v>#REF!</v>
      </c>
      <c r="AT290" s="204" t="e">
        <f>MID(INDEX(Data!A:A,MATCH(W290,Data!DT:DT,0)),2,5)</f>
        <v>#REF!</v>
      </c>
      <c r="AU290" s="204" t="e">
        <f>INDEX(Data!DW:DW,MATCH(W290,Data!DT:DT,0))</f>
        <v>#REF!</v>
      </c>
      <c r="AV290" s="204" t="str">
        <f t="shared" ca="1" si="92"/>
        <v/>
      </c>
      <c r="AW290" s="204" t="e">
        <f t="array" aca="1" ref="AW290" ca="1">INDEX($AR$3:$AR$102,MATCH(LARGE(COUNTIF($AQ$3:$AQ$102,"&lt;"&amp;$AQ$3:$AQ$102),ROWS(AQ$3:AQ290)),COUNTIF($AQ$3:$AQ$102,"&lt;"&amp;$AQ$3:$AQ$102),0))</f>
        <v>#NUM!</v>
      </c>
      <c r="AX290" s="344"/>
      <c r="AY290" s="203"/>
      <c r="AZ290" s="203"/>
      <c r="BA290" s="203"/>
      <c r="BB290" s="203"/>
      <c r="BC290" s="203"/>
      <c r="BD290" s="203"/>
      <c r="BE290" s="203"/>
      <c r="BF290" s="203"/>
      <c r="BG290" s="203"/>
      <c r="BH290" s="203"/>
      <c r="BI290" s="203"/>
      <c r="BJ290" s="203"/>
      <c r="BK290" s="203"/>
      <c r="BL290" s="203"/>
      <c r="BM290" s="203"/>
      <c r="BN290" s="203"/>
      <c r="BO290" s="203"/>
      <c r="BP290" s="203"/>
      <c r="BQ290" s="203"/>
      <c r="BR290" s="203"/>
      <c r="BS290" s="203"/>
      <c r="BT290" s="203"/>
      <c r="BU290" s="203"/>
      <c r="BV290" s="203"/>
      <c r="BW290" s="203"/>
      <c r="BX290" s="203"/>
      <c r="BY290" s="203"/>
      <c r="BZ290" s="203"/>
      <c r="CA290" s="203"/>
      <c r="CB290" s="203"/>
      <c r="CC290" s="203"/>
      <c r="CD290" s="203"/>
      <c r="CE290" s="203"/>
      <c r="CF290" s="203"/>
      <c r="CG290" s="203"/>
      <c r="CH290" s="203"/>
      <c r="CI290" s="203"/>
      <c r="CJ290" s="203"/>
      <c r="CK290" s="203"/>
    </row>
    <row r="291" spans="1:89" s="65" customFormat="1" x14ac:dyDescent="0.25">
      <c r="A291" s="261"/>
      <c r="P291" s="203"/>
      <c r="Q291" s="203"/>
      <c r="R291" s="203"/>
      <c r="S291" s="203"/>
      <c r="T291" s="203"/>
      <c r="U291" s="213"/>
      <c r="V291" s="258"/>
      <c r="W291" s="213" t="e">
        <f>Data!#REF!</f>
        <v>#REF!</v>
      </c>
      <c r="X291" s="215">
        <f>IF(ISERROR(INDEX(Data!$DY:$IB,MATCH($W291,Data!$DT:$DT,0),MATCH(X$1&amp;"/"&amp;$A$2,Data!$DY$1:$IB$1,0)))=TRUE,0,INDEX(Data!$DY:$IB,MATCH($W291,Data!$DT:$DT,0),MATCH(X$1&amp;"/"&amp;$A$2,Data!$DY$1:$IB$1,0)))</f>
        <v>0</v>
      </c>
      <c r="Y291" s="215">
        <f>IF(ISERROR(INDEX(Data!$DY:$IB,MATCH($W291,Data!$DT:$DT,0),MATCH(Y$1&amp;"/"&amp;$A$2,Data!$DY$1:$IB$1,0)))=TRUE,0,INDEX(Data!$DY:$IB,MATCH($W291,Data!$DT:$DT,0),MATCH(Y$1&amp;"/"&amp;$A$2,Data!$DY$1:$IB$1,0)))</f>
        <v>0</v>
      </c>
      <c r="Z291" s="215">
        <f>IF(ISERROR(INDEX(Data!$DY:$IB,MATCH($W291,Data!$DT:$DT,0),MATCH(Z$1&amp;"/"&amp;$A$2,Data!$DY$1:$IB$1,0)))=TRUE,0,INDEX(Data!$DY:$IB,MATCH($W291,Data!$DT:$DT,0),MATCH(Z$1&amp;"/"&amp;$A$2,Data!$DY$1:$IB$1,0)))</f>
        <v>0</v>
      </c>
      <c r="AA291" s="215">
        <f>IF(ISERROR(INDEX(Data!$DY:$IB,MATCH($W291,Data!$DT:$DT,0),MATCH(AA$1&amp;"/"&amp;$A$2,Data!$DY$1:$IB$1,0)))=TRUE,0,INDEX(Data!$DY:$IB,MATCH($W291,Data!$DT:$DT,0),MATCH(AA$1&amp;"/"&amp;$A$2,Data!$DY$1:$IB$1,0)))</f>
        <v>0</v>
      </c>
      <c r="AB291" s="215">
        <f>IF(ISERROR(INDEX(Data!$DY:$IB,MATCH($W291,Data!$DT:$DT,0),MATCH(AB$1&amp;"/"&amp;$A$2,Data!$DY$1:$IB$1,0)))=TRUE,0,INDEX(Data!$DY:$IB,MATCH($W291,Data!$DT:$DT,0),MATCH(AB$1&amp;"/"&amp;$A$2,Data!$DY$1:$IB$1,0)))</f>
        <v>0</v>
      </c>
      <c r="AC291" s="213">
        <f t="array" aca="1" ref="AC291" ca="1">SUMPRODUCT(($X291:$AB291&lt;=AC$2)*($X291:$AB291&gt;0))</f>
        <v>0</v>
      </c>
      <c r="AD291" s="213">
        <f t="shared" ca="1" si="83"/>
        <v>0</v>
      </c>
      <c r="AE291" s="213">
        <f t="shared" ca="1" si="83"/>
        <v>0</v>
      </c>
      <c r="AF291" s="213">
        <f t="shared" ca="1" si="83"/>
        <v>0</v>
      </c>
      <c r="AG291" s="213">
        <f t="shared" ca="1" si="83"/>
        <v>0</v>
      </c>
      <c r="AH291" s="213">
        <f t="shared" ca="1" si="83"/>
        <v>0</v>
      </c>
      <c r="AI291" s="213">
        <f t="shared" ca="1" si="47"/>
        <v>0</v>
      </c>
      <c r="AJ291" s="213" t="str">
        <f t="shared" ca="1" si="84"/>
        <v/>
      </c>
      <c r="AK291" s="213" t="str">
        <f t="shared" ca="1" si="85"/>
        <v/>
      </c>
      <c r="AL291" s="213" t="str">
        <f t="shared" ca="1" si="86"/>
        <v/>
      </c>
      <c r="AM291" s="213" t="str">
        <f t="shared" ca="1" si="87"/>
        <v/>
      </c>
      <c r="AN291" s="213" t="str">
        <f t="shared" ca="1" si="88"/>
        <v/>
      </c>
      <c r="AO291" s="213" t="str">
        <f t="shared" ca="1" si="89"/>
        <v/>
      </c>
      <c r="AP291" s="213" t="str">
        <f t="shared" ca="1" si="90"/>
        <v/>
      </c>
      <c r="AQ291" s="213" t="str">
        <f t="shared" ca="1" si="91"/>
        <v/>
      </c>
      <c r="AR291" s="204" t="str">
        <f ca="1">IF(OFFSET($AB291,0,MATCH(A$17,AC$1:AI$1,0))=0,"",OFFSET($AB291,0,MATCH(A$17,AC$1:AI$1,0))&amp;" / "&amp;W291 &amp;" ("&amp;INDEX(Data!DX:DX,MATCH(W291,Data!DT:DT,0))&amp;")")</f>
        <v/>
      </c>
      <c r="AS291" s="204" t="e">
        <f>INDEX(Data!DX:DX,MATCH(W291,Data!DT:DT,0))</f>
        <v>#REF!</v>
      </c>
      <c r="AT291" s="204" t="e">
        <f>MID(INDEX(Data!A:A,MATCH(W291,Data!DT:DT,0)),2,5)</f>
        <v>#REF!</v>
      </c>
      <c r="AU291" s="204" t="e">
        <f>INDEX(Data!DW:DW,MATCH(W291,Data!DT:DT,0))</f>
        <v>#REF!</v>
      </c>
      <c r="AV291" s="204" t="str">
        <f t="shared" ca="1" si="92"/>
        <v/>
      </c>
      <c r="AW291" s="204" t="e">
        <f t="array" aca="1" ref="AW291" ca="1">INDEX($AR$3:$AR$102,MATCH(LARGE(COUNTIF($AQ$3:$AQ$102,"&lt;"&amp;$AQ$3:$AQ$102),ROWS(AQ$3:AQ291)),COUNTIF($AQ$3:$AQ$102,"&lt;"&amp;$AQ$3:$AQ$102),0))</f>
        <v>#NUM!</v>
      </c>
      <c r="AX291" s="344"/>
      <c r="AY291" s="203"/>
      <c r="AZ291" s="203"/>
      <c r="BA291" s="203"/>
      <c r="BB291" s="203"/>
      <c r="BC291" s="203"/>
      <c r="BD291" s="203"/>
      <c r="BE291" s="203"/>
      <c r="BF291" s="203"/>
      <c r="BG291" s="203"/>
      <c r="BH291" s="203"/>
      <c r="BI291" s="203"/>
      <c r="BJ291" s="203"/>
      <c r="BK291" s="203"/>
      <c r="BL291" s="203"/>
      <c r="BM291" s="203"/>
      <c r="BN291" s="203"/>
      <c r="BO291" s="203"/>
      <c r="BP291" s="203"/>
      <c r="BQ291" s="203"/>
      <c r="BR291" s="203"/>
      <c r="BS291" s="203"/>
      <c r="BT291" s="203"/>
      <c r="BU291" s="203"/>
      <c r="BV291" s="203"/>
      <c r="BW291" s="203"/>
      <c r="BX291" s="203"/>
      <c r="BY291" s="203"/>
      <c r="BZ291" s="203"/>
      <c r="CA291" s="203"/>
      <c r="CB291" s="203"/>
      <c r="CC291" s="203"/>
      <c r="CD291" s="203"/>
      <c r="CE291" s="203"/>
      <c r="CF291" s="203"/>
      <c r="CG291" s="203"/>
      <c r="CH291" s="203"/>
      <c r="CI291" s="203"/>
      <c r="CJ291" s="203"/>
      <c r="CK291" s="203"/>
    </row>
    <row r="292" spans="1:89" s="65" customFormat="1" x14ac:dyDescent="0.25">
      <c r="A292" s="261"/>
      <c r="P292" s="203"/>
      <c r="Q292" s="203"/>
      <c r="R292" s="203"/>
      <c r="S292" s="203"/>
      <c r="T292" s="203"/>
      <c r="U292" s="213"/>
      <c r="V292" s="258"/>
      <c r="W292" s="213" t="e">
        <f>Data!#REF!</f>
        <v>#REF!</v>
      </c>
      <c r="X292" s="215">
        <f>IF(ISERROR(INDEX(Data!$DY:$IB,MATCH($W292,Data!$DT:$DT,0),MATCH(X$1&amp;"/"&amp;$A$2,Data!$DY$1:$IB$1,0)))=TRUE,0,INDEX(Data!$DY:$IB,MATCH($W292,Data!$DT:$DT,0),MATCH(X$1&amp;"/"&amp;$A$2,Data!$DY$1:$IB$1,0)))</f>
        <v>0</v>
      </c>
      <c r="Y292" s="215">
        <f>IF(ISERROR(INDEX(Data!$DY:$IB,MATCH($W292,Data!$DT:$DT,0),MATCH(Y$1&amp;"/"&amp;$A$2,Data!$DY$1:$IB$1,0)))=TRUE,0,INDEX(Data!$DY:$IB,MATCH($W292,Data!$DT:$DT,0),MATCH(Y$1&amp;"/"&amp;$A$2,Data!$DY$1:$IB$1,0)))</f>
        <v>0</v>
      </c>
      <c r="Z292" s="215">
        <f>IF(ISERROR(INDEX(Data!$DY:$IB,MATCH($W292,Data!$DT:$DT,0),MATCH(Z$1&amp;"/"&amp;$A$2,Data!$DY$1:$IB$1,0)))=TRUE,0,INDEX(Data!$DY:$IB,MATCH($W292,Data!$DT:$DT,0),MATCH(Z$1&amp;"/"&amp;$A$2,Data!$DY$1:$IB$1,0)))</f>
        <v>0</v>
      </c>
      <c r="AA292" s="215">
        <f>IF(ISERROR(INDEX(Data!$DY:$IB,MATCH($W292,Data!$DT:$DT,0),MATCH(AA$1&amp;"/"&amp;$A$2,Data!$DY$1:$IB$1,0)))=TRUE,0,INDEX(Data!$DY:$IB,MATCH($W292,Data!$DT:$DT,0),MATCH(AA$1&amp;"/"&amp;$A$2,Data!$DY$1:$IB$1,0)))</f>
        <v>0</v>
      </c>
      <c r="AB292" s="215">
        <f>IF(ISERROR(INDEX(Data!$DY:$IB,MATCH($W292,Data!$DT:$DT,0),MATCH(AB$1&amp;"/"&amp;$A$2,Data!$DY$1:$IB$1,0)))=TRUE,0,INDEX(Data!$DY:$IB,MATCH($W292,Data!$DT:$DT,0),MATCH(AB$1&amp;"/"&amp;$A$2,Data!$DY$1:$IB$1,0)))</f>
        <v>0</v>
      </c>
      <c r="AC292" s="213">
        <f t="array" aca="1" ref="AC292" ca="1">SUMPRODUCT(($X292:$AB292&lt;=AC$2)*($X292:$AB292&gt;0))</f>
        <v>0</v>
      </c>
      <c r="AD292" s="213">
        <f t="shared" ca="1" si="83"/>
        <v>0</v>
      </c>
      <c r="AE292" s="213">
        <f t="shared" ca="1" si="83"/>
        <v>0</v>
      </c>
      <c r="AF292" s="213">
        <f t="shared" ca="1" si="83"/>
        <v>0</v>
      </c>
      <c r="AG292" s="213">
        <f t="shared" ca="1" si="83"/>
        <v>0</v>
      </c>
      <c r="AH292" s="213">
        <f t="shared" ca="1" si="83"/>
        <v>0</v>
      </c>
      <c r="AI292" s="213">
        <f t="shared" ca="1" si="47"/>
        <v>0</v>
      </c>
      <c r="AJ292" s="213" t="str">
        <f t="shared" ca="1" si="84"/>
        <v/>
      </c>
      <c r="AK292" s="213" t="str">
        <f t="shared" ca="1" si="85"/>
        <v/>
      </c>
      <c r="AL292" s="213" t="str">
        <f t="shared" ca="1" si="86"/>
        <v/>
      </c>
      <c r="AM292" s="213" t="str">
        <f t="shared" ca="1" si="87"/>
        <v/>
      </c>
      <c r="AN292" s="213" t="str">
        <f t="shared" ca="1" si="88"/>
        <v/>
      </c>
      <c r="AO292" s="213" t="str">
        <f t="shared" ca="1" si="89"/>
        <v/>
      </c>
      <c r="AP292" s="213" t="str">
        <f t="shared" ca="1" si="90"/>
        <v/>
      </c>
      <c r="AQ292" s="213" t="str">
        <f t="shared" ca="1" si="91"/>
        <v/>
      </c>
      <c r="AR292" s="204" t="str">
        <f ca="1">IF(OFFSET($AB292,0,MATCH(A$17,AC$1:AI$1,0))=0,"",OFFSET($AB292,0,MATCH(A$17,AC$1:AI$1,0))&amp;" / "&amp;W292 &amp;" ("&amp;INDEX(Data!DX:DX,MATCH(W292,Data!DT:DT,0))&amp;")")</f>
        <v/>
      </c>
      <c r="AS292" s="204" t="e">
        <f>INDEX(Data!DX:DX,MATCH(W292,Data!DT:DT,0))</f>
        <v>#REF!</v>
      </c>
      <c r="AT292" s="204" t="e">
        <f>MID(INDEX(Data!A:A,MATCH(W292,Data!DT:DT,0)),2,5)</f>
        <v>#REF!</v>
      </c>
      <c r="AU292" s="204" t="e">
        <f>INDEX(Data!DW:DW,MATCH(W292,Data!DT:DT,0))</f>
        <v>#REF!</v>
      </c>
      <c r="AV292" s="204" t="str">
        <f t="shared" ca="1" si="92"/>
        <v/>
      </c>
      <c r="AW292" s="204" t="e">
        <f t="array" aca="1" ref="AW292" ca="1">INDEX($AR$3:$AR$102,MATCH(LARGE(COUNTIF($AQ$3:$AQ$102,"&lt;"&amp;$AQ$3:$AQ$102),ROWS(AQ$3:AQ292)),COUNTIF($AQ$3:$AQ$102,"&lt;"&amp;$AQ$3:$AQ$102),0))</f>
        <v>#NUM!</v>
      </c>
      <c r="AX292" s="344"/>
      <c r="AY292" s="203"/>
      <c r="AZ292" s="203"/>
      <c r="BA292" s="203"/>
      <c r="BB292" s="203"/>
      <c r="BC292" s="203"/>
      <c r="BD292" s="203"/>
      <c r="BE292" s="203"/>
      <c r="BF292" s="203"/>
      <c r="BG292" s="203"/>
      <c r="BH292" s="203"/>
      <c r="BI292" s="203"/>
      <c r="BJ292" s="203"/>
      <c r="BK292" s="203"/>
      <c r="BL292" s="203"/>
      <c r="BM292" s="203"/>
      <c r="BN292" s="203"/>
      <c r="BO292" s="203"/>
      <c r="BP292" s="203"/>
      <c r="BQ292" s="203"/>
      <c r="BR292" s="203"/>
      <c r="BS292" s="203"/>
      <c r="BT292" s="203"/>
      <c r="BU292" s="203"/>
      <c r="BV292" s="203"/>
      <c r="BW292" s="203"/>
      <c r="BX292" s="203"/>
      <c r="BY292" s="203"/>
      <c r="BZ292" s="203"/>
      <c r="CA292" s="203"/>
      <c r="CB292" s="203"/>
      <c r="CC292" s="203"/>
      <c r="CD292" s="203"/>
      <c r="CE292" s="203"/>
      <c r="CF292" s="203"/>
      <c r="CG292" s="203"/>
      <c r="CH292" s="203"/>
      <c r="CI292" s="203"/>
      <c r="CJ292" s="203"/>
      <c r="CK292" s="203"/>
    </row>
    <row r="293" spans="1:89" s="65" customFormat="1" x14ac:dyDescent="0.25">
      <c r="A293" s="261"/>
      <c r="P293" s="203"/>
      <c r="Q293" s="203"/>
      <c r="R293" s="203"/>
      <c r="S293" s="203"/>
      <c r="T293" s="203"/>
      <c r="U293" s="213"/>
      <c r="V293" s="258"/>
      <c r="W293" s="213" t="e">
        <f>Data!#REF!</f>
        <v>#REF!</v>
      </c>
      <c r="X293" s="215">
        <f>IF(ISERROR(INDEX(Data!$DY:$IB,MATCH($W293,Data!$DT:$DT,0),MATCH(X$1&amp;"/"&amp;$A$2,Data!$DY$1:$IB$1,0)))=TRUE,0,INDEX(Data!$DY:$IB,MATCH($W293,Data!$DT:$DT,0),MATCH(X$1&amp;"/"&amp;$A$2,Data!$DY$1:$IB$1,0)))</f>
        <v>0</v>
      </c>
      <c r="Y293" s="215">
        <f>IF(ISERROR(INDEX(Data!$DY:$IB,MATCH($W293,Data!$DT:$DT,0),MATCH(Y$1&amp;"/"&amp;$A$2,Data!$DY$1:$IB$1,0)))=TRUE,0,INDEX(Data!$DY:$IB,MATCH($W293,Data!$DT:$DT,0),MATCH(Y$1&amp;"/"&amp;$A$2,Data!$DY$1:$IB$1,0)))</f>
        <v>0</v>
      </c>
      <c r="Z293" s="215">
        <f>IF(ISERROR(INDEX(Data!$DY:$IB,MATCH($W293,Data!$DT:$DT,0),MATCH(Z$1&amp;"/"&amp;$A$2,Data!$DY$1:$IB$1,0)))=TRUE,0,INDEX(Data!$DY:$IB,MATCH($W293,Data!$DT:$DT,0),MATCH(Z$1&amp;"/"&amp;$A$2,Data!$DY$1:$IB$1,0)))</f>
        <v>0</v>
      </c>
      <c r="AA293" s="215">
        <f>IF(ISERROR(INDEX(Data!$DY:$IB,MATCH($W293,Data!$DT:$DT,0),MATCH(AA$1&amp;"/"&amp;$A$2,Data!$DY$1:$IB$1,0)))=TRUE,0,INDEX(Data!$DY:$IB,MATCH($W293,Data!$DT:$DT,0),MATCH(AA$1&amp;"/"&amp;$A$2,Data!$DY$1:$IB$1,0)))</f>
        <v>0</v>
      </c>
      <c r="AB293" s="215">
        <f>IF(ISERROR(INDEX(Data!$DY:$IB,MATCH($W293,Data!$DT:$DT,0),MATCH(AB$1&amp;"/"&amp;$A$2,Data!$DY$1:$IB$1,0)))=TRUE,0,INDEX(Data!$DY:$IB,MATCH($W293,Data!$DT:$DT,0),MATCH(AB$1&amp;"/"&amp;$A$2,Data!$DY$1:$IB$1,0)))</f>
        <v>0</v>
      </c>
      <c r="AC293" s="213">
        <f t="array" aca="1" ref="AC293" ca="1">SUMPRODUCT(($X293:$AB293&lt;=AC$2)*($X293:$AB293&gt;0))</f>
        <v>0</v>
      </c>
      <c r="AD293" s="213">
        <f t="shared" ca="1" si="83"/>
        <v>0</v>
      </c>
      <c r="AE293" s="213">
        <f t="shared" ca="1" si="83"/>
        <v>0</v>
      </c>
      <c r="AF293" s="213">
        <f t="shared" ca="1" si="83"/>
        <v>0</v>
      </c>
      <c r="AG293" s="213">
        <f t="shared" ca="1" si="83"/>
        <v>0</v>
      </c>
      <c r="AH293" s="213">
        <f t="shared" ca="1" si="83"/>
        <v>0</v>
      </c>
      <c r="AI293" s="213">
        <f t="shared" ca="1" si="47"/>
        <v>0</v>
      </c>
      <c r="AJ293" s="213" t="str">
        <f t="shared" ca="1" si="84"/>
        <v/>
      </c>
      <c r="AK293" s="213" t="str">
        <f t="shared" ca="1" si="85"/>
        <v/>
      </c>
      <c r="AL293" s="213" t="str">
        <f t="shared" ca="1" si="86"/>
        <v/>
      </c>
      <c r="AM293" s="213" t="str">
        <f t="shared" ca="1" si="87"/>
        <v/>
      </c>
      <c r="AN293" s="213" t="str">
        <f t="shared" ca="1" si="88"/>
        <v/>
      </c>
      <c r="AO293" s="213" t="str">
        <f t="shared" ca="1" si="89"/>
        <v/>
      </c>
      <c r="AP293" s="213" t="str">
        <f t="shared" ca="1" si="90"/>
        <v/>
      </c>
      <c r="AQ293" s="213" t="str">
        <f t="shared" ca="1" si="91"/>
        <v/>
      </c>
      <c r="AR293" s="204" t="str">
        <f ca="1">IF(OFFSET($AB293,0,MATCH(A$17,AC$1:AI$1,0))=0,"",OFFSET($AB293,0,MATCH(A$17,AC$1:AI$1,0))&amp;" / "&amp;W293 &amp;" ("&amp;INDEX(Data!DX:DX,MATCH(W293,Data!DT:DT,0))&amp;")")</f>
        <v/>
      </c>
      <c r="AS293" s="204" t="e">
        <f>INDEX(Data!DX:DX,MATCH(W293,Data!DT:DT,0))</f>
        <v>#REF!</v>
      </c>
      <c r="AT293" s="204" t="e">
        <f>MID(INDEX(Data!A:A,MATCH(W293,Data!DT:DT,0)),2,5)</f>
        <v>#REF!</v>
      </c>
      <c r="AU293" s="204" t="e">
        <f>INDEX(Data!DW:DW,MATCH(W293,Data!DT:DT,0))</f>
        <v>#REF!</v>
      </c>
      <c r="AV293" s="204" t="str">
        <f t="shared" ca="1" si="92"/>
        <v/>
      </c>
      <c r="AW293" s="204" t="e">
        <f t="array" aca="1" ref="AW293" ca="1">INDEX($AR$3:$AR$102,MATCH(LARGE(COUNTIF($AQ$3:$AQ$102,"&lt;"&amp;$AQ$3:$AQ$102),ROWS(AQ$3:AQ293)),COUNTIF($AQ$3:$AQ$102,"&lt;"&amp;$AQ$3:$AQ$102),0))</f>
        <v>#NUM!</v>
      </c>
      <c r="AX293" s="344"/>
      <c r="AY293" s="203"/>
      <c r="AZ293" s="203"/>
      <c r="BA293" s="203"/>
      <c r="BB293" s="203"/>
      <c r="BC293" s="203"/>
      <c r="BD293" s="203"/>
      <c r="BE293" s="203"/>
      <c r="BF293" s="203"/>
      <c r="BG293" s="203"/>
      <c r="BH293" s="203"/>
      <c r="BI293" s="203"/>
      <c r="BJ293" s="203"/>
      <c r="BK293" s="203"/>
      <c r="BL293" s="203"/>
      <c r="BM293" s="203"/>
      <c r="BN293" s="203"/>
      <c r="BO293" s="203"/>
      <c r="BP293" s="203"/>
      <c r="BQ293" s="203"/>
      <c r="BR293" s="203"/>
      <c r="BS293" s="203"/>
      <c r="BT293" s="203"/>
      <c r="BU293" s="203"/>
      <c r="BV293" s="203"/>
      <c r="BW293" s="203"/>
      <c r="BX293" s="203"/>
      <c r="BY293" s="203"/>
      <c r="BZ293" s="203"/>
      <c r="CA293" s="203"/>
      <c r="CB293" s="203"/>
      <c r="CC293" s="203"/>
      <c r="CD293" s="203"/>
      <c r="CE293" s="203"/>
      <c r="CF293" s="203"/>
      <c r="CG293" s="203"/>
      <c r="CH293" s="203"/>
      <c r="CI293" s="203"/>
      <c r="CJ293" s="203"/>
      <c r="CK293" s="203"/>
    </row>
    <row r="294" spans="1:89" s="65" customFormat="1" x14ac:dyDescent="0.25">
      <c r="A294" s="261"/>
      <c r="P294" s="203"/>
      <c r="Q294" s="203"/>
      <c r="R294" s="203"/>
      <c r="S294" s="203"/>
      <c r="T294" s="203"/>
      <c r="U294" s="213"/>
      <c r="V294" s="258"/>
      <c r="W294" s="213" t="e">
        <f>Data!#REF!</f>
        <v>#REF!</v>
      </c>
      <c r="X294" s="215">
        <f>IF(ISERROR(INDEX(Data!$DY:$IB,MATCH($W294,Data!$DT:$DT,0),MATCH(X$1&amp;"/"&amp;$A$2,Data!$DY$1:$IB$1,0)))=TRUE,0,INDEX(Data!$DY:$IB,MATCH($W294,Data!$DT:$DT,0),MATCH(X$1&amp;"/"&amp;$A$2,Data!$DY$1:$IB$1,0)))</f>
        <v>0</v>
      </c>
      <c r="Y294" s="215">
        <f>IF(ISERROR(INDEX(Data!$DY:$IB,MATCH($W294,Data!$DT:$DT,0),MATCH(Y$1&amp;"/"&amp;$A$2,Data!$DY$1:$IB$1,0)))=TRUE,0,INDEX(Data!$DY:$IB,MATCH($W294,Data!$DT:$DT,0),MATCH(Y$1&amp;"/"&amp;$A$2,Data!$DY$1:$IB$1,0)))</f>
        <v>0</v>
      </c>
      <c r="Z294" s="215">
        <f>IF(ISERROR(INDEX(Data!$DY:$IB,MATCH($W294,Data!$DT:$DT,0),MATCH(Z$1&amp;"/"&amp;$A$2,Data!$DY$1:$IB$1,0)))=TRUE,0,INDEX(Data!$DY:$IB,MATCH($W294,Data!$DT:$DT,0),MATCH(Z$1&amp;"/"&amp;$A$2,Data!$DY$1:$IB$1,0)))</f>
        <v>0</v>
      </c>
      <c r="AA294" s="215">
        <f>IF(ISERROR(INDEX(Data!$DY:$IB,MATCH($W294,Data!$DT:$DT,0),MATCH(AA$1&amp;"/"&amp;$A$2,Data!$DY$1:$IB$1,0)))=TRUE,0,INDEX(Data!$DY:$IB,MATCH($W294,Data!$DT:$DT,0),MATCH(AA$1&amp;"/"&amp;$A$2,Data!$DY$1:$IB$1,0)))</f>
        <v>0</v>
      </c>
      <c r="AB294" s="215">
        <f>IF(ISERROR(INDEX(Data!$DY:$IB,MATCH($W294,Data!$DT:$DT,0),MATCH(AB$1&amp;"/"&amp;$A$2,Data!$DY$1:$IB$1,0)))=TRUE,0,INDEX(Data!$DY:$IB,MATCH($W294,Data!$DT:$DT,0),MATCH(AB$1&amp;"/"&amp;$A$2,Data!$DY$1:$IB$1,0)))</f>
        <v>0</v>
      </c>
      <c r="AC294" s="213">
        <f t="array" aca="1" ref="AC294" ca="1">SUMPRODUCT(($X294:$AB294&lt;=AC$2)*($X294:$AB294&gt;0))</f>
        <v>0</v>
      </c>
      <c r="AD294" s="213">
        <f t="shared" ca="1" si="83"/>
        <v>0</v>
      </c>
      <c r="AE294" s="213">
        <f t="shared" ca="1" si="83"/>
        <v>0</v>
      </c>
      <c r="AF294" s="213">
        <f t="shared" ca="1" si="83"/>
        <v>0</v>
      </c>
      <c r="AG294" s="213">
        <f t="shared" ca="1" si="83"/>
        <v>0</v>
      </c>
      <c r="AH294" s="213">
        <f t="shared" ca="1" si="83"/>
        <v>0</v>
      </c>
      <c r="AI294" s="213">
        <f t="shared" ca="1" si="47"/>
        <v>0</v>
      </c>
      <c r="AJ294" s="213" t="str">
        <f t="shared" ca="1" si="84"/>
        <v/>
      </c>
      <c r="AK294" s="213" t="str">
        <f t="shared" ca="1" si="85"/>
        <v/>
      </c>
      <c r="AL294" s="213" t="str">
        <f t="shared" ca="1" si="86"/>
        <v/>
      </c>
      <c r="AM294" s="213" t="str">
        <f t="shared" ca="1" si="87"/>
        <v/>
      </c>
      <c r="AN294" s="213" t="str">
        <f t="shared" ca="1" si="88"/>
        <v/>
      </c>
      <c r="AO294" s="213" t="str">
        <f t="shared" ca="1" si="89"/>
        <v/>
      </c>
      <c r="AP294" s="213" t="str">
        <f t="shared" ca="1" si="90"/>
        <v/>
      </c>
      <c r="AQ294" s="213" t="str">
        <f t="shared" ca="1" si="91"/>
        <v/>
      </c>
      <c r="AR294" s="204" t="str">
        <f ca="1">IF(OFFSET($AB294,0,MATCH(A$17,AC$1:AI$1,0))=0,"",OFFSET($AB294,0,MATCH(A$17,AC$1:AI$1,0))&amp;" / "&amp;W294 &amp;" ("&amp;INDEX(Data!DX:DX,MATCH(W294,Data!DT:DT,0))&amp;")")</f>
        <v/>
      </c>
      <c r="AS294" s="204" t="e">
        <f>INDEX(Data!DX:DX,MATCH(W294,Data!DT:DT,0))</f>
        <v>#REF!</v>
      </c>
      <c r="AT294" s="204" t="e">
        <f>MID(INDEX(Data!A:A,MATCH(W294,Data!DT:DT,0)),2,5)</f>
        <v>#REF!</v>
      </c>
      <c r="AU294" s="204" t="e">
        <f>INDEX(Data!DW:DW,MATCH(W294,Data!DT:DT,0))</f>
        <v>#REF!</v>
      </c>
      <c r="AV294" s="204" t="str">
        <f t="shared" ca="1" si="92"/>
        <v/>
      </c>
      <c r="AW294" s="204" t="e">
        <f t="array" aca="1" ref="AW294" ca="1">INDEX($AR$3:$AR$102,MATCH(LARGE(COUNTIF($AQ$3:$AQ$102,"&lt;"&amp;$AQ$3:$AQ$102),ROWS(AQ$3:AQ294)),COUNTIF($AQ$3:$AQ$102,"&lt;"&amp;$AQ$3:$AQ$102),0))</f>
        <v>#NUM!</v>
      </c>
      <c r="AX294" s="344"/>
      <c r="AY294" s="203"/>
      <c r="AZ294" s="203"/>
      <c r="BA294" s="203"/>
      <c r="BB294" s="203"/>
      <c r="BC294" s="203"/>
      <c r="BD294" s="203"/>
      <c r="BE294" s="203"/>
      <c r="BF294" s="203"/>
      <c r="BG294" s="203"/>
      <c r="BH294" s="203"/>
      <c r="BI294" s="203"/>
      <c r="BJ294" s="203"/>
      <c r="BK294" s="203"/>
      <c r="BL294" s="203"/>
      <c r="BM294" s="203"/>
      <c r="BN294" s="203"/>
      <c r="BO294" s="203"/>
      <c r="BP294" s="203"/>
      <c r="BQ294" s="203"/>
      <c r="BR294" s="203"/>
      <c r="BS294" s="203"/>
      <c r="BT294" s="203"/>
      <c r="BU294" s="203"/>
      <c r="BV294" s="203"/>
      <c r="BW294" s="203"/>
      <c r="BX294" s="203"/>
      <c r="BY294" s="203"/>
      <c r="BZ294" s="203"/>
      <c r="CA294" s="203"/>
      <c r="CB294" s="203"/>
      <c r="CC294" s="203"/>
      <c r="CD294" s="203"/>
      <c r="CE294" s="203"/>
      <c r="CF294" s="203"/>
      <c r="CG294" s="203"/>
      <c r="CH294" s="203"/>
      <c r="CI294" s="203"/>
      <c r="CJ294" s="203"/>
      <c r="CK294" s="203"/>
    </row>
    <row r="295" spans="1:89" s="65" customFormat="1" x14ac:dyDescent="0.25">
      <c r="A295" s="261"/>
      <c r="P295" s="203"/>
      <c r="Q295" s="203"/>
      <c r="R295" s="203"/>
      <c r="S295" s="203"/>
      <c r="T295" s="203"/>
      <c r="U295" s="213"/>
      <c r="V295" s="258"/>
      <c r="W295" s="213" t="e">
        <f>Data!#REF!</f>
        <v>#REF!</v>
      </c>
      <c r="X295" s="215">
        <f>IF(ISERROR(INDEX(Data!$DY:$IB,MATCH($W295,Data!$DT:$DT,0),MATCH(X$1&amp;"/"&amp;$A$2,Data!$DY$1:$IB$1,0)))=TRUE,0,INDEX(Data!$DY:$IB,MATCH($W295,Data!$DT:$DT,0),MATCH(X$1&amp;"/"&amp;$A$2,Data!$DY$1:$IB$1,0)))</f>
        <v>0</v>
      </c>
      <c r="Y295" s="215">
        <f>IF(ISERROR(INDEX(Data!$DY:$IB,MATCH($W295,Data!$DT:$DT,0),MATCH(Y$1&amp;"/"&amp;$A$2,Data!$DY$1:$IB$1,0)))=TRUE,0,INDEX(Data!$DY:$IB,MATCH($W295,Data!$DT:$DT,0),MATCH(Y$1&amp;"/"&amp;$A$2,Data!$DY$1:$IB$1,0)))</f>
        <v>0</v>
      </c>
      <c r="Z295" s="215">
        <f>IF(ISERROR(INDEX(Data!$DY:$IB,MATCH($W295,Data!$DT:$DT,0),MATCH(Z$1&amp;"/"&amp;$A$2,Data!$DY$1:$IB$1,0)))=TRUE,0,INDEX(Data!$DY:$IB,MATCH($W295,Data!$DT:$DT,0),MATCH(Z$1&amp;"/"&amp;$A$2,Data!$DY$1:$IB$1,0)))</f>
        <v>0</v>
      </c>
      <c r="AA295" s="215">
        <f>IF(ISERROR(INDEX(Data!$DY:$IB,MATCH($W295,Data!$DT:$DT,0),MATCH(AA$1&amp;"/"&amp;$A$2,Data!$DY$1:$IB$1,0)))=TRUE,0,INDEX(Data!$DY:$IB,MATCH($W295,Data!$DT:$DT,0),MATCH(AA$1&amp;"/"&amp;$A$2,Data!$DY$1:$IB$1,0)))</f>
        <v>0</v>
      </c>
      <c r="AB295" s="215">
        <f>IF(ISERROR(INDEX(Data!$DY:$IB,MATCH($W295,Data!$DT:$DT,0),MATCH(AB$1&amp;"/"&amp;$A$2,Data!$DY$1:$IB$1,0)))=TRUE,0,INDEX(Data!$DY:$IB,MATCH($W295,Data!$DT:$DT,0),MATCH(AB$1&amp;"/"&amp;$A$2,Data!$DY$1:$IB$1,0)))</f>
        <v>0</v>
      </c>
      <c r="AC295" s="213">
        <f t="array" aca="1" ref="AC295" ca="1">SUMPRODUCT(($X295:$AB295&lt;=AC$2)*($X295:$AB295&gt;0))</f>
        <v>0</v>
      </c>
      <c r="AD295" s="213">
        <f t="shared" ca="1" si="83"/>
        <v>0</v>
      </c>
      <c r="AE295" s="213">
        <f t="shared" ca="1" si="83"/>
        <v>0</v>
      </c>
      <c r="AF295" s="213">
        <f t="shared" ca="1" si="83"/>
        <v>0</v>
      </c>
      <c r="AG295" s="213">
        <f t="shared" ca="1" si="83"/>
        <v>0</v>
      </c>
      <c r="AH295" s="213">
        <f t="shared" ca="1" si="83"/>
        <v>0</v>
      </c>
      <c r="AI295" s="213">
        <f t="shared" ca="1" si="47"/>
        <v>0</v>
      </c>
      <c r="AJ295" s="213" t="str">
        <f t="shared" ca="1" si="84"/>
        <v/>
      </c>
      <c r="AK295" s="213" t="str">
        <f t="shared" ca="1" si="85"/>
        <v/>
      </c>
      <c r="AL295" s="213" t="str">
        <f t="shared" ca="1" si="86"/>
        <v/>
      </c>
      <c r="AM295" s="213" t="str">
        <f t="shared" ca="1" si="87"/>
        <v/>
      </c>
      <c r="AN295" s="213" t="str">
        <f t="shared" ca="1" si="88"/>
        <v/>
      </c>
      <c r="AO295" s="213" t="str">
        <f t="shared" ca="1" si="89"/>
        <v/>
      </c>
      <c r="AP295" s="213" t="str">
        <f t="shared" ca="1" si="90"/>
        <v/>
      </c>
      <c r="AQ295" s="213" t="str">
        <f t="shared" ca="1" si="91"/>
        <v/>
      </c>
      <c r="AR295" s="204" t="str">
        <f ca="1">IF(OFFSET($AB295,0,MATCH(A$17,AC$1:AI$1,0))=0,"",OFFSET($AB295,0,MATCH(A$17,AC$1:AI$1,0))&amp;" / "&amp;W295 &amp;" ("&amp;INDEX(Data!DX:DX,MATCH(W295,Data!DT:DT,0))&amp;")")</f>
        <v/>
      </c>
      <c r="AS295" s="204" t="e">
        <f>INDEX(Data!DX:DX,MATCH(W295,Data!DT:DT,0))</f>
        <v>#REF!</v>
      </c>
      <c r="AT295" s="204" t="e">
        <f>MID(INDEX(Data!A:A,MATCH(W295,Data!DT:DT,0)),2,5)</f>
        <v>#REF!</v>
      </c>
      <c r="AU295" s="204" t="e">
        <f>INDEX(Data!DW:DW,MATCH(W295,Data!DT:DT,0))</f>
        <v>#REF!</v>
      </c>
      <c r="AV295" s="204" t="str">
        <f t="shared" ca="1" si="92"/>
        <v/>
      </c>
      <c r="AW295" s="204" t="e">
        <f t="array" aca="1" ref="AW295" ca="1">INDEX($AR$3:$AR$102,MATCH(LARGE(COUNTIF($AQ$3:$AQ$102,"&lt;"&amp;$AQ$3:$AQ$102),ROWS(AQ$3:AQ295)),COUNTIF($AQ$3:$AQ$102,"&lt;"&amp;$AQ$3:$AQ$102),0))</f>
        <v>#NUM!</v>
      </c>
      <c r="AX295" s="344"/>
      <c r="AY295" s="203"/>
      <c r="AZ295" s="203"/>
      <c r="BA295" s="203"/>
      <c r="BB295" s="203"/>
      <c r="BC295" s="203"/>
      <c r="BD295" s="203"/>
      <c r="BE295" s="203"/>
      <c r="BF295" s="203"/>
      <c r="BG295" s="203"/>
      <c r="BH295" s="203"/>
      <c r="BI295" s="203"/>
      <c r="BJ295" s="203"/>
      <c r="BK295" s="203"/>
      <c r="BL295" s="203"/>
      <c r="BM295" s="203"/>
      <c r="BN295" s="203"/>
      <c r="BO295" s="203"/>
      <c r="BP295" s="203"/>
      <c r="BQ295" s="203"/>
      <c r="BR295" s="203"/>
      <c r="BS295" s="203"/>
      <c r="BT295" s="203"/>
      <c r="BU295" s="203"/>
      <c r="BV295" s="203"/>
      <c r="BW295" s="203"/>
      <c r="BX295" s="203"/>
      <c r="BY295" s="203"/>
      <c r="BZ295" s="203"/>
      <c r="CA295" s="203"/>
      <c r="CB295" s="203"/>
      <c r="CC295" s="203"/>
      <c r="CD295" s="203"/>
      <c r="CE295" s="203"/>
      <c r="CF295" s="203"/>
      <c r="CG295" s="203"/>
      <c r="CH295" s="203"/>
      <c r="CI295" s="203"/>
      <c r="CJ295" s="203"/>
      <c r="CK295" s="203"/>
    </row>
    <row r="296" spans="1:89" s="65" customFormat="1" x14ac:dyDescent="0.25">
      <c r="A296" s="261"/>
      <c r="P296" s="203"/>
      <c r="Q296" s="203"/>
      <c r="R296" s="203"/>
      <c r="S296" s="203"/>
      <c r="T296" s="203"/>
      <c r="U296" s="213"/>
      <c r="V296" s="258"/>
      <c r="W296" s="213" t="e">
        <f>Data!#REF!</f>
        <v>#REF!</v>
      </c>
      <c r="X296" s="215">
        <f>IF(ISERROR(INDEX(Data!$DY:$IB,MATCH($W296,Data!$DT:$DT,0),MATCH(X$1&amp;"/"&amp;$A$2,Data!$DY$1:$IB$1,0)))=TRUE,0,INDEX(Data!$DY:$IB,MATCH($W296,Data!$DT:$DT,0),MATCH(X$1&amp;"/"&amp;$A$2,Data!$DY$1:$IB$1,0)))</f>
        <v>0</v>
      </c>
      <c r="Y296" s="215">
        <f>IF(ISERROR(INDEX(Data!$DY:$IB,MATCH($W296,Data!$DT:$DT,0),MATCH(Y$1&amp;"/"&amp;$A$2,Data!$DY$1:$IB$1,0)))=TRUE,0,INDEX(Data!$DY:$IB,MATCH($W296,Data!$DT:$DT,0),MATCH(Y$1&amp;"/"&amp;$A$2,Data!$DY$1:$IB$1,0)))</f>
        <v>0</v>
      </c>
      <c r="Z296" s="215">
        <f>IF(ISERROR(INDEX(Data!$DY:$IB,MATCH($W296,Data!$DT:$DT,0),MATCH(Z$1&amp;"/"&amp;$A$2,Data!$DY$1:$IB$1,0)))=TRUE,0,INDEX(Data!$DY:$IB,MATCH($W296,Data!$DT:$DT,0),MATCH(Z$1&amp;"/"&amp;$A$2,Data!$DY$1:$IB$1,0)))</f>
        <v>0</v>
      </c>
      <c r="AA296" s="215">
        <f>IF(ISERROR(INDEX(Data!$DY:$IB,MATCH($W296,Data!$DT:$DT,0),MATCH(AA$1&amp;"/"&amp;$A$2,Data!$DY$1:$IB$1,0)))=TRUE,0,INDEX(Data!$DY:$IB,MATCH($W296,Data!$DT:$DT,0),MATCH(AA$1&amp;"/"&amp;$A$2,Data!$DY$1:$IB$1,0)))</f>
        <v>0</v>
      </c>
      <c r="AB296" s="215">
        <f>IF(ISERROR(INDEX(Data!$DY:$IB,MATCH($W296,Data!$DT:$DT,0),MATCH(AB$1&amp;"/"&amp;$A$2,Data!$DY$1:$IB$1,0)))=TRUE,0,INDEX(Data!$DY:$IB,MATCH($W296,Data!$DT:$DT,0),MATCH(AB$1&amp;"/"&amp;$A$2,Data!$DY$1:$IB$1,0)))</f>
        <v>0</v>
      </c>
      <c r="AC296" s="213">
        <f t="array" aca="1" ref="AC296" ca="1">SUMPRODUCT(($X296:$AB296&lt;=AC$2)*($X296:$AB296&gt;0))</f>
        <v>0</v>
      </c>
      <c r="AD296" s="213">
        <f t="shared" ref="AD296:AH346" ca="1" si="93">COUNTIF($X296:$AB296,"="&amp;AD$2)</f>
        <v>0</v>
      </c>
      <c r="AE296" s="213">
        <f t="shared" ca="1" si="93"/>
        <v>0</v>
      </c>
      <c r="AF296" s="213">
        <f t="shared" ca="1" si="93"/>
        <v>0</v>
      </c>
      <c r="AG296" s="213">
        <f t="shared" ca="1" si="93"/>
        <v>0</v>
      </c>
      <c r="AH296" s="213">
        <f t="shared" ca="1" si="93"/>
        <v>0</v>
      </c>
      <c r="AI296" s="213">
        <f t="shared" ca="1" si="47"/>
        <v>0</v>
      </c>
      <c r="AJ296" s="213" t="str">
        <f t="shared" ca="1" si="84"/>
        <v/>
      </c>
      <c r="AK296" s="213" t="str">
        <f t="shared" ca="1" si="85"/>
        <v/>
      </c>
      <c r="AL296" s="213" t="str">
        <f t="shared" ca="1" si="86"/>
        <v/>
      </c>
      <c r="AM296" s="213" t="str">
        <f t="shared" ca="1" si="87"/>
        <v/>
      </c>
      <c r="AN296" s="213" t="str">
        <f t="shared" ca="1" si="88"/>
        <v/>
      </c>
      <c r="AO296" s="213" t="str">
        <f t="shared" ca="1" si="89"/>
        <v/>
      </c>
      <c r="AP296" s="213" t="str">
        <f t="shared" ca="1" si="90"/>
        <v/>
      </c>
      <c r="AQ296" s="213" t="str">
        <f t="shared" ca="1" si="91"/>
        <v/>
      </c>
      <c r="AR296" s="204" t="str">
        <f ca="1">IF(OFFSET($AB296,0,MATCH(A$17,AC$1:AI$1,0))=0,"",OFFSET($AB296,0,MATCH(A$17,AC$1:AI$1,0))&amp;" / "&amp;W296 &amp;" ("&amp;INDEX(Data!DX:DX,MATCH(W296,Data!DT:DT,0))&amp;")")</f>
        <v/>
      </c>
      <c r="AS296" s="204" t="e">
        <f>INDEX(Data!DX:DX,MATCH(W296,Data!DT:DT,0))</f>
        <v>#REF!</v>
      </c>
      <c r="AT296" s="204" t="e">
        <f>MID(INDEX(Data!A:A,MATCH(W296,Data!DT:DT,0)),2,5)</f>
        <v>#REF!</v>
      </c>
      <c r="AU296" s="204" t="e">
        <f>INDEX(Data!DW:DW,MATCH(W296,Data!DT:DT,0))</f>
        <v>#REF!</v>
      </c>
      <c r="AV296" s="204" t="str">
        <f t="shared" ca="1" si="92"/>
        <v/>
      </c>
      <c r="AW296" s="204" t="e">
        <f t="array" aca="1" ref="AW296" ca="1">INDEX($AR$3:$AR$102,MATCH(LARGE(COUNTIF($AQ$3:$AQ$102,"&lt;"&amp;$AQ$3:$AQ$102),ROWS(AQ$3:AQ296)),COUNTIF($AQ$3:$AQ$102,"&lt;"&amp;$AQ$3:$AQ$102),0))</f>
        <v>#NUM!</v>
      </c>
      <c r="AX296" s="344"/>
      <c r="AY296" s="203"/>
      <c r="AZ296" s="203"/>
      <c r="BA296" s="203"/>
      <c r="BB296" s="203"/>
      <c r="BC296" s="203"/>
      <c r="BD296" s="203"/>
      <c r="BE296" s="203"/>
      <c r="BF296" s="203"/>
      <c r="BG296" s="203"/>
      <c r="BH296" s="203"/>
      <c r="BI296" s="203"/>
      <c r="BJ296" s="203"/>
      <c r="BK296" s="203"/>
      <c r="BL296" s="203"/>
      <c r="BM296" s="203"/>
      <c r="BN296" s="203"/>
      <c r="BO296" s="203"/>
      <c r="BP296" s="203"/>
      <c r="BQ296" s="203"/>
      <c r="BR296" s="203"/>
      <c r="BS296" s="203"/>
      <c r="BT296" s="203"/>
      <c r="BU296" s="203"/>
      <c r="BV296" s="203"/>
      <c r="BW296" s="203"/>
      <c r="BX296" s="203"/>
      <c r="BY296" s="203"/>
      <c r="BZ296" s="203"/>
      <c r="CA296" s="203"/>
      <c r="CB296" s="203"/>
      <c r="CC296" s="203"/>
      <c r="CD296" s="203"/>
      <c r="CE296" s="203"/>
      <c r="CF296" s="203"/>
      <c r="CG296" s="203"/>
      <c r="CH296" s="203"/>
      <c r="CI296" s="203"/>
      <c r="CJ296" s="203"/>
      <c r="CK296" s="203"/>
    </row>
    <row r="297" spans="1:89" s="65" customFormat="1" x14ac:dyDescent="0.25">
      <c r="A297" s="261"/>
      <c r="P297" s="203"/>
      <c r="Q297" s="203"/>
      <c r="R297" s="203"/>
      <c r="S297" s="203"/>
      <c r="T297" s="203"/>
      <c r="U297" s="213"/>
      <c r="V297" s="258"/>
      <c r="W297" s="213" t="e">
        <f>Data!#REF!</f>
        <v>#REF!</v>
      </c>
      <c r="X297" s="215">
        <f>IF(ISERROR(INDEX(Data!$DY:$IB,MATCH($W297,Data!$DT:$DT,0),MATCH(X$1&amp;"/"&amp;$A$2,Data!$DY$1:$IB$1,0)))=TRUE,0,INDEX(Data!$DY:$IB,MATCH($W297,Data!$DT:$DT,0),MATCH(X$1&amp;"/"&amp;$A$2,Data!$DY$1:$IB$1,0)))</f>
        <v>0</v>
      </c>
      <c r="Y297" s="215">
        <f>IF(ISERROR(INDEX(Data!$DY:$IB,MATCH($W297,Data!$DT:$DT,0),MATCH(Y$1&amp;"/"&amp;$A$2,Data!$DY$1:$IB$1,0)))=TRUE,0,INDEX(Data!$DY:$IB,MATCH($W297,Data!$DT:$DT,0),MATCH(Y$1&amp;"/"&amp;$A$2,Data!$DY$1:$IB$1,0)))</f>
        <v>0</v>
      </c>
      <c r="Z297" s="215">
        <f>IF(ISERROR(INDEX(Data!$DY:$IB,MATCH($W297,Data!$DT:$DT,0),MATCH(Z$1&amp;"/"&amp;$A$2,Data!$DY$1:$IB$1,0)))=TRUE,0,INDEX(Data!$DY:$IB,MATCH($W297,Data!$DT:$DT,0),MATCH(Z$1&amp;"/"&amp;$A$2,Data!$DY$1:$IB$1,0)))</f>
        <v>0</v>
      </c>
      <c r="AA297" s="215">
        <f>IF(ISERROR(INDEX(Data!$DY:$IB,MATCH($W297,Data!$DT:$DT,0),MATCH(AA$1&amp;"/"&amp;$A$2,Data!$DY$1:$IB$1,0)))=TRUE,0,INDEX(Data!$DY:$IB,MATCH($W297,Data!$DT:$DT,0),MATCH(AA$1&amp;"/"&amp;$A$2,Data!$DY$1:$IB$1,0)))</f>
        <v>0</v>
      </c>
      <c r="AB297" s="215">
        <f>IF(ISERROR(INDEX(Data!$DY:$IB,MATCH($W297,Data!$DT:$DT,0),MATCH(AB$1&amp;"/"&amp;$A$2,Data!$DY$1:$IB$1,0)))=TRUE,0,INDEX(Data!$DY:$IB,MATCH($W297,Data!$DT:$DT,0),MATCH(AB$1&amp;"/"&amp;$A$2,Data!$DY$1:$IB$1,0)))</f>
        <v>0</v>
      </c>
      <c r="AC297" s="213">
        <f t="array" aca="1" ref="AC297" ca="1">SUMPRODUCT(($X297:$AB297&lt;=AC$2)*($X297:$AB297&gt;0))</f>
        <v>0</v>
      </c>
      <c r="AD297" s="213">
        <f t="shared" ca="1" si="93"/>
        <v>0</v>
      </c>
      <c r="AE297" s="213">
        <f t="shared" ca="1" si="93"/>
        <v>0</v>
      </c>
      <c r="AF297" s="213">
        <f t="shared" ca="1" si="93"/>
        <v>0</v>
      </c>
      <c r="AG297" s="213">
        <f t="shared" ca="1" si="93"/>
        <v>0</v>
      </c>
      <c r="AH297" s="213">
        <f t="shared" ca="1" si="93"/>
        <v>0</v>
      </c>
      <c r="AI297" s="213">
        <f t="shared" ca="1" si="47"/>
        <v>0</v>
      </c>
      <c r="AJ297" s="213" t="str">
        <f t="shared" ca="1" si="84"/>
        <v/>
      </c>
      <c r="AK297" s="213" t="str">
        <f t="shared" ca="1" si="85"/>
        <v/>
      </c>
      <c r="AL297" s="213" t="str">
        <f t="shared" ca="1" si="86"/>
        <v/>
      </c>
      <c r="AM297" s="213" t="str">
        <f t="shared" ca="1" si="87"/>
        <v/>
      </c>
      <c r="AN297" s="213" t="str">
        <f t="shared" ca="1" si="88"/>
        <v/>
      </c>
      <c r="AO297" s="213" t="str">
        <f t="shared" ca="1" si="89"/>
        <v/>
      </c>
      <c r="AP297" s="213" t="str">
        <f t="shared" ca="1" si="90"/>
        <v/>
      </c>
      <c r="AQ297" s="213" t="str">
        <f t="shared" ca="1" si="91"/>
        <v/>
      </c>
      <c r="AR297" s="204" t="str">
        <f ca="1">IF(OFFSET($AB297,0,MATCH(A$17,AC$1:AI$1,0))=0,"",OFFSET($AB297,0,MATCH(A$17,AC$1:AI$1,0))&amp;" / "&amp;W297 &amp;" ("&amp;INDEX(Data!DX:DX,MATCH(W297,Data!DT:DT,0))&amp;")")</f>
        <v/>
      </c>
      <c r="AS297" s="204" t="e">
        <f>INDEX(Data!DX:DX,MATCH(W297,Data!DT:DT,0))</f>
        <v>#REF!</v>
      </c>
      <c r="AT297" s="204" t="e">
        <f>MID(INDEX(Data!A:A,MATCH(W297,Data!DT:DT,0)),2,5)</f>
        <v>#REF!</v>
      </c>
      <c r="AU297" s="204" t="e">
        <f>INDEX(Data!DW:DW,MATCH(W297,Data!DT:DT,0))</f>
        <v>#REF!</v>
      </c>
      <c r="AV297" s="204" t="str">
        <f t="shared" ca="1" si="92"/>
        <v/>
      </c>
      <c r="AW297" s="204" t="e">
        <f t="array" aca="1" ref="AW297" ca="1">INDEX($AR$3:$AR$102,MATCH(LARGE(COUNTIF($AQ$3:$AQ$102,"&lt;"&amp;$AQ$3:$AQ$102),ROWS(AQ$3:AQ297)),COUNTIF($AQ$3:$AQ$102,"&lt;"&amp;$AQ$3:$AQ$102),0))</f>
        <v>#NUM!</v>
      </c>
      <c r="AX297" s="344"/>
      <c r="AY297" s="203"/>
      <c r="AZ297" s="203"/>
      <c r="BA297" s="203"/>
      <c r="BB297" s="203"/>
      <c r="BC297" s="203"/>
      <c r="BD297" s="203"/>
      <c r="BE297" s="203"/>
      <c r="BF297" s="203"/>
      <c r="BG297" s="203"/>
      <c r="BH297" s="203"/>
      <c r="BI297" s="203"/>
      <c r="BJ297" s="203"/>
      <c r="BK297" s="203"/>
      <c r="BL297" s="203"/>
      <c r="BM297" s="203"/>
      <c r="BN297" s="203"/>
      <c r="BO297" s="203"/>
      <c r="BP297" s="203"/>
      <c r="BQ297" s="203"/>
      <c r="BR297" s="203"/>
      <c r="BS297" s="203"/>
      <c r="BT297" s="203"/>
      <c r="BU297" s="203"/>
      <c r="BV297" s="203"/>
      <c r="BW297" s="203"/>
      <c r="BX297" s="203"/>
      <c r="BY297" s="203"/>
      <c r="BZ297" s="203"/>
      <c r="CA297" s="203"/>
      <c r="CB297" s="203"/>
      <c r="CC297" s="203"/>
      <c r="CD297" s="203"/>
      <c r="CE297" s="203"/>
      <c r="CF297" s="203"/>
      <c r="CG297" s="203"/>
      <c r="CH297" s="203"/>
      <c r="CI297" s="203"/>
      <c r="CJ297" s="203"/>
      <c r="CK297" s="203"/>
    </row>
    <row r="298" spans="1:89" s="65" customFormat="1" x14ac:dyDescent="0.25">
      <c r="A298" s="261"/>
      <c r="P298" s="203"/>
      <c r="Q298" s="203"/>
      <c r="R298" s="203"/>
      <c r="S298" s="203"/>
      <c r="T298" s="203"/>
      <c r="U298" s="213"/>
      <c r="V298" s="258"/>
      <c r="W298" s="213" t="e">
        <f>Data!#REF!</f>
        <v>#REF!</v>
      </c>
      <c r="X298" s="215">
        <f>IF(ISERROR(INDEX(Data!$DY:$IB,MATCH($W298,Data!$DT:$DT,0),MATCH(X$1&amp;"/"&amp;$A$2,Data!$DY$1:$IB$1,0)))=TRUE,0,INDEX(Data!$DY:$IB,MATCH($W298,Data!$DT:$DT,0),MATCH(X$1&amp;"/"&amp;$A$2,Data!$DY$1:$IB$1,0)))</f>
        <v>0</v>
      </c>
      <c r="Y298" s="215">
        <f>IF(ISERROR(INDEX(Data!$DY:$IB,MATCH($W298,Data!$DT:$DT,0),MATCH(Y$1&amp;"/"&amp;$A$2,Data!$DY$1:$IB$1,0)))=TRUE,0,INDEX(Data!$DY:$IB,MATCH($W298,Data!$DT:$DT,0),MATCH(Y$1&amp;"/"&amp;$A$2,Data!$DY$1:$IB$1,0)))</f>
        <v>0</v>
      </c>
      <c r="Z298" s="215">
        <f>IF(ISERROR(INDEX(Data!$DY:$IB,MATCH($W298,Data!$DT:$DT,0),MATCH(Z$1&amp;"/"&amp;$A$2,Data!$DY$1:$IB$1,0)))=TRUE,0,INDEX(Data!$DY:$IB,MATCH($W298,Data!$DT:$DT,0),MATCH(Z$1&amp;"/"&amp;$A$2,Data!$DY$1:$IB$1,0)))</f>
        <v>0</v>
      </c>
      <c r="AA298" s="215">
        <f>IF(ISERROR(INDEX(Data!$DY:$IB,MATCH($W298,Data!$DT:$DT,0),MATCH(AA$1&amp;"/"&amp;$A$2,Data!$DY$1:$IB$1,0)))=TRUE,0,INDEX(Data!$DY:$IB,MATCH($W298,Data!$DT:$DT,0),MATCH(AA$1&amp;"/"&amp;$A$2,Data!$DY$1:$IB$1,0)))</f>
        <v>0</v>
      </c>
      <c r="AB298" s="215">
        <f>IF(ISERROR(INDEX(Data!$DY:$IB,MATCH($W298,Data!$DT:$DT,0),MATCH(AB$1&amp;"/"&amp;$A$2,Data!$DY$1:$IB$1,0)))=TRUE,0,INDEX(Data!$DY:$IB,MATCH($W298,Data!$DT:$DT,0),MATCH(AB$1&amp;"/"&amp;$A$2,Data!$DY$1:$IB$1,0)))</f>
        <v>0</v>
      </c>
      <c r="AC298" s="213">
        <f t="array" aca="1" ref="AC298" ca="1">SUMPRODUCT(($X298:$AB298&lt;=AC$2)*($X298:$AB298&gt;0))</f>
        <v>0</v>
      </c>
      <c r="AD298" s="213">
        <f t="shared" ca="1" si="93"/>
        <v>0</v>
      </c>
      <c r="AE298" s="213">
        <f t="shared" ca="1" si="93"/>
        <v>0</v>
      </c>
      <c r="AF298" s="213">
        <f t="shared" ca="1" si="93"/>
        <v>0</v>
      </c>
      <c r="AG298" s="213">
        <f t="shared" ca="1" si="93"/>
        <v>0</v>
      </c>
      <c r="AH298" s="213">
        <f t="shared" ca="1" si="93"/>
        <v>0</v>
      </c>
      <c r="AI298" s="213">
        <f t="shared" ca="1" si="47"/>
        <v>0</v>
      </c>
      <c r="AJ298" s="213" t="str">
        <f t="shared" ca="1" si="84"/>
        <v/>
      </c>
      <c r="AK298" s="213" t="str">
        <f t="shared" ca="1" si="85"/>
        <v/>
      </c>
      <c r="AL298" s="213" t="str">
        <f t="shared" ca="1" si="86"/>
        <v/>
      </c>
      <c r="AM298" s="213" t="str">
        <f t="shared" ca="1" si="87"/>
        <v/>
      </c>
      <c r="AN298" s="213" t="str">
        <f t="shared" ca="1" si="88"/>
        <v/>
      </c>
      <c r="AO298" s="213" t="str">
        <f t="shared" ca="1" si="89"/>
        <v/>
      </c>
      <c r="AP298" s="213" t="str">
        <f t="shared" ca="1" si="90"/>
        <v/>
      </c>
      <c r="AQ298" s="213" t="str">
        <f t="shared" ca="1" si="91"/>
        <v/>
      </c>
      <c r="AR298" s="204" t="str">
        <f ca="1">IF(OFFSET($AB298,0,MATCH(A$17,AC$1:AI$1,0))=0,"",OFFSET($AB298,0,MATCH(A$17,AC$1:AI$1,0))&amp;" / "&amp;W298 &amp;" ("&amp;INDEX(Data!DX:DX,MATCH(W298,Data!DT:DT,0))&amp;")")</f>
        <v/>
      </c>
      <c r="AS298" s="204" t="e">
        <f>INDEX(Data!DX:DX,MATCH(W298,Data!DT:DT,0))</f>
        <v>#REF!</v>
      </c>
      <c r="AT298" s="204" t="e">
        <f>MID(INDEX(Data!A:A,MATCH(W298,Data!DT:DT,0)),2,5)</f>
        <v>#REF!</v>
      </c>
      <c r="AU298" s="204" t="e">
        <f>INDEX(Data!DW:DW,MATCH(W298,Data!DT:DT,0))</f>
        <v>#REF!</v>
      </c>
      <c r="AV298" s="204" t="str">
        <f t="shared" ca="1" si="92"/>
        <v/>
      </c>
      <c r="AW298" s="204" t="e">
        <f t="array" aca="1" ref="AW298" ca="1">INDEX($AR$3:$AR$102,MATCH(LARGE(COUNTIF($AQ$3:$AQ$102,"&lt;"&amp;$AQ$3:$AQ$102),ROWS(AQ$3:AQ298)),COUNTIF($AQ$3:$AQ$102,"&lt;"&amp;$AQ$3:$AQ$102),0))</f>
        <v>#NUM!</v>
      </c>
      <c r="AX298" s="344"/>
      <c r="AY298" s="203"/>
      <c r="AZ298" s="203"/>
      <c r="BA298" s="203"/>
      <c r="BB298" s="203"/>
      <c r="BC298" s="203"/>
      <c r="BD298" s="203"/>
      <c r="BE298" s="203"/>
      <c r="BF298" s="203"/>
      <c r="BG298" s="203"/>
      <c r="BH298" s="203"/>
      <c r="BI298" s="203"/>
      <c r="BJ298" s="203"/>
      <c r="BK298" s="203"/>
      <c r="BL298" s="203"/>
      <c r="BM298" s="203"/>
      <c r="BN298" s="203"/>
      <c r="BO298" s="203"/>
      <c r="BP298" s="203"/>
      <c r="BQ298" s="203"/>
      <c r="BR298" s="203"/>
      <c r="BS298" s="203"/>
      <c r="BT298" s="203"/>
      <c r="BU298" s="203"/>
      <c r="BV298" s="203"/>
      <c r="BW298" s="203"/>
      <c r="BX298" s="203"/>
      <c r="BY298" s="203"/>
      <c r="BZ298" s="203"/>
      <c r="CA298" s="203"/>
      <c r="CB298" s="203"/>
      <c r="CC298" s="203"/>
      <c r="CD298" s="203"/>
      <c r="CE298" s="203"/>
      <c r="CF298" s="203"/>
      <c r="CG298" s="203"/>
      <c r="CH298" s="203"/>
      <c r="CI298" s="203"/>
      <c r="CJ298" s="203"/>
      <c r="CK298" s="203"/>
    </row>
    <row r="299" spans="1:89" s="65" customFormat="1" x14ac:dyDescent="0.25">
      <c r="A299" s="261"/>
      <c r="P299" s="203"/>
      <c r="Q299" s="203"/>
      <c r="R299" s="203"/>
      <c r="S299" s="203"/>
      <c r="T299" s="203"/>
      <c r="U299" s="213"/>
      <c r="V299" s="258"/>
      <c r="W299" s="213" t="e">
        <f>Data!#REF!</f>
        <v>#REF!</v>
      </c>
      <c r="X299" s="215">
        <f>IF(ISERROR(INDEX(Data!$DY:$IB,MATCH($W299,Data!$DT:$DT,0),MATCH(X$1&amp;"/"&amp;$A$2,Data!$DY$1:$IB$1,0)))=TRUE,0,INDEX(Data!$DY:$IB,MATCH($W299,Data!$DT:$DT,0),MATCH(X$1&amp;"/"&amp;$A$2,Data!$DY$1:$IB$1,0)))</f>
        <v>0</v>
      </c>
      <c r="Y299" s="215">
        <f>IF(ISERROR(INDEX(Data!$DY:$IB,MATCH($W299,Data!$DT:$DT,0),MATCH(Y$1&amp;"/"&amp;$A$2,Data!$DY$1:$IB$1,0)))=TRUE,0,INDEX(Data!$DY:$IB,MATCH($W299,Data!$DT:$DT,0),MATCH(Y$1&amp;"/"&amp;$A$2,Data!$DY$1:$IB$1,0)))</f>
        <v>0</v>
      </c>
      <c r="Z299" s="215">
        <f>IF(ISERROR(INDEX(Data!$DY:$IB,MATCH($W299,Data!$DT:$DT,0),MATCH(Z$1&amp;"/"&amp;$A$2,Data!$DY$1:$IB$1,0)))=TRUE,0,INDEX(Data!$DY:$IB,MATCH($W299,Data!$DT:$DT,0),MATCH(Z$1&amp;"/"&amp;$A$2,Data!$DY$1:$IB$1,0)))</f>
        <v>0</v>
      </c>
      <c r="AA299" s="215">
        <f>IF(ISERROR(INDEX(Data!$DY:$IB,MATCH($W299,Data!$DT:$DT,0),MATCH(AA$1&amp;"/"&amp;$A$2,Data!$DY$1:$IB$1,0)))=TRUE,0,INDEX(Data!$DY:$IB,MATCH($W299,Data!$DT:$DT,0),MATCH(AA$1&amp;"/"&amp;$A$2,Data!$DY$1:$IB$1,0)))</f>
        <v>0</v>
      </c>
      <c r="AB299" s="215">
        <f>IF(ISERROR(INDEX(Data!$DY:$IB,MATCH($W299,Data!$DT:$DT,0),MATCH(AB$1&amp;"/"&amp;$A$2,Data!$DY$1:$IB$1,0)))=TRUE,0,INDEX(Data!$DY:$IB,MATCH($W299,Data!$DT:$DT,0),MATCH(AB$1&amp;"/"&amp;$A$2,Data!$DY$1:$IB$1,0)))</f>
        <v>0</v>
      </c>
      <c r="AC299" s="213">
        <f t="array" aca="1" ref="AC299" ca="1">SUMPRODUCT(($X299:$AB299&lt;=AC$2)*($X299:$AB299&gt;0))</f>
        <v>0</v>
      </c>
      <c r="AD299" s="213">
        <f t="shared" ca="1" si="93"/>
        <v>0</v>
      </c>
      <c r="AE299" s="213">
        <f t="shared" ca="1" si="93"/>
        <v>0</v>
      </c>
      <c r="AF299" s="213">
        <f t="shared" ca="1" si="93"/>
        <v>0</v>
      </c>
      <c r="AG299" s="213">
        <f t="shared" ca="1" si="93"/>
        <v>0</v>
      </c>
      <c r="AH299" s="213">
        <f t="shared" ca="1" si="93"/>
        <v>0</v>
      </c>
      <c r="AI299" s="213">
        <f t="shared" ca="1" si="47"/>
        <v>0</v>
      </c>
      <c r="AJ299" s="213" t="str">
        <f t="shared" ca="1" si="84"/>
        <v/>
      </c>
      <c r="AK299" s="213" t="str">
        <f t="shared" ca="1" si="85"/>
        <v/>
      </c>
      <c r="AL299" s="213" t="str">
        <f t="shared" ca="1" si="86"/>
        <v/>
      </c>
      <c r="AM299" s="213" t="str">
        <f t="shared" ca="1" si="87"/>
        <v/>
      </c>
      <c r="AN299" s="213" t="str">
        <f t="shared" ca="1" si="88"/>
        <v/>
      </c>
      <c r="AO299" s="213" t="str">
        <f t="shared" ca="1" si="89"/>
        <v/>
      </c>
      <c r="AP299" s="213" t="str">
        <f t="shared" ca="1" si="90"/>
        <v/>
      </c>
      <c r="AQ299" s="213" t="str">
        <f t="shared" ca="1" si="91"/>
        <v/>
      </c>
      <c r="AR299" s="204" t="str">
        <f ca="1">IF(OFFSET($AB299,0,MATCH(A$17,AC$1:AI$1,0))=0,"",OFFSET($AB299,0,MATCH(A$17,AC$1:AI$1,0))&amp;" / "&amp;W299 &amp;" ("&amp;INDEX(Data!DX:DX,MATCH(W299,Data!DT:DT,0))&amp;")")</f>
        <v/>
      </c>
      <c r="AS299" s="204" t="e">
        <f>INDEX(Data!DX:DX,MATCH(W299,Data!DT:DT,0))</f>
        <v>#REF!</v>
      </c>
      <c r="AT299" s="204" t="e">
        <f>MID(INDEX(Data!A:A,MATCH(W299,Data!DT:DT,0)),2,5)</f>
        <v>#REF!</v>
      </c>
      <c r="AU299" s="204" t="e">
        <f>INDEX(Data!DW:DW,MATCH(W299,Data!DT:DT,0))</f>
        <v>#REF!</v>
      </c>
      <c r="AV299" s="204" t="str">
        <f t="shared" ca="1" si="92"/>
        <v/>
      </c>
      <c r="AW299" s="204" t="e">
        <f t="array" aca="1" ref="AW299" ca="1">INDEX($AR$3:$AR$102,MATCH(LARGE(COUNTIF($AQ$3:$AQ$102,"&lt;"&amp;$AQ$3:$AQ$102),ROWS(AQ$3:AQ299)),COUNTIF($AQ$3:$AQ$102,"&lt;"&amp;$AQ$3:$AQ$102),0))</f>
        <v>#NUM!</v>
      </c>
      <c r="AX299" s="344"/>
      <c r="AY299" s="203"/>
      <c r="AZ299" s="203"/>
      <c r="BA299" s="203"/>
      <c r="BB299" s="203"/>
      <c r="BC299" s="203"/>
      <c r="BD299" s="203"/>
      <c r="BE299" s="203"/>
      <c r="BF299" s="203"/>
      <c r="BG299" s="203"/>
      <c r="BH299" s="203"/>
      <c r="BI299" s="203"/>
      <c r="BJ299" s="203"/>
      <c r="BK299" s="203"/>
      <c r="BL299" s="203"/>
      <c r="BM299" s="203"/>
      <c r="BN299" s="203"/>
      <c r="BO299" s="203"/>
      <c r="BP299" s="203"/>
      <c r="BQ299" s="203"/>
      <c r="BR299" s="203"/>
      <c r="BS299" s="203"/>
      <c r="BT299" s="203"/>
      <c r="BU299" s="203"/>
      <c r="BV299" s="203"/>
      <c r="BW299" s="203"/>
      <c r="BX299" s="203"/>
      <c r="BY299" s="203"/>
      <c r="BZ299" s="203"/>
      <c r="CA299" s="203"/>
      <c r="CB299" s="203"/>
      <c r="CC299" s="203"/>
      <c r="CD299" s="203"/>
      <c r="CE299" s="203"/>
      <c r="CF299" s="203"/>
      <c r="CG299" s="203"/>
      <c r="CH299" s="203"/>
      <c r="CI299" s="203"/>
      <c r="CJ299" s="203"/>
      <c r="CK299" s="203"/>
    </row>
    <row r="300" spans="1:89" s="65" customFormat="1" x14ac:dyDescent="0.25">
      <c r="A300" s="261"/>
      <c r="P300" s="203"/>
      <c r="Q300" s="203"/>
      <c r="R300" s="203"/>
      <c r="S300" s="203"/>
      <c r="T300" s="203"/>
      <c r="U300" s="213"/>
      <c r="V300" s="258"/>
      <c r="W300" s="213" t="e">
        <f>Data!#REF!</f>
        <v>#REF!</v>
      </c>
      <c r="X300" s="215">
        <f>IF(ISERROR(INDEX(Data!$DY:$IB,MATCH($W300,Data!$DT:$DT,0),MATCH(X$1&amp;"/"&amp;$A$2,Data!$DY$1:$IB$1,0)))=TRUE,0,INDEX(Data!$DY:$IB,MATCH($W300,Data!$DT:$DT,0),MATCH(X$1&amp;"/"&amp;$A$2,Data!$DY$1:$IB$1,0)))</f>
        <v>0</v>
      </c>
      <c r="Y300" s="215">
        <f>IF(ISERROR(INDEX(Data!$DY:$IB,MATCH($W300,Data!$DT:$DT,0),MATCH(Y$1&amp;"/"&amp;$A$2,Data!$DY$1:$IB$1,0)))=TRUE,0,INDEX(Data!$DY:$IB,MATCH($W300,Data!$DT:$DT,0),MATCH(Y$1&amp;"/"&amp;$A$2,Data!$DY$1:$IB$1,0)))</f>
        <v>0</v>
      </c>
      <c r="Z300" s="215">
        <f>IF(ISERROR(INDEX(Data!$DY:$IB,MATCH($W300,Data!$DT:$DT,0),MATCH(Z$1&amp;"/"&amp;$A$2,Data!$DY$1:$IB$1,0)))=TRUE,0,INDEX(Data!$DY:$IB,MATCH($W300,Data!$DT:$DT,0),MATCH(Z$1&amp;"/"&amp;$A$2,Data!$DY$1:$IB$1,0)))</f>
        <v>0</v>
      </c>
      <c r="AA300" s="215">
        <f>IF(ISERROR(INDEX(Data!$DY:$IB,MATCH($W300,Data!$DT:$DT,0),MATCH(AA$1&amp;"/"&amp;$A$2,Data!$DY$1:$IB$1,0)))=TRUE,0,INDEX(Data!$DY:$IB,MATCH($W300,Data!$DT:$DT,0),MATCH(AA$1&amp;"/"&amp;$A$2,Data!$DY$1:$IB$1,0)))</f>
        <v>0</v>
      </c>
      <c r="AB300" s="215">
        <f>IF(ISERROR(INDEX(Data!$DY:$IB,MATCH($W300,Data!$DT:$DT,0),MATCH(AB$1&amp;"/"&amp;$A$2,Data!$DY$1:$IB$1,0)))=TRUE,0,INDEX(Data!$DY:$IB,MATCH($W300,Data!$DT:$DT,0),MATCH(AB$1&amp;"/"&amp;$A$2,Data!$DY$1:$IB$1,0)))</f>
        <v>0</v>
      </c>
      <c r="AC300" s="213">
        <f t="array" aca="1" ref="AC300" ca="1">SUMPRODUCT(($X300:$AB300&lt;=AC$2)*($X300:$AB300&gt;0))</f>
        <v>0</v>
      </c>
      <c r="AD300" s="213">
        <f t="shared" ca="1" si="93"/>
        <v>0</v>
      </c>
      <c r="AE300" s="213">
        <f t="shared" ca="1" si="93"/>
        <v>0</v>
      </c>
      <c r="AF300" s="213">
        <f t="shared" ca="1" si="93"/>
        <v>0</v>
      </c>
      <c r="AG300" s="213">
        <f t="shared" ca="1" si="93"/>
        <v>0</v>
      </c>
      <c r="AH300" s="213">
        <f t="shared" ca="1" si="93"/>
        <v>0</v>
      </c>
      <c r="AI300" s="213">
        <f t="shared" ca="1" si="47"/>
        <v>0</v>
      </c>
      <c r="AJ300" s="213" t="str">
        <f t="shared" ca="1" si="84"/>
        <v/>
      </c>
      <c r="AK300" s="213" t="str">
        <f t="shared" ca="1" si="85"/>
        <v/>
      </c>
      <c r="AL300" s="213" t="str">
        <f t="shared" ca="1" si="86"/>
        <v/>
      </c>
      <c r="AM300" s="213" t="str">
        <f t="shared" ca="1" si="87"/>
        <v/>
      </c>
      <c r="AN300" s="213" t="str">
        <f t="shared" ca="1" si="88"/>
        <v/>
      </c>
      <c r="AO300" s="213" t="str">
        <f t="shared" ca="1" si="89"/>
        <v/>
      </c>
      <c r="AP300" s="213" t="str">
        <f t="shared" ca="1" si="90"/>
        <v/>
      </c>
      <c r="AQ300" s="213" t="str">
        <f t="shared" ca="1" si="91"/>
        <v/>
      </c>
      <c r="AR300" s="204" t="str">
        <f ca="1">IF(OFFSET($AB300,0,MATCH(A$17,AC$1:AI$1,0))=0,"",OFFSET($AB300,0,MATCH(A$17,AC$1:AI$1,0))&amp;" / "&amp;W300 &amp;" ("&amp;INDEX(Data!DX:DX,MATCH(W300,Data!DT:DT,0))&amp;")")</f>
        <v/>
      </c>
      <c r="AS300" s="204" t="e">
        <f>INDEX(Data!DX:DX,MATCH(W300,Data!DT:DT,0))</f>
        <v>#REF!</v>
      </c>
      <c r="AT300" s="204" t="e">
        <f>MID(INDEX(Data!A:A,MATCH(W300,Data!DT:DT,0)),2,5)</f>
        <v>#REF!</v>
      </c>
      <c r="AU300" s="204" t="e">
        <f>INDEX(Data!DW:DW,MATCH(W300,Data!DT:DT,0))</f>
        <v>#REF!</v>
      </c>
      <c r="AV300" s="204" t="str">
        <f t="shared" ca="1" si="92"/>
        <v/>
      </c>
      <c r="AW300" s="204" t="e">
        <f t="array" aca="1" ref="AW300" ca="1">INDEX($AR$3:$AR$102,MATCH(LARGE(COUNTIF($AQ$3:$AQ$102,"&lt;"&amp;$AQ$3:$AQ$102),ROWS(AQ$3:AQ300)),COUNTIF($AQ$3:$AQ$102,"&lt;"&amp;$AQ$3:$AQ$102),0))</f>
        <v>#NUM!</v>
      </c>
      <c r="AX300" s="344"/>
      <c r="AY300" s="203"/>
      <c r="AZ300" s="203"/>
      <c r="BA300" s="203"/>
      <c r="BB300" s="203"/>
      <c r="BC300" s="203"/>
      <c r="BD300" s="203"/>
      <c r="BE300" s="203"/>
      <c r="BF300" s="203"/>
      <c r="BG300" s="203"/>
      <c r="BH300" s="203"/>
      <c r="BI300" s="203"/>
      <c r="BJ300" s="203"/>
      <c r="BK300" s="203"/>
      <c r="BL300" s="203"/>
      <c r="BM300" s="203"/>
      <c r="BN300" s="203"/>
      <c r="BO300" s="203"/>
      <c r="BP300" s="203"/>
      <c r="BQ300" s="203"/>
      <c r="BR300" s="203"/>
      <c r="BS300" s="203"/>
      <c r="BT300" s="203"/>
      <c r="BU300" s="203"/>
      <c r="BV300" s="203"/>
      <c r="BW300" s="203"/>
      <c r="BX300" s="203"/>
      <c r="BY300" s="203"/>
      <c r="BZ300" s="203"/>
      <c r="CA300" s="203"/>
      <c r="CB300" s="203"/>
      <c r="CC300" s="203"/>
      <c r="CD300" s="203"/>
      <c r="CE300" s="203"/>
      <c r="CF300" s="203"/>
      <c r="CG300" s="203"/>
      <c r="CH300" s="203"/>
      <c r="CI300" s="203"/>
      <c r="CJ300" s="203"/>
      <c r="CK300" s="203"/>
    </row>
    <row r="301" spans="1:89" s="65" customFormat="1" x14ac:dyDescent="0.25">
      <c r="A301" s="261"/>
      <c r="P301" s="203"/>
      <c r="Q301" s="203"/>
      <c r="R301" s="203"/>
      <c r="S301" s="203"/>
      <c r="T301" s="203"/>
      <c r="U301" s="213"/>
      <c r="V301" s="258"/>
      <c r="W301" s="213" t="e">
        <f>Data!#REF!</f>
        <v>#REF!</v>
      </c>
      <c r="X301" s="215">
        <f>IF(ISERROR(INDEX(Data!$DY:$IB,MATCH($W301,Data!$DT:$DT,0),MATCH(X$1&amp;"/"&amp;$A$2,Data!$DY$1:$IB$1,0)))=TRUE,0,INDEX(Data!$DY:$IB,MATCH($W301,Data!$DT:$DT,0),MATCH(X$1&amp;"/"&amp;$A$2,Data!$DY$1:$IB$1,0)))</f>
        <v>0</v>
      </c>
      <c r="Y301" s="215">
        <f>IF(ISERROR(INDEX(Data!$DY:$IB,MATCH($W301,Data!$DT:$DT,0),MATCH(Y$1&amp;"/"&amp;$A$2,Data!$DY$1:$IB$1,0)))=TRUE,0,INDEX(Data!$DY:$IB,MATCH($W301,Data!$DT:$DT,0),MATCH(Y$1&amp;"/"&amp;$A$2,Data!$DY$1:$IB$1,0)))</f>
        <v>0</v>
      </c>
      <c r="Z301" s="215">
        <f>IF(ISERROR(INDEX(Data!$DY:$IB,MATCH($W301,Data!$DT:$DT,0),MATCH(Z$1&amp;"/"&amp;$A$2,Data!$DY$1:$IB$1,0)))=TRUE,0,INDEX(Data!$DY:$IB,MATCH($W301,Data!$DT:$DT,0),MATCH(Z$1&amp;"/"&amp;$A$2,Data!$DY$1:$IB$1,0)))</f>
        <v>0</v>
      </c>
      <c r="AA301" s="215">
        <f>IF(ISERROR(INDEX(Data!$DY:$IB,MATCH($W301,Data!$DT:$DT,0),MATCH(AA$1&amp;"/"&amp;$A$2,Data!$DY$1:$IB$1,0)))=TRUE,0,INDEX(Data!$DY:$IB,MATCH($W301,Data!$DT:$DT,0),MATCH(AA$1&amp;"/"&amp;$A$2,Data!$DY$1:$IB$1,0)))</f>
        <v>0</v>
      </c>
      <c r="AB301" s="215">
        <f>IF(ISERROR(INDEX(Data!$DY:$IB,MATCH($W301,Data!$DT:$DT,0),MATCH(AB$1&amp;"/"&amp;$A$2,Data!$DY$1:$IB$1,0)))=TRUE,0,INDEX(Data!$DY:$IB,MATCH($W301,Data!$DT:$DT,0),MATCH(AB$1&amp;"/"&amp;$A$2,Data!$DY$1:$IB$1,0)))</f>
        <v>0</v>
      </c>
      <c r="AC301" s="213">
        <f t="array" aca="1" ref="AC301" ca="1">SUMPRODUCT(($X301:$AB301&lt;=AC$2)*($X301:$AB301&gt;0))</f>
        <v>0</v>
      </c>
      <c r="AD301" s="213">
        <f t="shared" ca="1" si="93"/>
        <v>0</v>
      </c>
      <c r="AE301" s="213">
        <f t="shared" ca="1" si="93"/>
        <v>0</v>
      </c>
      <c r="AF301" s="213">
        <f t="shared" ca="1" si="93"/>
        <v>0</v>
      </c>
      <c r="AG301" s="213">
        <f t="shared" ca="1" si="93"/>
        <v>0</v>
      </c>
      <c r="AH301" s="213">
        <f t="shared" ca="1" si="93"/>
        <v>0</v>
      </c>
      <c r="AI301" s="213">
        <f t="shared" ca="1" si="47"/>
        <v>0</v>
      </c>
      <c r="AJ301" s="213" t="str">
        <f t="shared" ca="1" si="84"/>
        <v/>
      </c>
      <c r="AK301" s="213" t="str">
        <f t="shared" ca="1" si="85"/>
        <v/>
      </c>
      <c r="AL301" s="213" t="str">
        <f t="shared" ca="1" si="86"/>
        <v/>
      </c>
      <c r="AM301" s="213" t="str">
        <f t="shared" ca="1" si="87"/>
        <v/>
      </c>
      <c r="AN301" s="213" t="str">
        <f t="shared" ca="1" si="88"/>
        <v/>
      </c>
      <c r="AO301" s="213" t="str">
        <f t="shared" ca="1" si="89"/>
        <v/>
      </c>
      <c r="AP301" s="213" t="str">
        <f t="shared" ca="1" si="90"/>
        <v/>
      </c>
      <c r="AQ301" s="213" t="str">
        <f t="shared" ca="1" si="91"/>
        <v/>
      </c>
      <c r="AR301" s="204" t="str">
        <f ca="1">IF(OFFSET($AB301,0,MATCH(A$17,AC$1:AI$1,0))=0,"",OFFSET($AB301,0,MATCH(A$17,AC$1:AI$1,0))&amp;" / "&amp;W301 &amp;" ("&amp;INDEX(Data!DX:DX,MATCH(W301,Data!DT:DT,0))&amp;")")</f>
        <v/>
      </c>
      <c r="AS301" s="204" t="e">
        <f>INDEX(Data!DX:DX,MATCH(W301,Data!DT:DT,0))</f>
        <v>#REF!</v>
      </c>
      <c r="AT301" s="204" t="e">
        <f>MID(INDEX(Data!A:A,MATCH(W301,Data!DT:DT,0)),2,5)</f>
        <v>#REF!</v>
      </c>
      <c r="AU301" s="204" t="e">
        <f>INDEX(Data!DW:DW,MATCH(W301,Data!DT:DT,0))</f>
        <v>#REF!</v>
      </c>
      <c r="AV301" s="204" t="str">
        <f t="shared" ca="1" si="92"/>
        <v/>
      </c>
      <c r="AW301" s="204" t="e">
        <f t="array" aca="1" ref="AW301" ca="1">INDEX($AR$3:$AR$102,MATCH(LARGE(COUNTIF($AQ$3:$AQ$102,"&lt;"&amp;$AQ$3:$AQ$102),ROWS(AQ$3:AQ301)),COUNTIF($AQ$3:$AQ$102,"&lt;"&amp;$AQ$3:$AQ$102),0))</f>
        <v>#NUM!</v>
      </c>
      <c r="AX301" s="344"/>
      <c r="AY301" s="203"/>
      <c r="AZ301" s="203"/>
      <c r="BA301" s="203"/>
      <c r="BB301" s="203"/>
      <c r="BC301" s="203"/>
      <c r="BD301" s="203"/>
      <c r="BE301" s="203"/>
      <c r="BF301" s="203"/>
      <c r="BG301" s="203"/>
      <c r="BH301" s="203"/>
      <c r="BI301" s="203"/>
      <c r="BJ301" s="203"/>
      <c r="BK301" s="203"/>
      <c r="BL301" s="203"/>
      <c r="BM301" s="203"/>
      <c r="BN301" s="203"/>
      <c r="BO301" s="203"/>
      <c r="BP301" s="203"/>
      <c r="BQ301" s="203"/>
      <c r="BR301" s="203"/>
      <c r="BS301" s="203"/>
      <c r="BT301" s="203"/>
      <c r="BU301" s="203"/>
      <c r="BV301" s="203"/>
      <c r="BW301" s="203"/>
      <c r="BX301" s="203"/>
      <c r="BY301" s="203"/>
      <c r="BZ301" s="203"/>
      <c r="CA301" s="203"/>
      <c r="CB301" s="203"/>
      <c r="CC301" s="203"/>
      <c r="CD301" s="203"/>
      <c r="CE301" s="203"/>
      <c r="CF301" s="203"/>
      <c r="CG301" s="203"/>
      <c r="CH301" s="203"/>
      <c r="CI301" s="203"/>
      <c r="CJ301" s="203"/>
      <c r="CK301" s="203"/>
    </row>
    <row r="302" spans="1:89" s="65" customFormat="1" x14ac:dyDescent="0.25">
      <c r="A302" s="261"/>
      <c r="P302" s="203"/>
      <c r="Q302" s="203"/>
      <c r="R302" s="203"/>
      <c r="S302" s="203"/>
      <c r="T302" s="203"/>
      <c r="U302" s="213"/>
      <c r="V302" s="258"/>
      <c r="W302" s="213" t="e">
        <f>Data!#REF!</f>
        <v>#REF!</v>
      </c>
      <c r="X302" s="215">
        <f>IF(ISERROR(INDEX(Data!$DY:$IB,MATCH($W302,Data!$DT:$DT,0),MATCH(X$1&amp;"/"&amp;$A$2,Data!$DY$1:$IB$1,0)))=TRUE,0,INDEX(Data!$DY:$IB,MATCH($W302,Data!$DT:$DT,0),MATCH(X$1&amp;"/"&amp;$A$2,Data!$DY$1:$IB$1,0)))</f>
        <v>0</v>
      </c>
      <c r="Y302" s="215">
        <f>IF(ISERROR(INDEX(Data!$DY:$IB,MATCH($W302,Data!$DT:$DT,0),MATCH(Y$1&amp;"/"&amp;$A$2,Data!$DY$1:$IB$1,0)))=TRUE,0,INDEX(Data!$DY:$IB,MATCH($W302,Data!$DT:$DT,0),MATCH(Y$1&amp;"/"&amp;$A$2,Data!$DY$1:$IB$1,0)))</f>
        <v>0</v>
      </c>
      <c r="Z302" s="215">
        <f>IF(ISERROR(INDEX(Data!$DY:$IB,MATCH($W302,Data!$DT:$DT,0),MATCH(Z$1&amp;"/"&amp;$A$2,Data!$DY$1:$IB$1,0)))=TRUE,0,INDEX(Data!$DY:$IB,MATCH($W302,Data!$DT:$DT,0),MATCH(Z$1&amp;"/"&amp;$A$2,Data!$DY$1:$IB$1,0)))</f>
        <v>0</v>
      </c>
      <c r="AA302" s="215">
        <f>IF(ISERROR(INDEX(Data!$DY:$IB,MATCH($W302,Data!$DT:$DT,0),MATCH(AA$1&amp;"/"&amp;$A$2,Data!$DY$1:$IB$1,0)))=TRUE,0,INDEX(Data!$DY:$IB,MATCH($W302,Data!$DT:$DT,0),MATCH(AA$1&amp;"/"&amp;$A$2,Data!$DY$1:$IB$1,0)))</f>
        <v>0</v>
      </c>
      <c r="AB302" s="215">
        <f>IF(ISERROR(INDEX(Data!$DY:$IB,MATCH($W302,Data!$DT:$DT,0),MATCH(AB$1&amp;"/"&amp;$A$2,Data!$DY$1:$IB$1,0)))=TRUE,0,INDEX(Data!$DY:$IB,MATCH($W302,Data!$DT:$DT,0),MATCH(AB$1&amp;"/"&amp;$A$2,Data!$DY$1:$IB$1,0)))</f>
        <v>0</v>
      </c>
      <c r="AC302" s="213">
        <f t="array" aca="1" ref="AC302" ca="1">SUMPRODUCT(($X302:$AB302&lt;=AC$2)*($X302:$AB302&gt;0))</f>
        <v>0</v>
      </c>
      <c r="AD302" s="213">
        <f t="shared" ca="1" si="93"/>
        <v>0</v>
      </c>
      <c r="AE302" s="213">
        <f t="shared" ca="1" si="93"/>
        <v>0</v>
      </c>
      <c r="AF302" s="213">
        <f t="shared" ca="1" si="93"/>
        <v>0</v>
      </c>
      <c r="AG302" s="213">
        <f t="shared" ca="1" si="93"/>
        <v>0</v>
      </c>
      <c r="AH302" s="213">
        <f t="shared" ca="1" si="93"/>
        <v>0</v>
      </c>
      <c r="AI302" s="213">
        <f t="shared" ca="1" si="47"/>
        <v>0</v>
      </c>
      <c r="AJ302" s="213" t="str">
        <f t="shared" ca="1" si="84"/>
        <v/>
      </c>
      <c r="AK302" s="213" t="str">
        <f t="shared" ca="1" si="85"/>
        <v/>
      </c>
      <c r="AL302" s="213" t="str">
        <f t="shared" ca="1" si="86"/>
        <v/>
      </c>
      <c r="AM302" s="213" t="str">
        <f t="shared" ca="1" si="87"/>
        <v/>
      </c>
      <c r="AN302" s="213" t="str">
        <f t="shared" ca="1" si="88"/>
        <v/>
      </c>
      <c r="AO302" s="213" t="str">
        <f t="shared" ca="1" si="89"/>
        <v/>
      </c>
      <c r="AP302" s="213" t="str">
        <f t="shared" ca="1" si="90"/>
        <v/>
      </c>
      <c r="AQ302" s="213" t="str">
        <f t="shared" ca="1" si="91"/>
        <v/>
      </c>
      <c r="AR302" s="204" t="str">
        <f ca="1">IF(OFFSET($AB302,0,MATCH(A$17,AC$1:AI$1,0))=0,"",OFFSET($AB302,0,MATCH(A$17,AC$1:AI$1,0))&amp;" / "&amp;W302 &amp;" ("&amp;INDEX(Data!DX:DX,MATCH(W302,Data!DT:DT,0))&amp;")")</f>
        <v/>
      </c>
      <c r="AS302" s="204" t="e">
        <f>INDEX(Data!DX:DX,MATCH(W302,Data!DT:DT,0))</f>
        <v>#REF!</v>
      </c>
      <c r="AT302" s="204" t="e">
        <f>MID(INDEX(Data!A:A,MATCH(W302,Data!DT:DT,0)),2,5)</f>
        <v>#REF!</v>
      </c>
      <c r="AU302" s="204" t="e">
        <f>INDEX(Data!DW:DW,MATCH(W302,Data!DT:DT,0))</f>
        <v>#REF!</v>
      </c>
      <c r="AV302" s="204" t="str">
        <f t="shared" ca="1" si="92"/>
        <v/>
      </c>
      <c r="AW302" s="204" t="e">
        <f t="array" aca="1" ref="AW302" ca="1">INDEX($AR$3:$AR$102,MATCH(LARGE(COUNTIF($AQ$3:$AQ$102,"&lt;"&amp;$AQ$3:$AQ$102),ROWS(AQ$3:AQ302)),COUNTIF($AQ$3:$AQ$102,"&lt;"&amp;$AQ$3:$AQ$102),0))</f>
        <v>#NUM!</v>
      </c>
      <c r="AX302" s="344"/>
      <c r="AY302" s="203"/>
      <c r="AZ302" s="203"/>
      <c r="BA302" s="203"/>
      <c r="BB302" s="203"/>
      <c r="BC302" s="203"/>
      <c r="BD302" s="203"/>
      <c r="BE302" s="203"/>
      <c r="BF302" s="203"/>
      <c r="BG302" s="203"/>
      <c r="BH302" s="203"/>
      <c r="BI302" s="203"/>
      <c r="BJ302" s="203"/>
      <c r="BK302" s="203"/>
      <c r="BL302" s="203"/>
      <c r="BM302" s="203"/>
      <c r="BN302" s="203"/>
      <c r="BO302" s="203"/>
      <c r="BP302" s="203"/>
      <c r="BQ302" s="203"/>
      <c r="BR302" s="203"/>
      <c r="BS302" s="203"/>
      <c r="BT302" s="203"/>
      <c r="BU302" s="203"/>
      <c r="BV302" s="203"/>
      <c r="BW302" s="203"/>
      <c r="BX302" s="203"/>
      <c r="BY302" s="203"/>
      <c r="BZ302" s="203"/>
      <c r="CA302" s="203"/>
      <c r="CB302" s="203"/>
      <c r="CC302" s="203"/>
      <c r="CD302" s="203"/>
      <c r="CE302" s="203"/>
      <c r="CF302" s="203"/>
      <c r="CG302" s="203"/>
      <c r="CH302" s="203"/>
      <c r="CI302" s="203"/>
      <c r="CJ302" s="203"/>
      <c r="CK302" s="203"/>
    </row>
    <row r="303" spans="1:89" s="65" customFormat="1" x14ac:dyDescent="0.25">
      <c r="A303" s="261"/>
      <c r="P303" s="203"/>
      <c r="Q303" s="203"/>
      <c r="R303" s="203"/>
      <c r="S303" s="203"/>
      <c r="T303" s="203"/>
      <c r="U303" s="213"/>
      <c r="V303" s="258"/>
      <c r="W303" s="213" t="e">
        <f>Data!#REF!</f>
        <v>#REF!</v>
      </c>
      <c r="X303" s="215">
        <f>IF(ISERROR(INDEX(Data!$DY:$IB,MATCH($W303,Data!$DT:$DT,0),MATCH(X$1&amp;"/"&amp;$A$2,Data!$DY$1:$IB$1,0)))=TRUE,0,INDEX(Data!$DY:$IB,MATCH($W303,Data!$DT:$DT,0),MATCH(X$1&amp;"/"&amp;$A$2,Data!$DY$1:$IB$1,0)))</f>
        <v>0</v>
      </c>
      <c r="Y303" s="215">
        <f>IF(ISERROR(INDEX(Data!$DY:$IB,MATCH($W303,Data!$DT:$DT,0),MATCH(Y$1&amp;"/"&amp;$A$2,Data!$DY$1:$IB$1,0)))=TRUE,0,INDEX(Data!$DY:$IB,MATCH($W303,Data!$DT:$DT,0),MATCH(Y$1&amp;"/"&amp;$A$2,Data!$DY$1:$IB$1,0)))</f>
        <v>0</v>
      </c>
      <c r="Z303" s="215">
        <f>IF(ISERROR(INDEX(Data!$DY:$IB,MATCH($W303,Data!$DT:$DT,0),MATCH(Z$1&amp;"/"&amp;$A$2,Data!$DY$1:$IB$1,0)))=TRUE,0,INDEX(Data!$DY:$IB,MATCH($W303,Data!$DT:$DT,0),MATCH(Z$1&amp;"/"&amp;$A$2,Data!$DY$1:$IB$1,0)))</f>
        <v>0</v>
      </c>
      <c r="AA303" s="215">
        <f>IF(ISERROR(INDEX(Data!$DY:$IB,MATCH($W303,Data!$DT:$DT,0),MATCH(AA$1&amp;"/"&amp;$A$2,Data!$DY$1:$IB$1,0)))=TRUE,0,INDEX(Data!$DY:$IB,MATCH($W303,Data!$DT:$DT,0),MATCH(AA$1&amp;"/"&amp;$A$2,Data!$DY$1:$IB$1,0)))</f>
        <v>0</v>
      </c>
      <c r="AB303" s="215">
        <f>IF(ISERROR(INDEX(Data!$DY:$IB,MATCH($W303,Data!$DT:$DT,0),MATCH(AB$1&amp;"/"&amp;$A$2,Data!$DY$1:$IB$1,0)))=TRUE,0,INDEX(Data!$DY:$IB,MATCH($W303,Data!$DT:$DT,0),MATCH(AB$1&amp;"/"&amp;$A$2,Data!$DY$1:$IB$1,0)))</f>
        <v>0</v>
      </c>
      <c r="AC303" s="213">
        <f t="array" aca="1" ref="AC303" ca="1">SUMPRODUCT(($X303:$AB303&lt;=AC$2)*($X303:$AB303&gt;0))</f>
        <v>0</v>
      </c>
      <c r="AD303" s="213">
        <f t="shared" ca="1" si="93"/>
        <v>0</v>
      </c>
      <c r="AE303" s="213">
        <f t="shared" ca="1" si="93"/>
        <v>0</v>
      </c>
      <c r="AF303" s="213">
        <f t="shared" ca="1" si="93"/>
        <v>0</v>
      </c>
      <c r="AG303" s="213">
        <f t="shared" ca="1" si="93"/>
        <v>0</v>
      </c>
      <c r="AH303" s="213">
        <f t="shared" ca="1" si="93"/>
        <v>0</v>
      </c>
      <c r="AI303" s="213">
        <f t="shared" ca="1" si="47"/>
        <v>0</v>
      </c>
      <c r="AJ303" s="213" t="str">
        <f t="shared" ca="1" si="84"/>
        <v/>
      </c>
      <c r="AK303" s="213" t="str">
        <f t="shared" ca="1" si="85"/>
        <v/>
      </c>
      <c r="AL303" s="213" t="str">
        <f t="shared" ca="1" si="86"/>
        <v/>
      </c>
      <c r="AM303" s="213" t="str">
        <f t="shared" ca="1" si="87"/>
        <v/>
      </c>
      <c r="AN303" s="213" t="str">
        <f t="shared" ca="1" si="88"/>
        <v/>
      </c>
      <c r="AO303" s="213" t="str">
        <f t="shared" ca="1" si="89"/>
        <v/>
      </c>
      <c r="AP303" s="213" t="str">
        <f t="shared" ca="1" si="90"/>
        <v/>
      </c>
      <c r="AQ303" s="213" t="str">
        <f t="shared" ca="1" si="91"/>
        <v/>
      </c>
      <c r="AR303" s="204" t="str">
        <f ca="1">IF(OFFSET($AB303,0,MATCH(A$17,AC$1:AI$1,0))=0,"",OFFSET($AB303,0,MATCH(A$17,AC$1:AI$1,0))&amp;" / "&amp;W303 &amp;" ("&amp;INDEX(Data!DX:DX,MATCH(W303,Data!DT:DT,0))&amp;")")</f>
        <v/>
      </c>
      <c r="AS303" s="204" t="e">
        <f>INDEX(Data!DX:DX,MATCH(W303,Data!DT:DT,0))</f>
        <v>#REF!</v>
      </c>
      <c r="AT303" s="204" t="e">
        <f>MID(INDEX(Data!A:A,MATCH(W303,Data!DT:DT,0)),2,5)</f>
        <v>#REF!</v>
      </c>
      <c r="AU303" s="204" t="e">
        <f>INDEX(Data!DW:DW,MATCH(W303,Data!DT:DT,0))</f>
        <v>#REF!</v>
      </c>
      <c r="AV303" s="204" t="str">
        <f t="shared" ca="1" si="92"/>
        <v/>
      </c>
      <c r="AW303" s="204" t="e">
        <f t="array" aca="1" ref="AW303" ca="1">INDEX($AR$3:$AR$102,MATCH(LARGE(COUNTIF($AQ$3:$AQ$102,"&lt;"&amp;$AQ$3:$AQ$102),ROWS(AQ$3:AQ303)),COUNTIF($AQ$3:$AQ$102,"&lt;"&amp;$AQ$3:$AQ$102),0))</f>
        <v>#NUM!</v>
      </c>
      <c r="AX303" s="344"/>
      <c r="AY303" s="203"/>
      <c r="AZ303" s="203"/>
      <c r="BA303" s="203"/>
      <c r="BB303" s="203"/>
      <c r="BC303" s="203"/>
      <c r="BD303" s="203"/>
      <c r="BE303" s="203"/>
      <c r="BF303" s="203"/>
      <c r="BG303" s="203"/>
      <c r="BH303" s="203"/>
      <c r="BI303" s="203"/>
      <c r="BJ303" s="203"/>
      <c r="BK303" s="203"/>
      <c r="BL303" s="203"/>
      <c r="BM303" s="203"/>
      <c r="BN303" s="203"/>
      <c r="BO303" s="203"/>
      <c r="BP303" s="203"/>
      <c r="BQ303" s="203"/>
      <c r="BR303" s="203"/>
      <c r="BS303" s="203"/>
      <c r="BT303" s="203"/>
      <c r="BU303" s="203"/>
      <c r="BV303" s="203"/>
      <c r="BW303" s="203"/>
      <c r="BX303" s="203"/>
      <c r="BY303" s="203"/>
      <c r="BZ303" s="203"/>
      <c r="CA303" s="203"/>
      <c r="CB303" s="203"/>
      <c r="CC303" s="203"/>
      <c r="CD303" s="203"/>
      <c r="CE303" s="203"/>
      <c r="CF303" s="203"/>
      <c r="CG303" s="203"/>
      <c r="CH303" s="203"/>
      <c r="CI303" s="203"/>
      <c r="CJ303" s="203"/>
      <c r="CK303" s="203"/>
    </row>
    <row r="304" spans="1:89" s="65" customFormat="1" x14ac:dyDescent="0.25">
      <c r="A304" s="261"/>
      <c r="P304" s="203"/>
      <c r="Q304" s="203"/>
      <c r="R304" s="203"/>
      <c r="S304" s="203"/>
      <c r="T304" s="203"/>
      <c r="U304" s="213"/>
      <c r="V304" s="258"/>
      <c r="W304" s="213" t="e">
        <f>Data!#REF!</f>
        <v>#REF!</v>
      </c>
      <c r="X304" s="215">
        <f>IF(ISERROR(INDEX(Data!$DY:$IB,MATCH($W304,Data!$DT:$DT,0),MATCH(X$1&amp;"/"&amp;$A$2,Data!$DY$1:$IB$1,0)))=TRUE,0,INDEX(Data!$DY:$IB,MATCH($W304,Data!$DT:$DT,0),MATCH(X$1&amp;"/"&amp;$A$2,Data!$DY$1:$IB$1,0)))</f>
        <v>0</v>
      </c>
      <c r="Y304" s="215">
        <f>IF(ISERROR(INDEX(Data!$DY:$IB,MATCH($W304,Data!$DT:$DT,0),MATCH(Y$1&amp;"/"&amp;$A$2,Data!$DY$1:$IB$1,0)))=TRUE,0,INDEX(Data!$DY:$IB,MATCH($W304,Data!$DT:$DT,0),MATCH(Y$1&amp;"/"&amp;$A$2,Data!$DY$1:$IB$1,0)))</f>
        <v>0</v>
      </c>
      <c r="Z304" s="215">
        <f>IF(ISERROR(INDEX(Data!$DY:$IB,MATCH($W304,Data!$DT:$DT,0),MATCH(Z$1&amp;"/"&amp;$A$2,Data!$DY$1:$IB$1,0)))=TRUE,0,INDEX(Data!$DY:$IB,MATCH($W304,Data!$DT:$DT,0),MATCH(Z$1&amp;"/"&amp;$A$2,Data!$DY$1:$IB$1,0)))</f>
        <v>0</v>
      </c>
      <c r="AA304" s="215">
        <f>IF(ISERROR(INDEX(Data!$DY:$IB,MATCH($W304,Data!$DT:$DT,0),MATCH(AA$1&amp;"/"&amp;$A$2,Data!$DY$1:$IB$1,0)))=TRUE,0,INDEX(Data!$DY:$IB,MATCH($W304,Data!$DT:$DT,0),MATCH(AA$1&amp;"/"&amp;$A$2,Data!$DY$1:$IB$1,0)))</f>
        <v>0</v>
      </c>
      <c r="AB304" s="215">
        <f>IF(ISERROR(INDEX(Data!$DY:$IB,MATCH($W304,Data!$DT:$DT,0),MATCH(AB$1&amp;"/"&amp;$A$2,Data!$DY$1:$IB$1,0)))=TRUE,0,INDEX(Data!$DY:$IB,MATCH($W304,Data!$DT:$DT,0),MATCH(AB$1&amp;"/"&amp;$A$2,Data!$DY$1:$IB$1,0)))</f>
        <v>0</v>
      </c>
      <c r="AC304" s="213">
        <f t="array" aca="1" ref="AC304" ca="1">SUMPRODUCT(($X304:$AB304&lt;=AC$2)*($X304:$AB304&gt;0))</f>
        <v>0</v>
      </c>
      <c r="AD304" s="213">
        <f t="shared" ca="1" si="93"/>
        <v>0</v>
      </c>
      <c r="AE304" s="213">
        <f t="shared" ca="1" si="93"/>
        <v>0</v>
      </c>
      <c r="AF304" s="213">
        <f t="shared" ca="1" si="93"/>
        <v>0</v>
      </c>
      <c r="AG304" s="213">
        <f t="shared" ca="1" si="93"/>
        <v>0</v>
      </c>
      <c r="AH304" s="213">
        <f t="shared" ca="1" si="93"/>
        <v>0</v>
      </c>
      <c r="AI304" s="213">
        <f t="shared" ca="1" si="47"/>
        <v>0</v>
      </c>
      <c r="AJ304" s="213" t="str">
        <f t="shared" ca="1" si="84"/>
        <v/>
      </c>
      <c r="AK304" s="213" t="str">
        <f t="shared" ca="1" si="85"/>
        <v/>
      </c>
      <c r="AL304" s="213" t="str">
        <f t="shared" ca="1" si="86"/>
        <v/>
      </c>
      <c r="AM304" s="213" t="str">
        <f t="shared" ca="1" si="87"/>
        <v/>
      </c>
      <c r="AN304" s="213" t="str">
        <f t="shared" ca="1" si="88"/>
        <v/>
      </c>
      <c r="AO304" s="213" t="str">
        <f t="shared" ca="1" si="89"/>
        <v/>
      </c>
      <c r="AP304" s="213" t="str">
        <f t="shared" ca="1" si="90"/>
        <v/>
      </c>
      <c r="AQ304" s="213" t="str">
        <f t="shared" ca="1" si="91"/>
        <v/>
      </c>
      <c r="AR304" s="204" t="str">
        <f ca="1">IF(OFFSET($AB304,0,MATCH(A$17,AC$1:AI$1,0))=0,"",OFFSET($AB304,0,MATCH(A$17,AC$1:AI$1,0))&amp;" / "&amp;W304 &amp;" ("&amp;INDEX(Data!DX:DX,MATCH(W304,Data!DT:DT,0))&amp;")")</f>
        <v/>
      </c>
      <c r="AS304" s="204" t="e">
        <f>INDEX(Data!DX:DX,MATCH(W304,Data!DT:DT,0))</f>
        <v>#REF!</v>
      </c>
      <c r="AT304" s="204" t="e">
        <f>MID(INDEX(Data!A:A,MATCH(W304,Data!DT:DT,0)),2,5)</f>
        <v>#REF!</v>
      </c>
      <c r="AU304" s="204" t="e">
        <f>INDEX(Data!DW:DW,MATCH(W304,Data!DT:DT,0))</f>
        <v>#REF!</v>
      </c>
      <c r="AV304" s="204" t="str">
        <f t="shared" ca="1" si="92"/>
        <v/>
      </c>
      <c r="AW304" s="204" t="e">
        <f t="array" aca="1" ref="AW304" ca="1">INDEX($AR$3:$AR$102,MATCH(LARGE(COUNTIF($AQ$3:$AQ$102,"&lt;"&amp;$AQ$3:$AQ$102),ROWS(AQ$3:AQ304)),COUNTIF($AQ$3:$AQ$102,"&lt;"&amp;$AQ$3:$AQ$102),0))</f>
        <v>#NUM!</v>
      </c>
      <c r="AX304" s="344"/>
      <c r="AY304" s="203"/>
      <c r="AZ304" s="203"/>
      <c r="BA304" s="203"/>
      <c r="BB304" s="203"/>
      <c r="BC304" s="203"/>
      <c r="BD304" s="203"/>
      <c r="BE304" s="203"/>
      <c r="BF304" s="203"/>
      <c r="BG304" s="203"/>
      <c r="BH304" s="203"/>
      <c r="BI304" s="203"/>
      <c r="BJ304" s="203"/>
      <c r="BK304" s="203"/>
      <c r="BL304" s="203"/>
      <c r="BM304" s="203"/>
      <c r="BN304" s="203"/>
      <c r="BO304" s="203"/>
      <c r="BP304" s="203"/>
      <c r="BQ304" s="203"/>
      <c r="BR304" s="203"/>
      <c r="BS304" s="203"/>
      <c r="BT304" s="203"/>
      <c r="BU304" s="203"/>
      <c r="BV304" s="203"/>
      <c r="BW304" s="203"/>
      <c r="BX304" s="203"/>
      <c r="BY304" s="203"/>
      <c r="BZ304" s="203"/>
      <c r="CA304" s="203"/>
      <c r="CB304" s="203"/>
      <c r="CC304" s="203"/>
      <c r="CD304" s="203"/>
      <c r="CE304" s="203"/>
      <c r="CF304" s="203"/>
      <c r="CG304" s="203"/>
      <c r="CH304" s="203"/>
      <c r="CI304" s="203"/>
      <c r="CJ304" s="203"/>
      <c r="CK304" s="203"/>
    </row>
    <row r="305" spans="1:89" s="65" customFormat="1" x14ac:dyDescent="0.25">
      <c r="A305" s="261"/>
      <c r="P305" s="203"/>
      <c r="Q305" s="203"/>
      <c r="R305" s="203"/>
      <c r="S305" s="203"/>
      <c r="T305" s="203"/>
      <c r="U305" s="213"/>
      <c r="V305" s="258"/>
      <c r="W305" s="213" t="e">
        <f>Data!#REF!</f>
        <v>#REF!</v>
      </c>
      <c r="X305" s="215">
        <f>IF(ISERROR(INDEX(Data!$DY:$IB,MATCH($W305,Data!$DT:$DT,0),MATCH(X$1&amp;"/"&amp;$A$2,Data!$DY$1:$IB$1,0)))=TRUE,0,INDEX(Data!$DY:$IB,MATCH($W305,Data!$DT:$DT,0),MATCH(X$1&amp;"/"&amp;$A$2,Data!$DY$1:$IB$1,0)))</f>
        <v>0</v>
      </c>
      <c r="Y305" s="215">
        <f>IF(ISERROR(INDEX(Data!$DY:$IB,MATCH($W305,Data!$DT:$DT,0),MATCH(Y$1&amp;"/"&amp;$A$2,Data!$DY$1:$IB$1,0)))=TRUE,0,INDEX(Data!$DY:$IB,MATCH($W305,Data!$DT:$DT,0),MATCH(Y$1&amp;"/"&amp;$A$2,Data!$DY$1:$IB$1,0)))</f>
        <v>0</v>
      </c>
      <c r="Z305" s="215">
        <f>IF(ISERROR(INDEX(Data!$DY:$IB,MATCH($W305,Data!$DT:$DT,0),MATCH(Z$1&amp;"/"&amp;$A$2,Data!$DY$1:$IB$1,0)))=TRUE,0,INDEX(Data!$DY:$IB,MATCH($W305,Data!$DT:$DT,0),MATCH(Z$1&amp;"/"&amp;$A$2,Data!$DY$1:$IB$1,0)))</f>
        <v>0</v>
      </c>
      <c r="AA305" s="215">
        <f>IF(ISERROR(INDEX(Data!$DY:$IB,MATCH($W305,Data!$DT:$DT,0),MATCH(AA$1&amp;"/"&amp;$A$2,Data!$DY$1:$IB$1,0)))=TRUE,0,INDEX(Data!$DY:$IB,MATCH($W305,Data!$DT:$DT,0),MATCH(AA$1&amp;"/"&amp;$A$2,Data!$DY$1:$IB$1,0)))</f>
        <v>0</v>
      </c>
      <c r="AB305" s="215">
        <f>IF(ISERROR(INDEX(Data!$DY:$IB,MATCH($W305,Data!$DT:$DT,0),MATCH(AB$1&amp;"/"&amp;$A$2,Data!$DY$1:$IB$1,0)))=TRUE,0,INDEX(Data!$DY:$IB,MATCH($W305,Data!$DT:$DT,0),MATCH(AB$1&amp;"/"&amp;$A$2,Data!$DY$1:$IB$1,0)))</f>
        <v>0</v>
      </c>
      <c r="AC305" s="213">
        <f t="array" aca="1" ref="AC305" ca="1">SUMPRODUCT(($X305:$AB305&lt;=AC$2)*($X305:$AB305&gt;0))</f>
        <v>0</v>
      </c>
      <c r="AD305" s="213">
        <f t="shared" ca="1" si="93"/>
        <v>0</v>
      </c>
      <c r="AE305" s="213">
        <f t="shared" ca="1" si="93"/>
        <v>0</v>
      </c>
      <c r="AF305" s="213">
        <f t="shared" ca="1" si="93"/>
        <v>0</v>
      </c>
      <c r="AG305" s="213">
        <f t="shared" ca="1" si="93"/>
        <v>0</v>
      </c>
      <c r="AH305" s="213">
        <f t="shared" ca="1" si="93"/>
        <v>0</v>
      </c>
      <c r="AI305" s="213">
        <f t="shared" ca="1" si="47"/>
        <v>0</v>
      </c>
      <c r="AJ305" s="213" t="str">
        <f t="shared" ca="1" si="84"/>
        <v/>
      </c>
      <c r="AK305" s="213" t="str">
        <f t="shared" ca="1" si="85"/>
        <v/>
      </c>
      <c r="AL305" s="213" t="str">
        <f t="shared" ca="1" si="86"/>
        <v/>
      </c>
      <c r="AM305" s="213" t="str">
        <f t="shared" ca="1" si="87"/>
        <v/>
      </c>
      <c r="AN305" s="213" t="str">
        <f t="shared" ca="1" si="88"/>
        <v/>
      </c>
      <c r="AO305" s="213" t="str">
        <f t="shared" ca="1" si="89"/>
        <v/>
      </c>
      <c r="AP305" s="213" t="str">
        <f t="shared" ca="1" si="90"/>
        <v/>
      </c>
      <c r="AQ305" s="213" t="str">
        <f t="shared" ca="1" si="91"/>
        <v/>
      </c>
      <c r="AR305" s="204" t="str">
        <f ca="1">IF(OFFSET($AB305,0,MATCH(A$17,AC$1:AI$1,0))=0,"",OFFSET($AB305,0,MATCH(A$17,AC$1:AI$1,0))&amp;" / "&amp;W305 &amp;" ("&amp;INDEX(Data!DX:DX,MATCH(W305,Data!DT:DT,0))&amp;")")</f>
        <v/>
      </c>
      <c r="AS305" s="204" t="e">
        <f>INDEX(Data!DX:DX,MATCH(W305,Data!DT:DT,0))</f>
        <v>#REF!</v>
      </c>
      <c r="AT305" s="204" t="e">
        <f>MID(INDEX(Data!A:A,MATCH(W305,Data!DT:DT,0)),2,5)</f>
        <v>#REF!</v>
      </c>
      <c r="AU305" s="204" t="e">
        <f>INDEX(Data!DW:DW,MATCH(W305,Data!DT:DT,0))</f>
        <v>#REF!</v>
      </c>
      <c r="AV305" s="204" t="str">
        <f t="shared" ca="1" si="92"/>
        <v/>
      </c>
      <c r="AW305" s="204" t="e">
        <f t="array" aca="1" ref="AW305" ca="1">INDEX($AR$3:$AR$102,MATCH(LARGE(COUNTIF($AQ$3:$AQ$102,"&lt;"&amp;$AQ$3:$AQ$102),ROWS(AQ$3:AQ305)),COUNTIF($AQ$3:$AQ$102,"&lt;"&amp;$AQ$3:$AQ$102),0))</f>
        <v>#NUM!</v>
      </c>
      <c r="AX305" s="344"/>
      <c r="AY305" s="203"/>
      <c r="AZ305" s="203"/>
      <c r="BA305" s="203"/>
      <c r="BB305" s="203"/>
      <c r="BC305" s="203"/>
      <c r="BD305" s="203"/>
      <c r="BE305" s="203"/>
      <c r="BF305" s="203"/>
      <c r="BG305" s="203"/>
      <c r="BH305" s="203"/>
      <c r="BI305" s="203"/>
      <c r="BJ305" s="203"/>
      <c r="BK305" s="203"/>
      <c r="BL305" s="203"/>
      <c r="BM305" s="203"/>
      <c r="BN305" s="203"/>
      <c r="BO305" s="203"/>
      <c r="BP305" s="203"/>
      <c r="BQ305" s="203"/>
      <c r="BR305" s="203"/>
      <c r="BS305" s="203"/>
      <c r="BT305" s="203"/>
      <c r="BU305" s="203"/>
      <c r="BV305" s="203"/>
      <c r="BW305" s="203"/>
      <c r="BX305" s="203"/>
      <c r="BY305" s="203"/>
      <c r="BZ305" s="203"/>
      <c r="CA305" s="203"/>
      <c r="CB305" s="203"/>
      <c r="CC305" s="203"/>
      <c r="CD305" s="203"/>
      <c r="CE305" s="203"/>
      <c r="CF305" s="203"/>
      <c r="CG305" s="203"/>
      <c r="CH305" s="203"/>
      <c r="CI305" s="203"/>
      <c r="CJ305" s="203"/>
      <c r="CK305" s="203"/>
    </row>
    <row r="306" spans="1:89" s="65" customFormat="1" x14ac:dyDescent="0.25">
      <c r="A306" s="261"/>
      <c r="P306" s="203"/>
      <c r="Q306" s="203"/>
      <c r="R306" s="203"/>
      <c r="S306" s="203"/>
      <c r="T306" s="203"/>
      <c r="U306" s="213"/>
      <c r="V306" s="258"/>
      <c r="W306" s="213" t="e">
        <f>Data!#REF!</f>
        <v>#REF!</v>
      </c>
      <c r="X306" s="215">
        <f>IF(ISERROR(INDEX(Data!$DY:$IB,MATCH($W306,Data!$DT:$DT,0),MATCH(X$1&amp;"/"&amp;$A$2,Data!$DY$1:$IB$1,0)))=TRUE,0,INDEX(Data!$DY:$IB,MATCH($W306,Data!$DT:$DT,0),MATCH(X$1&amp;"/"&amp;$A$2,Data!$DY$1:$IB$1,0)))</f>
        <v>0</v>
      </c>
      <c r="Y306" s="215">
        <f>IF(ISERROR(INDEX(Data!$DY:$IB,MATCH($W306,Data!$DT:$DT,0),MATCH(Y$1&amp;"/"&amp;$A$2,Data!$DY$1:$IB$1,0)))=TRUE,0,INDEX(Data!$DY:$IB,MATCH($W306,Data!$DT:$DT,0),MATCH(Y$1&amp;"/"&amp;$A$2,Data!$DY$1:$IB$1,0)))</f>
        <v>0</v>
      </c>
      <c r="Z306" s="215">
        <f>IF(ISERROR(INDEX(Data!$DY:$IB,MATCH($W306,Data!$DT:$DT,0),MATCH(Z$1&amp;"/"&amp;$A$2,Data!$DY$1:$IB$1,0)))=TRUE,0,INDEX(Data!$DY:$IB,MATCH($W306,Data!$DT:$DT,0),MATCH(Z$1&amp;"/"&amp;$A$2,Data!$DY$1:$IB$1,0)))</f>
        <v>0</v>
      </c>
      <c r="AA306" s="215">
        <f>IF(ISERROR(INDEX(Data!$DY:$IB,MATCH($W306,Data!$DT:$DT,0),MATCH(AA$1&amp;"/"&amp;$A$2,Data!$DY$1:$IB$1,0)))=TRUE,0,INDEX(Data!$DY:$IB,MATCH($W306,Data!$DT:$DT,0),MATCH(AA$1&amp;"/"&amp;$A$2,Data!$DY$1:$IB$1,0)))</f>
        <v>0</v>
      </c>
      <c r="AB306" s="215">
        <f>IF(ISERROR(INDEX(Data!$DY:$IB,MATCH($W306,Data!$DT:$DT,0),MATCH(AB$1&amp;"/"&amp;$A$2,Data!$DY$1:$IB$1,0)))=TRUE,0,INDEX(Data!$DY:$IB,MATCH($W306,Data!$DT:$DT,0),MATCH(AB$1&amp;"/"&amp;$A$2,Data!$DY$1:$IB$1,0)))</f>
        <v>0</v>
      </c>
      <c r="AC306" s="213">
        <f t="array" aca="1" ref="AC306" ca="1">SUMPRODUCT(($X306:$AB306&lt;=AC$2)*($X306:$AB306&gt;0))</f>
        <v>0</v>
      </c>
      <c r="AD306" s="213">
        <f t="shared" ca="1" si="93"/>
        <v>0</v>
      </c>
      <c r="AE306" s="213">
        <f t="shared" ca="1" si="93"/>
        <v>0</v>
      </c>
      <c r="AF306" s="213">
        <f t="shared" ca="1" si="93"/>
        <v>0</v>
      </c>
      <c r="AG306" s="213">
        <f t="shared" ca="1" si="93"/>
        <v>0</v>
      </c>
      <c r="AH306" s="213">
        <f t="shared" ca="1" si="93"/>
        <v>0</v>
      </c>
      <c r="AI306" s="213">
        <f t="shared" ca="1" si="47"/>
        <v>0</v>
      </c>
      <c r="AJ306" s="213" t="str">
        <f t="shared" ca="1" si="84"/>
        <v/>
      </c>
      <c r="AK306" s="213" t="str">
        <f t="shared" ca="1" si="85"/>
        <v/>
      </c>
      <c r="AL306" s="213" t="str">
        <f t="shared" ca="1" si="86"/>
        <v/>
      </c>
      <c r="AM306" s="213" t="str">
        <f t="shared" ca="1" si="87"/>
        <v/>
      </c>
      <c r="AN306" s="213" t="str">
        <f t="shared" ca="1" si="88"/>
        <v/>
      </c>
      <c r="AO306" s="213" t="str">
        <f t="shared" ca="1" si="89"/>
        <v/>
      </c>
      <c r="AP306" s="213" t="str">
        <f t="shared" ca="1" si="90"/>
        <v/>
      </c>
      <c r="AQ306" s="213" t="str">
        <f t="shared" ca="1" si="91"/>
        <v/>
      </c>
      <c r="AR306" s="204" t="str">
        <f ca="1">IF(OFFSET($AB306,0,MATCH(A$17,AC$1:AI$1,0))=0,"",OFFSET($AB306,0,MATCH(A$17,AC$1:AI$1,0))&amp;" / "&amp;W306 &amp;" ("&amp;INDEX(Data!DX:DX,MATCH(W306,Data!DT:DT,0))&amp;")")</f>
        <v/>
      </c>
      <c r="AS306" s="204" t="e">
        <f>INDEX(Data!DX:DX,MATCH(W306,Data!DT:DT,0))</f>
        <v>#REF!</v>
      </c>
      <c r="AT306" s="204" t="e">
        <f>MID(INDEX(Data!A:A,MATCH(W306,Data!DT:DT,0)),2,5)</f>
        <v>#REF!</v>
      </c>
      <c r="AU306" s="204" t="e">
        <f>INDEX(Data!DW:DW,MATCH(W306,Data!DT:DT,0))</f>
        <v>#REF!</v>
      </c>
      <c r="AV306" s="204" t="str">
        <f t="shared" ca="1" si="92"/>
        <v/>
      </c>
      <c r="AW306" s="204" t="e">
        <f t="array" aca="1" ref="AW306" ca="1">INDEX($AR$3:$AR$102,MATCH(LARGE(COUNTIF($AQ$3:$AQ$102,"&lt;"&amp;$AQ$3:$AQ$102),ROWS(AQ$3:AQ306)),COUNTIF($AQ$3:$AQ$102,"&lt;"&amp;$AQ$3:$AQ$102),0))</f>
        <v>#NUM!</v>
      </c>
      <c r="AX306" s="344"/>
      <c r="AY306" s="203"/>
      <c r="AZ306" s="203"/>
      <c r="BA306" s="203"/>
      <c r="BB306" s="203"/>
      <c r="BC306" s="203"/>
      <c r="BD306" s="203"/>
      <c r="BE306" s="203"/>
      <c r="BF306" s="203"/>
      <c r="BG306" s="203"/>
      <c r="BH306" s="203"/>
      <c r="BI306" s="203"/>
      <c r="BJ306" s="203"/>
      <c r="BK306" s="203"/>
      <c r="BL306" s="203"/>
      <c r="BM306" s="203"/>
      <c r="BN306" s="203"/>
      <c r="BO306" s="203"/>
      <c r="BP306" s="203"/>
      <c r="BQ306" s="203"/>
      <c r="BR306" s="203"/>
      <c r="BS306" s="203"/>
      <c r="BT306" s="203"/>
      <c r="BU306" s="203"/>
      <c r="BV306" s="203"/>
      <c r="BW306" s="203"/>
      <c r="BX306" s="203"/>
      <c r="BY306" s="203"/>
      <c r="BZ306" s="203"/>
      <c r="CA306" s="203"/>
      <c r="CB306" s="203"/>
      <c r="CC306" s="203"/>
      <c r="CD306" s="203"/>
      <c r="CE306" s="203"/>
      <c r="CF306" s="203"/>
      <c r="CG306" s="203"/>
      <c r="CH306" s="203"/>
      <c r="CI306" s="203"/>
      <c r="CJ306" s="203"/>
      <c r="CK306" s="203"/>
    </row>
    <row r="307" spans="1:89" s="65" customFormat="1" x14ac:dyDescent="0.25">
      <c r="A307" s="261"/>
      <c r="P307" s="203"/>
      <c r="Q307" s="203"/>
      <c r="R307" s="203"/>
      <c r="S307" s="203"/>
      <c r="T307" s="203"/>
      <c r="U307" s="213"/>
      <c r="V307" s="258"/>
      <c r="W307" s="213" t="e">
        <f>Data!#REF!</f>
        <v>#REF!</v>
      </c>
      <c r="X307" s="215">
        <f>IF(ISERROR(INDEX(Data!$DY:$IB,MATCH($W307,Data!$DT:$DT,0),MATCH(X$1&amp;"/"&amp;$A$2,Data!$DY$1:$IB$1,0)))=TRUE,0,INDEX(Data!$DY:$IB,MATCH($W307,Data!$DT:$DT,0),MATCH(X$1&amp;"/"&amp;$A$2,Data!$DY$1:$IB$1,0)))</f>
        <v>0</v>
      </c>
      <c r="Y307" s="215">
        <f>IF(ISERROR(INDEX(Data!$DY:$IB,MATCH($W307,Data!$DT:$DT,0),MATCH(Y$1&amp;"/"&amp;$A$2,Data!$DY$1:$IB$1,0)))=TRUE,0,INDEX(Data!$DY:$IB,MATCH($W307,Data!$DT:$DT,0),MATCH(Y$1&amp;"/"&amp;$A$2,Data!$DY$1:$IB$1,0)))</f>
        <v>0</v>
      </c>
      <c r="Z307" s="215">
        <f>IF(ISERROR(INDEX(Data!$DY:$IB,MATCH($W307,Data!$DT:$DT,0),MATCH(Z$1&amp;"/"&amp;$A$2,Data!$DY$1:$IB$1,0)))=TRUE,0,INDEX(Data!$DY:$IB,MATCH($W307,Data!$DT:$DT,0),MATCH(Z$1&amp;"/"&amp;$A$2,Data!$DY$1:$IB$1,0)))</f>
        <v>0</v>
      </c>
      <c r="AA307" s="215">
        <f>IF(ISERROR(INDEX(Data!$DY:$IB,MATCH($W307,Data!$DT:$DT,0),MATCH(AA$1&amp;"/"&amp;$A$2,Data!$DY$1:$IB$1,0)))=TRUE,0,INDEX(Data!$DY:$IB,MATCH($W307,Data!$DT:$DT,0),MATCH(AA$1&amp;"/"&amp;$A$2,Data!$DY$1:$IB$1,0)))</f>
        <v>0</v>
      </c>
      <c r="AB307" s="215">
        <f>IF(ISERROR(INDEX(Data!$DY:$IB,MATCH($W307,Data!$DT:$DT,0),MATCH(AB$1&amp;"/"&amp;$A$2,Data!$DY$1:$IB$1,0)))=TRUE,0,INDEX(Data!$DY:$IB,MATCH($W307,Data!$DT:$DT,0),MATCH(AB$1&amp;"/"&amp;$A$2,Data!$DY$1:$IB$1,0)))</f>
        <v>0</v>
      </c>
      <c r="AC307" s="213">
        <f t="array" aca="1" ref="AC307" ca="1">SUMPRODUCT(($X307:$AB307&lt;=AC$2)*($X307:$AB307&gt;0))</f>
        <v>0</v>
      </c>
      <c r="AD307" s="213">
        <f t="shared" ca="1" si="93"/>
        <v>0</v>
      </c>
      <c r="AE307" s="213">
        <f t="shared" ca="1" si="93"/>
        <v>0</v>
      </c>
      <c r="AF307" s="213">
        <f t="shared" ca="1" si="93"/>
        <v>0</v>
      </c>
      <c r="AG307" s="213">
        <f t="shared" ca="1" si="93"/>
        <v>0</v>
      </c>
      <c r="AH307" s="213">
        <f t="shared" ca="1" si="93"/>
        <v>0</v>
      </c>
      <c r="AI307" s="213">
        <f t="shared" ca="1" si="47"/>
        <v>0</v>
      </c>
      <c r="AJ307" s="213" t="str">
        <f t="shared" ca="1" si="84"/>
        <v/>
      </c>
      <c r="AK307" s="213" t="str">
        <f t="shared" ca="1" si="85"/>
        <v/>
      </c>
      <c r="AL307" s="213" t="str">
        <f t="shared" ca="1" si="86"/>
        <v/>
      </c>
      <c r="AM307" s="213" t="str">
        <f t="shared" ca="1" si="87"/>
        <v/>
      </c>
      <c r="AN307" s="213" t="str">
        <f t="shared" ca="1" si="88"/>
        <v/>
      </c>
      <c r="AO307" s="213" t="str">
        <f t="shared" ca="1" si="89"/>
        <v/>
      </c>
      <c r="AP307" s="213" t="str">
        <f t="shared" ca="1" si="90"/>
        <v/>
      </c>
      <c r="AQ307" s="213" t="str">
        <f t="shared" ca="1" si="91"/>
        <v/>
      </c>
      <c r="AR307" s="204" t="str">
        <f ca="1">IF(OFFSET($AB307,0,MATCH(A$17,AC$1:AI$1,0))=0,"",OFFSET($AB307,0,MATCH(A$17,AC$1:AI$1,0))&amp;" / "&amp;W307 &amp;" ("&amp;INDEX(Data!DX:DX,MATCH(W307,Data!DT:DT,0))&amp;")")</f>
        <v/>
      </c>
      <c r="AS307" s="204" t="e">
        <f>INDEX(Data!DX:DX,MATCH(W307,Data!DT:DT,0))</f>
        <v>#REF!</v>
      </c>
      <c r="AT307" s="204" t="e">
        <f>MID(INDEX(Data!A:A,MATCH(W307,Data!DT:DT,0)),2,5)</f>
        <v>#REF!</v>
      </c>
      <c r="AU307" s="204" t="e">
        <f>INDEX(Data!DW:DW,MATCH(W307,Data!DT:DT,0))</f>
        <v>#REF!</v>
      </c>
      <c r="AV307" s="204" t="str">
        <f t="shared" ca="1" si="92"/>
        <v/>
      </c>
      <c r="AW307" s="204" t="e">
        <f t="array" aca="1" ref="AW307" ca="1">INDEX($AR$3:$AR$102,MATCH(LARGE(COUNTIF($AQ$3:$AQ$102,"&lt;"&amp;$AQ$3:$AQ$102),ROWS(AQ$3:AQ307)),COUNTIF($AQ$3:$AQ$102,"&lt;"&amp;$AQ$3:$AQ$102),0))</f>
        <v>#NUM!</v>
      </c>
      <c r="AX307" s="344"/>
      <c r="AY307" s="203"/>
      <c r="AZ307" s="203"/>
      <c r="BA307" s="203"/>
      <c r="BB307" s="203"/>
      <c r="BC307" s="203"/>
      <c r="BD307" s="203"/>
      <c r="BE307" s="203"/>
      <c r="BF307" s="203"/>
      <c r="BG307" s="203"/>
      <c r="BH307" s="203"/>
      <c r="BI307" s="203"/>
      <c r="BJ307" s="203"/>
      <c r="BK307" s="203"/>
      <c r="BL307" s="203"/>
      <c r="BM307" s="203"/>
      <c r="BN307" s="203"/>
      <c r="BO307" s="203"/>
      <c r="BP307" s="203"/>
      <c r="BQ307" s="203"/>
      <c r="BR307" s="203"/>
      <c r="BS307" s="203"/>
      <c r="BT307" s="203"/>
      <c r="BU307" s="203"/>
      <c r="BV307" s="203"/>
      <c r="BW307" s="203"/>
      <c r="BX307" s="203"/>
      <c r="BY307" s="203"/>
      <c r="BZ307" s="203"/>
      <c r="CA307" s="203"/>
      <c r="CB307" s="203"/>
      <c r="CC307" s="203"/>
      <c r="CD307" s="203"/>
      <c r="CE307" s="203"/>
      <c r="CF307" s="203"/>
      <c r="CG307" s="203"/>
      <c r="CH307" s="203"/>
      <c r="CI307" s="203"/>
      <c r="CJ307" s="203"/>
      <c r="CK307" s="203"/>
    </row>
    <row r="308" spans="1:89" s="65" customFormat="1" x14ac:dyDescent="0.25">
      <c r="A308" s="261"/>
      <c r="P308" s="203"/>
      <c r="Q308" s="203"/>
      <c r="R308" s="203"/>
      <c r="S308" s="203"/>
      <c r="T308" s="203"/>
      <c r="U308" s="213"/>
      <c r="V308" s="258"/>
      <c r="W308" s="213" t="e">
        <f>Data!#REF!</f>
        <v>#REF!</v>
      </c>
      <c r="X308" s="215">
        <f>IF(ISERROR(INDEX(Data!$DY:$IB,MATCH($W308,Data!$DT:$DT,0),MATCH(X$1&amp;"/"&amp;$A$2,Data!$DY$1:$IB$1,0)))=TRUE,0,INDEX(Data!$DY:$IB,MATCH($W308,Data!$DT:$DT,0),MATCH(X$1&amp;"/"&amp;$A$2,Data!$DY$1:$IB$1,0)))</f>
        <v>0</v>
      </c>
      <c r="Y308" s="215">
        <f>IF(ISERROR(INDEX(Data!$DY:$IB,MATCH($W308,Data!$DT:$DT,0),MATCH(Y$1&amp;"/"&amp;$A$2,Data!$DY$1:$IB$1,0)))=TRUE,0,INDEX(Data!$DY:$IB,MATCH($W308,Data!$DT:$DT,0),MATCH(Y$1&amp;"/"&amp;$A$2,Data!$DY$1:$IB$1,0)))</f>
        <v>0</v>
      </c>
      <c r="Z308" s="215">
        <f>IF(ISERROR(INDEX(Data!$DY:$IB,MATCH($W308,Data!$DT:$DT,0),MATCH(Z$1&amp;"/"&amp;$A$2,Data!$DY$1:$IB$1,0)))=TRUE,0,INDEX(Data!$DY:$IB,MATCH($W308,Data!$DT:$DT,0),MATCH(Z$1&amp;"/"&amp;$A$2,Data!$DY$1:$IB$1,0)))</f>
        <v>0</v>
      </c>
      <c r="AA308" s="215">
        <f>IF(ISERROR(INDEX(Data!$DY:$IB,MATCH($W308,Data!$DT:$DT,0),MATCH(AA$1&amp;"/"&amp;$A$2,Data!$DY$1:$IB$1,0)))=TRUE,0,INDEX(Data!$DY:$IB,MATCH($W308,Data!$DT:$DT,0),MATCH(AA$1&amp;"/"&amp;$A$2,Data!$DY$1:$IB$1,0)))</f>
        <v>0</v>
      </c>
      <c r="AB308" s="215">
        <f>IF(ISERROR(INDEX(Data!$DY:$IB,MATCH($W308,Data!$DT:$DT,0),MATCH(AB$1&amp;"/"&amp;$A$2,Data!$DY$1:$IB$1,0)))=TRUE,0,INDEX(Data!$DY:$IB,MATCH($W308,Data!$DT:$DT,0),MATCH(AB$1&amp;"/"&amp;$A$2,Data!$DY$1:$IB$1,0)))</f>
        <v>0</v>
      </c>
      <c r="AC308" s="213">
        <f t="array" aca="1" ref="AC308" ca="1">SUMPRODUCT(($X308:$AB308&lt;=AC$2)*($X308:$AB308&gt;0))</f>
        <v>0</v>
      </c>
      <c r="AD308" s="213">
        <f t="shared" ca="1" si="93"/>
        <v>0</v>
      </c>
      <c r="AE308" s="213">
        <f t="shared" ca="1" si="93"/>
        <v>0</v>
      </c>
      <c r="AF308" s="213">
        <f t="shared" ca="1" si="93"/>
        <v>0</v>
      </c>
      <c r="AG308" s="213">
        <f t="shared" ca="1" si="93"/>
        <v>0</v>
      </c>
      <c r="AH308" s="213">
        <f t="shared" ca="1" si="93"/>
        <v>0</v>
      </c>
      <c r="AI308" s="213">
        <f t="shared" ca="1" si="47"/>
        <v>0</v>
      </c>
      <c r="AJ308" s="213" t="str">
        <f t="shared" ca="1" si="84"/>
        <v/>
      </c>
      <c r="AK308" s="213" t="str">
        <f t="shared" ca="1" si="85"/>
        <v/>
      </c>
      <c r="AL308" s="213" t="str">
        <f t="shared" ca="1" si="86"/>
        <v/>
      </c>
      <c r="AM308" s="213" t="str">
        <f t="shared" ca="1" si="87"/>
        <v/>
      </c>
      <c r="AN308" s="213" t="str">
        <f t="shared" ca="1" si="88"/>
        <v/>
      </c>
      <c r="AO308" s="213" t="str">
        <f t="shared" ca="1" si="89"/>
        <v/>
      </c>
      <c r="AP308" s="213" t="str">
        <f t="shared" ca="1" si="90"/>
        <v/>
      </c>
      <c r="AQ308" s="213" t="str">
        <f t="shared" ca="1" si="91"/>
        <v/>
      </c>
      <c r="AR308" s="204" t="str">
        <f ca="1">IF(OFFSET($AB308,0,MATCH(A$17,AC$1:AI$1,0))=0,"",OFFSET($AB308,0,MATCH(A$17,AC$1:AI$1,0))&amp;" / "&amp;W308 &amp;" ("&amp;INDEX(Data!DX:DX,MATCH(W308,Data!DT:DT,0))&amp;")")</f>
        <v/>
      </c>
      <c r="AS308" s="204" t="e">
        <f>INDEX(Data!DX:DX,MATCH(W308,Data!DT:DT,0))</f>
        <v>#REF!</v>
      </c>
      <c r="AT308" s="204" t="e">
        <f>MID(INDEX(Data!A:A,MATCH(W308,Data!DT:DT,0)),2,5)</f>
        <v>#REF!</v>
      </c>
      <c r="AU308" s="204" t="e">
        <f>INDEX(Data!DW:DW,MATCH(W308,Data!DT:DT,0))</f>
        <v>#REF!</v>
      </c>
      <c r="AV308" s="204" t="str">
        <f t="shared" ca="1" si="92"/>
        <v/>
      </c>
      <c r="AW308" s="204" t="e">
        <f t="array" aca="1" ref="AW308" ca="1">INDEX($AR$3:$AR$102,MATCH(LARGE(COUNTIF($AQ$3:$AQ$102,"&lt;"&amp;$AQ$3:$AQ$102),ROWS(AQ$3:AQ308)),COUNTIF($AQ$3:$AQ$102,"&lt;"&amp;$AQ$3:$AQ$102),0))</f>
        <v>#NUM!</v>
      </c>
      <c r="AX308" s="344"/>
      <c r="AY308" s="203"/>
      <c r="AZ308" s="203"/>
      <c r="BA308" s="203"/>
      <c r="BB308" s="203"/>
      <c r="BC308" s="203"/>
      <c r="BD308" s="203"/>
      <c r="BE308" s="203"/>
      <c r="BF308" s="203"/>
      <c r="BG308" s="203"/>
      <c r="BH308" s="203"/>
      <c r="BI308" s="203"/>
      <c r="BJ308" s="203"/>
      <c r="BK308" s="203"/>
      <c r="BL308" s="203"/>
      <c r="BM308" s="203"/>
      <c r="BN308" s="203"/>
      <c r="BO308" s="203"/>
      <c r="BP308" s="203"/>
      <c r="BQ308" s="203"/>
      <c r="BR308" s="203"/>
      <c r="BS308" s="203"/>
      <c r="BT308" s="203"/>
      <c r="BU308" s="203"/>
      <c r="BV308" s="203"/>
      <c r="BW308" s="203"/>
      <c r="BX308" s="203"/>
      <c r="BY308" s="203"/>
      <c r="BZ308" s="203"/>
      <c r="CA308" s="203"/>
      <c r="CB308" s="203"/>
      <c r="CC308" s="203"/>
      <c r="CD308" s="203"/>
      <c r="CE308" s="203"/>
      <c r="CF308" s="203"/>
      <c r="CG308" s="203"/>
      <c r="CH308" s="203"/>
      <c r="CI308" s="203"/>
      <c r="CJ308" s="203"/>
      <c r="CK308" s="203"/>
    </row>
    <row r="309" spans="1:89" s="65" customFormat="1" x14ac:dyDescent="0.25">
      <c r="A309" s="261"/>
      <c r="P309" s="203"/>
      <c r="Q309" s="203"/>
      <c r="R309" s="203"/>
      <c r="S309" s="203"/>
      <c r="T309" s="203"/>
      <c r="U309" s="213"/>
      <c r="V309" s="258"/>
      <c r="W309" s="213" t="e">
        <f>Data!#REF!</f>
        <v>#REF!</v>
      </c>
      <c r="X309" s="215">
        <f>IF(ISERROR(INDEX(Data!$DY:$IB,MATCH($W309,Data!$DT:$DT,0),MATCH(X$1&amp;"/"&amp;$A$2,Data!$DY$1:$IB$1,0)))=TRUE,0,INDEX(Data!$DY:$IB,MATCH($W309,Data!$DT:$DT,0),MATCH(X$1&amp;"/"&amp;$A$2,Data!$DY$1:$IB$1,0)))</f>
        <v>0</v>
      </c>
      <c r="Y309" s="215">
        <f>IF(ISERROR(INDEX(Data!$DY:$IB,MATCH($W309,Data!$DT:$DT,0),MATCH(Y$1&amp;"/"&amp;$A$2,Data!$DY$1:$IB$1,0)))=TRUE,0,INDEX(Data!$DY:$IB,MATCH($W309,Data!$DT:$DT,0),MATCH(Y$1&amp;"/"&amp;$A$2,Data!$DY$1:$IB$1,0)))</f>
        <v>0</v>
      </c>
      <c r="Z309" s="215">
        <f>IF(ISERROR(INDEX(Data!$DY:$IB,MATCH($W309,Data!$DT:$DT,0),MATCH(Z$1&amp;"/"&amp;$A$2,Data!$DY$1:$IB$1,0)))=TRUE,0,INDEX(Data!$DY:$IB,MATCH($W309,Data!$DT:$DT,0),MATCH(Z$1&amp;"/"&amp;$A$2,Data!$DY$1:$IB$1,0)))</f>
        <v>0</v>
      </c>
      <c r="AA309" s="215">
        <f>IF(ISERROR(INDEX(Data!$DY:$IB,MATCH($W309,Data!$DT:$DT,0),MATCH(AA$1&amp;"/"&amp;$A$2,Data!$DY$1:$IB$1,0)))=TRUE,0,INDEX(Data!$DY:$IB,MATCH($W309,Data!$DT:$DT,0),MATCH(AA$1&amp;"/"&amp;$A$2,Data!$DY$1:$IB$1,0)))</f>
        <v>0</v>
      </c>
      <c r="AB309" s="215">
        <f>IF(ISERROR(INDEX(Data!$DY:$IB,MATCH($W309,Data!$DT:$DT,0),MATCH(AB$1&amp;"/"&amp;$A$2,Data!$DY$1:$IB$1,0)))=TRUE,0,INDEX(Data!$DY:$IB,MATCH($W309,Data!$DT:$DT,0),MATCH(AB$1&amp;"/"&amp;$A$2,Data!$DY$1:$IB$1,0)))</f>
        <v>0</v>
      </c>
      <c r="AC309" s="213">
        <f t="array" aca="1" ref="AC309" ca="1">SUMPRODUCT(($X309:$AB309&lt;=AC$2)*($X309:$AB309&gt;0))</f>
        <v>0</v>
      </c>
      <c r="AD309" s="213">
        <f t="shared" ca="1" si="93"/>
        <v>0</v>
      </c>
      <c r="AE309" s="213">
        <f t="shared" ca="1" si="93"/>
        <v>0</v>
      </c>
      <c r="AF309" s="213">
        <f t="shared" ca="1" si="93"/>
        <v>0</v>
      </c>
      <c r="AG309" s="213">
        <f t="shared" ca="1" si="93"/>
        <v>0</v>
      </c>
      <c r="AH309" s="213">
        <f t="shared" ca="1" si="93"/>
        <v>0</v>
      </c>
      <c r="AI309" s="213">
        <f t="shared" ca="1" si="47"/>
        <v>0</v>
      </c>
      <c r="AJ309" s="213" t="str">
        <f t="shared" ca="1" si="84"/>
        <v/>
      </c>
      <c r="AK309" s="213" t="str">
        <f t="shared" ca="1" si="85"/>
        <v/>
      </c>
      <c r="AL309" s="213" t="str">
        <f t="shared" ca="1" si="86"/>
        <v/>
      </c>
      <c r="AM309" s="213" t="str">
        <f t="shared" ca="1" si="87"/>
        <v/>
      </c>
      <c r="AN309" s="213" t="str">
        <f t="shared" ca="1" si="88"/>
        <v/>
      </c>
      <c r="AO309" s="213" t="str">
        <f t="shared" ca="1" si="89"/>
        <v/>
      </c>
      <c r="AP309" s="213" t="str">
        <f t="shared" ca="1" si="90"/>
        <v/>
      </c>
      <c r="AQ309" s="213" t="str">
        <f t="shared" ca="1" si="91"/>
        <v/>
      </c>
      <c r="AR309" s="204" t="str">
        <f ca="1">IF(OFFSET($AB309,0,MATCH(A$17,AC$1:AI$1,0))=0,"",OFFSET($AB309,0,MATCH(A$17,AC$1:AI$1,0))&amp;" / "&amp;W309 &amp;" ("&amp;INDEX(Data!DX:DX,MATCH(W309,Data!DT:DT,0))&amp;")")</f>
        <v/>
      </c>
      <c r="AS309" s="204" t="e">
        <f>INDEX(Data!DX:DX,MATCH(W309,Data!DT:DT,0))</f>
        <v>#REF!</v>
      </c>
      <c r="AT309" s="204" t="e">
        <f>MID(INDEX(Data!A:A,MATCH(W309,Data!DT:DT,0)),2,5)</f>
        <v>#REF!</v>
      </c>
      <c r="AU309" s="204" t="e">
        <f>INDEX(Data!DW:DW,MATCH(W309,Data!DT:DT,0))</f>
        <v>#REF!</v>
      </c>
      <c r="AV309" s="204" t="str">
        <f t="shared" ca="1" si="92"/>
        <v/>
      </c>
      <c r="AW309" s="204" t="e">
        <f t="array" aca="1" ref="AW309" ca="1">INDEX($AR$3:$AR$102,MATCH(LARGE(COUNTIF($AQ$3:$AQ$102,"&lt;"&amp;$AQ$3:$AQ$102),ROWS(AQ$3:AQ309)),COUNTIF($AQ$3:$AQ$102,"&lt;"&amp;$AQ$3:$AQ$102),0))</f>
        <v>#NUM!</v>
      </c>
      <c r="AX309" s="344"/>
      <c r="AY309" s="203"/>
      <c r="AZ309" s="203"/>
      <c r="BA309" s="203"/>
      <c r="BB309" s="203"/>
      <c r="BC309" s="203"/>
      <c r="BD309" s="203"/>
      <c r="BE309" s="203"/>
      <c r="BF309" s="203"/>
      <c r="BG309" s="203"/>
      <c r="BH309" s="203"/>
      <c r="BI309" s="203"/>
      <c r="BJ309" s="203"/>
      <c r="BK309" s="203"/>
      <c r="BL309" s="203"/>
      <c r="BM309" s="203"/>
      <c r="BN309" s="203"/>
      <c r="BO309" s="203"/>
      <c r="BP309" s="203"/>
      <c r="BQ309" s="203"/>
      <c r="BR309" s="203"/>
      <c r="BS309" s="203"/>
      <c r="BT309" s="203"/>
      <c r="BU309" s="203"/>
      <c r="BV309" s="203"/>
      <c r="BW309" s="203"/>
      <c r="BX309" s="203"/>
      <c r="BY309" s="203"/>
      <c r="BZ309" s="203"/>
      <c r="CA309" s="203"/>
      <c r="CB309" s="203"/>
      <c r="CC309" s="203"/>
      <c r="CD309" s="203"/>
      <c r="CE309" s="203"/>
      <c r="CF309" s="203"/>
      <c r="CG309" s="203"/>
      <c r="CH309" s="203"/>
      <c r="CI309" s="203"/>
      <c r="CJ309" s="203"/>
      <c r="CK309" s="203"/>
    </row>
    <row r="310" spans="1:89" s="65" customFormat="1" x14ac:dyDescent="0.25">
      <c r="A310" s="261"/>
      <c r="P310" s="203"/>
      <c r="Q310" s="203"/>
      <c r="R310" s="203"/>
      <c r="S310" s="203"/>
      <c r="T310" s="203"/>
      <c r="U310" s="213"/>
      <c r="V310" s="258"/>
      <c r="W310" s="213" t="e">
        <f>Data!#REF!</f>
        <v>#REF!</v>
      </c>
      <c r="X310" s="215">
        <f>IF(ISERROR(INDEX(Data!$DY:$IB,MATCH($W310,Data!$DT:$DT,0),MATCH(X$1&amp;"/"&amp;$A$2,Data!$DY$1:$IB$1,0)))=TRUE,0,INDEX(Data!$DY:$IB,MATCH($W310,Data!$DT:$DT,0),MATCH(X$1&amp;"/"&amp;$A$2,Data!$DY$1:$IB$1,0)))</f>
        <v>0</v>
      </c>
      <c r="Y310" s="215">
        <f>IF(ISERROR(INDEX(Data!$DY:$IB,MATCH($W310,Data!$DT:$DT,0),MATCH(Y$1&amp;"/"&amp;$A$2,Data!$DY$1:$IB$1,0)))=TRUE,0,INDEX(Data!$DY:$IB,MATCH($W310,Data!$DT:$DT,0),MATCH(Y$1&amp;"/"&amp;$A$2,Data!$DY$1:$IB$1,0)))</f>
        <v>0</v>
      </c>
      <c r="Z310" s="215">
        <f>IF(ISERROR(INDEX(Data!$DY:$IB,MATCH($W310,Data!$DT:$DT,0),MATCH(Z$1&amp;"/"&amp;$A$2,Data!$DY$1:$IB$1,0)))=TRUE,0,INDEX(Data!$DY:$IB,MATCH($W310,Data!$DT:$DT,0),MATCH(Z$1&amp;"/"&amp;$A$2,Data!$DY$1:$IB$1,0)))</f>
        <v>0</v>
      </c>
      <c r="AA310" s="215">
        <f>IF(ISERROR(INDEX(Data!$DY:$IB,MATCH($W310,Data!$DT:$DT,0),MATCH(AA$1&amp;"/"&amp;$A$2,Data!$DY$1:$IB$1,0)))=TRUE,0,INDEX(Data!$DY:$IB,MATCH($W310,Data!$DT:$DT,0),MATCH(AA$1&amp;"/"&amp;$A$2,Data!$DY$1:$IB$1,0)))</f>
        <v>0</v>
      </c>
      <c r="AB310" s="215">
        <f>IF(ISERROR(INDEX(Data!$DY:$IB,MATCH($W310,Data!$DT:$DT,0),MATCH(AB$1&amp;"/"&amp;$A$2,Data!$DY$1:$IB$1,0)))=TRUE,0,INDEX(Data!$DY:$IB,MATCH($W310,Data!$DT:$DT,0),MATCH(AB$1&amp;"/"&amp;$A$2,Data!$DY$1:$IB$1,0)))</f>
        <v>0</v>
      </c>
      <c r="AC310" s="213">
        <f t="array" aca="1" ref="AC310" ca="1">SUMPRODUCT(($X310:$AB310&lt;=AC$2)*($X310:$AB310&gt;0))</f>
        <v>0</v>
      </c>
      <c r="AD310" s="213">
        <f t="shared" ca="1" si="93"/>
        <v>0</v>
      </c>
      <c r="AE310" s="213">
        <f t="shared" ca="1" si="93"/>
        <v>0</v>
      </c>
      <c r="AF310" s="213">
        <f t="shared" ca="1" si="93"/>
        <v>0</v>
      </c>
      <c r="AG310" s="213">
        <f t="shared" ca="1" si="93"/>
        <v>0</v>
      </c>
      <c r="AH310" s="213">
        <f t="shared" ca="1" si="93"/>
        <v>0</v>
      </c>
      <c r="AI310" s="213">
        <f t="shared" ca="1" si="47"/>
        <v>0</v>
      </c>
      <c r="AJ310" s="213" t="str">
        <f t="shared" ca="1" si="84"/>
        <v/>
      </c>
      <c r="AK310" s="213" t="str">
        <f t="shared" ca="1" si="85"/>
        <v/>
      </c>
      <c r="AL310" s="213" t="str">
        <f t="shared" ca="1" si="86"/>
        <v/>
      </c>
      <c r="AM310" s="213" t="str">
        <f t="shared" ca="1" si="87"/>
        <v/>
      </c>
      <c r="AN310" s="213" t="str">
        <f t="shared" ca="1" si="88"/>
        <v/>
      </c>
      <c r="AO310" s="213" t="str">
        <f t="shared" ca="1" si="89"/>
        <v/>
      </c>
      <c r="AP310" s="213" t="str">
        <f t="shared" ca="1" si="90"/>
        <v/>
      </c>
      <c r="AQ310" s="213" t="str">
        <f t="shared" ca="1" si="91"/>
        <v/>
      </c>
      <c r="AR310" s="204" t="str">
        <f ca="1">IF(OFFSET($AB310,0,MATCH(A$17,AC$1:AI$1,0))=0,"",OFFSET($AB310,0,MATCH(A$17,AC$1:AI$1,0))&amp;" / "&amp;W310 &amp;" ("&amp;INDEX(Data!DX:DX,MATCH(W310,Data!DT:DT,0))&amp;")")</f>
        <v/>
      </c>
      <c r="AS310" s="204" t="e">
        <f>INDEX(Data!DX:DX,MATCH(W310,Data!DT:DT,0))</f>
        <v>#REF!</v>
      </c>
      <c r="AT310" s="204" t="e">
        <f>MID(INDEX(Data!A:A,MATCH(W310,Data!DT:DT,0)),2,5)</f>
        <v>#REF!</v>
      </c>
      <c r="AU310" s="204" t="e">
        <f>INDEX(Data!DW:DW,MATCH(W310,Data!DT:DT,0))</f>
        <v>#REF!</v>
      </c>
      <c r="AV310" s="204" t="str">
        <f t="shared" ca="1" si="92"/>
        <v/>
      </c>
      <c r="AW310" s="204" t="e">
        <f t="array" aca="1" ref="AW310" ca="1">INDEX($AR$3:$AR$102,MATCH(LARGE(COUNTIF($AQ$3:$AQ$102,"&lt;"&amp;$AQ$3:$AQ$102),ROWS(AQ$3:AQ310)),COUNTIF($AQ$3:$AQ$102,"&lt;"&amp;$AQ$3:$AQ$102),0))</f>
        <v>#NUM!</v>
      </c>
      <c r="AX310" s="344"/>
      <c r="AY310" s="203"/>
      <c r="AZ310" s="203"/>
      <c r="BA310" s="203"/>
      <c r="BB310" s="203"/>
      <c r="BC310" s="203"/>
      <c r="BD310" s="203"/>
      <c r="BE310" s="203"/>
      <c r="BF310" s="203"/>
      <c r="BG310" s="203"/>
      <c r="BH310" s="203"/>
      <c r="BI310" s="203"/>
      <c r="BJ310" s="203"/>
      <c r="BK310" s="203"/>
      <c r="BL310" s="203"/>
      <c r="BM310" s="203"/>
      <c r="BN310" s="203"/>
      <c r="BO310" s="203"/>
      <c r="BP310" s="203"/>
      <c r="BQ310" s="203"/>
      <c r="BR310" s="203"/>
      <c r="BS310" s="203"/>
      <c r="BT310" s="203"/>
      <c r="BU310" s="203"/>
      <c r="BV310" s="203"/>
      <c r="BW310" s="203"/>
      <c r="BX310" s="203"/>
      <c r="BY310" s="203"/>
      <c r="BZ310" s="203"/>
      <c r="CA310" s="203"/>
      <c r="CB310" s="203"/>
      <c r="CC310" s="203"/>
      <c r="CD310" s="203"/>
      <c r="CE310" s="203"/>
      <c r="CF310" s="203"/>
      <c r="CG310" s="203"/>
      <c r="CH310" s="203"/>
      <c r="CI310" s="203"/>
      <c r="CJ310" s="203"/>
      <c r="CK310" s="203"/>
    </row>
    <row r="311" spans="1:89" s="65" customFormat="1" x14ac:dyDescent="0.25">
      <c r="A311" s="261"/>
      <c r="P311" s="203"/>
      <c r="Q311" s="203"/>
      <c r="R311" s="203"/>
      <c r="S311" s="203"/>
      <c r="T311" s="203"/>
      <c r="U311" s="213"/>
      <c r="V311" s="258"/>
      <c r="W311" s="213" t="e">
        <f>Data!#REF!</f>
        <v>#REF!</v>
      </c>
      <c r="X311" s="215">
        <f>IF(ISERROR(INDEX(Data!$DY:$IB,MATCH($W311,Data!$DT:$DT,0),MATCH(X$1&amp;"/"&amp;$A$2,Data!$DY$1:$IB$1,0)))=TRUE,0,INDEX(Data!$DY:$IB,MATCH($W311,Data!$DT:$DT,0),MATCH(X$1&amp;"/"&amp;$A$2,Data!$DY$1:$IB$1,0)))</f>
        <v>0</v>
      </c>
      <c r="Y311" s="215">
        <f>IF(ISERROR(INDEX(Data!$DY:$IB,MATCH($W311,Data!$DT:$DT,0),MATCH(Y$1&amp;"/"&amp;$A$2,Data!$DY$1:$IB$1,0)))=TRUE,0,INDEX(Data!$DY:$IB,MATCH($W311,Data!$DT:$DT,0),MATCH(Y$1&amp;"/"&amp;$A$2,Data!$DY$1:$IB$1,0)))</f>
        <v>0</v>
      </c>
      <c r="Z311" s="215">
        <f>IF(ISERROR(INDEX(Data!$DY:$IB,MATCH($W311,Data!$DT:$DT,0),MATCH(Z$1&amp;"/"&amp;$A$2,Data!$DY$1:$IB$1,0)))=TRUE,0,INDEX(Data!$DY:$IB,MATCH($W311,Data!$DT:$DT,0),MATCH(Z$1&amp;"/"&amp;$A$2,Data!$DY$1:$IB$1,0)))</f>
        <v>0</v>
      </c>
      <c r="AA311" s="215">
        <f>IF(ISERROR(INDEX(Data!$DY:$IB,MATCH($W311,Data!$DT:$DT,0),MATCH(AA$1&amp;"/"&amp;$A$2,Data!$DY$1:$IB$1,0)))=TRUE,0,INDEX(Data!$DY:$IB,MATCH($W311,Data!$DT:$DT,0),MATCH(AA$1&amp;"/"&amp;$A$2,Data!$DY$1:$IB$1,0)))</f>
        <v>0</v>
      </c>
      <c r="AB311" s="215">
        <f>IF(ISERROR(INDEX(Data!$DY:$IB,MATCH($W311,Data!$DT:$DT,0),MATCH(AB$1&amp;"/"&amp;$A$2,Data!$DY$1:$IB$1,0)))=TRUE,0,INDEX(Data!$DY:$IB,MATCH($W311,Data!$DT:$DT,0),MATCH(AB$1&amp;"/"&amp;$A$2,Data!$DY$1:$IB$1,0)))</f>
        <v>0</v>
      </c>
      <c r="AC311" s="213">
        <f t="array" aca="1" ref="AC311" ca="1">SUMPRODUCT(($X311:$AB311&lt;=AC$2)*($X311:$AB311&gt;0))</f>
        <v>0</v>
      </c>
      <c r="AD311" s="213">
        <f t="shared" ca="1" si="93"/>
        <v>0</v>
      </c>
      <c r="AE311" s="213">
        <f t="shared" ca="1" si="93"/>
        <v>0</v>
      </c>
      <c r="AF311" s="213">
        <f t="shared" ca="1" si="93"/>
        <v>0</v>
      </c>
      <c r="AG311" s="213">
        <f t="shared" ca="1" si="93"/>
        <v>0</v>
      </c>
      <c r="AH311" s="213">
        <f t="shared" ca="1" si="93"/>
        <v>0</v>
      </c>
      <c r="AI311" s="213">
        <f t="shared" ca="1" si="47"/>
        <v>0</v>
      </c>
      <c r="AJ311" s="213" t="str">
        <f t="shared" ca="1" si="84"/>
        <v/>
      </c>
      <c r="AK311" s="213" t="str">
        <f t="shared" ca="1" si="85"/>
        <v/>
      </c>
      <c r="AL311" s="213" t="str">
        <f t="shared" ca="1" si="86"/>
        <v/>
      </c>
      <c r="AM311" s="213" t="str">
        <f t="shared" ca="1" si="87"/>
        <v/>
      </c>
      <c r="AN311" s="213" t="str">
        <f t="shared" ca="1" si="88"/>
        <v/>
      </c>
      <c r="AO311" s="213" t="str">
        <f t="shared" ca="1" si="89"/>
        <v/>
      </c>
      <c r="AP311" s="213" t="str">
        <f t="shared" ca="1" si="90"/>
        <v/>
      </c>
      <c r="AQ311" s="213" t="str">
        <f t="shared" ca="1" si="91"/>
        <v/>
      </c>
      <c r="AR311" s="204" t="str">
        <f ca="1">IF(OFFSET($AB311,0,MATCH(A$17,AC$1:AI$1,0))=0,"",OFFSET($AB311,0,MATCH(A$17,AC$1:AI$1,0))&amp;" / "&amp;W311 &amp;" ("&amp;INDEX(Data!DX:DX,MATCH(W311,Data!DT:DT,0))&amp;")")</f>
        <v/>
      </c>
      <c r="AS311" s="204" t="e">
        <f>INDEX(Data!DX:DX,MATCH(W311,Data!DT:DT,0))</f>
        <v>#REF!</v>
      </c>
      <c r="AT311" s="204" t="e">
        <f>MID(INDEX(Data!A:A,MATCH(W311,Data!DT:DT,0)),2,5)</f>
        <v>#REF!</v>
      </c>
      <c r="AU311" s="204" t="e">
        <f>INDEX(Data!DW:DW,MATCH(W311,Data!DT:DT,0))</f>
        <v>#REF!</v>
      </c>
      <c r="AV311" s="204" t="str">
        <f t="shared" ca="1" si="92"/>
        <v/>
      </c>
      <c r="AW311" s="204" t="e">
        <f t="array" aca="1" ref="AW311" ca="1">INDEX($AR$3:$AR$102,MATCH(LARGE(COUNTIF($AQ$3:$AQ$102,"&lt;"&amp;$AQ$3:$AQ$102),ROWS(AQ$3:AQ311)),COUNTIF($AQ$3:$AQ$102,"&lt;"&amp;$AQ$3:$AQ$102),0))</f>
        <v>#NUM!</v>
      </c>
      <c r="AX311" s="344"/>
      <c r="AY311" s="203"/>
      <c r="AZ311" s="203"/>
      <c r="BA311" s="203"/>
      <c r="BB311" s="203"/>
      <c r="BC311" s="203"/>
      <c r="BD311" s="203"/>
      <c r="BE311" s="203"/>
      <c r="BF311" s="203"/>
      <c r="BG311" s="203"/>
      <c r="BH311" s="203"/>
      <c r="BI311" s="203"/>
      <c r="BJ311" s="203"/>
      <c r="BK311" s="203"/>
      <c r="BL311" s="203"/>
      <c r="BM311" s="203"/>
      <c r="BN311" s="203"/>
      <c r="BO311" s="203"/>
      <c r="BP311" s="203"/>
      <c r="BQ311" s="203"/>
      <c r="BR311" s="203"/>
      <c r="BS311" s="203"/>
      <c r="BT311" s="203"/>
      <c r="BU311" s="203"/>
      <c r="BV311" s="203"/>
      <c r="BW311" s="203"/>
      <c r="BX311" s="203"/>
      <c r="BY311" s="203"/>
      <c r="BZ311" s="203"/>
      <c r="CA311" s="203"/>
      <c r="CB311" s="203"/>
      <c r="CC311" s="203"/>
      <c r="CD311" s="203"/>
      <c r="CE311" s="203"/>
      <c r="CF311" s="203"/>
      <c r="CG311" s="203"/>
      <c r="CH311" s="203"/>
      <c r="CI311" s="203"/>
      <c r="CJ311" s="203"/>
      <c r="CK311" s="203"/>
    </row>
    <row r="312" spans="1:89" s="65" customFormat="1" x14ac:dyDescent="0.25">
      <c r="A312" s="261"/>
      <c r="P312" s="203"/>
      <c r="Q312" s="203"/>
      <c r="R312" s="203"/>
      <c r="S312" s="203"/>
      <c r="T312" s="203"/>
      <c r="U312" s="213"/>
      <c r="V312" s="258"/>
      <c r="W312" s="213" t="e">
        <f>Data!#REF!</f>
        <v>#REF!</v>
      </c>
      <c r="X312" s="215">
        <f>IF(ISERROR(INDEX(Data!$DY:$IB,MATCH($W312,Data!$DT:$DT,0),MATCH(X$1&amp;"/"&amp;$A$2,Data!$DY$1:$IB$1,0)))=TRUE,0,INDEX(Data!$DY:$IB,MATCH($W312,Data!$DT:$DT,0),MATCH(X$1&amp;"/"&amp;$A$2,Data!$DY$1:$IB$1,0)))</f>
        <v>0</v>
      </c>
      <c r="Y312" s="215">
        <f>IF(ISERROR(INDEX(Data!$DY:$IB,MATCH($W312,Data!$DT:$DT,0),MATCH(Y$1&amp;"/"&amp;$A$2,Data!$DY$1:$IB$1,0)))=TRUE,0,INDEX(Data!$DY:$IB,MATCH($W312,Data!$DT:$DT,0),MATCH(Y$1&amp;"/"&amp;$A$2,Data!$DY$1:$IB$1,0)))</f>
        <v>0</v>
      </c>
      <c r="Z312" s="215">
        <f>IF(ISERROR(INDEX(Data!$DY:$IB,MATCH($W312,Data!$DT:$DT,0),MATCH(Z$1&amp;"/"&amp;$A$2,Data!$DY$1:$IB$1,0)))=TRUE,0,INDEX(Data!$DY:$IB,MATCH($W312,Data!$DT:$DT,0),MATCH(Z$1&amp;"/"&amp;$A$2,Data!$DY$1:$IB$1,0)))</f>
        <v>0</v>
      </c>
      <c r="AA312" s="215">
        <f>IF(ISERROR(INDEX(Data!$DY:$IB,MATCH($W312,Data!$DT:$DT,0),MATCH(AA$1&amp;"/"&amp;$A$2,Data!$DY$1:$IB$1,0)))=TRUE,0,INDEX(Data!$DY:$IB,MATCH($W312,Data!$DT:$DT,0),MATCH(AA$1&amp;"/"&amp;$A$2,Data!$DY$1:$IB$1,0)))</f>
        <v>0</v>
      </c>
      <c r="AB312" s="215">
        <f>IF(ISERROR(INDEX(Data!$DY:$IB,MATCH($W312,Data!$DT:$DT,0),MATCH(AB$1&amp;"/"&amp;$A$2,Data!$DY$1:$IB$1,0)))=TRUE,0,INDEX(Data!$DY:$IB,MATCH($W312,Data!$DT:$DT,0),MATCH(AB$1&amp;"/"&amp;$A$2,Data!$DY$1:$IB$1,0)))</f>
        <v>0</v>
      </c>
      <c r="AC312" s="213">
        <f t="array" aca="1" ref="AC312" ca="1">SUMPRODUCT(($X312:$AB312&lt;=AC$2)*($X312:$AB312&gt;0))</f>
        <v>0</v>
      </c>
      <c r="AD312" s="213">
        <f t="shared" ca="1" si="93"/>
        <v>0</v>
      </c>
      <c r="AE312" s="213">
        <f t="shared" ca="1" si="93"/>
        <v>0</v>
      </c>
      <c r="AF312" s="213">
        <f t="shared" ca="1" si="93"/>
        <v>0</v>
      </c>
      <c r="AG312" s="213">
        <f t="shared" ca="1" si="93"/>
        <v>0</v>
      </c>
      <c r="AH312" s="213">
        <f t="shared" ca="1" si="93"/>
        <v>0</v>
      </c>
      <c r="AI312" s="213">
        <f t="shared" ca="1" si="47"/>
        <v>0</v>
      </c>
      <c r="AJ312" s="213" t="str">
        <f t="shared" ca="1" si="84"/>
        <v/>
      </c>
      <c r="AK312" s="213" t="str">
        <f t="shared" ca="1" si="85"/>
        <v/>
      </c>
      <c r="AL312" s="213" t="str">
        <f t="shared" ca="1" si="86"/>
        <v/>
      </c>
      <c r="AM312" s="213" t="str">
        <f t="shared" ca="1" si="87"/>
        <v/>
      </c>
      <c r="AN312" s="213" t="str">
        <f t="shared" ca="1" si="88"/>
        <v/>
      </c>
      <c r="AO312" s="213" t="str">
        <f t="shared" ca="1" si="89"/>
        <v/>
      </c>
      <c r="AP312" s="213" t="str">
        <f t="shared" ca="1" si="90"/>
        <v/>
      </c>
      <c r="AQ312" s="213" t="str">
        <f t="shared" ca="1" si="91"/>
        <v/>
      </c>
      <c r="AR312" s="204" t="str">
        <f ca="1">IF(OFFSET($AB312,0,MATCH(A$17,AC$1:AI$1,0))=0,"",OFFSET($AB312,0,MATCH(A$17,AC$1:AI$1,0))&amp;" / "&amp;W312 &amp;" ("&amp;INDEX(Data!DX:DX,MATCH(W312,Data!DT:DT,0))&amp;")")</f>
        <v/>
      </c>
      <c r="AS312" s="204" t="e">
        <f>INDEX(Data!DX:DX,MATCH(W312,Data!DT:DT,0))</f>
        <v>#REF!</v>
      </c>
      <c r="AT312" s="204" t="e">
        <f>MID(INDEX(Data!A:A,MATCH(W312,Data!DT:DT,0)),2,5)</f>
        <v>#REF!</v>
      </c>
      <c r="AU312" s="204" t="e">
        <f>INDEX(Data!DW:DW,MATCH(W312,Data!DT:DT,0))</f>
        <v>#REF!</v>
      </c>
      <c r="AV312" s="204" t="str">
        <f t="shared" ca="1" si="92"/>
        <v/>
      </c>
      <c r="AW312" s="204" t="e">
        <f t="array" aca="1" ref="AW312" ca="1">INDEX($AR$3:$AR$102,MATCH(LARGE(COUNTIF($AQ$3:$AQ$102,"&lt;"&amp;$AQ$3:$AQ$102),ROWS(AQ$3:AQ312)),COUNTIF($AQ$3:$AQ$102,"&lt;"&amp;$AQ$3:$AQ$102),0))</f>
        <v>#NUM!</v>
      </c>
      <c r="AX312" s="344"/>
      <c r="AY312" s="203"/>
      <c r="AZ312" s="203"/>
      <c r="BA312" s="203"/>
      <c r="BB312" s="203"/>
      <c r="BC312" s="203"/>
      <c r="BD312" s="203"/>
      <c r="BE312" s="203"/>
      <c r="BF312" s="203"/>
      <c r="BG312" s="203"/>
      <c r="BH312" s="203"/>
      <c r="BI312" s="203"/>
      <c r="BJ312" s="203"/>
      <c r="BK312" s="203"/>
      <c r="BL312" s="203"/>
      <c r="BM312" s="203"/>
      <c r="BN312" s="203"/>
      <c r="BO312" s="203"/>
      <c r="BP312" s="203"/>
      <c r="BQ312" s="203"/>
      <c r="BR312" s="203"/>
      <c r="BS312" s="203"/>
      <c r="BT312" s="203"/>
      <c r="BU312" s="203"/>
      <c r="BV312" s="203"/>
      <c r="BW312" s="203"/>
      <c r="BX312" s="203"/>
      <c r="BY312" s="203"/>
      <c r="BZ312" s="203"/>
      <c r="CA312" s="203"/>
      <c r="CB312" s="203"/>
      <c r="CC312" s="203"/>
      <c r="CD312" s="203"/>
      <c r="CE312" s="203"/>
      <c r="CF312" s="203"/>
      <c r="CG312" s="203"/>
      <c r="CH312" s="203"/>
      <c r="CI312" s="203"/>
      <c r="CJ312" s="203"/>
      <c r="CK312" s="203"/>
    </row>
    <row r="313" spans="1:89" s="65" customFormat="1" x14ac:dyDescent="0.25">
      <c r="A313" s="261"/>
      <c r="P313" s="203"/>
      <c r="Q313" s="203"/>
      <c r="R313" s="203"/>
      <c r="S313" s="203"/>
      <c r="T313" s="203"/>
      <c r="U313" s="213"/>
      <c r="V313" s="258"/>
      <c r="W313" s="213" t="e">
        <f>Data!#REF!</f>
        <v>#REF!</v>
      </c>
      <c r="X313" s="215">
        <f>IF(ISERROR(INDEX(Data!$DY:$IB,MATCH($W313,Data!$DT:$DT,0),MATCH(X$1&amp;"/"&amp;$A$2,Data!$DY$1:$IB$1,0)))=TRUE,0,INDEX(Data!$DY:$IB,MATCH($W313,Data!$DT:$DT,0),MATCH(X$1&amp;"/"&amp;$A$2,Data!$DY$1:$IB$1,0)))</f>
        <v>0</v>
      </c>
      <c r="Y313" s="215">
        <f>IF(ISERROR(INDEX(Data!$DY:$IB,MATCH($W313,Data!$DT:$DT,0),MATCH(Y$1&amp;"/"&amp;$A$2,Data!$DY$1:$IB$1,0)))=TRUE,0,INDEX(Data!$DY:$IB,MATCH($W313,Data!$DT:$DT,0),MATCH(Y$1&amp;"/"&amp;$A$2,Data!$DY$1:$IB$1,0)))</f>
        <v>0</v>
      </c>
      <c r="Z313" s="215">
        <f>IF(ISERROR(INDEX(Data!$DY:$IB,MATCH($W313,Data!$DT:$DT,0),MATCH(Z$1&amp;"/"&amp;$A$2,Data!$DY$1:$IB$1,0)))=TRUE,0,INDEX(Data!$DY:$IB,MATCH($W313,Data!$DT:$DT,0),MATCH(Z$1&amp;"/"&amp;$A$2,Data!$DY$1:$IB$1,0)))</f>
        <v>0</v>
      </c>
      <c r="AA313" s="215">
        <f>IF(ISERROR(INDEX(Data!$DY:$IB,MATCH($W313,Data!$DT:$DT,0),MATCH(AA$1&amp;"/"&amp;$A$2,Data!$DY$1:$IB$1,0)))=TRUE,0,INDEX(Data!$DY:$IB,MATCH($W313,Data!$DT:$DT,0),MATCH(AA$1&amp;"/"&amp;$A$2,Data!$DY$1:$IB$1,0)))</f>
        <v>0</v>
      </c>
      <c r="AB313" s="215">
        <f>IF(ISERROR(INDEX(Data!$DY:$IB,MATCH($W313,Data!$DT:$DT,0),MATCH(AB$1&amp;"/"&amp;$A$2,Data!$DY$1:$IB$1,0)))=TRUE,0,INDEX(Data!$DY:$IB,MATCH($W313,Data!$DT:$DT,0),MATCH(AB$1&amp;"/"&amp;$A$2,Data!$DY$1:$IB$1,0)))</f>
        <v>0</v>
      </c>
      <c r="AC313" s="213">
        <f t="array" aca="1" ref="AC313" ca="1">SUMPRODUCT(($X313:$AB313&lt;=AC$2)*($X313:$AB313&gt;0))</f>
        <v>0</v>
      </c>
      <c r="AD313" s="213">
        <f t="shared" ca="1" si="93"/>
        <v>0</v>
      </c>
      <c r="AE313" s="213">
        <f t="shared" ca="1" si="93"/>
        <v>0</v>
      </c>
      <c r="AF313" s="213">
        <f t="shared" ca="1" si="93"/>
        <v>0</v>
      </c>
      <c r="AG313" s="213">
        <f t="shared" ca="1" si="93"/>
        <v>0</v>
      </c>
      <c r="AH313" s="213">
        <f t="shared" ca="1" si="93"/>
        <v>0</v>
      </c>
      <c r="AI313" s="213">
        <f t="shared" ca="1" si="47"/>
        <v>0</v>
      </c>
      <c r="AJ313" s="213" t="str">
        <f t="shared" ca="1" si="84"/>
        <v/>
      </c>
      <c r="AK313" s="213" t="str">
        <f t="shared" ca="1" si="85"/>
        <v/>
      </c>
      <c r="AL313" s="213" t="str">
        <f t="shared" ca="1" si="86"/>
        <v/>
      </c>
      <c r="AM313" s="213" t="str">
        <f t="shared" ca="1" si="87"/>
        <v/>
      </c>
      <c r="AN313" s="213" t="str">
        <f t="shared" ca="1" si="88"/>
        <v/>
      </c>
      <c r="AO313" s="213" t="str">
        <f t="shared" ca="1" si="89"/>
        <v/>
      </c>
      <c r="AP313" s="213" t="str">
        <f t="shared" ca="1" si="90"/>
        <v/>
      </c>
      <c r="AQ313" s="213" t="str">
        <f t="shared" ca="1" si="91"/>
        <v/>
      </c>
      <c r="AR313" s="204" t="str">
        <f ca="1">IF(OFFSET($AB313,0,MATCH(A$17,AC$1:AI$1,0))=0,"",OFFSET($AB313,0,MATCH(A$17,AC$1:AI$1,0))&amp;" / "&amp;W313 &amp;" ("&amp;INDEX(Data!DX:DX,MATCH(W313,Data!DT:DT,0))&amp;")")</f>
        <v/>
      </c>
      <c r="AS313" s="204" t="e">
        <f>INDEX(Data!DX:DX,MATCH(W313,Data!DT:DT,0))</f>
        <v>#REF!</v>
      </c>
      <c r="AT313" s="204" t="e">
        <f>MID(INDEX(Data!A:A,MATCH(W313,Data!DT:DT,0)),2,5)</f>
        <v>#REF!</v>
      </c>
      <c r="AU313" s="204" t="e">
        <f>INDEX(Data!DW:DW,MATCH(W313,Data!DT:DT,0))</f>
        <v>#REF!</v>
      </c>
      <c r="AV313" s="204" t="str">
        <f t="shared" ca="1" si="92"/>
        <v/>
      </c>
      <c r="AW313" s="204" t="e">
        <f t="array" aca="1" ref="AW313" ca="1">INDEX($AR$3:$AR$102,MATCH(LARGE(COUNTIF($AQ$3:$AQ$102,"&lt;"&amp;$AQ$3:$AQ$102),ROWS(AQ$3:AQ313)),COUNTIF($AQ$3:$AQ$102,"&lt;"&amp;$AQ$3:$AQ$102),0))</f>
        <v>#NUM!</v>
      </c>
      <c r="AX313" s="344"/>
      <c r="AY313" s="203"/>
      <c r="AZ313" s="203"/>
      <c r="BA313" s="203"/>
      <c r="BB313" s="203"/>
      <c r="BC313" s="203"/>
      <c r="BD313" s="203"/>
      <c r="BE313" s="203"/>
      <c r="BF313" s="203"/>
      <c r="BG313" s="203"/>
      <c r="BH313" s="203"/>
      <c r="BI313" s="203"/>
      <c r="BJ313" s="203"/>
      <c r="BK313" s="203"/>
      <c r="BL313" s="203"/>
      <c r="BM313" s="203"/>
      <c r="BN313" s="203"/>
      <c r="BO313" s="203"/>
      <c r="BP313" s="203"/>
      <c r="BQ313" s="203"/>
      <c r="BR313" s="203"/>
      <c r="BS313" s="203"/>
      <c r="BT313" s="203"/>
      <c r="BU313" s="203"/>
      <c r="BV313" s="203"/>
      <c r="BW313" s="203"/>
      <c r="BX313" s="203"/>
      <c r="BY313" s="203"/>
      <c r="BZ313" s="203"/>
      <c r="CA313" s="203"/>
      <c r="CB313" s="203"/>
      <c r="CC313" s="203"/>
      <c r="CD313" s="203"/>
      <c r="CE313" s="203"/>
      <c r="CF313" s="203"/>
      <c r="CG313" s="203"/>
      <c r="CH313" s="203"/>
      <c r="CI313" s="203"/>
      <c r="CJ313" s="203"/>
      <c r="CK313" s="203"/>
    </row>
    <row r="314" spans="1:89" s="65" customFormat="1" x14ac:dyDescent="0.25">
      <c r="A314" s="261"/>
      <c r="P314" s="203"/>
      <c r="Q314" s="203"/>
      <c r="R314" s="203"/>
      <c r="S314" s="203"/>
      <c r="T314" s="203"/>
      <c r="U314" s="213"/>
      <c r="V314" s="258"/>
      <c r="W314" s="213" t="e">
        <f>Data!#REF!</f>
        <v>#REF!</v>
      </c>
      <c r="X314" s="215">
        <f>IF(ISERROR(INDEX(Data!$DY:$IB,MATCH($W314,Data!$DT:$DT,0),MATCH(X$1&amp;"/"&amp;$A$2,Data!$DY$1:$IB$1,0)))=TRUE,0,INDEX(Data!$DY:$IB,MATCH($W314,Data!$DT:$DT,0),MATCH(X$1&amp;"/"&amp;$A$2,Data!$DY$1:$IB$1,0)))</f>
        <v>0</v>
      </c>
      <c r="Y314" s="215">
        <f>IF(ISERROR(INDEX(Data!$DY:$IB,MATCH($W314,Data!$DT:$DT,0),MATCH(Y$1&amp;"/"&amp;$A$2,Data!$DY$1:$IB$1,0)))=TRUE,0,INDEX(Data!$DY:$IB,MATCH($W314,Data!$DT:$DT,0),MATCH(Y$1&amp;"/"&amp;$A$2,Data!$DY$1:$IB$1,0)))</f>
        <v>0</v>
      </c>
      <c r="Z314" s="215">
        <f>IF(ISERROR(INDEX(Data!$DY:$IB,MATCH($W314,Data!$DT:$DT,0),MATCH(Z$1&amp;"/"&amp;$A$2,Data!$DY$1:$IB$1,0)))=TRUE,0,INDEX(Data!$DY:$IB,MATCH($W314,Data!$DT:$DT,0),MATCH(Z$1&amp;"/"&amp;$A$2,Data!$DY$1:$IB$1,0)))</f>
        <v>0</v>
      </c>
      <c r="AA314" s="215">
        <f>IF(ISERROR(INDEX(Data!$DY:$IB,MATCH($W314,Data!$DT:$DT,0),MATCH(AA$1&amp;"/"&amp;$A$2,Data!$DY$1:$IB$1,0)))=TRUE,0,INDEX(Data!$DY:$IB,MATCH($W314,Data!$DT:$DT,0),MATCH(AA$1&amp;"/"&amp;$A$2,Data!$DY$1:$IB$1,0)))</f>
        <v>0</v>
      </c>
      <c r="AB314" s="215">
        <f>IF(ISERROR(INDEX(Data!$DY:$IB,MATCH($W314,Data!$DT:$DT,0),MATCH(AB$1&amp;"/"&amp;$A$2,Data!$DY$1:$IB$1,0)))=TRUE,0,INDEX(Data!$DY:$IB,MATCH($W314,Data!$DT:$DT,0),MATCH(AB$1&amp;"/"&amp;$A$2,Data!$DY$1:$IB$1,0)))</f>
        <v>0</v>
      </c>
      <c r="AC314" s="213">
        <f t="array" aca="1" ref="AC314" ca="1">SUMPRODUCT(($X314:$AB314&lt;=AC$2)*($X314:$AB314&gt;0))</f>
        <v>0</v>
      </c>
      <c r="AD314" s="213">
        <f t="shared" ca="1" si="93"/>
        <v>0</v>
      </c>
      <c r="AE314" s="213">
        <f t="shared" ca="1" si="93"/>
        <v>0</v>
      </c>
      <c r="AF314" s="213">
        <f t="shared" ca="1" si="93"/>
        <v>0</v>
      </c>
      <c r="AG314" s="213">
        <f t="shared" ca="1" si="93"/>
        <v>0</v>
      </c>
      <c r="AH314" s="213">
        <f t="shared" ca="1" si="93"/>
        <v>0</v>
      </c>
      <c r="AI314" s="213">
        <f t="shared" ca="1" si="47"/>
        <v>0</v>
      </c>
      <c r="AJ314" s="213" t="str">
        <f t="shared" ca="1" si="84"/>
        <v/>
      </c>
      <c r="AK314" s="213" t="str">
        <f t="shared" ca="1" si="85"/>
        <v/>
      </c>
      <c r="AL314" s="213" t="str">
        <f t="shared" ca="1" si="86"/>
        <v/>
      </c>
      <c r="AM314" s="213" t="str">
        <f t="shared" ca="1" si="87"/>
        <v/>
      </c>
      <c r="AN314" s="213" t="str">
        <f t="shared" ca="1" si="88"/>
        <v/>
      </c>
      <c r="AO314" s="213" t="str">
        <f t="shared" ca="1" si="89"/>
        <v/>
      </c>
      <c r="AP314" s="213" t="str">
        <f t="shared" ca="1" si="90"/>
        <v/>
      </c>
      <c r="AQ314" s="213" t="str">
        <f t="shared" ca="1" si="91"/>
        <v/>
      </c>
      <c r="AR314" s="204" t="str">
        <f ca="1">IF(OFFSET($AB314,0,MATCH(A$17,AC$1:AI$1,0))=0,"",OFFSET($AB314,0,MATCH(A$17,AC$1:AI$1,0))&amp;" / "&amp;W314 &amp;" ("&amp;INDEX(Data!DX:DX,MATCH(W314,Data!DT:DT,0))&amp;")")</f>
        <v/>
      </c>
      <c r="AS314" s="204" t="e">
        <f>INDEX(Data!DX:DX,MATCH(W314,Data!DT:DT,0))</f>
        <v>#REF!</v>
      </c>
      <c r="AT314" s="204" t="e">
        <f>MID(INDEX(Data!A:A,MATCH(W314,Data!DT:DT,0)),2,5)</f>
        <v>#REF!</v>
      </c>
      <c r="AU314" s="204" t="e">
        <f>INDEX(Data!DW:DW,MATCH(W314,Data!DT:DT,0))</f>
        <v>#REF!</v>
      </c>
      <c r="AV314" s="204" t="str">
        <f t="shared" ca="1" si="92"/>
        <v/>
      </c>
      <c r="AW314" s="204" t="e">
        <f t="array" aca="1" ref="AW314" ca="1">INDEX($AR$3:$AR$102,MATCH(LARGE(COUNTIF($AQ$3:$AQ$102,"&lt;"&amp;$AQ$3:$AQ$102),ROWS(AQ$3:AQ314)),COUNTIF($AQ$3:$AQ$102,"&lt;"&amp;$AQ$3:$AQ$102),0))</f>
        <v>#NUM!</v>
      </c>
      <c r="AX314" s="344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3"/>
      <c r="BN314" s="203"/>
      <c r="BO314" s="203"/>
      <c r="BP314" s="203"/>
      <c r="BQ314" s="203"/>
      <c r="BR314" s="203"/>
      <c r="BS314" s="203"/>
      <c r="BT314" s="203"/>
      <c r="BU314" s="203"/>
      <c r="BV314" s="203"/>
      <c r="BW314" s="203"/>
      <c r="BX314" s="203"/>
      <c r="BY314" s="203"/>
      <c r="BZ314" s="203"/>
      <c r="CA314" s="203"/>
      <c r="CB314" s="203"/>
      <c r="CC314" s="203"/>
      <c r="CD314" s="203"/>
      <c r="CE314" s="203"/>
      <c r="CF314" s="203"/>
      <c r="CG314" s="203"/>
      <c r="CH314" s="203"/>
      <c r="CI314" s="203"/>
      <c r="CJ314" s="203"/>
      <c r="CK314" s="203"/>
    </row>
    <row r="315" spans="1:89" s="65" customFormat="1" x14ac:dyDescent="0.25">
      <c r="A315" s="261"/>
      <c r="P315" s="203"/>
      <c r="Q315" s="203"/>
      <c r="R315" s="203"/>
      <c r="S315" s="203"/>
      <c r="T315" s="203"/>
      <c r="U315" s="213"/>
      <c r="V315" s="258"/>
      <c r="W315" s="213" t="e">
        <f>Data!#REF!</f>
        <v>#REF!</v>
      </c>
      <c r="X315" s="215">
        <f>IF(ISERROR(INDEX(Data!$DY:$IB,MATCH($W315,Data!$DT:$DT,0),MATCH(X$1&amp;"/"&amp;$A$2,Data!$DY$1:$IB$1,0)))=TRUE,0,INDEX(Data!$DY:$IB,MATCH($W315,Data!$DT:$DT,0),MATCH(X$1&amp;"/"&amp;$A$2,Data!$DY$1:$IB$1,0)))</f>
        <v>0</v>
      </c>
      <c r="Y315" s="215">
        <f>IF(ISERROR(INDEX(Data!$DY:$IB,MATCH($W315,Data!$DT:$DT,0),MATCH(Y$1&amp;"/"&amp;$A$2,Data!$DY$1:$IB$1,0)))=TRUE,0,INDEX(Data!$DY:$IB,MATCH($W315,Data!$DT:$DT,0),MATCH(Y$1&amp;"/"&amp;$A$2,Data!$DY$1:$IB$1,0)))</f>
        <v>0</v>
      </c>
      <c r="Z315" s="215">
        <f>IF(ISERROR(INDEX(Data!$DY:$IB,MATCH($W315,Data!$DT:$DT,0),MATCH(Z$1&amp;"/"&amp;$A$2,Data!$DY$1:$IB$1,0)))=TRUE,0,INDEX(Data!$DY:$IB,MATCH($W315,Data!$DT:$DT,0),MATCH(Z$1&amp;"/"&amp;$A$2,Data!$DY$1:$IB$1,0)))</f>
        <v>0</v>
      </c>
      <c r="AA315" s="215">
        <f>IF(ISERROR(INDEX(Data!$DY:$IB,MATCH($W315,Data!$DT:$DT,0),MATCH(AA$1&amp;"/"&amp;$A$2,Data!$DY$1:$IB$1,0)))=TRUE,0,INDEX(Data!$DY:$IB,MATCH($W315,Data!$DT:$DT,0),MATCH(AA$1&amp;"/"&amp;$A$2,Data!$DY$1:$IB$1,0)))</f>
        <v>0</v>
      </c>
      <c r="AB315" s="215">
        <f>IF(ISERROR(INDEX(Data!$DY:$IB,MATCH($W315,Data!$DT:$DT,0),MATCH(AB$1&amp;"/"&amp;$A$2,Data!$DY$1:$IB$1,0)))=TRUE,0,INDEX(Data!$DY:$IB,MATCH($W315,Data!$DT:$DT,0),MATCH(AB$1&amp;"/"&amp;$A$2,Data!$DY$1:$IB$1,0)))</f>
        <v>0</v>
      </c>
      <c r="AC315" s="213">
        <f t="array" aca="1" ref="AC315" ca="1">SUMPRODUCT(($X315:$AB315&lt;=AC$2)*($X315:$AB315&gt;0))</f>
        <v>0</v>
      </c>
      <c r="AD315" s="213">
        <f t="shared" ca="1" si="93"/>
        <v>0</v>
      </c>
      <c r="AE315" s="213">
        <f t="shared" ca="1" si="93"/>
        <v>0</v>
      </c>
      <c r="AF315" s="213">
        <f t="shared" ca="1" si="93"/>
        <v>0</v>
      </c>
      <c r="AG315" s="213">
        <f t="shared" ca="1" si="93"/>
        <v>0</v>
      </c>
      <c r="AH315" s="213">
        <f t="shared" ca="1" si="93"/>
        <v>0</v>
      </c>
      <c r="AI315" s="213">
        <f t="shared" ca="1" si="47"/>
        <v>0</v>
      </c>
      <c r="AJ315" s="213" t="str">
        <f t="shared" ca="1" si="84"/>
        <v/>
      </c>
      <c r="AK315" s="213" t="str">
        <f t="shared" ca="1" si="85"/>
        <v/>
      </c>
      <c r="AL315" s="213" t="str">
        <f t="shared" ca="1" si="86"/>
        <v/>
      </c>
      <c r="AM315" s="213" t="str">
        <f t="shared" ca="1" si="87"/>
        <v/>
      </c>
      <c r="AN315" s="213" t="str">
        <f t="shared" ca="1" si="88"/>
        <v/>
      </c>
      <c r="AO315" s="213" t="str">
        <f t="shared" ca="1" si="89"/>
        <v/>
      </c>
      <c r="AP315" s="213" t="str">
        <f t="shared" ca="1" si="90"/>
        <v/>
      </c>
      <c r="AQ315" s="213" t="str">
        <f t="shared" ca="1" si="91"/>
        <v/>
      </c>
      <c r="AR315" s="204" t="str">
        <f ca="1">IF(OFFSET($AB315,0,MATCH(A$17,AC$1:AI$1,0))=0,"",OFFSET($AB315,0,MATCH(A$17,AC$1:AI$1,0))&amp;" / "&amp;W315 &amp;" ("&amp;INDEX(Data!DX:DX,MATCH(W315,Data!DT:DT,0))&amp;")")</f>
        <v/>
      </c>
      <c r="AS315" s="204" t="e">
        <f>INDEX(Data!DX:DX,MATCH(W315,Data!DT:DT,0))</f>
        <v>#REF!</v>
      </c>
      <c r="AT315" s="204" t="e">
        <f>MID(INDEX(Data!A:A,MATCH(W315,Data!DT:DT,0)),2,5)</f>
        <v>#REF!</v>
      </c>
      <c r="AU315" s="204" t="e">
        <f>INDEX(Data!DW:DW,MATCH(W315,Data!DT:DT,0))</f>
        <v>#REF!</v>
      </c>
      <c r="AV315" s="204" t="str">
        <f t="shared" ca="1" si="92"/>
        <v/>
      </c>
      <c r="AW315" s="204" t="e">
        <f t="array" aca="1" ref="AW315" ca="1">INDEX($AR$3:$AR$102,MATCH(LARGE(COUNTIF($AQ$3:$AQ$102,"&lt;"&amp;$AQ$3:$AQ$102),ROWS(AQ$3:AQ315)),COUNTIF($AQ$3:$AQ$102,"&lt;"&amp;$AQ$3:$AQ$102),0))</f>
        <v>#NUM!</v>
      </c>
      <c r="AX315" s="344"/>
      <c r="AY315" s="203"/>
      <c r="AZ315" s="203"/>
      <c r="BA315" s="203"/>
      <c r="BB315" s="203"/>
      <c r="BC315" s="203"/>
      <c r="BD315" s="203"/>
      <c r="BE315" s="203"/>
      <c r="BF315" s="203"/>
      <c r="BG315" s="203"/>
      <c r="BH315" s="203"/>
      <c r="BI315" s="203"/>
      <c r="BJ315" s="203"/>
      <c r="BK315" s="203"/>
      <c r="BL315" s="203"/>
      <c r="BM315" s="203"/>
      <c r="BN315" s="203"/>
      <c r="BO315" s="203"/>
      <c r="BP315" s="203"/>
      <c r="BQ315" s="203"/>
      <c r="BR315" s="203"/>
      <c r="BS315" s="203"/>
      <c r="BT315" s="203"/>
      <c r="BU315" s="203"/>
      <c r="BV315" s="203"/>
      <c r="BW315" s="203"/>
      <c r="BX315" s="203"/>
      <c r="BY315" s="203"/>
      <c r="BZ315" s="203"/>
      <c r="CA315" s="203"/>
      <c r="CB315" s="203"/>
      <c r="CC315" s="203"/>
      <c r="CD315" s="203"/>
      <c r="CE315" s="203"/>
      <c r="CF315" s="203"/>
      <c r="CG315" s="203"/>
      <c r="CH315" s="203"/>
      <c r="CI315" s="203"/>
      <c r="CJ315" s="203"/>
      <c r="CK315" s="203"/>
    </row>
    <row r="316" spans="1:89" s="65" customFormat="1" x14ac:dyDescent="0.25">
      <c r="A316" s="261"/>
      <c r="P316" s="203"/>
      <c r="Q316" s="203"/>
      <c r="R316" s="203"/>
      <c r="S316" s="203"/>
      <c r="T316" s="203"/>
      <c r="U316" s="213"/>
      <c r="V316" s="258"/>
      <c r="W316" s="213" t="e">
        <f>Data!#REF!</f>
        <v>#REF!</v>
      </c>
      <c r="X316" s="215">
        <f>IF(ISERROR(INDEX(Data!$DY:$IB,MATCH($W316,Data!$DT:$DT,0),MATCH(X$1&amp;"/"&amp;$A$2,Data!$DY$1:$IB$1,0)))=TRUE,0,INDEX(Data!$DY:$IB,MATCH($W316,Data!$DT:$DT,0),MATCH(X$1&amp;"/"&amp;$A$2,Data!$DY$1:$IB$1,0)))</f>
        <v>0</v>
      </c>
      <c r="Y316" s="215">
        <f>IF(ISERROR(INDEX(Data!$DY:$IB,MATCH($W316,Data!$DT:$DT,0),MATCH(Y$1&amp;"/"&amp;$A$2,Data!$DY$1:$IB$1,0)))=TRUE,0,INDEX(Data!$DY:$IB,MATCH($W316,Data!$DT:$DT,0),MATCH(Y$1&amp;"/"&amp;$A$2,Data!$DY$1:$IB$1,0)))</f>
        <v>0</v>
      </c>
      <c r="Z316" s="215">
        <f>IF(ISERROR(INDEX(Data!$DY:$IB,MATCH($W316,Data!$DT:$DT,0),MATCH(Z$1&amp;"/"&amp;$A$2,Data!$DY$1:$IB$1,0)))=TRUE,0,INDEX(Data!$DY:$IB,MATCH($W316,Data!$DT:$DT,0),MATCH(Z$1&amp;"/"&amp;$A$2,Data!$DY$1:$IB$1,0)))</f>
        <v>0</v>
      </c>
      <c r="AA316" s="215">
        <f>IF(ISERROR(INDEX(Data!$DY:$IB,MATCH($W316,Data!$DT:$DT,0),MATCH(AA$1&amp;"/"&amp;$A$2,Data!$DY$1:$IB$1,0)))=TRUE,0,INDEX(Data!$DY:$IB,MATCH($W316,Data!$DT:$DT,0),MATCH(AA$1&amp;"/"&amp;$A$2,Data!$DY$1:$IB$1,0)))</f>
        <v>0</v>
      </c>
      <c r="AB316" s="215">
        <f>IF(ISERROR(INDEX(Data!$DY:$IB,MATCH($W316,Data!$DT:$DT,0),MATCH(AB$1&amp;"/"&amp;$A$2,Data!$DY$1:$IB$1,0)))=TRUE,0,INDEX(Data!$DY:$IB,MATCH($W316,Data!$DT:$DT,0),MATCH(AB$1&amp;"/"&amp;$A$2,Data!$DY$1:$IB$1,0)))</f>
        <v>0</v>
      </c>
      <c r="AC316" s="213">
        <f t="array" aca="1" ref="AC316" ca="1">SUMPRODUCT(($X316:$AB316&lt;=AC$2)*($X316:$AB316&gt;0))</f>
        <v>0</v>
      </c>
      <c r="AD316" s="213">
        <f t="shared" ca="1" si="93"/>
        <v>0</v>
      </c>
      <c r="AE316" s="213">
        <f t="shared" ca="1" si="93"/>
        <v>0</v>
      </c>
      <c r="AF316" s="213">
        <f t="shared" ca="1" si="93"/>
        <v>0</v>
      </c>
      <c r="AG316" s="213">
        <f t="shared" ca="1" si="93"/>
        <v>0</v>
      </c>
      <c r="AH316" s="213">
        <f t="shared" ca="1" si="93"/>
        <v>0</v>
      </c>
      <c r="AI316" s="213">
        <f t="shared" ca="1" si="47"/>
        <v>0</v>
      </c>
      <c r="AJ316" s="213" t="str">
        <f t="shared" ca="1" si="84"/>
        <v/>
      </c>
      <c r="AK316" s="213" t="str">
        <f t="shared" ca="1" si="85"/>
        <v/>
      </c>
      <c r="AL316" s="213" t="str">
        <f t="shared" ca="1" si="86"/>
        <v/>
      </c>
      <c r="AM316" s="213" t="str">
        <f t="shared" ca="1" si="87"/>
        <v/>
      </c>
      <c r="AN316" s="213" t="str">
        <f t="shared" ca="1" si="88"/>
        <v/>
      </c>
      <c r="AO316" s="213" t="str">
        <f t="shared" ca="1" si="89"/>
        <v/>
      </c>
      <c r="AP316" s="213" t="str">
        <f t="shared" ca="1" si="90"/>
        <v/>
      </c>
      <c r="AQ316" s="213" t="str">
        <f t="shared" ca="1" si="91"/>
        <v/>
      </c>
      <c r="AR316" s="204" t="str">
        <f ca="1">IF(OFFSET($AB316,0,MATCH(A$17,AC$1:AI$1,0))=0,"",OFFSET($AB316,0,MATCH(A$17,AC$1:AI$1,0))&amp;" / "&amp;W316 &amp;" ("&amp;INDEX(Data!DX:DX,MATCH(W316,Data!DT:DT,0))&amp;")")</f>
        <v/>
      </c>
      <c r="AS316" s="204" t="e">
        <f>INDEX(Data!DX:DX,MATCH(W316,Data!DT:DT,0))</f>
        <v>#REF!</v>
      </c>
      <c r="AT316" s="204" t="e">
        <f>MID(INDEX(Data!A:A,MATCH(W316,Data!DT:DT,0)),2,5)</f>
        <v>#REF!</v>
      </c>
      <c r="AU316" s="204" t="e">
        <f>INDEX(Data!DW:DW,MATCH(W316,Data!DT:DT,0))</f>
        <v>#REF!</v>
      </c>
      <c r="AV316" s="204" t="str">
        <f t="shared" ca="1" si="92"/>
        <v/>
      </c>
      <c r="AW316" s="204" t="e">
        <f t="array" aca="1" ref="AW316" ca="1">INDEX($AR$3:$AR$102,MATCH(LARGE(COUNTIF($AQ$3:$AQ$102,"&lt;"&amp;$AQ$3:$AQ$102),ROWS(AQ$3:AQ316)),COUNTIF($AQ$3:$AQ$102,"&lt;"&amp;$AQ$3:$AQ$102),0))</f>
        <v>#NUM!</v>
      </c>
      <c r="AX316" s="344"/>
      <c r="AY316" s="203"/>
      <c r="AZ316" s="203"/>
      <c r="BA316" s="203"/>
      <c r="BB316" s="203"/>
      <c r="BC316" s="203"/>
      <c r="BD316" s="203"/>
      <c r="BE316" s="203"/>
      <c r="BF316" s="203"/>
      <c r="BG316" s="203"/>
      <c r="BH316" s="203"/>
      <c r="BI316" s="203"/>
      <c r="BJ316" s="203"/>
      <c r="BK316" s="203"/>
      <c r="BL316" s="203"/>
      <c r="BM316" s="203"/>
      <c r="BN316" s="203"/>
      <c r="BO316" s="203"/>
      <c r="BP316" s="203"/>
      <c r="BQ316" s="203"/>
      <c r="BR316" s="203"/>
      <c r="BS316" s="203"/>
      <c r="BT316" s="203"/>
      <c r="BU316" s="203"/>
      <c r="BV316" s="203"/>
      <c r="BW316" s="203"/>
      <c r="BX316" s="203"/>
      <c r="BY316" s="203"/>
      <c r="BZ316" s="203"/>
      <c r="CA316" s="203"/>
      <c r="CB316" s="203"/>
      <c r="CC316" s="203"/>
      <c r="CD316" s="203"/>
      <c r="CE316" s="203"/>
      <c r="CF316" s="203"/>
      <c r="CG316" s="203"/>
      <c r="CH316" s="203"/>
      <c r="CI316" s="203"/>
      <c r="CJ316" s="203"/>
      <c r="CK316" s="203"/>
    </row>
    <row r="317" spans="1:89" s="65" customFormat="1" x14ac:dyDescent="0.25">
      <c r="A317" s="261"/>
      <c r="P317" s="203"/>
      <c r="Q317" s="203"/>
      <c r="R317" s="203"/>
      <c r="S317" s="203"/>
      <c r="T317" s="203"/>
      <c r="U317" s="213"/>
      <c r="V317" s="258"/>
      <c r="W317" s="213" t="e">
        <f>Data!#REF!</f>
        <v>#REF!</v>
      </c>
      <c r="X317" s="215">
        <f>IF(ISERROR(INDEX(Data!$DY:$IB,MATCH($W317,Data!$DT:$DT,0),MATCH(X$1&amp;"/"&amp;$A$2,Data!$DY$1:$IB$1,0)))=TRUE,0,INDEX(Data!$DY:$IB,MATCH($W317,Data!$DT:$DT,0),MATCH(X$1&amp;"/"&amp;$A$2,Data!$DY$1:$IB$1,0)))</f>
        <v>0</v>
      </c>
      <c r="Y317" s="215">
        <f>IF(ISERROR(INDEX(Data!$DY:$IB,MATCH($W317,Data!$DT:$DT,0),MATCH(Y$1&amp;"/"&amp;$A$2,Data!$DY$1:$IB$1,0)))=TRUE,0,INDEX(Data!$DY:$IB,MATCH($W317,Data!$DT:$DT,0),MATCH(Y$1&amp;"/"&amp;$A$2,Data!$DY$1:$IB$1,0)))</f>
        <v>0</v>
      </c>
      <c r="Z317" s="215">
        <f>IF(ISERROR(INDEX(Data!$DY:$IB,MATCH($W317,Data!$DT:$DT,0),MATCH(Z$1&amp;"/"&amp;$A$2,Data!$DY$1:$IB$1,0)))=TRUE,0,INDEX(Data!$DY:$IB,MATCH($W317,Data!$DT:$DT,0),MATCH(Z$1&amp;"/"&amp;$A$2,Data!$DY$1:$IB$1,0)))</f>
        <v>0</v>
      </c>
      <c r="AA317" s="215">
        <f>IF(ISERROR(INDEX(Data!$DY:$IB,MATCH($W317,Data!$DT:$DT,0),MATCH(AA$1&amp;"/"&amp;$A$2,Data!$DY$1:$IB$1,0)))=TRUE,0,INDEX(Data!$DY:$IB,MATCH($W317,Data!$DT:$DT,0),MATCH(AA$1&amp;"/"&amp;$A$2,Data!$DY$1:$IB$1,0)))</f>
        <v>0</v>
      </c>
      <c r="AB317" s="215">
        <f>IF(ISERROR(INDEX(Data!$DY:$IB,MATCH($W317,Data!$DT:$DT,0),MATCH(AB$1&amp;"/"&amp;$A$2,Data!$DY$1:$IB$1,0)))=TRUE,0,INDEX(Data!$DY:$IB,MATCH($W317,Data!$DT:$DT,0),MATCH(AB$1&amp;"/"&amp;$A$2,Data!$DY$1:$IB$1,0)))</f>
        <v>0</v>
      </c>
      <c r="AC317" s="213">
        <f t="array" aca="1" ref="AC317" ca="1">SUMPRODUCT(($X317:$AB317&lt;=AC$2)*($X317:$AB317&gt;0))</f>
        <v>0</v>
      </c>
      <c r="AD317" s="213">
        <f t="shared" ca="1" si="93"/>
        <v>0</v>
      </c>
      <c r="AE317" s="213">
        <f t="shared" ca="1" si="93"/>
        <v>0</v>
      </c>
      <c r="AF317" s="213">
        <f t="shared" ca="1" si="93"/>
        <v>0</v>
      </c>
      <c r="AG317" s="213">
        <f t="shared" ca="1" si="93"/>
        <v>0</v>
      </c>
      <c r="AH317" s="213">
        <f t="shared" ca="1" si="93"/>
        <v>0</v>
      </c>
      <c r="AI317" s="213">
        <f t="shared" ca="1" si="47"/>
        <v>0</v>
      </c>
      <c r="AJ317" s="213" t="str">
        <f t="shared" ca="1" si="84"/>
        <v/>
      </c>
      <c r="AK317" s="213" t="str">
        <f t="shared" ca="1" si="85"/>
        <v/>
      </c>
      <c r="AL317" s="213" t="str">
        <f t="shared" ca="1" si="86"/>
        <v/>
      </c>
      <c r="AM317" s="213" t="str">
        <f t="shared" ca="1" si="87"/>
        <v/>
      </c>
      <c r="AN317" s="213" t="str">
        <f t="shared" ca="1" si="88"/>
        <v/>
      </c>
      <c r="AO317" s="213" t="str">
        <f t="shared" ca="1" si="89"/>
        <v/>
      </c>
      <c r="AP317" s="213" t="str">
        <f t="shared" ca="1" si="90"/>
        <v/>
      </c>
      <c r="AQ317" s="213" t="str">
        <f t="shared" ca="1" si="91"/>
        <v/>
      </c>
      <c r="AR317" s="204" t="str">
        <f ca="1">IF(OFFSET($AB317,0,MATCH(A$17,AC$1:AI$1,0))=0,"",OFFSET($AB317,0,MATCH(A$17,AC$1:AI$1,0))&amp;" / "&amp;W317 &amp;" ("&amp;INDEX(Data!DX:DX,MATCH(W317,Data!DT:DT,0))&amp;")")</f>
        <v/>
      </c>
      <c r="AS317" s="204" t="e">
        <f>INDEX(Data!DX:DX,MATCH(W317,Data!DT:DT,0))</f>
        <v>#REF!</v>
      </c>
      <c r="AT317" s="204" t="e">
        <f>MID(INDEX(Data!A:A,MATCH(W317,Data!DT:DT,0)),2,5)</f>
        <v>#REF!</v>
      </c>
      <c r="AU317" s="204" t="e">
        <f>INDEX(Data!DW:DW,MATCH(W317,Data!DT:DT,0))</f>
        <v>#REF!</v>
      </c>
      <c r="AV317" s="204" t="str">
        <f t="shared" ca="1" si="92"/>
        <v/>
      </c>
      <c r="AW317" s="204" t="e">
        <f t="array" aca="1" ref="AW317" ca="1">INDEX($AR$3:$AR$102,MATCH(LARGE(COUNTIF($AQ$3:$AQ$102,"&lt;"&amp;$AQ$3:$AQ$102),ROWS(AQ$3:AQ317)),COUNTIF($AQ$3:$AQ$102,"&lt;"&amp;$AQ$3:$AQ$102),0))</f>
        <v>#NUM!</v>
      </c>
      <c r="AX317" s="344"/>
      <c r="AY317" s="203"/>
      <c r="AZ317" s="203"/>
      <c r="BA317" s="203"/>
      <c r="BB317" s="203"/>
      <c r="BC317" s="203"/>
      <c r="BD317" s="203"/>
      <c r="BE317" s="203"/>
      <c r="BF317" s="203"/>
      <c r="BG317" s="203"/>
      <c r="BH317" s="203"/>
      <c r="BI317" s="203"/>
      <c r="BJ317" s="203"/>
      <c r="BK317" s="203"/>
      <c r="BL317" s="203"/>
      <c r="BM317" s="203"/>
      <c r="BN317" s="203"/>
      <c r="BO317" s="203"/>
      <c r="BP317" s="203"/>
      <c r="BQ317" s="203"/>
      <c r="BR317" s="203"/>
      <c r="BS317" s="203"/>
      <c r="BT317" s="203"/>
      <c r="BU317" s="203"/>
      <c r="BV317" s="203"/>
      <c r="BW317" s="203"/>
      <c r="BX317" s="203"/>
      <c r="BY317" s="203"/>
      <c r="BZ317" s="203"/>
      <c r="CA317" s="203"/>
      <c r="CB317" s="203"/>
      <c r="CC317" s="203"/>
      <c r="CD317" s="203"/>
      <c r="CE317" s="203"/>
      <c r="CF317" s="203"/>
      <c r="CG317" s="203"/>
      <c r="CH317" s="203"/>
      <c r="CI317" s="203"/>
      <c r="CJ317" s="203"/>
      <c r="CK317" s="203"/>
    </row>
    <row r="318" spans="1:89" s="65" customFormat="1" x14ac:dyDescent="0.25">
      <c r="A318" s="261"/>
      <c r="P318" s="203"/>
      <c r="Q318" s="203"/>
      <c r="R318" s="203"/>
      <c r="S318" s="203"/>
      <c r="T318" s="203"/>
      <c r="U318" s="213"/>
      <c r="V318" s="258"/>
      <c r="W318" s="213" t="e">
        <f>Data!#REF!</f>
        <v>#REF!</v>
      </c>
      <c r="X318" s="215">
        <f>IF(ISERROR(INDEX(Data!$DY:$IB,MATCH($W318,Data!$DT:$DT,0),MATCH(X$1&amp;"/"&amp;$A$2,Data!$DY$1:$IB$1,0)))=TRUE,0,INDEX(Data!$DY:$IB,MATCH($W318,Data!$DT:$DT,0),MATCH(X$1&amp;"/"&amp;$A$2,Data!$DY$1:$IB$1,0)))</f>
        <v>0</v>
      </c>
      <c r="Y318" s="215">
        <f>IF(ISERROR(INDEX(Data!$DY:$IB,MATCH($W318,Data!$DT:$DT,0),MATCH(Y$1&amp;"/"&amp;$A$2,Data!$DY$1:$IB$1,0)))=TRUE,0,INDEX(Data!$DY:$IB,MATCH($W318,Data!$DT:$DT,0),MATCH(Y$1&amp;"/"&amp;$A$2,Data!$DY$1:$IB$1,0)))</f>
        <v>0</v>
      </c>
      <c r="Z318" s="215">
        <f>IF(ISERROR(INDEX(Data!$DY:$IB,MATCH($W318,Data!$DT:$DT,0),MATCH(Z$1&amp;"/"&amp;$A$2,Data!$DY$1:$IB$1,0)))=TRUE,0,INDEX(Data!$DY:$IB,MATCH($W318,Data!$DT:$DT,0),MATCH(Z$1&amp;"/"&amp;$A$2,Data!$DY$1:$IB$1,0)))</f>
        <v>0</v>
      </c>
      <c r="AA318" s="215">
        <f>IF(ISERROR(INDEX(Data!$DY:$IB,MATCH($W318,Data!$DT:$DT,0),MATCH(AA$1&amp;"/"&amp;$A$2,Data!$DY$1:$IB$1,0)))=TRUE,0,INDEX(Data!$DY:$IB,MATCH($W318,Data!$DT:$DT,0),MATCH(AA$1&amp;"/"&amp;$A$2,Data!$DY$1:$IB$1,0)))</f>
        <v>0</v>
      </c>
      <c r="AB318" s="215">
        <f>IF(ISERROR(INDEX(Data!$DY:$IB,MATCH($W318,Data!$DT:$DT,0),MATCH(AB$1&amp;"/"&amp;$A$2,Data!$DY$1:$IB$1,0)))=TRUE,0,INDEX(Data!$DY:$IB,MATCH($W318,Data!$DT:$DT,0),MATCH(AB$1&amp;"/"&amp;$A$2,Data!$DY$1:$IB$1,0)))</f>
        <v>0</v>
      </c>
      <c r="AC318" s="213">
        <f t="array" aca="1" ref="AC318" ca="1">SUMPRODUCT(($X318:$AB318&lt;=AC$2)*($X318:$AB318&gt;0))</f>
        <v>0</v>
      </c>
      <c r="AD318" s="213">
        <f t="shared" ca="1" si="93"/>
        <v>0</v>
      </c>
      <c r="AE318" s="213">
        <f t="shared" ca="1" si="93"/>
        <v>0</v>
      </c>
      <c r="AF318" s="213">
        <f t="shared" ca="1" si="93"/>
        <v>0</v>
      </c>
      <c r="AG318" s="213">
        <f t="shared" ca="1" si="93"/>
        <v>0</v>
      </c>
      <c r="AH318" s="213">
        <f t="shared" ca="1" si="93"/>
        <v>0</v>
      </c>
      <c r="AI318" s="213">
        <f t="shared" ca="1" si="47"/>
        <v>0</v>
      </c>
      <c r="AJ318" s="213" t="str">
        <f t="shared" ca="1" si="84"/>
        <v/>
      </c>
      <c r="AK318" s="213" t="str">
        <f t="shared" ca="1" si="85"/>
        <v/>
      </c>
      <c r="AL318" s="213" t="str">
        <f t="shared" ca="1" si="86"/>
        <v/>
      </c>
      <c r="AM318" s="213" t="str">
        <f t="shared" ca="1" si="87"/>
        <v/>
      </c>
      <c r="AN318" s="213" t="str">
        <f t="shared" ca="1" si="88"/>
        <v/>
      </c>
      <c r="AO318" s="213" t="str">
        <f t="shared" ca="1" si="89"/>
        <v/>
      </c>
      <c r="AP318" s="213" t="str">
        <f t="shared" ca="1" si="90"/>
        <v/>
      </c>
      <c r="AQ318" s="213" t="str">
        <f t="shared" ca="1" si="91"/>
        <v/>
      </c>
      <c r="AR318" s="204" t="str">
        <f ca="1">IF(OFFSET($AB318,0,MATCH(A$17,AC$1:AI$1,0))=0,"",OFFSET($AB318,0,MATCH(A$17,AC$1:AI$1,0))&amp;" / "&amp;W318 &amp;" ("&amp;INDEX(Data!DX:DX,MATCH(W318,Data!DT:DT,0))&amp;")")</f>
        <v/>
      </c>
      <c r="AS318" s="204" t="e">
        <f>INDEX(Data!DX:DX,MATCH(W318,Data!DT:DT,0))</f>
        <v>#REF!</v>
      </c>
      <c r="AT318" s="204" t="e">
        <f>MID(INDEX(Data!A:A,MATCH(W318,Data!DT:DT,0)),2,5)</f>
        <v>#REF!</v>
      </c>
      <c r="AU318" s="204" t="e">
        <f>INDEX(Data!DW:DW,MATCH(W318,Data!DT:DT,0))</f>
        <v>#REF!</v>
      </c>
      <c r="AV318" s="204" t="str">
        <f t="shared" ca="1" si="92"/>
        <v/>
      </c>
      <c r="AW318" s="204" t="e">
        <f t="array" aca="1" ref="AW318" ca="1">INDEX($AR$3:$AR$102,MATCH(LARGE(COUNTIF($AQ$3:$AQ$102,"&lt;"&amp;$AQ$3:$AQ$102),ROWS(AQ$3:AQ318)),COUNTIF($AQ$3:$AQ$102,"&lt;"&amp;$AQ$3:$AQ$102),0))</f>
        <v>#NUM!</v>
      </c>
      <c r="AX318" s="344"/>
      <c r="AY318" s="203"/>
      <c r="AZ318" s="203"/>
      <c r="BA318" s="203"/>
      <c r="BB318" s="203"/>
      <c r="BC318" s="203"/>
      <c r="BD318" s="203"/>
      <c r="BE318" s="203"/>
      <c r="BF318" s="203"/>
      <c r="BG318" s="203"/>
      <c r="BH318" s="203"/>
      <c r="BI318" s="203"/>
      <c r="BJ318" s="203"/>
      <c r="BK318" s="203"/>
      <c r="BL318" s="203"/>
      <c r="BM318" s="203"/>
      <c r="BN318" s="203"/>
      <c r="BO318" s="203"/>
      <c r="BP318" s="203"/>
      <c r="BQ318" s="203"/>
      <c r="BR318" s="203"/>
      <c r="BS318" s="203"/>
      <c r="BT318" s="203"/>
      <c r="BU318" s="203"/>
      <c r="BV318" s="203"/>
      <c r="BW318" s="203"/>
      <c r="BX318" s="203"/>
      <c r="BY318" s="203"/>
      <c r="BZ318" s="203"/>
      <c r="CA318" s="203"/>
      <c r="CB318" s="203"/>
      <c r="CC318" s="203"/>
      <c r="CD318" s="203"/>
      <c r="CE318" s="203"/>
      <c r="CF318" s="203"/>
      <c r="CG318" s="203"/>
      <c r="CH318" s="203"/>
      <c r="CI318" s="203"/>
      <c r="CJ318" s="203"/>
      <c r="CK318" s="203"/>
    </row>
    <row r="319" spans="1:89" s="65" customFormat="1" x14ac:dyDescent="0.25">
      <c r="A319" s="261"/>
      <c r="P319" s="203"/>
      <c r="Q319" s="203"/>
      <c r="R319" s="203"/>
      <c r="S319" s="203"/>
      <c r="T319" s="203"/>
      <c r="U319" s="213"/>
      <c r="V319" s="258"/>
      <c r="W319" s="213" t="e">
        <f>Data!#REF!</f>
        <v>#REF!</v>
      </c>
      <c r="X319" s="215">
        <f>IF(ISERROR(INDEX(Data!$DY:$IB,MATCH($W319,Data!$DT:$DT,0),MATCH(X$1&amp;"/"&amp;$A$2,Data!$DY$1:$IB$1,0)))=TRUE,0,INDEX(Data!$DY:$IB,MATCH($W319,Data!$DT:$DT,0),MATCH(X$1&amp;"/"&amp;$A$2,Data!$DY$1:$IB$1,0)))</f>
        <v>0</v>
      </c>
      <c r="Y319" s="215">
        <f>IF(ISERROR(INDEX(Data!$DY:$IB,MATCH($W319,Data!$DT:$DT,0),MATCH(Y$1&amp;"/"&amp;$A$2,Data!$DY$1:$IB$1,0)))=TRUE,0,INDEX(Data!$DY:$IB,MATCH($W319,Data!$DT:$DT,0),MATCH(Y$1&amp;"/"&amp;$A$2,Data!$DY$1:$IB$1,0)))</f>
        <v>0</v>
      </c>
      <c r="Z319" s="215">
        <f>IF(ISERROR(INDEX(Data!$DY:$IB,MATCH($W319,Data!$DT:$DT,0),MATCH(Z$1&amp;"/"&amp;$A$2,Data!$DY$1:$IB$1,0)))=TRUE,0,INDEX(Data!$DY:$IB,MATCH($W319,Data!$DT:$DT,0),MATCH(Z$1&amp;"/"&amp;$A$2,Data!$DY$1:$IB$1,0)))</f>
        <v>0</v>
      </c>
      <c r="AA319" s="215">
        <f>IF(ISERROR(INDEX(Data!$DY:$IB,MATCH($W319,Data!$DT:$DT,0),MATCH(AA$1&amp;"/"&amp;$A$2,Data!$DY$1:$IB$1,0)))=TRUE,0,INDEX(Data!$DY:$IB,MATCH($W319,Data!$DT:$DT,0),MATCH(AA$1&amp;"/"&amp;$A$2,Data!$DY$1:$IB$1,0)))</f>
        <v>0</v>
      </c>
      <c r="AB319" s="215">
        <f>IF(ISERROR(INDEX(Data!$DY:$IB,MATCH($W319,Data!$DT:$DT,0),MATCH(AB$1&amp;"/"&amp;$A$2,Data!$DY$1:$IB$1,0)))=TRUE,0,INDEX(Data!$DY:$IB,MATCH($W319,Data!$DT:$DT,0),MATCH(AB$1&amp;"/"&amp;$A$2,Data!$DY$1:$IB$1,0)))</f>
        <v>0</v>
      </c>
      <c r="AC319" s="213">
        <f t="array" aca="1" ref="AC319" ca="1">SUMPRODUCT(($X319:$AB319&lt;=AC$2)*($X319:$AB319&gt;0))</f>
        <v>0</v>
      </c>
      <c r="AD319" s="213">
        <f t="shared" ca="1" si="93"/>
        <v>0</v>
      </c>
      <c r="AE319" s="213">
        <f t="shared" ca="1" si="93"/>
        <v>0</v>
      </c>
      <c r="AF319" s="213">
        <f t="shared" ca="1" si="93"/>
        <v>0</v>
      </c>
      <c r="AG319" s="213">
        <f t="shared" ca="1" si="93"/>
        <v>0</v>
      </c>
      <c r="AH319" s="213">
        <f t="shared" ca="1" si="93"/>
        <v>0</v>
      </c>
      <c r="AI319" s="213">
        <f t="shared" ca="1" si="47"/>
        <v>0</v>
      </c>
      <c r="AJ319" s="213" t="str">
        <f t="shared" ca="1" si="84"/>
        <v/>
      </c>
      <c r="AK319" s="213" t="str">
        <f t="shared" ca="1" si="85"/>
        <v/>
      </c>
      <c r="AL319" s="213" t="str">
        <f t="shared" ca="1" si="86"/>
        <v/>
      </c>
      <c r="AM319" s="213" t="str">
        <f t="shared" ca="1" si="87"/>
        <v/>
      </c>
      <c r="AN319" s="213" t="str">
        <f t="shared" ca="1" si="88"/>
        <v/>
      </c>
      <c r="AO319" s="213" t="str">
        <f t="shared" ca="1" si="89"/>
        <v/>
      </c>
      <c r="AP319" s="213" t="str">
        <f t="shared" ca="1" si="90"/>
        <v/>
      </c>
      <c r="AQ319" s="213" t="str">
        <f t="shared" ca="1" si="91"/>
        <v/>
      </c>
      <c r="AR319" s="204" t="str">
        <f ca="1">IF(OFFSET($AB319,0,MATCH(A$17,AC$1:AI$1,0))=0,"",OFFSET($AB319,0,MATCH(A$17,AC$1:AI$1,0))&amp;" / "&amp;W319 &amp;" ("&amp;INDEX(Data!DX:DX,MATCH(W319,Data!DT:DT,0))&amp;")")</f>
        <v/>
      </c>
      <c r="AS319" s="204" t="e">
        <f>INDEX(Data!DX:DX,MATCH(W319,Data!DT:DT,0))</f>
        <v>#REF!</v>
      </c>
      <c r="AT319" s="204" t="e">
        <f>MID(INDEX(Data!A:A,MATCH(W319,Data!DT:DT,0)),2,5)</f>
        <v>#REF!</v>
      </c>
      <c r="AU319" s="204" t="e">
        <f>INDEX(Data!DW:DW,MATCH(W319,Data!DT:DT,0))</f>
        <v>#REF!</v>
      </c>
      <c r="AV319" s="204" t="str">
        <f t="shared" ca="1" si="92"/>
        <v/>
      </c>
      <c r="AW319" s="204" t="e">
        <f t="array" aca="1" ref="AW319" ca="1">INDEX($AR$3:$AR$102,MATCH(LARGE(COUNTIF($AQ$3:$AQ$102,"&lt;"&amp;$AQ$3:$AQ$102),ROWS(AQ$3:AQ319)),COUNTIF($AQ$3:$AQ$102,"&lt;"&amp;$AQ$3:$AQ$102),0))</f>
        <v>#NUM!</v>
      </c>
      <c r="AX319" s="344"/>
      <c r="AY319" s="203"/>
      <c r="AZ319" s="203"/>
      <c r="BA319" s="203"/>
      <c r="BB319" s="203"/>
      <c r="BC319" s="203"/>
      <c r="BD319" s="203"/>
      <c r="BE319" s="203"/>
      <c r="BF319" s="203"/>
      <c r="BG319" s="203"/>
      <c r="BH319" s="203"/>
      <c r="BI319" s="203"/>
      <c r="BJ319" s="203"/>
      <c r="BK319" s="203"/>
      <c r="BL319" s="203"/>
      <c r="BM319" s="203"/>
      <c r="BN319" s="203"/>
      <c r="BO319" s="203"/>
      <c r="BP319" s="203"/>
      <c r="BQ319" s="203"/>
      <c r="BR319" s="203"/>
      <c r="BS319" s="203"/>
      <c r="BT319" s="203"/>
      <c r="BU319" s="203"/>
      <c r="BV319" s="203"/>
      <c r="BW319" s="203"/>
      <c r="BX319" s="203"/>
      <c r="BY319" s="203"/>
      <c r="BZ319" s="203"/>
      <c r="CA319" s="203"/>
      <c r="CB319" s="203"/>
      <c r="CC319" s="203"/>
      <c r="CD319" s="203"/>
      <c r="CE319" s="203"/>
      <c r="CF319" s="203"/>
      <c r="CG319" s="203"/>
      <c r="CH319" s="203"/>
      <c r="CI319" s="203"/>
      <c r="CJ319" s="203"/>
      <c r="CK319" s="203"/>
    </row>
    <row r="320" spans="1:89" s="65" customFormat="1" x14ac:dyDescent="0.25">
      <c r="A320" s="261"/>
      <c r="P320" s="203"/>
      <c r="Q320" s="203"/>
      <c r="R320" s="203"/>
      <c r="S320" s="203"/>
      <c r="T320" s="203"/>
      <c r="U320" s="213"/>
      <c r="V320" s="258"/>
      <c r="W320" s="213" t="e">
        <f>Data!#REF!</f>
        <v>#REF!</v>
      </c>
      <c r="X320" s="215">
        <f>IF(ISERROR(INDEX(Data!$DY:$IB,MATCH($W320,Data!$DT:$DT,0),MATCH(X$1&amp;"/"&amp;$A$2,Data!$DY$1:$IB$1,0)))=TRUE,0,INDEX(Data!$DY:$IB,MATCH($W320,Data!$DT:$DT,0),MATCH(X$1&amp;"/"&amp;$A$2,Data!$DY$1:$IB$1,0)))</f>
        <v>0</v>
      </c>
      <c r="Y320" s="215">
        <f>IF(ISERROR(INDEX(Data!$DY:$IB,MATCH($W320,Data!$DT:$DT,0),MATCH(Y$1&amp;"/"&amp;$A$2,Data!$DY$1:$IB$1,0)))=TRUE,0,INDEX(Data!$DY:$IB,MATCH($W320,Data!$DT:$DT,0),MATCH(Y$1&amp;"/"&amp;$A$2,Data!$DY$1:$IB$1,0)))</f>
        <v>0</v>
      </c>
      <c r="Z320" s="215">
        <f>IF(ISERROR(INDEX(Data!$DY:$IB,MATCH($W320,Data!$DT:$DT,0),MATCH(Z$1&amp;"/"&amp;$A$2,Data!$DY$1:$IB$1,0)))=TRUE,0,INDEX(Data!$DY:$IB,MATCH($W320,Data!$DT:$DT,0),MATCH(Z$1&amp;"/"&amp;$A$2,Data!$DY$1:$IB$1,0)))</f>
        <v>0</v>
      </c>
      <c r="AA320" s="215">
        <f>IF(ISERROR(INDEX(Data!$DY:$IB,MATCH($W320,Data!$DT:$DT,0),MATCH(AA$1&amp;"/"&amp;$A$2,Data!$DY$1:$IB$1,0)))=TRUE,0,INDEX(Data!$DY:$IB,MATCH($W320,Data!$DT:$DT,0),MATCH(AA$1&amp;"/"&amp;$A$2,Data!$DY$1:$IB$1,0)))</f>
        <v>0</v>
      </c>
      <c r="AB320" s="215">
        <f>IF(ISERROR(INDEX(Data!$DY:$IB,MATCH($W320,Data!$DT:$DT,0),MATCH(AB$1&amp;"/"&amp;$A$2,Data!$DY$1:$IB$1,0)))=TRUE,0,INDEX(Data!$DY:$IB,MATCH($W320,Data!$DT:$DT,0),MATCH(AB$1&amp;"/"&amp;$A$2,Data!$DY$1:$IB$1,0)))</f>
        <v>0</v>
      </c>
      <c r="AC320" s="213">
        <f t="array" aca="1" ref="AC320" ca="1">SUMPRODUCT(($X320:$AB320&lt;=AC$2)*($X320:$AB320&gt;0))</f>
        <v>0</v>
      </c>
      <c r="AD320" s="213">
        <f t="shared" ca="1" si="93"/>
        <v>0</v>
      </c>
      <c r="AE320" s="213">
        <f t="shared" ca="1" si="93"/>
        <v>0</v>
      </c>
      <c r="AF320" s="213">
        <f t="shared" ca="1" si="93"/>
        <v>0</v>
      </c>
      <c r="AG320" s="213">
        <f t="shared" ca="1" si="93"/>
        <v>0</v>
      </c>
      <c r="AH320" s="213">
        <f t="shared" ca="1" si="93"/>
        <v>0</v>
      </c>
      <c r="AI320" s="213">
        <f t="shared" ca="1" si="47"/>
        <v>0</v>
      </c>
      <c r="AJ320" s="213" t="str">
        <f t="shared" ca="1" si="84"/>
        <v/>
      </c>
      <c r="AK320" s="213" t="str">
        <f t="shared" ca="1" si="85"/>
        <v/>
      </c>
      <c r="AL320" s="213" t="str">
        <f t="shared" ca="1" si="86"/>
        <v/>
      </c>
      <c r="AM320" s="213" t="str">
        <f t="shared" ca="1" si="87"/>
        <v/>
      </c>
      <c r="AN320" s="213" t="str">
        <f t="shared" ca="1" si="88"/>
        <v/>
      </c>
      <c r="AO320" s="213" t="str">
        <f t="shared" ca="1" si="89"/>
        <v/>
      </c>
      <c r="AP320" s="213" t="str">
        <f t="shared" ca="1" si="90"/>
        <v/>
      </c>
      <c r="AQ320" s="213" t="str">
        <f t="shared" ca="1" si="91"/>
        <v/>
      </c>
      <c r="AR320" s="204" t="str">
        <f ca="1">IF(OFFSET($AB320,0,MATCH(A$17,AC$1:AI$1,0))=0,"",OFFSET($AB320,0,MATCH(A$17,AC$1:AI$1,0))&amp;" / "&amp;W320 &amp;" ("&amp;INDEX(Data!DX:DX,MATCH(W320,Data!DT:DT,0))&amp;")")</f>
        <v/>
      </c>
      <c r="AS320" s="204" t="e">
        <f>INDEX(Data!DX:DX,MATCH(W320,Data!DT:DT,0))</f>
        <v>#REF!</v>
      </c>
      <c r="AT320" s="204" t="e">
        <f>MID(INDEX(Data!A:A,MATCH(W320,Data!DT:DT,0)),2,5)</f>
        <v>#REF!</v>
      </c>
      <c r="AU320" s="204" t="e">
        <f>INDEX(Data!DW:DW,MATCH(W320,Data!DT:DT,0))</f>
        <v>#REF!</v>
      </c>
      <c r="AV320" s="204" t="str">
        <f t="shared" ca="1" si="92"/>
        <v/>
      </c>
      <c r="AW320" s="204" t="e">
        <f t="array" aca="1" ref="AW320" ca="1">INDEX($AR$3:$AR$102,MATCH(LARGE(COUNTIF($AQ$3:$AQ$102,"&lt;"&amp;$AQ$3:$AQ$102),ROWS(AQ$3:AQ320)),COUNTIF($AQ$3:$AQ$102,"&lt;"&amp;$AQ$3:$AQ$102),0))</f>
        <v>#NUM!</v>
      </c>
      <c r="AX320" s="344"/>
      <c r="AY320" s="203"/>
      <c r="AZ320" s="203"/>
      <c r="BA320" s="203"/>
      <c r="BB320" s="203"/>
      <c r="BC320" s="203"/>
      <c r="BD320" s="203"/>
      <c r="BE320" s="203"/>
      <c r="BF320" s="203"/>
      <c r="BG320" s="203"/>
      <c r="BH320" s="203"/>
      <c r="BI320" s="203"/>
      <c r="BJ320" s="203"/>
      <c r="BK320" s="203"/>
      <c r="BL320" s="203"/>
      <c r="BM320" s="203"/>
      <c r="BN320" s="203"/>
      <c r="BO320" s="203"/>
      <c r="BP320" s="203"/>
      <c r="BQ320" s="203"/>
      <c r="BR320" s="203"/>
      <c r="BS320" s="203"/>
      <c r="BT320" s="203"/>
      <c r="BU320" s="203"/>
      <c r="BV320" s="203"/>
      <c r="BW320" s="203"/>
      <c r="BX320" s="203"/>
      <c r="BY320" s="203"/>
      <c r="BZ320" s="203"/>
      <c r="CA320" s="203"/>
      <c r="CB320" s="203"/>
      <c r="CC320" s="203"/>
      <c r="CD320" s="203"/>
      <c r="CE320" s="203"/>
      <c r="CF320" s="203"/>
      <c r="CG320" s="203"/>
      <c r="CH320" s="203"/>
      <c r="CI320" s="203"/>
      <c r="CJ320" s="203"/>
      <c r="CK320" s="203"/>
    </row>
    <row r="321" spans="1:89" s="65" customFormat="1" x14ac:dyDescent="0.25">
      <c r="A321" s="261"/>
      <c r="P321" s="203"/>
      <c r="Q321" s="203"/>
      <c r="R321" s="203"/>
      <c r="S321" s="203"/>
      <c r="T321" s="203"/>
      <c r="U321" s="213"/>
      <c r="V321" s="258"/>
      <c r="W321" s="213" t="e">
        <f>Data!#REF!</f>
        <v>#REF!</v>
      </c>
      <c r="X321" s="215">
        <f>IF(ISERROR(INDEX(Data!$DY:$IB,MATCH($W321,Data!$DT:$DT,0),MATCH(X$1&amp;"/"&amp;$A$2,Data!$DY$1:$IB$1,0)))=TRUE,0,INDEX(Data!$DY:$IB,MATCH($W321,Data!$DT:$DT,0),MATCH(X$1&amp;"/"&amp;$A$2,Data!$DY$1:$IB$1,0)))</f>
        <v>0</v>
      </c>
      <c r="Y321" s="215">
        <f>IF(ISERROR(INDEX(Data!$DY:$IB,MATCH($W321,Data!$DT:$DT,0),MATCH(Y$1&amp;"/"&amp;$A$2,Data!$DY$1:$IB$1,0)))=TRUE,0,INDEX(Data!$DY:$IB,MATCH($W321,Data!$DT:$DT,0),MATCH(Y$1&amp;"/"&amp;$A$2,Data!$DY$1:$IB$1,0)))</f>
        <v>0</v>
      </c>
      <c r="Z321" s="215">
        <f>IF(ISERROR(INDEX(Data!$DY:$IB,MATCH($W321,Data!$DT:$DT,0),MATCH(Z$1&amp;"/"&amp;$A$2,Data!$DY$1:$IB$1,0)))=TRUE,0,INDEX(Data!$DY:$IB,MATCH($W321,Data!$DT:$DT,0),MATCH(Z$1&amp;"/"&amp;$A$2,Data!$DY$1:$IB$1,0)))</f>
        <v>0</v>
      </c>
      <c r="AA321" s="215">
        <f>IF(ISERROR(INDEX(Data!$DY:$IB,MATCH($W321,Data!$DT:$DT,0),MATCH(AA$1&amp;"/"&amp;$A$2,Data!$DY$1:$IB$1,0)))=TRUE,0,INDEX(Data!$DY:$IB,MATCH($W321,Data!$DT:$DT,0),MATCH(AA$1&amp;"/"&amp;$A$2,Data!$DY$1:$IB$1,0)))</f>
        <v>0</v>
      </c>
      <c r="AB321" s="215">
        <f>IF(ISERROR(INDEX(Data!$DY:$IB,MATCH($W321,Data!$DT:$DT,0),MATCH(AB$1&amp;"/"&amp;$A$2,Data!$DY$1:$IB$1,0)))=TRUE,0,INDEX(Data!$DY:$IB,MATCH($W321,Data!$DT:$DT,0),MATCH(AB$1&amp;"/"&amp;$A$2,Data!$DY$1:$IB$1,0)))</f>
        <v>0</v>
      </c>
      <c r="AC321" s="213">
        <f t="array" aca="1" ref="AC321" ca="1">SUMPRODUCT(($X321:$AB321&lt;=AC$2)*($X321:$AB321&gt;0))</f>
        <v>0</v>
      </c>
      <c r="AD321" s="213">
        <f t="shared" ca="1" si="93"/>
        <v>0</v>
      </c>
      <c r="AE321" s="213">
        <f t="shared" ca="1" si="93"/>
        <v>0</v>
      </c>
      <c r="AF321" s="213">
        <f t="shared" ca="1" si="93"/>
        <v>0</v>
      </c>
      <c r="AG321" s="213">
        <f t="shared" ca="1" si="93"/>
        <v>0</v>
      </c>
      <c r="AH321" s="213">
        <f t="shared" ca="1" si="93"/>
        <v>0</v>
      </c>
      <c r="AI321" s="213">
        <f t="shared" ca="1" si="47"/>
        <v>0</v>
      </c>
      <c r="AJ321" s="213" t="str">
        <f t="shared" ca="1" si="84"/>
        <v/>
      </c>
      <c r="AK321" s="213" t="str">
        <f t="shared" ca="1" si="85"/>
        <v/>
      </c>
      <c r="AL321" s="213" t="str">
        <f t="shared" ca="1" si="86"/>
        <v/>
      </c>
      <c r="AM321" s="213" t="str">
        <f t="shared" ca="1" si="87"/>
        <v/>
      </c>
      <c r="AN321" s="213" t="str">
        <f t="shared" ca="1" si="88"/>
        <v/>
      </c>
      <c r="AO321" s="213" t="str">
        <f t="shared" ca="1" si="89"/>
        <v/>
      </c>
      <c r="AP321" s="213" t="str">
        <f t="shared" ca="1" si="90"/>
        <v/>
      </c>
      <c r="AQ321" s="213" t="str">
        <f t="shared" ca="1" si="91"/>
        <v/>
      </c>
      <c r="AR321" s="204" t="str">
        <f ca="1">IF(OFFSET($AB321,0,MATCH(A$17,AC$1:AI$1,0))=0,"",OFFSET($AB321,0,MATCH(A$17,AC$1:AI$1,0))&amp;" / "&amp;W321 &amp;" ("&amp;INDEX(Data!DX:DX,MATCH(W321,Data!DT:DT,0))&amp;")")</f>
        <v/>
      </c>
      <c r="AS321" s="204" t="e">
        <f>INDEX(Data!DX:DX,MATCH(W321,Data!DT:DT,0))</f>
        <v>#REF!</v>
      </c>
      <c r="AT321" s="204" t="e">
        <f>MID(INDEX(Data!A:A,MATCH(W321,Data!DT:DT,0)),2,5)</f>
        <v>#REF!</v>
      </c>
      <c r="AU321" s="204" t="e">
        <f>INDEX(Data!DW:DW,MATCH(W321,Data!DT:DT,0))</f>
        <v>#REF!</v>
      </c>
      <c r="AV321" s="204" t="str">
        <f t="shared" ca="1" si="92"/>
        <v/>
      </c>
      <c r="AW321" s="204" t="e">
        <f t="array" aca="1" ref="AW321" ca="1">INDEX($AR$3:$AR$102,MATCH(LARGE(COUNTIF($AQ$3:$AQ$102,"&lt;"&amp;$AQ$3:$AQ$102),ROWS(AQ$3:AQ321)),COUNTIF($AQ$3:$AQ$102,"&lt;"&amp;$AQ$3:$AQ$102),0))</f>
        <v>#NUM!</v>
      </c>
      <c r="AX321" s="344"/>
      <c r="AY321" s="203"/>
      <c r="AZ321" s="203"/>
      <c r="BA321" s="203"/>
      <c r="BB321" s="203"/>
      <c r="BC321" s="203"/>
      <c r="BD321" s="203"/>
      <c r="BE321" s="203"/>
      <c r="BF321" s="203"/>
      <c r="BG321" s="203"/>
      <c r="BH321" s="203"/>
      <c r="BI321" s="203"/>
      <c r="BJ321" s="203"/>
      <c r="BK321" s="203"/>
      <c r="BL321" s="203"/>
      <c r="BM321" s="203"/>
      <c r="BN321" s="203"/>
      <c r="BO321" s="203"/>
      <c r="BP321" s="203"/>
      <c r="BQ321" s="203"/>
      <c r="BR321" s="203"/>
      <c r="BS321" s="203"/>
      <c r="BT321" s="203"/>
      <c r="BU321" s="203"/>
      <c r="BV321" s="203"/>
      <c r="BW321" s="203"/>
      <c r="BX321" s="203"/>
      <c r="BY321" s="203"/>
      <c r="BZ321" s="203"/>
      <c r="CA321" s="203"/>
      <c r="CB321" s="203"/>
      <c r="CC321" s="203"/>
      <c r="CD321" s="203"/>
      <c r="CE321" s="203"/>
      <c r="CF321" s="203"/>
      <c r="CG321" s="203"/>
      <c r="CH321" s="203"/>
      <c r="CI321" s="203"/>
      <c r="CJ321" s="203"/>
      <c r="CK321" s="203"/>
    </row>
    <row r="322" spans="1:89" s="65" customFormat="1" x14ac:dyDescent="0.25">
      <c r="A322" s="261"/>
      <c r="P322" s="203"/>
      <c r="Q322" s="203"/>
      <c r="R322" s="203"/>
      <c r="S322" s="203"/>
      <c r="T322" s="203"/>
      <c r="U322" s="213"/>
      <c r="V322" s="258"/>
      <c r="W322" s="213" t="e">
        <f>Data!#REF!</f>
        <v>#REF!</v>
      </c>
      <c r="X322" s="215">
        <f>IF(ISERROR(INDEX(Data!$DY:$IB,MATCH($W322,Data!$DT:$DT,0),MATCH(X$1&amp;"/"&amp;$A$2,Data!$DY$1:$IB$1,0)))=TRUE,0,INDEX(Data!$DY:$IB,MATCH($W322,Data!$DT:$DT,0),MATCH(X$1&amp;"/"&amp;$A$2,Data!$DY$1:$IB$1,0)))</f>
        <v>0</v>
      </c>
      <c r="Y322" s="215">
        <f>IF(ISERROR(INDEX(Data!$DY:$IB,MATCH($W322,Data!$DT:$DT,0),MATCH(Y$1&amp;"/"&amp;$A$2,Data!$DY$1:$IB$1,0)))=TRUE,0,INDEX(Data!$DY:$IB,MATCH($W322,Data!$DT:$DT,0),MATCH(Y$1&amp;"/"&amp;$A$2,Data!$DY$1:$IB$1,0)))</f>
        <v>0</v>
      </c>
      <c r="Z322" s="215">
        <f>IF(ISERROR(INDEX(Data!$DY:$IB,MATCH($W322,Data!$DT:$DT,0),MATCH(Z$1&amp;"/"&amp;$A$2,Data!$DY$1:$IB$1,0)))=TRUE,0,INDEX(Data!$DY:$IB,MATCH($W322,Data!$DT:$DT,0),MATCH(Z$1&amp;"/"&amp;$A$2,Data!$DY$1:$IB$1,0)))</f>
        <v>0</v>
      </c>
      <c r="AA322" s="215">
        <f>IF(ISERROR(INDEX(Data!$DY:$IB,MATCH($W322,Data!$DT:$DT,0),MATCH(AA$1&amp;"/"&amp;$A$2,Data!$DY$1:$IB$1,0)))=TRUE,0,INDEX(Data!$DY:$IB,MATCH($W322,Data!$DT:$DT,0),MATCH(AA$1&amp;"/"&amp;$A$2,Data!$DY$1:$IB$1,0)))</f>
        <v>0</v>
      </c>
      <c r="AB322" s="215">
        <f>IF(ISERROR(INDEX(Data!$DY:$IB,MATCH($W322,Data!$DT:$DT,0),MATCH(AB$1&amp;"/"&amp;$A$2,Data!$DY$1:$IB$1,0)))=TRUE,0,INDEX(Data!$DY:$IB,MATCH($W322,Data!$DT:$DT,0),MATCH(AB$1&amp;"/"&amp;$A$2,Data!$DY$1:$IB$1,0)))</f>
        <v>0</v>
      </c>
      <c r="AC322" s="213">
        <f t="array" aca="1" ref="AC322" ca="1">SUMPRODUCT(($X322:$AB322&lt;=AC$2)*($X322:$AB322&gt;0))</f>
        <v>0</v>
      </c>
      <c r="AD322" s="213">
        <f t="shared" ca="1" si="93"/>
        <v>0</v>
      </c>
      <c r="AE322" s="213">
        <f t="shared" ca="1" si="93"/>
        <v>0</v>
      </c>
      <c r="AF322" s="213">
        <f t="shared" ca="1" si="93"/>
        <v>0</v>
      </c>
      <c r="AG322" s="213">
        <f t="shared" ca="1" si="93"/>
        <v>0</v>
      </c>
      <c r="AH322" s="213">
        <f t="shared" ca="1" si="93"/>
        <v>0</v>
      </c>
      <c r="AI322" s="213">
        <f t="shared" ca="1" si="47"/>
        <v>0</v>
      </c>
      <c r="AJ322" s="213" t="str">
        <f t="shared" ca="1" si="84"/>
        <v/>
      </c>
      <c r="AK322" s="213" t="str">
        <f t="shared" ca="1" si="85"/>
        <v/>
      </c>
      <c r="AL322" s="213" t="str">
        <f t="shared" ca="1" si="86"/>
        <v/>
      </c>
      <c r="AM322" s="213" t="str">
        <f t="shared" ca="1" si="87"/>
        <v/>
      </c>
      <c r="AN322" s="213" t="str">
        <f t="shared" ca="1" si="88"/>
        <v/>
      </c>
      <c r="AO322" s="213" t="str">
        <f t="shared" ca="1" si="89"/>
        <v/>
      </c>
      <c r="AP322" s="213" t="str">
        <f t="shared" ca="1" si="90"/>
        <v/>
      </c>
      <c r="AQ322" s="213" t="str">
        <f t="shared" ca="1" si="91"/>
        <v/>
      </c>
      <c r="AR322" s="204" t="str">
        <f ca="1">IF(OFFSET($AB322,0,MATCH(A$17,AC$1:AI$1,0))=0,"",OFFSET($AB322,0,MATCH(A$17,AC$1:AI$1,0))&amp;" / "&amp;W322 &amp;" ("&amp;INDEX(Data!DX:DX,MATCH(W322,Data!DT:DT,0))&amp;")")</f>
        <v/>
      </c>
      <c r="AS322" s="204" t="e">
        <f>INDEX(Data!DX:DX,MATCH(W322,Data!DT:DT,0))</f>
        <v>#REF!</v>
      </c>
      <c r="AT322" s="204" t="e">
        <f>MID(INDEX(Data!A:A,MATCH(W322,Data!DT:DT,0)),2,5)</f>
        <v>#REF!</v>
      </c>
      <c r="AU322" s="204" t="e">
        <f>INDEX(Data!DW:DW,MATCH(W322,Data!DT:DT,0))</f>
        <v>#REF!</v>
      </c>
      <c r="AV322" s="204" t="str">
        <f t="shared" ca="1" si="92"/>
        <v/>
      </c>
      <c r="AW322" s="204" t="e">
        <f t="array" aca="1" ref="AW322" ca="1">INDEX($AR$3:$AR$102,MATCH(LARGE(COUNTIF($AQ$3:$AQ$102,"&lt;"&amp;$AQ$3:$AQ$102),ROWS(AQ$3:AQ322)),COUNTIF($AQ$3:$AQ$102,"&lt;"&amp;$AQ$3:$AQ$102),0))</f>
        <v>#NUM!</v>
      </c>
      <c r="AX322" s="344"/>
      <c r="AY322" s="203"/>
      <c r="AZ322" s="203"/>
      <c r="BA322" s="203"/>
      <c r="BB322" s="203"/>
      <c r="BC322" s="203"/>
      <c r="BD322" s="203"/>
      <c r="BE322" s="203"/>
      <c r="BF322" s="203"/>
      <c r="BG322" s="203"/>
      <c r="BH322" s="203"/>
      <c r="BI322" s="203"/>
      <c r="BJ322" s="203"/>
      <c r="BK322" s="203"/>
      <c r="BL322" s="203"/>
      <c r="BM322" s="203"/>
      <c r="BN322" s="203"/>
      <c r="BO322" s="203"/>
      <c r="BP322" s="203"/>
      <c r="BQ322" s="203"/>
      <c r="BR322" s="203"/>
      <c r="BS322" s="203"/>
      <c r="BT322" s="203"/>
      <c r="BU322" s="203"/>
      <c r="BV322" s="203"/>
      <c r="BW322" s="203"/>
      <c r="BX322" s="203"/>
      <c r="BY322" s="203"/>
      <c r="BZ322" s="203"/>
      <c r="CA322" s="203"/>
      <c r="CB322" s="203"/>
      <c r="CC322" s="203"/>
      <c r="CD322" s="203"/>
      <c r="CE322" s="203"/>
      <c r="CF322" s="203"/>
      <c r="CG322" s="203"/>
      <c r="CH322" s="203"/>
      <c r="CI322" s="203"/>
      <c r="CJ322" s="203"/>
      <c r="CK322" s="203"/>
    </row>
    <row r="323" spans="1:89" s="65" customFormat="1" x14ac:dyDescent="0.25">
      <c r="A323" s="261"/>
      <c r="P323" s="203"/>
      <c r="Q323" s="203"/>
      <c r="R323" s="203"/>
      <c r="S323" s="203"/>
      <c r="T323" s="203"/>
      <c r="U323" s="213"/>
      <c r="V323" s="258"/>
      <c r="W323" s="213" t="e">
        <f>Data!#REF!</f>
        <v>#REF!</v>
      </c>
      <c r="X323" s="215">
        <f>IF(ISERROR(INDEX(Data!$DY:$IB,MATCH($W323,Data!$DT:$DT,0),MATCH(X$1&amp;"/"&amp;$A$2,Data!$DY$1:$IB$1,0)))=TRUE,0,INDEX(Data!$DY:$IB,MATCH($W323,Data!$DT:$DT,0),MATCH(X$1&amp;"/"&amp;$A$2,Data!$DY$1:$IB$1,0)))</f>
        <v>0</v>
      </c>
      <c r="Y323" s="215">
        <f>IF(ISERROR(INDEX(Data!$DY:$IB,MATCH($W323,Data!$DT:$DT,0),MATCH(Y$1&amp;"/"&amp;$A$2,Data!$DY$1:$IB$1,0)))=TRUE,0,INDEX(Data!$DY:$IB,MATCH($W323,Data!$DT:$DT,0),MATCH(Y$1&amp;"/"&amp;$A$2,Data!$DY$1:$IB$1,0)))</f>
        <v>0</v>
      </c>
      <c r="Z323" s="215">
        <f>IF(ISERROR(INDEX(Data!$DY:$IB,MATCH($W323,Data!$DT:$DT,0),MATCH(Z$1&amp;"/"&amp;$A$2,Data!$DY$1:$IB$1,0)))=TRUE,0,INDEX(Data!$DY:$IB,MATCH($W323,Data!$DT:$DT,0),MATCH(Z$1&amp;"/"&amp;$A$2,Data!$DY$1:$IB$1,0)))</f>
        <v>0</v>
      </c>
      <c r="AA323" s="215">
        <f>IF(ISERROR(INDEX(Data!$DY:$IB,MATCH($W323,Data!$DT:$DT,0),MATCH(AA$1&amp;"/"&amp;$A$2,Data!$DY$1:$IB$1,0)))=TRUE,0,INDEX(Data!$DY:$IB,MATCH($W323,Data!$DT:$DT,0),MATCH(AA$1&amp;"/"&amp;$A$2,Data!$DY$1:$IB$1,0)))</f>
        <v>0</v>
      </c>
      <c r="AB323" s="215">
        <f>IF(ISERROR(INDEX(Data!$DY:$IB,MATCH($W323,Data!$DT:$DT,0),MATCH(AB$1&amp;"/"&amp;$A$2,Data!$DY$1:$IB$1,0)))=TRUE,0,INDEX(Data!$DY:$IB,MATCH($W323,Data!$DT:$DT,0),MATCH(AB$1&amp;"/"&amp;$A$2,Data!$DY$1:$IB$1,0)))</f>
        <v>0</v>
      </c>
      <c r="AC323" s="213">
        <f t="array" aca="1" ref="AC323" ca="1">SUMPRODUCT(($X323:$AB323&lt;=AC$2)*($X323:$AB323&gt;0))</f>
        <v>0</v>
      </c>
      <c r="AD323" s="213">
        <f t="shared" ca="1" si="93"/>
        <v>0</v>
      </c>
      <c r="AE323" s="213">
        <f t="shared" ca="1" si="93"/>
        <v>0</v>
      </c>
      <c r="AF323" s="213">
        <f t="shared" ca="1" si="93"/>
        <v>0</v>
      </c>
      <c r="AG323" s="213">
        <f t="shared" ca="1" si="93"/>
        <v>0</v>
      </c>
      <c r="AH323" s="213">
        <f t="shared" ca="1" si="93"/>
        <v>0</v>
      </c>
      <c r="AI323" s="213">
        <f t="shared" ca="1" si="47"/>
        <v>0</v>
      </c>
      <c r="AJ323" s="213" t="str">
        <f t="shared" ca="1" si="84"/>
        <v/>
      </c>
      <c r="AK323" s="213" t="str">
        <f t="shared" ca="1" si="85"/>
        <v/>
      </c>
      <c r="AL323" s="213" t="str">
        <f t="shared" ca="1" si="86"/>
        <v/>
      </c>
      <c r="AM323" s="213" t="str">
        <f t="shared" ca="1" si="87"/>
        <v/>
      </c>
      <c r="AN323" s="213" t="str">
        <f t="shared" ca="1" si="88"/>
        <v/>
      </c>
      <c r="AO323" s="213" t="str">
        <f t="shared" ca="1" si="89"/>
        <v/>
      </c>
      <c r="AP323" s="213" t="str">
        <f t="shared" ca="1" si="90"/>
        <v/>
      </c>
      <c r="AQ323" s="213" t="str">
        <f t="shared" ca="1" si="91"/>
        <v/>
      </c>
      <c r="AR323" s="204" t="str">
        <f ca="1">IF(OFFSET($AB323,0,MATCH(A$17,AC$1:AI$1,0))=0,"",OFFSET($AB323,0,MATCH(A$17,AC$1:AI$1,0))&amp;" / "&amp;W323 &amp;" ("&amp;INDEX(Data!DX:DX,MATCH(W323,Data!DT:DT,0))&amp;")")</f>
        <v/>
      </c>
      <c r="AS323" s="204" t="e">
        <f>INDEX(Data!DX:DX,MATCH(W323,Data!DT:DT,0))</f>
        <v>#REF!</v>
      </c>
      <c r="AT323" s="204" t="e">
        <f>MID(INDEX(Data!A:A,MATCH(W323,Data!DT:DT,0)),2,5)</f>
        <v>#REF!</v>
      </c>
      <c r="AU323" s="204" t="e">
        <f>INDEX(Data!DW:DW,MATCH(W323,Data!DT:DT,0))</f>
        <v>#REF!</v>
      </c>
      <c r="AV323" s="204" t="str">
        <f t="shared" ca="1" si="92"/>
        <v/>
      </c>
      <c r="AW323" s="204" t="e">
        <f t="array" aca="1" ref="AW323" ca="1">INDEX($AR$3:$AR$102,MATCH(LARGE(COUNTIF($AQ$3:$AQ$102,"&lt;"&amp;$AQ$3:$AQ$102),ROWS(AQ$3:AQ323)),COUNTIF($AQ$3:$AQ$102,"&lt;"&amp;$AQ$3:$AQ$102),0))</f>
        <v>#NUM!</v>
      </c>
      <c r="AX323" s="344"/>
      <c r="AY323" s="203"/>
      <c r="AZ323" s="203"/>
      <c r="BA323" s="203"/>
      <c r="BB323" s="203"/>
      <c r="BC323" s="203"/>
      <c r="BD323" s="203"/>
      <c r="BE323" s="203"/>
      <c r="BF323" s="203"/>
      <c r="BG323" s="203"/>
      <c r="BH323" s="203"/>
      <c r="BI323" s="203"/>
      <c r="BJ323" s="203"/>
      <c r="BK323" s="203"/>
      <c r="BL323" s="203"/>
      <c r="BM323" s="203"/>
      <c r="BN323" s="203"/>
      <c r="BO323" s="203"/>
      <c r="BP323" s="203"/>
      <c r="BQ323" s="203"/>
      <c r="BR323" s="203"/>
      <c r="BS323" s="203"/>
      <c r="BT323" s="203"/>
      <c r="BU323" s="203"/>
      <c r="BV323" s="203"/>
      <c r="BW323" s="203"/>
      <c r="BX323" s="203"/>
      <c r="BY323" s="203"/>
      <c r="BZ323" s="203"/>
      <c r="CA323" s="203"/>
      <c r="CB323" s="203"/>
      <c r="CC323" s="203"/>
      <c r="CD323" s="203"/>
      <c r="CE323" s="203"/>
      <c r="CF323" s="203"/>
      <c r="CG323" s="203"/>
      <c r="CH323" s="203"/>
      <c r="CI323" s="203"/>
      <c r="CJ323" s="203"/>
      <c r="CK323" s="203"/>
    </row>
    <row r="324" spans="1:89" s="65" customFormat="1" x14ac:dyDescent="0.25">
      <c r="A324" s="261"/>
      <c r="P324" s="203"/>
      <c r="Q324" s="203"/>
      <c r="R324" s="203"/>
      <c r="S324" s="203"/>
      <c r="T324" s="203"/>
      <c r="U324" s="213"/>
      <c r="V324" s="258"/>
      <c r="W324" s="213" t="e">
        <f>Data!#REF!</f>
        <v>#REF!</v>
      </c>
      <c r="X324" s="215">
        <f>IF(ISERROR(INDEX(Data!$DY:$IB,MATCH($W324,Data!$DT:$DT,0),MATCH(X$1&amp;"/"&amp;$A$2,Data!$DY$1:$IB$1,0)))=TRUE,0,INDEX(Data!$DY:$IB,MATCH($W324,Data!$DT:$DT,0),MATCH(X$1&amp;"/"&amp;$A$2,Data!$DY$1:$IB$1,0)))</f>
        <v>0</v>
      </c>
      <c r="Y324" s="215">
        <f>IF(ISERROR(INDEX(Data!$DY:$IB,MATCH($W324,Data!$DT:$DT,0),MATCH(Y$1&amp;"/"&amp;$A$2,Data!$DY$1:$IB$1,0)))=TRUE,0,INDEX(Data!$DY:$IB,MATCH($W324,Data!$DT:$DT,0),MATCH(Y$1&amp;"/"&amp;$A$2,Data!$DY$1:$IB$1,0)))</f>
        <v>0</v>
      </c>
      <c r="Z324" s="215">
        <f>IF(ISERROR(INDEX(Data!$DY:$IB,MATCH($W324,Data!$DT:$DT,0),MATCH(Z$1&amp;"/"&amp;$A$2,Data!$DY$1:$IB$1,0)))=TRUE,0,INDEX(Data!$DY:$IB,MATCH($W324,Data!$DT:$DT,0),MATCH(Z$1&amp;"/"&amp;$A$2,Data!$DY$1:$IB$1,0)))</f>
        <v>0</v>
      </c>
      <c r="AA324" s="215">
        <f>IF(ISERROR(INDEX(Data!$DY:$IB,MATCH($W324,Data!$DT:$DT,0),MATCH(AA$1&amp;"/"&amp;$A$2,Data!$DY$1:$IB$1,0)))=TRUE,0,INDEX(Data!$DY:$IB,MATCH($W324,Data!$DT:$DT,0),MATCH(AA$1&amp;"/"&amp;$A$2,Data!$DY$1:$IB$1,0)))</f>
        <v>0</v>
      </c>
      <c r="AB324" s="215">
        <f>IF(ISERROR(INDEX(Data!$DY:$IB,MATCH($W324,Data!$DT:$DT,0),MATCH(AB$1&amp;"/"&amp;$A$2,Data!$DY$1:$IB$1,0)))=TRUE,0,INDEX(Data!$DY:$IB,MATCH($W324,Data!$DT:$DT,0),MATCH(AB$1&amp;"/"&amp;$A$2,Data!$DY$1:$IB$1,0)))</f>
        <v>0</v>
      </c>
      <c r="AC324" s="213">
        <f t="array" aca="1" ref="AC324" ca="1">SUMPRODUCT(($X324:$AB324&lt;=AC$2)*($X324:$AB324&gt;0))</f>
        <v>0</v>
      </c>
      <c r="AD324" s="213">
        <f t="shared" ca="1" si="93"/>
        <v>0</v>
      </c>
      <c r="AE324" s="213">
        <f t="shared" ca="1" si="93"/>
        <v>0</v>
      </c>
      <c r="AF324" s="213">
        <f t="shared" ca="1" si="93"/>
        <v>0</v>
      </c>
      <c r="AG324" s="213">
        <f t="shared" ca="1" si="93"/>
        <v>0</v>
      </c>
      <c r="AH324" s="213">
        <f t="shared" ca="1" si="93"/>
        <v>0</v>
      </c>
      <c r="AI324" s="213">
        <f t="shared" ca="1" si="47"/>
        <v>0</v>
      </c>
      <c r="AJ324" s="213" t="str">
        <f t="shared" ca="1" si="84"/>
        <v/>
      </c>
      <c r="AK324" s="213" t="str">
        <f t="shared" ca="1" si="85"/>
        <v/>
      </c>
      <c r="AL324" s="213" t="str">
        <f t="shared" ca="1" si="86"/>
        <v/>
      </c>
      <c r="AM324" s="213" t="str">
        <f t="shared" ca="1" si="87"/>
        <v/>
      </c>
      <c r="AN324" s="213" t="str">
        <f t="shared" ca="1" si="88"/>
        <v/>
      </c>
      <c r="AO324" s="213" t="str">
        <f t="shared" ca="1" si="89"/>
        <v/>
      </c>
      <c r="AP324" s="213" t="str">
        <f t="shared" ca="1" si="90"/>
        <v/>
      </c>
      <c r="AQ324" s="213" t="str">
        <f t="shared" ca="1" si="91"/>
        <v/>
      </c>
      <c r="AR324" s="204" t="str">
        <f ca="1">IF(OFFSET($AB324,0,MATCH(A$17,AC$1:AI$1,0))=0,"",OFFSET($AB324,0,MATCH(A$17,AC$1:AI$1,0))&amp;" / "&amp;W324 &amp;" ("&amp;INDEX(Data!DX:DX,MATCH(W324,Data!DT:DT,0))&amp;")")</f>
        <v/>
      </c>
      <c r="AS324" s="204" t="e">
        <f>INDEX(Data!DX:DX,MATCH(W324,Data!DT:DT,0))</f>
        <v>#REF!</v>
      </c>
      <c r="AT324" s="204" t="e">
        <f>MID(INDEX(Data!A:A,MATCH(W324,Data!DT:DT,0)),2,5)</f>
        <v>#REF!</v>
      </c>
      <c r="AU324" s="204" t="e">
        <f>INDEX(Data!DW:DW,MATCH(W324,Data!DT:DT,0))</f>
        <v>#REF!</v>
      </c>
      <c r="AV324" s="204" t="str">
        <f t="shared" ca="1" si="92"/>
        <v/>
      </c>
      <c r="AW324" s="204" t="e">
        <f t="array" aca="1" ref="AW324" ca="1">INDEX($AR$3:$AR$102,MATCH(LARGE(COUNTIF($AQ$3:$AQ$102,"&lt;"&amp;$AQ$3:$AQ$102),ROWS(AQ$3:AQ324)),COUNTIF($AQ$3:$AQ$102,"&lt;"&amp;$AQ$3:$AQ$102),0))</f>
        <v>#NUM!</v>
      </c>
      <c r="AX324" s="344"/>
      <c r="AY324" s="203"/>
      <c r="AZ324" s="203"/>
      <c r="BA324" s="203"/>
      <c r="BB324" s="203"/>
      <c r="BC324" s="203"/>
      <c r="BD324" s="203"/>
      <c r="BE324" s="203"/>
      <c r="BF324" s="203"/>
      <c r="BG324" s="203"/>
      <c r="BH324" s="203"/>
      <c r="BI324" s="203"/>
      <c r="BJ324" s="203"/>
      <c r="BK324" s="203"/>
      <c r="BL324" s="203"/>
      <c r="BM324" s="203"/>
      <c r="BN324" s="203"/>
      <c r="BO324" s="203"/>
      <c r="BP324" s="203"/>
      <c r="BQ324" s="203"/>
      <c r="BR324" s="203"/>
      <c r="BS324" s="203"/>
      <c r="BT324" s="203"/>
      <c r="BU324" s="203"/>
      <c r="BV324" s="203"/>
      <c r="BW324" s="203"/>
      <c r="BX324" s="203"/>
      <c r="BY324" s="203"/>
      <c r="BZ324" s="203"/>
      <c r="CA324" s="203"/>
      <c r="CB324" s="203"/>
      <c r="CC324" s="203"/>
      <c r="CD324" s="203"/>
      <c r="CE324" s="203"/>
      <c r="CF324" s="203"/>
      <c r="CG324" s="203"/>
      <c r="CH324" s="203"/>
      <c r="CI324" s="203"/>
      <c r="CJ324" s="203"/>
      <c r="CK324" s="203"/>
    </row>
    <row r="325" spans="1:89" s="65" customFormat="1" x14ac:dyDescent="0.25">
      <c r="A325" s="261"/>
      <c r="P325" s="203"/>
      <c r="Q325" s="203"/>
      <c r="R325" s="203"/>
      <c r="S325" s="203"/>
      <c r="T325" s="203"/>
      <c r="U325" s="213"/>
      <c r="V325" s="258"/>
      <c r="W325" s="213" t="e">
        <f>Data!#REF!</f>
        <v>#REF!</v>
      </c>
      <c r="X325" s="215">
        <f>IF(ISERROR(INDEX(Data!$DY:$IB,MATCH($W325,Data!$DT:$DT,0),MATCH(X$1&amp;"/"&amp;$A$2,Data!$DY$1:$IB$1,0)))=TRUE,0,INDEX(Data!$DY:$IB,MATCH($W325,Data!$DT:$DT,0),MATCH(X$1&amp;"/"&amp;$A$2,Data!$DY$1:$IB$1,0)))</f>
        <v>0</v>
      </c>
      <c r="Y325" s="215">
        <f>IF(ISERROR(INDEX(Data!$DY:$IB,MATCH($W325,Data!$DT:$DT,0),MATCH(Y$1&amp;"/"&amp;$A$2,Data!$DY$1:$IB$1,0)))=TRUE,0,INDEX(Data!$DY:$IB,MATCH($W325,Data!$DT:$DT,0),MATCH(Y$1&amp;"/"&amp;$A$2,Data!$DY$1:$IB$1,0)))</f>
        <v>0</v>
      </c>
      <c r="Z325" s="215">
        <f>IF(ISERROR(INDEX(Data!$DY:$IB,MATCH($W325,Data!$DT:$DT,0),MATCH(Z$1&amp;"/"&amp;$A$2,Data!$DY$1:$IB$1,0)))=TRUE,0,INDEX(Data!$DY:$IB,MATCH($W325,Data!$DT:$DT,0),MATCH(Z$1&amp;"/"&amp;$A$2,Data!$DY$1:$IB$1,0)))</f>
        <v>0</v>
      </c>
      <c r="AA325" s="215">
        <f>IF(ISERROR(INDEX(Data!$DY:$IB,MATCH($W325,Data!$DT:$DT,0),MATCH(AA$1&amp;"/"&amp;$A$2,Data!$DY$1:$IB$1,0)))=TRUE,0,INDEX(Data!$DY:$IB,MATCH($W325,Data!$DT:$DT,0),MATCH(AA$1&amp;"/"&amp;$A$2,Data!$DY$1:$IB$1,0)))</f>
        <v>0</v>
      </c>
      <c r="AB325" s="215">
        <f>IF(ISERROR(INDEX(Data!$DY:$IB,MATCH($W325,Data!$DT:$DT,0),MATCH(AB$1&amp;"/"&amp;$A$2,Data!$DY$1:$IB$1,0)))=TRUE,0,INDEX(Data!$DY:$IB,MATCH($W325,Data!$DT:$DT,0),MATCH(AB$1&amp;"/"&amp;$A$2,Data!$DY$1:$IB$1,0)))</f>
        <v>0</v>
      </c>
      <c r="AC325" s="213">
        <f t="array" aca="1" ref="AC325" ca="1">SUMPRODUCT(($X325:$AB325&lt;=AC$2)*($X325:$AB325&gt;0))</f>
        <v>0</v>
      </c>
      <c r="AD325" s="213">
        <f t="shared" ca="1" si="93"/>
        <v>0</v>
      </c>
      <c r="AE325" s="213">
        <f t="shared" ca="1" si="93"/>
        <v>0</v>
      </c>
      <c r="AF325" s="213">
        <f t="shared" ca="1" si="93"/>
        <v>0</v>
      </c>
      <c r="AG325" s="213">
        <f t="shared" ca="1" si="93"/>
        <v>0</v>
      </c>
      <c r="AH325" s="213">
        <f t="shared" ca="1" si="93"/>
        <v>0</v>
      </c>
      <c r="AI325" s="213">
        <f t="shared" ca="1" si="47"/>
        <v>0</v>
      </c>
      <c r="AJ325" s="213" t="str">
        <f t="shared" ca="1" si="84"/>
        <v/>
      </c>
      <c r="AK325" s="213" t="str">
        <f t="shared" ca="1" si="85"/>
        <v/>
      </c>
      <c r="AL325" s="213" t="str">
        <f t="shared" ca="1" si="86"/>
        <v/>
      </c>
      <c r="AM325" s="213" t="str">
        <f t="shared" ca="1" si="87"/>
        <v/>
      </c>
      <c r="AN325" s="213" t="str">
        <f t="shared" ca="1" si="88"/>
        <v/>
      </c>
      <c r="AO325" s="213" t="str">
        <f t="shared" ca="1" si="89"/>
        <v/>
      </c>
      <c r="AP325" s="213" t="str">
        <f t="shared" ca="1" si="90"/>
        <v/>
      </c>
      <c r="AQ325" s="213" t="str">
        <f t="shared" ca="1" si="91"/>
        <v/>
      </c>
      <c r="AR325" s="204" t="str">
        <f ca="1">IF(OFFSET($AB325,0,MATCH(A$17,AC$1:AI$1,0))=0,"",OFFSET($AB325,0,MATCH(A$17,AC$1:AI$1,0))&amp;" / "&amp;W325 &amp;" ("&amp;INDEX(Data!DX:DX,MATCH(W325,Data!DT:DT,0))&amp;")")</f>
        <v/>
      </c>
      <c r="AS325" s="204" t="e">
        <f>INDEX(Data!DX:DX,MATCH(W325,Data!DT:DT,0))</f>
        <v>#REF!</v>
      </c>
      <c r="AT325" s="204" t="e">
        <f>MID(INDEX(Data!A:A,MATCH(W325,Data!DT:DT,0)),2,5)</f>
        <v>#REF!</v>
      </c>
      <c r="AU325" s="204" t="e">
        <f>INDEX(Data!DW:DW,MATCH(W325,Data!DT:DT,0))</f>
        <v>#REF!</v>
      </c>
      <c r="AV325" s="204" t="str">
        <f t="shared" ca="1" si="92"/>
        <v/>
      </c>
      <c r="AW325" s="204" t="e">
        <f t="array" aca="1" ref="AW325" ca="1">INDEX($AR$3:$AR$102,MATCH(LARGE(COUNTIF($AQ$3:$AQ$102,"&lt;"&amp;$AQ$3:$AQ$102),ROWS(AQ$3:AQ325)),COUNTIF($AQ$3:$AQ$102,"&lt;"&amp;$AQ$3:$AQ$102),0))</f>
        <v>#NUM!</v>
      </c>
      <c r="AX325" s="344"/>
      <c r="AY325" s="203"/>
      <c r="AZ325" s="203"/>
      <c r="BA325" s="203"/>
      <c r="BB325" s="203"/>
      <c r="BC325" s="203"/>
      <c r="BD325" s="203"/>
      <c r="BE325" s="203"/>
      <c r="BF325" s="203"/>
      <c r="BG325" s="203"/>
      <c r="BH325" s="203"/>
      <c r="BI325" s="203"/>
      <c r="BJ325" s="203"/>
      <c r="BK325" s="203"/>
      <c r="BL325" s="203"/>
      <c r="BM325" s="203"/>
      <c r="BN325" s="203"/>
      <c r="BO325" s="203"/>
      <c r="BP325" s="203"/>
      <c r="BQ325" s="203"/>
      <c r="BR325" s="203"/>
      <c r="BS325" s="203"/>
      <c r="BT325" s="203"/>
      <c r="BU325" s="203"/>
      <c r="BV325" s="203"/>
      <c r="BW325" s="203"/>
      <c r="BX325" s="203"/>
      <c r="BY325" s="203"/>
      <c r="BZ325" s="203"/>
      <c r="CA325" s="203"/>
      <c r="CB325" s="203"/>
      <c r="CC325" s="203"/>
      <c r="CD325" s="203"/>
      <c r="CE325" s="203"/>
      <c r="CF325" s="203"/>
      <c r="CG325" s="203"/>
      <c r="CH325" s="203"/>
      <c r="CI325" s="203"/>
      <c r="CJ325" s="203"/>
      <c r="CK325" s="203"/>
    </row>
    <row r="326" spans="1:89" s="65" customFormat="1" x14ac:dyDescent="0.25">
      <c r="A326" s="261"/>
      <c r="P326" s="203"/>
      <c r="Q326" s="203"/>
      <c r="R326" s="203"/>
      <c r="S326" s="203"/>
      <c r="T326" s="203"/>
      <c r="U326" s="213"/>
      <c r="V326" s="258"/>
      <c r="W326" s="213" t="e">
        <f>Data!#REF!</f>
        <v>#REF!</v>
      </c>
      <c r="X326" s="215">
        <f>IF(ISERROR(INDEX(Data!$DY:$IB,MATCH($W326,Data!$DT:$DT,0),MATCH(X$1&amp;"/"&amp;$A$2,Data!$DY$1:$IB$1,0)))=TRUE,0,INDEX(Data!$DY:$IB,MATCH($W326,Data!$DT:$DT,0),MATCH(X$1&amp;"/"&amp;$A$2,Data!$DY$1:$IB$1,0)))</f>
        <v>0</v>
      </c>
      <c r="Y326" s="215">
        <f>IF(ISERROR(INDEX(Data!$DY:$IB,MATCH($W326,Data!$DT:$DT,0),MATCH(Y$1&amp;"/"&amp;$A$2,Data!$DY$1:$IB$1,0)))=TRUE,0,INDEX(Data!$DY:$IB,MATCH($W326,Data!$DT:$DT,0),MATCH(Y$1&amp;"/"&amp;$A$2,Data!$DY$1:$IB$1,0)))</f>
        <v>0</v>
      </c>
      <c r="Z326" s="215">
        <f>IF(ISERROR(INDEX(Data!$DY:$IB,MATCH($W326,Data!$DT:$DT,0),MATCH(Z$1&amp;"/"&amp;$A$2,Data!$DY$1:$IB$1,0)))=TRUE,0,INDEX(Data!$DY:$IB,MATCH($W326,Data!$DT:$DT,0),MATCH(Z$1&amp;"/"&amp;$A$2,Data!$DY$1:$IB$1,0)))</f>
        <v>0</v>
      </c>
      <c r="AA326" s="215">
        <f>IF(ISERROR(INDEX(Data!$DY:$IB,MATCH($W326,Data!$DT:$DT,0),MATCH(AA$1&amp;"/"&amp;$A$2,Data!$DY$1:$IB$1,0)))=TRUE,0,INDEX(Data!$DY:$IB,MATCH($W326,Data!$DT:$DT,0),MATCH(AA$1&amp;"/"&amp;$A$2,Data!$DY$1:$IB$1,0)))</f>
        <v>0</v>
      </c>
      <c r="AB326" s="215">
        <f>IF(ISERROR(INDEX(Data!$DY:$IB,MATCH($W326,Data!$DT:$DT,0),MATCH(AB$1&amp;"/"&amp;$A$2,Data!$DY$1:$IB$1,0)))=TRUE,0,INDEX(Data!$DY:$IB,MATCH($W326,Data!$DT:$DT,0),MATCH(AB$1&amp;"/"&amp;$A$2,Data!$DY$1:$IB$1,0)))</f>
        <v>0</v>
      </c>
      <c r="AC326" s="213">
        <f t="array" aca="1" ref="AC326" ca="1">SUMPRODUCT(($X326:$AB326&lt;=AC$2)*($X326:$AB326&gt;0))</f>
        <v>0</v>
      </c>
      <c r="AD326" s="213">
        <f t="shared" ca="1" si="93"/>
        <v>0</v>
      </c>
      <c r="AE326" s="213">
        <f t="shared" ca="1" si="93"/>
        <v>0</v>
      </c>
      <c r="AF326" s="213">
        <f t="shared" ca="1" si="93"/>
        <v>0</v>
      </c>
      <c r="AG326" s="213">
        <f t="shared" ca="1" si="93"/>
        <v>0</v>
      </c>
      <c r="AH326" s="213">
        <f t="shared" ca="1" si="93"/>
        <v>0</v>
      </c>
      <c r="AI326" s="213">
        <f t="shared" ca="1" si="47"/>
        <v>0</v>
      </c>
      <c r="AJ326" s="213" t="str">
        <f t="shared" ca="1" si="84"/>
        <v/>
      </c>
      <c r="AK326" s="213" t="str">
        <f t="shared" ca="1" si="85"/>
        <v/>
      </c>
      <c r="AL326" s="213" t="str">
        <f t="shared" ca="1" si="86"/>
        <v/>
      </c>
      <c r="AM326" s="213" t="str">
        <f t="shared" ca="1" si="87"/>
        <v/>
      </c>
      <c r="AN326" s="213" t="str">
        <f t="shared" ca="1" si="88"/>
        <v/>
      </c>
      <c r="AO326" s="213" t="str">
        <f t="shared" ca="1" si="89"/>
        <v/>
      </c>
      <c r="AP326" s="213" t="str">
        <f t="shared" ca="1" si="90"/>
        <v/>
      </c>
      <c r="AQ326" s="213" t="str">
        <f t="shared" ca="1" si="91"/>
        <v/>
      </c>
      <c r="AR326" s="204" t="str">
        <f ca="1">IF(OFFSET($AB326,0,MATCH(A$17,AC$1:AI$1,0))=0,"",OFFSET($AB326,0,MATCH(A$17,AC$1:AI$1,0))&amp;" / "&amp;W326 &amp;" ("&amp;INDEX(Data!DX:DX,MATCH(W326,Data!DT:DT,0))&amp;")")</f>
        <v/>
      </c>
      <c r="AS326" s="204" t="e">
        <f>INDEX(Data!DX:DX,MATCH(W326,Data!DT:DT,0))</f>
        <v>#REF!</v>
      </c>
      <c r="AT326" s="204" t="e">
        <f>MID(INDEX(Data!A:A,MATCH(W326,Data!DT:DT,0)),2,5)</f>
        <v>#REF!</v>
      </c>
      <c r="AU326" s="204" t="e">
        <f>INDEX(Data!DW:DW,MATCH(W326,Data!DT:DT,0))</f>
        <v>#REF!</v>
      </c>
      <c r="AV326" s="204" t="str">
        <f t="shared" ca="1" si="92"/>
        <v/>
      </c>
      <c r="AW326" s="204" t="e">
        <f t="array" aca="1" ref="AW326" ca="1">INDEX($AR$3:$AR$102,MATCH(LARGE(COUNTIF($AQ$3:$AQ$102,"&lt;"&amp;$AQ$3:$AQ$102),ROWS(AQ$3:AQ326)),COUNTIF($AQ$3:$AQ$102,"&lt;"&amp;$AQ$3:$AQ$102),0))</f>
        <v>#NUM!</v>
      </c>
      <c r="AX326" s="344"/>
      <c r="AY326" s="203"/>
      <c r="AZ326" s="203"/>
      <c r="BA326" s="203"/>
      <c r="BB326" s="203"/>
      <c r="BC326" s="203"/>
      <c r="BD326" s="203"/>
      <c r="BE326" s="203"/>
      <c r="BF326" s="203"/>
      <c r="BG326" s="203"/>
      <c r="BH326" s="203"/>
      <c r="BI326" s="203"/>
      <c r="BJ326" s="203"/>
      <c r="BK326" s="203"/>
      <c r="BL326" s="203"/>
      <c r="BM326" s="203"/>
      <c r="BN326" s="203"/>
      <c r="BO326" s="203"/>
      <c r="BP326" s="203"/>
      <c r="BQ326" s="203"/>
      <c r="BR326" s="203"/>
      <c r="BS326" s="203"/>
      <c r="BT326" s="203"/>
      <c r="BU326" s="203"/>
      <c r="BV326" s="203"/>
      <c r="BW326" s="203"/>
      <c r="BX326" s="203"/>
      <c r="BY326" s="203"/>
      <c r="BZ326" s="203"/>
      <c r="CA326" s="203"/>
      <c r="CB326" s="203"/>
      <c r="CC326" s="203"/>
      <c r="CD326" s="203"/>
      <c r="CE326" s="203"/>
      <c r="CF326" s="203"/>
      <c r="CG326" s="203"/>
      <c r="CH326" s="203"/>
      <c r="CI326" s="203"/>
      <c r="CJ326" s="203"/>
      <c r="CK326" s="203"/>
    </row>
    <row r="327" spans="1:89" s="65" customFormat="1" x14ac:dyDescent="0.25">
      <c r="A327" s="261"/>
      <c r="P327" s="203"/>
      <c r="Q327" s="203"/>
      <c r="R327" s="203"/>
      <c r="S327" s="203"/>
      <c r="T327" s="203"/>
      <c r="U327" s="213"/>
      <c r="V327" s="258"/>
      <c r="W327" s="213" t="e">
        <f>Data!#REF!</f>
        <v>#REF!</v>
      </c>
      <c r="X327" s="215">
        <f>IF(ISERROR(INDEX(Data!$DY:$IB,MATCH($W327,Data!$DT:$DT,0),MATCH(X$1&amp;"/"&amp;$A$2,Data!$DY$1:$IB$1,0)))=TRUE,0,INDEX(Data!$DY:$IB,MATCH($W327,Data!$DT:$DT,0),MATCH(X$1&amp;"/"&amp;$A$2,Data!$DY$1:$IB$1,0)))</f>
        <v>0</v>
      </c>
      <c r="Y327" s="215">
        <f>IF(ISERROR(INDEX(Data!$DY:$IB,MATCH($W327,Data!$DT:$DT,0),MATCH(Y$1&amp;"/"&amp;$A$2,Data!$DY$1:$IB$1,0)))=TRUE,0,INDEX(Data!$DY:$IB,MATCH($W327,Data!$DT:$DT,0),MATCH(Y$1&amp;"/"&amp;$A$2,Data!$DY$1:$IB$1,0)))</f>
        <v>0</v>
      </c>
      <c r="Z327" s="215">
        <f>IF(ISERROR(INDEX(Data!$DY:$IB,MATCH($W327,Data!$DT:$DT,0),MATCH(Z$1&amp;"/"&amp;$A$2,Data!$DY$1:$IB$1,0)))=TRUE,0,INDEX(Data!$DY:$IB,MATCH($W327,Data!$DT:$DT,0),MATCH(Z$1&amp;"/"&amp;$A$2,Data!$DY$1:$IB$1,0)))</f>
        <v>0</v>
      </c>
      <c r="AA327" s="215">
        <f>IF(ISERROR(INDEX(Data!$DY:$IB,MATCH($W327,Data!$DT:$DT,0),MATCH(AA$1&amp;"/"&amp;$A$2,Data!$DY$1:$IB$1,0)))=TRUE,0,INDEX(Data!$DY:$IB,MATCH($W327,Data!$DT:$DT,0),MATCH(AA$1&amp;"/"&amp;$A$2,Data!$DY$1:$IB$1,0)))</f>
        <v>0</v>
      </c>
      <c r="AB327" s="215">
        <f>IF(ISERROR(INDEX(Data!$DY:$IB,MATCH($W327,Data!$DT:$DT,0),MATCH(AB$1&amp;"/"&amp;$A$2,Data!$DY$1:$IB$1,0)))=TRUE,0,INDEX(Data!$DY:$IB,MATCH($W327,Data!$DT:$DT,0),MATCH(AB$1&amp;"/"&amp;$A$2,Data!$DY$1:$IB$1,0)))</f>
        <v>0</v>
      </c>
      <c r="AC327" s="213">
        <f t="array" aca="1" ref="AC327" ca="1">SUMPRODUCT(($X327:$AB327&lt;=AC$2)*($X327:$AB327&gt;0))</f>
        <v>0</v>
      </c>
      <c r="AD327" s="213">
        <f t="shared" ca="1" si="93"/>
        <v>0</v>
      </c>
      <c r="AE327" s="213">
        <f t="shared" ca="1" si="93"/>
        <v>0</v>
      </c>
      <c r="AF327" s="213">
        <f t="shared" ca="1" si="93"/>
        <v>0</v>
      </c>
      <c r="AG327" s="213">
        <f t="shared" ca="1" si="93"/>
        <v>0</v>
      </c>
      <c r="AH327" s="213">
        <f t="shared" ca="1" si="93"/>
        <v>0</v>
      </c>
      <c r="AI327" s="213">
        <f t="shared" ca="1" si="47"/>
        <v>0</v>
      </c>
      <c r="AJ327" s="213" t="str">
        <f t="shared" ca="1" si="84"/>
        <v/>
      </c>
      <c r="AK327" s="213" t="str">
        <f t="shared" ca="1" si="85"/>
        <v/>
      </c>
      <c r="AL327" s="213" t="str">
        <f t="shared" ca="1" si="86"/>
        <v/>
      </c>
      <c r="AM327" s="213" t="str">
        <f t="shared" ca="1" si="87"/>
        <v/>
      </c>
      <c r="AN327" s="213" t="str">
        <f t="shared" ca="1" si="88"/>
        <v/>
      </c>
      <c r="AO327" s="213" t="str">
        <f t="shared" ca="1" si="89"/>
        <v/>
      </c>
      <c r="AP327" s="213" t="str">
        <f t="shared" ca="1" si="90"/>
        <v/>
      </c>
      <c r="AQ327" s="213" t="str">
        <f t="shared" ca="1" si="91"/>
        <v/>
      </c>
      <c r="AR327" s="204" t="str">
        <f ca="1">IF(OFFSET($AB327,0,MATCH(A$17,AC$1:AI$1,0))=0,"",OFFSET($AB327,0,MATCH(A$17,AC$1:AI$1,0))&amp;" / "&amp;W327 &amp;" ("&amp;INDEX(Data!DX:DX,MATCH(W327,Data!DT:DT,0))&amp;")")</f>
        <v/>
      </c>
      <c r="AS327" s="204" t="e">
        <f>INDEX(Data!DX:DX,MATCH(W327,Data!DT:DT,0))</f>
        <v>#REF!</v>
      </c>
      <c r="AT327" s="204" t="e">
        <f>MID(INDEX(Data!A:A,MATCH(W327,Data!DT:DT,0)),2,5)</f>
        <v>#REF!</v>
      </c>
      <c r="AU327" s="204" t="e">
        <f>INDEX(Data!DW:DW,MATCH(W327,Data!DT:DT,0))</f>
        <v>#REF!</v>
      </c>
      <c r="AV327" s="204" t="str">
        <f t="shared" ca="1" si="92"/>
        <v/>
      </c>
      <c r="AW327" s="204" t="e">
        <f t="array" aca="1" ref="AW327" ca="1">INDEX($AR$3:$AR$102,MATCH(LARGE(COUNTIF($AQ$3:$AQ$102,"&lt;"&amp;$AQ$3:$AQ$102),ROWS(AQ$3:AQ327)),COUNTIF($AQ$3:$AQ$102,"&lt;"&amp;$AQ$3:$AQ$102),0))</f>
        <v>#NUM!</v>
      </c>
      <c r="AX327" s="344"/>
      <c r="AY327" s="203"/>
      <c r="AZ327" s="203"/>
      <c r="BA327" s="203"/>
      <c r="BB327" s="203"/>
      <c r="BC327" s="203"/>
      <c r="BD327" s="203"/>
      <c r="BE327" s="203"/>
      <c r="BF327" s="203"/>
      <c r="BG327" s="203"/>
      <c r="BH327" s="203"/>
      <c r="BI327" s="203"/>
      <c r="BJ327" s="203"/>
      <c r="BK327" s="203"/>
      <c r="BL327" s="203"/>
      <c r="BM327" s="203"/>
      <c r="BN327" s="203"/>
      <c r="BO327" s="203"/>
      <c r="BP327" s="203"/>
      <c r="BQ327" s="203"/>
      <c r="BR327" s="203"/>
      <c r="BS327" s="203"/>
      <c r="BT327" s="203"/>
      <c r="BU327" s="203"/>
      <c r="BV327" s="203"/>
      <c r="BW327" s="203"/>
      <c r="BX327" s="203"/>
      <c r="BY327" s="203"/>
      <c r="BZ327" s="203"/>
      <c r="CA327" s="203"/>
      <c r="CB327" s="203"/>
      <c r="CC327" s="203"/>
      <c r="CD327" s="203"/>
      <c r="CE327" s="203"/>
      <c r="CF327" s="203"/>
      <c r="CG327" s="203"/>
      <c r="CH327" s="203"/>
      <c r="CI327" s="203"/>
      <c r="CJ327" s="203"/>
      <c r="CK327" s="203"/>
    </row>
    <row r="328" spans="1:89" s="65" customFormat="1" x14ac:dyDescent="0.25">
      <c r="A328" s="261"/>
      <c r="P328" s="203"/>
      <c r="Q328" s="203"/>
      <c r="R328" s="203"/>
      <c r="S328" s="203"/>
      <c r="T328" s="203"/>
      <c r="U328" s="213"/>
      <c r="V328" s="258"/>
      <c r="W328" s="213" t="e">
        <f>Data!#REF!</f>
        <v>#REF!</v>
      </c>
      <c r="X328" s="215">
        <f>IF(ISERROR(INDEX(Data!$DY:$IB,MATCH($W328,Data!$DT:$DT,0),MATCH(X$1&amp;"/"&amp;$A$2,Data!$DY$1:$IB$1,0)))=TRUE,0,INDEX(Data!$DY:$IB,MATCH($W328,Data!$DT:$DT,0),MATCH(X$1&amp;"/"&amp;$A$2,Data!$DY$1:$IB$1,0)))</f>
        <v>0</v>
      </c>
      <c r="Y328" s="215">
        <f>IF(ISERROR(INDEX(Data!$DY:$IB,MATCH($W328,Data!$DT:$DT,0),MATCH(Y$1&amp;"/"&amp;$A$2,Data!$DY$1:$IB$1,0)))=TRUE,0,INDEX(Data!$DY:$IB,MATCH($W328,Data!$DT:$DT,0),MATCH(Y$1&amp;"/"&amp;$A$2,Data!$DY$1:$IB$1,0)))</f>
        <v>0</v>
      </c>
      <c r="Z328" s="215">
        <f>IF(ISERROR(INDEX(Data!$DY:$IB,MATCH($W328,Data!$DT:$DT,0),MATCH(Z$1&amp;"/"&amp;$A$2,Data!$DY$1:$IB$1,0)))=TRUE,0,INDEX(Data!$DY:$IB,MATCH($W328,Data!$DT:$DT,0),MATCH(Z$1&amp;"/"&amp;$A$2,Data!$DY$1:$IB$1,0)))</f>
        <v>0</v>
      </c>
      <c r="AA328" s="215">
        <f>IF(ISERROR(INDEX(Data!$DY:$IB,MATCH($W328,Data!$DT:$DT,0),MATCH(AA$1&amp;"/"&amp;$A$2,Data!$DY$1:$IB$1,0)))=TRUE,0,INDEX(Data!$DY:$IB,MATCH($W328,Data!$DT:$DT,0),MATCH(AA$1&amp;"/"&amp;$A$2,Data!$DY$1:$IB$1,0)))</f>
        <v>0</v>
      </c>
      <c r="AB328" s="215">
        <f>IF(ISERROR(INDEX(Data!$DY:$IB,MATCH($W328,Data!$DT:$DT,0),MATCH(AB$1&amp;"/"&amp;$A$2,Data!$DY$1:$IB$1,0)))=TRUE,0,INDEX(Data!$DY:$IB,MATCH($W328,Data!$DT:$DT,0),MATCH(AB$1&amp;"/"&amp;$A$2,Data!$DY$1:$IB$1,0)))</f>
        <v>0</v>
      </c>
      <c r="AC328" s="213">
        <f t="array" aca="1" ref="AC328" ca="1">SUMPRODUCT(($X328:$AB328&lt;=AC$2)*($X328:$AB328&gt;0))</f>
        <v>0</v>
      </c>
      <c r="AD328" s="213">
        <f t="shared" ca="1" si="93"/>
        <v>0</v>
      </c>
      <c r="AE328" s="213">
        <f t="shared" ca="1" si="93"/>
        <v>0</v>
      </c>
      <c r="AF328" s="213">
        <f t="shared" ca="1" si="93"/>
        <v>0</v>
      </c>
      <c r="AG328" s="213">
        <f t="shared" ca="1" si="93"/>
        <v>0</v>
      </c>
      <c r="AH328" s="213">
        <f t="shared" ca="1" si="93"/>
        <v>0</v>
      </c>
      <c r="AI328" s="213">
        <f t="shared" ref="AI328:AI391" ca="1" si="94">COUNTIF($X328:$AB328,"&gt;="&amp;AI$2)</f>
        <v>0</v>
      </c>
      <c r="AJ328" s="213" t="str">
        <f t="shared" ca="1" si="84"/>
        <v/>
      </c>
      <c r="AK328" s="213" t="str">
        <f t="shared" ca="1" si="85"/>
        <v/>
      </c>
      <c r="AL328" s="213" t="str">
        <f t="shared" ca="1" si="86"/>
        <v/>
      </c>
      <c r="AM328" s="213" t="str">
        <f t="shared" ca="1" si="87"/>
        <v/>
      </c>
      <c r="AN328" s="213" t="str">
        <f t="shared" ca="1" si="88"/>
        <v/>
      </c>
      <c r="AO328" s="213" t="str">
        <f t="shared" ca="1" si="89"/>
        <v/>
      </c>
      <c r="AP328" s="213" t="str">
        <f t="shared" ca="1" si="90"/>
        <v/>
      </c>
      <c r="AQ328" s="213" t="str">
        <f t="shared" ca="1" si="91"/>
        <v/>
      </c>
      <c r="AR328" s="204" t="str">
        <f ca="1">IF(OFFSET($AB328,0,MATCH(A$17,AC$1:AI$1,0))=0,"",OFFSET($AB328,0,MATCH(A$17,AC$1:AI$1,0))&amp;" / "&amp;W328 &amp;" ("&amp;INDEX(Data!DX:DX,MATCH(W328,Data!DT:DT,0))&amp;")")</f>
        <v/>
      </c>
      <c r="AS328" s="204" t="e">
        <f>INDEX(Data!DX:DX,MATCH(W328,Data!DT:DT,0))</f>
        <v>#REF!</v>
      </c>
      <c r="AT328" s="204" t="e">
        <f>MID(INDEX(Data!A:A,MATCH(W328,Data!DT:DT,0)),2,5)</f>
        <v>#REF!</v>
      </c>
      <c r="AU328" s="204" t="e">
        <f>INDEX(Data!DW:DW,MATCH(W328,Data!DT:DT,0))</f>
        <v>#REF!</v>
      </c>
      <c r="AV328" s="204" t="str">
        <f t="shared" ca="1" si="92"/>
        <v/>
      </c>
      <c r="AW328" s="204" t="e">
        <f t="array" aca="1" ref="AW328" ca="1">INDEX($AR$3:$AR$102,MATCH(LARGE(COUNTIF($AQ$3:$AQ$102,"&lt;"&amp;$AQ$3:$AQ$102),ROWS(AQ$3:AQ328)),COUNTIF($AQ$3:$AQ$102,"&lt;"&amp;$AQ$3:$AQ$102),0))</f>
        <v>#NUM!</v>
      </c>
      <c r="AX328" s="344"/>
      <c r="AY328" s="203"/>
      <c r="AZ328" s="203"/>
      <c r="BA328" s="203"/>
      <c r="BB328" s="203"/>
      <c r="BC328" s="203"/>
      <c r="BD328" s="203"/>
      <c r="BE328" s="203"/>
      <c r="BF328" s="203"/>
      <c r="BG328" s="203"/>
      <c r="BH328" s="203"/>
      <c r="BI328" s="203"/>
      <c r="BJ328" s="203"/>
      <c r="BK328" s="203"/>
      <c r="BL328" s="203"/>
      <c r="BM328" s="203"/>
      <c r="BN328" s="203"/>
      <c r="BO328" s="203"/>
      <c r="BP328" s="203"/>
      <c r="BQ328" s="203"/>
      <c r="BR328" s="203"/>
      <c r="BS328" s="203"/>
      <c r="BT328" s="203"/>
      <c r="BU328" s="203"/>
      <c r="BV328" s="203"/>
      <c r="BW328" s="203"/>
      <c r="BX328" s="203"/>
      <c r="BY328" s="203"/>
      <c r="BZ328" s="203"/>
      <c r="CA328" s="203"/>
      <c r="CB328" s="203"/>
      <c r="CC328" s="203"/>
      <c r="CD328" s="203"/>
      <c r="CE328" s="203"/>
      <c r="CF328" s="203"/>
      <c r="CG328" s="203"/>
      <c r="CH328" s="203"/>
      <c r="CI328" s="203"/>
      <c r="CJ328" s="203"/>
      <c r="CK328" s="203"/>
    </row>
    <row r="329" spans="1:89" s="65" customFormat="1" x14ac:dyDescent="0.25">
      <c r="A329" s="261"/>
      <c r="P329" s="203"/>
      <c r="Q329" s="203"/>
      <c r="R329" s="203"/>
      <c r="S329" s="203"/>
      <c r="T329" s="203"/>
      <c r="U329" s="213"/>
      <c r="V329" s="258"/>
      <c r="W329" s="213" t="e">
        <f>Data!#REF!</f>
        <v>#REF!</v>
      </c>
      <c r="X329" s="215">
        <f>IF(ISERROR(INDEX(Data!$DY:$IB,MATCH($W329,Data!$DT:$DT,0),MATCH(X$1&amp;"/"&amp;$A$2,Data!$DY$1:$IB$1,0)))=TRUE,0,INDEX(Data!$DY:$IB,MATCH($W329,Data!$DT:$DT,0),MATCH(X$1&amp;"/"&amp;$A$2,Data!$DY$1:$IB$1,0)))</f>
        <v>0</v>
      </c>
      <c r="Y329" s="215">
        <f>IF(ISERROR(INDEX(Data!$DY:$IB,MATCH($W329,Data!$DT:$DT,0),MATCH(Y$1&amp;"/"&amp;$A$2,Data!$DY$1:$IB$1,0)))=TRUE,0,INDEX(Data!$DY:$IB,MATCH($W329,Data!$DT:$DT,0),MATCH(Y$1&amp;"/"&amp;$A$2,Data!$DY$1:$IB$1,0)))</f>
        <v>0</v>
      </c>
      <c r="Z329" s="215">
        <f>IF(ISERROR(INDEX(Data!$DY:$IB,MATCH($W329,Data!$DT:$DT,0),MATCH(Z$1&amp;"/"&amp;$A$2,Data!$DY$1:$IB$1,0)))=TRUE,0,INDEX(Data!$DY:$IB,MATCH($W329,Data!$DT:$DT,0),MATCH(Z$1&amp;"/"&amp;$A$2,Data!$DY$1:$IB$1,0)))</f>
        <v>0</v>
      </c>
      <c r="AA329" s="215">
        <f>IF(ISERROR(INDEX(Data!$DY:$IB,MATCH($W329,Data!$DT:$DT,0),MATCH(AA$1&amp;"/"&amp;$A$2,Data!$DY$1:$IB$1,0)))=TRUE,0,INDEX(Data!$DY:$IB,MATCH($W329,Data!$DT:$DT,0),MATCH(AA$1&amp;"/"&amp;$A$2,Data!$DY$1:$IB$1,0)))</f>
        <v>0</v>
      </c>
      <c r="AB329" s="215">
        <f>IF(ISERROR(INDEX(Data!$DY:$IB,MATCH($W329,Data!$DT:$DT,0),MATCH(AB$1&amp;"/"&amp;$A$2,Data!$DY$1:$IB$1,0)))=TRUE,0,INDEX(Data!$DY:$IB,MATCH($W329,Data!$DT:$DT,0),MATCH(AB$1&amp;"/"&amp;$A$2,Data!$DY$1:$IB$1,0)))</f>
        <v>0</v>
      </c>
      <c r="AC329" s="213">
        <f t="array" aca="1" ref="AC329" ca="1">SUMPRODUCT(($X329:$AB329&lt;=AC$2)*($X329:$AB329&gt;0))</f>
        <v>0</v>
      </c>
      <c r="AD329" s="213">
        <f t="shared" ca="1" si="93"/>
        <v>0</v>
      </c>
      <c r="AE329" s="213">
        <f t="shared" ca="1" si="93"/>
        <v>0</v>
      </c>
      <c r="AF329" s="213">
        <f t="shared" ca="1" si="93"/>
        <v>0</v>
      </c>
      <c r="AG329" s="213">
        <f t="shared" ca="1" si="93"/>
        <v>0</v>
      </c>
      <c r="AH329" s="213">
        <f t="shared" ca="1" si="93"/>
        <v>0</v>
      </c>
      <c r="AI329" s="213">
        <f t="shared" ca="1" si="94"/>
        <v>0</v>
      </c>
      <c r="AJ329" s="213" t="str">
        <f t="shared" ca="1" si="84"/>
        <v/>
      </c>
      <c r="AK329" s="213" t="str">
        <f t="shared" ca="1" si="85"/>
        <v/>
      </c>
      <c r="AL329" s="213" t="str">
        <f t="shared" ca="1" si="86"/>
        <v/>
      </c>
      <c r="AM329" s="213" t="str">
        <f t="shared" ca="1" si="87"/>
        <v/>
      </c>
      <c r="AN329" s="213" t="str">
        <f t="shared" ca="1" si="88"/>
        <v/>
      </c>
      <c r="AO329" s="213" t="str">
        <f t="shared" ca="1" si="89"/>
        <v/>
      </c>
      <c r="AP329" s="213" t="str">
        <f t="shared" ca="1" si="90"/>
        <v/>
      </c>
      <c r="AQ329" s="213" t="str">
        <f t="shared" ca="1" si="91"/>
        <v/>
      </c>
      <c r="AR329" s="204" t="str">
        <f ca="1">IF(OFFSET($AB329,0,MATCH(A$17,AC$1:AI$1,0))=0,"",OFFSET($AB329,0,MATCH(A$17,AC$1:AI$1,0))&amp;" / "&amp;W329 &amp;" ("&amp;INDEX(Data!DX:DX,MATCH(W329,Data!DT:DT,0))&amp;")")</f>
        <v/>
      </c>
      <c r="AS329" s="204" t="e">
        <f>INDEX(Data!DX:DX,MATCH(W329,Data!DT:DT,0))</f>
        <v>#REF!</v>
      </c>
      <c r="AT329" s="204" t="e">
        <f>MID(INDEX(Data!A:A,MATCH(W329,Data!DT:DT,0)),2,5)</f>
        <v>#REF!</v>
      </c>
      <c r="AU329" s="204" t="e">
        <f>INDEX(Data!DW:DW,MATCH(W329,Data!DT:DT,0))</f>
        <v>#REF!</v>
      </c>
      <c r="AV329" s="204" t="str">
        <f t="shared" ca="1" si="92"/>
        <v/>
      </c>
      <c r="AW329" s="204" t="e">
        <f t="array" aca="1" ref="AW329" ca="1">INDEX($AR$3:$AR$102,MATCH(LARGE(COUNTIF($AQ$3:$AQ$102,"&lt;"&amp;$AQ$3:$AQ$102),ROWS(AQ$3:AQ329)),COUNTIF($AQ$3:$AQ$102,"&lt;"&amp;$AQ$3:$AQ$102),0))</f>
        <v>#NUM!</v>
      </c>
      <c r="AX329" s="344"/>
      <c r="AY329" s="203"/>
      <c r="AZ329" s="203"/>
      <c r="BA329" s="203"/>
      <c r="BB329" s="203"/>
      <c r="BC329" s="203"/>
      <c r="BD329" s="203"/>
      <c r="BE329" s="203"/>
      <c r="BF329" s="203"/>
      <c r="BG329" s="203"/>
      <c r="BH329" s="203"/>
      <c r="BI329" s="203"/>
      <c r="BJ329" s="203"/>
      <c r="BK329" s="203"/>
      <c r="BL329" s="203"/>
      <c r="BM329" s="203"/>
      <c r="BN329" s="203"/>
      <c r="BO329" s="203"/>
      <c r="BP329" s="203"/>
      <c r="BQ329" s="203"/>
      <c r="BR329" s="203"/>
      <c r="BS329" s="203"/>
      <c r="BT329" s="203"/>
      <c r="BU329" s="203"/>
      <c r="BV329" s="203"/>
      <c r="BW329" s="203"/>
      <c r="BX329" s="203"/>
      <c r="BY329" s="203"/>
      <c r="BZ329" s="203"/>
      <c r="CA329" s="203"/>
      <c r="CB329" s="203"/>
      <c r="CC329" s="203"/>
      <c r="CD329" s="203"/>
      <c r="CE329" s="203"/>
      <c r="CF329" s="203"/>
      <c r="CG329" s="203"/>
      <c r="CH329" s="203"/>
      <c r="CI329" s="203"/>
      <c r="CJ329" s="203"/>
      <c r="CK329" s="203"/>
    </row>
    <row r="330" spans="1:89" s="65" customFormat="1" x14ac:dyDescent="0.25">
      <c r="A330" s="261"/>
      <c r="P330" s="203"/>
      <c r="Q330" s="203"/>
      <c r="R330" s="203"/>
      <c r="S330" s="203"/>
      <c r="T330" s="203"/>
      <c r="U330" s="213"/>
      <c r="V330" s="258"/>
      <c r="W330" s="213" t="e">
        <f>Data!#REF!</f>
        <v>#REF!</v>
      </c>
      <c r="X330" s="215">
        <f>IF(ISERROR(INDEX(Data!$DY:$IB,MATCH($W330,Data!$DT:$DT,0),MATCH(X$1&amp;"/"&amp;$A$2,Data!$DY$1:$IB$1,0)))=TRUE,0,INDEX(Data!$DY:$IB,MATCH($W330,Data!$DT:$DT,0),MATCH(X$1&amp;"/"&amp;$A$2,Data!$DY$1:$IB$1,0)))</f>
        <v>0</v>
      </c>
      <c r="Y330" s="215">
        <f>IF(ISERROR(INDEX(Data!$DY:$IB,MATCH($W330,Data!$DT:$DT,0),MATCH(Y$1&amp;"/"&amp;$A$2,Data!$DY$1:$IB$1,0)))=TRUE,0,INDEX(Data!$DY:$IB,MATCH($W330,Data!$DT:$DT,0),MATCH(Y$1&amp;"/"&amp;$A$2,Data!$DY$1:$IB$1,0)))</f>
        <v>0</v>
      </c>
      <c r="Z330" s="215">
        <f>IF(ISERROR(INDEX(Data!$DY:$IB,MATCH($W330,Data!$DT:$DT,0),MATCH(Z$1&amp;"/"&amp;$A$2,Data!$DY$1:$IB$1,0)))=TRUE,0,INDEX(Data!$DY:$IB,MATCH($W330,Data!$DT:$DT,0),MATCH(Z$1&amp;"/"&amp;$A$2,Data!$DY$1:$IB$1,0)))</f>
        <v>0</v>
      </c>
      <c r="AA330" s="215">
        <f>IF(ISERROR(INDEX(Data!$DY:$IB,MATCH($W330,Data!$DT:$DT,0),MATCH(AA$1&amp;"/"&amp;$A$2,Data!$DY$1:$IB$1,0)))=TRUE,0,INDEX(Data!$DY:$IB,MATCH($W330,Data!$DT:$DT,0),MATCH(AA$1&amp;"/"&amp;$A$2,Data!$DY$1:$IB$1,0)))</f>
        <v>0</v>
      </c>
      <c r="AB330" s="215">
        <f>IF(ISERROR(INDEX(Data!$DY:$IB,MATCH($W330,Data!$DT:$DT,0),MATCH(AB$1&amp;"/"&amp;$A$2,Data!$DY$1:$IB$1,0)))=TRUE,0,INDEX(Data!$DY:$IB,MATCH($W330,Data!$DT:$DT,0),MATCH(AB$1&amp;"/"&amp;$A$2,Data!$DY$1:$IB$1,0)))</f>
        <v>0</v>
      </c>
      <c r="AC330" s="213">
        <f t="array" aca="1" ref="AC330" ca="1">SUMPRODUCT(($X330:$AB330&lt;=AC$2)*($X330:$AB330&gt;0))</f>
        <v>0</v>
      </c>
      <c r="AD330" s="213">
        <f t="shared" ca="1" si="93"/>
        <v>0</v>
      </c>
      <c r="AE330" s="213">
        <f t="shared" ca="1" si="93"/>
        <v>0</v>
      </c>
      <c r="AF330" s="213">
        <f t="shared" ca="1" si="93"/>
        <v>0</v>
      </c>
      <c r="AG330" s="213">
        <f t="shared" ca="1" si="93"/>
        <v>0</v>
      </c>
      <c r="AH330" s="213">
        <f t="shared" ca="1" si="93"/>
        <v>0</v>
      </c>
      <c r="AI330" s="213">
        <f t="shared" ca="1" si="94"/>
        <v>0</v>
      </c>
      <c r="AJ330" s="213" t="str">
        <f t="shared" ca="1" si="84"/>
        <v/>
      </c>
      <c r="AK330" s="213" t="str">
        <f t="shared" ca="1" si="85"/>
        <v/>
      </c>
      <c r="AL330" s="213" t="str">
        <f t="shared" ca="1" si="86"/>
        <v/>
      </c>
      <c r="AM330" s="213" t="str">
        <f t="shared" ca="1" si="87"/>
        <v/>
      </c>
      <c r="AN330" s="213" t="str">
        <f t="shared" ca="1" si="88"/>
        <v/>
      </c>
      <c r="AO330" s="213" t="str">
        <f t="shared" ca="1" si="89"/>
        <v/>
      </c>
      <c r="AP330" s="213" t="str">
        <f t="shared" ca="1" si="90"/>
        <v/>
      </c>
      <c r="AQ330" s="213" t="str">
        <f t="shared" ca="1" si="91"/>
        <v/>
      </c>
      <c r="AR330" s="204" t="str">
        <f ca="1">IF(OFFSET($AB330,0,MATCH(A$17,AC$1:AI$1,0))=0,"",OFFSET($AB330,0,MATCH(A$17,AC$1:AI$1,0))&amp;" / "&amp;W330 &amp;" ("&amp;INDEX(Data!DX:DX,MATCH(W330,Data!DT:DT,0))&amp;")")</f>
        <v/>
      </c>
      <c r="AS330" s="204" t="e">
        <f>INDEX(Data!DX:DX,MATCH(W330,Data!DT:DT,0))</f>
        <v>#REF!</v>
      </c>
      <c r="AT330" s="204" t="e">
        <f>MID(INDEX(Data!A:A,MATCH(W330,Data!DT:DT,0)),2,5)</f>
        <v>#REF!</v>
      </c>
      <c r="AU330" s="204" t="e">
        <f>INDEX(Data!DW:DW,MATCH(W330,Data!DT:DT,0))</f>
        <v>#REF!</v>
      </c>
      <c r="AV330" s="204" t="str">
        <f t="shared" ca="1" si="92"/>
        <v/>
      </c>
      <c r="AW330" s="204" t="e">
        <f t="array" aca="1" ref="AW330" ca="1">INDEX($AR$3:$AR$102,MATCH(LARGE(COUNTIF($AQ$3:$AQ$102,"&lt;"&amp;$AQ$3:$AQ$102),ROWS(AQ$3:AQ330)),COUNTIF($AQ$3:$AQ$102,"&lt;"&amp;$AQ$3:$AQ$102),0))</f>
        <v>#NUM!</v>
      </c>
      <c r="AX330" s="344"/>
      <c r="AY330" s="203"/>
      <c r="AZ330" s="203"/>
      <c r="BA330" s="203"/>
      <c r="BB330" s="203"/>
      <c r="BC330" s="203"/>
      <c r="BD330" s="203"/>
      <c r="BE330" s="203"/>
      <c r="BF330" s="203"/>
      <c r="BG330" s="203"/>
      <c r="BH330" s="203"/>
      <c r="BI330" s="203"/>
      <c r="BJ330" s="203"/>
      <c r="BK330" s="203"/>
      <c r="BL330" s="203"/>
      <c r="BM330" s="203"/>
      <c r="BN330" s="203"/>
      <c r="BO330" s="203"/>
      <c r="BP330" s="203"/>
      <c r="BQ330" s="203"/>
      <c r="BR330" s="203"/>
      <c r="BS330" s="203"/>
      <c r="BT330" s="203"/>
      <c r="BU330" s="203"/>
      <c r="BV330" s="203"/>
      <c r="BW330" s="203"/>
      <c r="BX330" s="203"/>
      <c r="BY330" s="203"/>
      <c r="BZ330" s="203"/>
      <c r="CA330" s="203"/>
      <c r="CB330" s="203"/>
      <c r="CC330" s="203"/>
      <c r="CD330" s="203"/>
      <c r="CE330" s="203"/>
      <c r="CF330" s="203"/>
      <c r="CG330" s="203"/>
      <c r="CH330" s="203"/>
      <c r="CI330" s="203"/>
      <c r="CJ330" s="203"/>
      <c r="CK330" s="203"/>
    </row>
    <row r="331" spans="1:89" s="65" customFormat="1" x14ac:dyDescent="0.25">
      <c r="A331" s="261"/>
      <c r="P331" s="203"/>
      <c r="Q331" s="203"/>
      <c r="R331" s="203"/>
      <c r="S331" s="203"/>
      <c r="T331" s="203"/>
      <c r="U331" s="213"/>
      <c r="V331" s="258"/>
      <c r="W331" s="213" t="e">
        <f>Data!#REF!</f>
        <v>#REF!</v>
      </c>
      <c r="X331" s="215">
        <f>IF(ISERROR(INDEX(Data!$DY:$IB,MATCH($W331,Data!$DT:$DT,0),MATCH(X$1&amp;"/"&amp;$A$2,Data!$DY$1:$IB$1,0)))=TRUE,0,INDEX(Data!$DY:$IB,MATCH($W331,Data!$DT:$DT,0),MATCH(X$1&amp;"/"&amp;$A$2,Data!$DY$1:$IB$1,0)))</f>
        <v>0</v>
      </c>
      <c r="Y331" s="215">
        <f>IF(ISERROR(INDEX(Data!$DY:$IB,MATCH($W331,Data!$DT:$DT,0),MATCH(Y$1&amp;"/"&amp;$A$2,Data!$DY$1:$IB$1,0)))=TRUE,0,INDEX(Data!$DY:$IB,MATCH($W331,Data!$DT:$DT,0),MATCH(Y$1&amp;"/"&amp;$A$2,Data!$DY$1:$IB$1,0)))</f>
        <v>0</v>
      </c>
      <c r="Z331" s="215">
        <f>IF(ISERROR(INDEX(Data!$DY:$IB,MATCH($W331,Data!$DT:$DT,0),MATCH(Z$1&amp;"/"&amp;$A$2,Data!$DY$1:$IB$1,0)))=TRUE,0,INDEX(Data!$DY:$IB,MATCH($W331,Data!$DT:$DT,0),MATCH(Z$1&amp;"/"&amp;$A$2,Data!$DY$1:$IB$1,0)))</f>
        <v>0</v>
      </c>
      <c r="AA331" s="215">
        <f>IF(ISERROR(INDEX(Data!$DY:$IB,MATCH($W331,Data!$DT:$DT,0),MATCH(AA$1&amp;"/"&amp;$A$2,Data!$DY$1:$IB$1,0)))=TRUE,0,INDEX(Data!$DY:$IB,MATCH($W331,Data!$DT:$DT,0),MATCH(AA$1&amp;"/"&amp;$A$2,Data!$DY$1:$IB$1,0)))</f>
        <v>0</v>
      </c>
      <c r="AB331" s="215">
        <f>IF(ISERROR(INDEX(Data!$DY:$IB,MATCH($W331,Data!$DT:$DT,0),MATCH(AB$1&amp;"/"&amp;$A$2,Data!$DY$1:$IB$1,0)))=TRUE,0,INDEX(Data!$DY:$IB,MATCH($W331,Data!$DT:$DT,0),MATCH(AB$1&amp;"/"&amp;$A$2,Data!$DY$1:$IB$1,0)))</f>
        <v>0</v>
      </c>
      <c r="AC331" s="213">
        <f t="array" aca="1" ref="AC331" ca="1">SUMPRODUCT(($X331:$AB331&lt;=AC$2)*($X331:$AB331&gt;0))</f>
        <v>0</v>
      </c>
      <c r="AD331" s="213">
        <f t="shared" ca="1" si="93"/>
        <v>0</v>
      </c>
      <c r="AE331" s="213">
        <f t="shared" ca="1" si="93"/>
        <v>0</v>
      </c>
      <c r="AF331" s="213">
        <f t="shared" ca="1" si="93"/>
        <v>0</v>
      </c>
      <c r="AG331" s="213">
        <f t="shared" ca="1" si="93"/>
        <v>0</v>
      </c>
      <c r="AH331" s="213">
        <f t="shared" ca="1" si="93"/>
        <v>0</v>
      </c>
      <c r="AI331" s="213">
        <f t="shared" ca="1" si="94"/>
        <v>0</v>
      </c>
      <c r="AJ331" s="213" t="str">
        <f t="shared" ca="1" si="84"/>
        <v/>
      </c>
      <c r="AK331" s="213" t="str">
        <f t="shared" ca="1" si="85"/>
        <v/>
      </c>
      <c r="AL331" s="213" t="str">
        <f t="shared" ca="1" si="86"/>
        <v/>
      </c>
      <c r="AM331" s="213" t="str">
        <f t="shared" ca="1" si="87"/>
        <v/>
      </c>
      <c r="AN331" s="213" t="str">
        <f t="shared" ca="1" si="88"/>
        <v/>
      </c>
      <c r="AO331" s="213" t="str">
        <f t="shared" ca="1" si="89"/>
        <v/>
      </c>
      <c r="AP331" s="213" t="str">
        <f t="shared" ca="1" si="90"/>
        <v/>
      </c>
      <c r="AQ331" s="213" t="str">
        <f t="shared" ca="1" si="91"/>
        <v/>
      </c>
      <c r="AR331" s="204" t="str">
        <f ca="1">IF(OFFSET($AB331,0,MATCH(A$17,AC$1:AI$1,0))=0,"",OFFSET($AB331,0,MATCH(A$17,AC$1:AI$1,0))&amp;" / "&amp;W331 &amp;" ("&amp;INDEX(Data!DX:DX,MATCH(W331,Data!DT:DT,0))&amp;")")</f>
        <v/>
      </c>
      <c r="AS331" s="204" t="e">
        <f>INDEX(Data!DX:DX,MATCH(W331,Data!DT:DT,0))</f>
        <v>#REF!</v>
      </c>
      <c r="AT331" s="204" t="e">
        <f>MID(INDEX(Data!A:A,MATCH(W331,Data!DT:DT,0)),2,5)</f>
        <v>#REF!</v>
      </c>
      <c r="AU331" s="204" t="e">
        <f>INDEX(Data!DW:DW,MATCH(W331,Data!DT:DT,0))</f>
        <v>#REF!</v>
      </c>
      <c r="AV331" s="204" t="str">
        <f t="shared" ca="1" si="92"/>
        <v/>
      </c>
      <c r="AW331" s="204" t="e">
        <f t="array" aca="1" ref="AW331" ca="1">INDEX($AR$3:$AR$102,MATCH(LARGE(COUNTIF($AQ$3:$AQ$102,"&lt;"&amp;$AQ$3:$AQ$102),ROWS(AQ$3:AQ331)),COUNTIF($AQ$3:$AQ$102,"&lt;"&amp;$AQ$3:$AQ$102),0))</f>
        <v>#NUM!</v>
      </c>
      <c r="AX331" s="344"/>
      <c r="AY331" s="203"/>
      <c r="AZ331" s="203"/>
      <c r="BA331" s="203"/>
      <c r="BB331" s="203"/>
      <c r="BC331" s="203"/>
      <c r="BD331" s="203"/>
      <c r="BE331" s="203"/>
      <c r="BF331" s="203"/>
      <c r="BG331" s="203"/>
      <c r="BH331" s="203"/>
      <c r="BI331" s="203"/>
      <c r="BJ331" s="203"/>
      <c r="BK331" s="203"/>
      <c r="BL331" s="203"/>
      <c r="BM331" s="203"/>
      <c r="BN331" s="203"/>
      <c r="BO331" s="203"/>
      <c r="BP331" s="203"/>
      <c r="BQ331" s="203"/>
      <c r="BR331" s="203"/>
      <c r="BS331" s="203"/>
      <c r="BT331" s="203"/>
      <c r="BU331" s="203"/>
      <c r="BV331" s="203"/>
      <c r="BW331" s="203"/>
      <c r="BX331" s="203"/>
      <c r="BY331" s="203"/>
      <c r="BZ331" s="203"/>
      <c r="CA331" s="203"/>
      <c r="CB331" s="203"/>
      <c r="CC331" s="203"/>
      <c r="CD331" s="203"/>
      <c r="CE331" s="203"/>
      <c r="CF331" s="203"/>
      <c r="CG331" s="203"/>
      <c r="CH331" s="203"/>
      <c r="CI331" s="203"/>
      <c r="CJ331" s="203"/>
      <c r="CK331" s="203"/>
    </row>
    <row r="332" spans="1:89" s="65" customFormat="1" x14ac:dyDescent="0.25">
      <c r="A332" s="261"/>
      <c r="P332" s="203"/>
      <c r="Q332" s="203"/>
      <c r="R332" s="203"/>
      <c r="S332" s="203"/>
      <c r="T332" s="203"/>
      <c r="U332" s="213"/>
      <c r="V332" s="258"/>
      <c r="W332" s="213" t="e">
        <f>Data!#REF!</f>
        <v>#REF!</v>
      </c>
      <c r="X332" s="215">
        <f>IF(ISERROR(INDEX(Data!$DY:$IB,MATCH($W332,Data!$DT:$DT,0),MATCH(X$1&amp;"/"&amp;$A$2,Data!$DY$1:$IB$1,0)))=TRUE,0,INDEX(Data!$DY:$IB,MATCH($W332,Data!$DT:$DT,0),MATCH(X$1&amp;"/"&amp;$A$2,Data!$DY$1:$IB$1,0)))</f>
        <v>0</v>
      </c>
      <c r="Y332" s="215">
        <f>IF(ISERROR(INDEX(Data!$DY:$IB,MATCH($W332,Data!$DT:$DT,0),MATCH(Y$1&amp;"/"&amp;$A$2,Data!$DY$1:$IB$1,0)))=TRUE,0,INDEX(Data!$DY:$IB,MATCH($W332,Data!$DT:$DT,0),MATCH(Y$1&amp;"/"&amp;$A$2,Data!$DY$1:$IB$1,0)))</f>
        <v>0</v>
      </c>
      <c r="Z332" s="215">
        <f>IF(ISERROR(INDEX(Data!$DY:$IB,MATCH($W332,Data!$DT:$DT,0),MATCH(Z$1&amp;"/"&amp;$A$2,Data!$DY$1:$IB$1,0)))=TRUE,0,INDEX(Data!$DY:$IB,MATCH($W332,Data!$DT:$DT,0),MATCH(Z$1&amp;"/"&amp;$A$2,Data!$DY$1:$IB$1,0)))</f>
        <v>0</v>
      </c>
      <c r="AA332" s="215">
        <f>IF(ISERROR(INDEX(Data!$DY:$IB,MATCH($W332,Data!$DT:$DT,0),MATCH(AA$1&amp;"/"&amp;$A$2,Data!$DY$1:$IB$1,0)))=TRUE,0,INDEX(Data!$DY:$IB,MATCH($W332,Data!$DT:$DT,0),MATCH(AA$1&amp;"/"&amp;$A$2,Data!$DY$1:$IB$1,0)))</f>
        <v>0</v>
      </c>
      <c r="AB332" s="215">
        <f>IF(ISERROR(INDEX(Data!$DY:$IB,MATCH($W332,Data!$DT:$DT,0),MATCH(AB$1&amp;"/"&amp;$A$2,Data!$DY$1:$IB$1,0)))=TRUE,0,INDEX(Data!$DY:$IB,MATCH($W332,Data!$DT:$DT,0),MATCH(AB$1&amp;"/"&amp;$A$2,Data!$DY$1:$IB$1,0)))</f>
        <v>0</v>
      </c>
      <c r="AC332" s="213">
        <f t="array" aca="1" ref="AC332" ca="1">SUMPRODUCT(($X332:$AB332&lt;=AC$2)*($X332:$AB332&gt;0))</f>
        <v>0</v>
      </c>
      <c r="AD332" s="213">
        <f t="shared" ca="1" si="93"/>
        <v>0</v>
      </c>
      <c r="AE332" s="213">
        <f t="shared" ca="1" si="93"/>
        <v>0</v>
      </c>
      <c r="AF332" s="213">
        <f t="shared" ca="1" si="93"/>
        <v>0</v>
      </c>
      <c r="AG332" s="213">
        <f t="shared" ca="1" si="93"/>
        <v>0</v>
      </c>
      <c r="AH332" s="213">
        <f t="shared" ca="1" si="93"/>
        <v>0</v>
      </c>
      <c r="AI332" s="213">
        <f t="shared" ca="1" si="94"/>
        <v>0</v>
      </c>
      <c r="AJ332" s="213" t="str">
        <f t="shared" ca="1" si="84"/>
        <v/>
      </c>
      <c r="AK332" s="213" t="str">
        <f t="shared" ca="1" si="85"/>
        <v/>
      </c>
      <c r="AL332" s="213" t="str">
        <f t="shared" ca="1" si="86"/>
        <v/>
      </c>
      <c r="AM332" s="213" t="str">
        <f t="shared" ca="1" si="87"/>
        <v/>
      </c>
      <c r="AN332" s="213" t="str">
        <f t="shared" ca="1" si="88"/>
        <v/>
      </c>
      <c r="AO332" s="213" t="str">
        <f t="shared" ca="1" si="89"/>
        <v/>
      </c>
      <c r="AP332" s="213" t="str">
        <f t="shared" ca="1" si="90"/>
        <v/>
      </c>
      <c r="AQ332" s="213" t="str">
        <f t="shared" ca="1" si="91"/>
        <v/>
      </c>
      <c r="AR332" s="204" t="str">
        <f ca="1">IF(OFFSET($AB332,0,MATCH(A$17,AC$1:AI$1,0))=0,"",OFFSET($AB332,0,MATCH(A$17,AC$1:AI$1,0))&amp;" / "&amp;W332 &amp;" ("&amp;INDEX(Data!DX:DX,MATCH(W332,Data!DT:DT,0))&amp;")")</f>
        <v/>
      </c>
      <c r="AS332" s="204" t="e">
        <f>INDEX(Data!DX:DX,MATCH(W332,Data!DT:DT,0))</f>
        <v>#REF!</v>
      </c>
      <c r="AT332" s="204" t="e">
        <f>MID(INDEX(Data!A:A,MATCH(W332,Data!DT:DT,0)),2,5)</f>
        <v>#REF!</v>
      </c>
      <c r="AU332" s="204" t="e">
        <f>INDEX(Data!DW:DW,MATCH(W332,Data!DT:DT,0))</f>
        <v>#REF!</v>
      </c>
      <c r="AV332" s="204" t="str">
        <f t="shared" ca="1" si="92"/>
        <v/>
      </c>
      <c r="AW332" s="204" t="e">
        <f t="array" aca="1" ref="AW332" ca="1">INDEX($AR$3:$AR$102,MATCH(LARGE(COUNTIF($AQ$3:$AQ$102,"&lt;"&amp;$AQ$3:$AQ$102),ROWS(AQ$3:AQ332)),COUNTIF($AQ$3:$AQ$102,"&lt;"&amp;$AQ$3:$AQ$102),0))</f>
        <v>#NUM!</v>
      </c>
      <c r="AX332" s="344"/>
      <c r="AY332" s="203"/>
      <c r="AZ332" s="203"/>
      <c r="BA332" s="203"/>
      <c r="BB332" s="203"/>
      <c r="BC332" s="203"/>
      <c r="BD332" s="203"/>
      <c r="BE332" s="203"/>
      <c r="BF332" s="203"/>
      <c r="BG332" s="203"/>
      <c r="BH332" s="203"/>
      <c r="BI332" s="203"/>
      <c r="BJ332" s="203"/>
      <c r="BK332" s="203"/>
      <c r="BL332" s="203"/>
      <c r="BM332" s="203"/>
      <c r="BN332" s="203"/>
      <c r="BO332" s="203"/>
      <c r="BP332" s="203"/>
      <c r="BQ332" s="203"/>
      <c r="BR332" s="203"/>
      <c r="BS332" s="203"/>
      <c r="BT332" s="203"/>
      <c r="BU332" s="203"/>
      <c r="BV332" s="203"/>
      <c r="BW332" s="203"/>
      <c r="BX332" s="203"/>
      <c r="BY332" s="203"/>
      <c r="BZ332" s="203"/>
      <c r="CA332" s="203"/>
      <c r="CB332" s="203"/>
      <c r="CC332" s="203"/>
      <c r="CD332" s="203"/>
      <c r="CE332" s="203"/>
      <c r="CF332" s="203"/>
      <c r="CG332" s="203"/>
      <c r="CH332" s="203"/>
      <c r="CI332" s="203"/>
      <c r="CJ332" s="203"/>
      <c r="CK332" s="203"/>
    </row>
    <row r="333" spans="1:89" s="65" customFormat="1" x14ac:dyDescent="0.25">
      <c r="A333" s="261"/>
      <c r="P333" s="203"/>
      <c r="Q333" s="203"/>
      <c r="R333" s="203"/>
      <c r="S333" s="203"/>
      <c r="T333" s="203"/>
      <c r="U333" s="213"/>
      <c r="V333" s="258"/>
      <c r="W333" s="213" t="e">
        <f>Data!#REF!</f>
        <v>#REF!</v>
      </c>
      <c r="X333" s="215">
        <f>IF(ISERROR(INDEX(Data!$DY:$IB,MATCH($W333,Data!$DT:$DT,0),MATCH(X$1&amp;"/"&amp;$A$2,Data!$DY$1:$IB$1,0)))=TRUE,0,INDEX(Data!$DY:$IB,MATCH($W333,Data!$DT:$DT,0),MATCH(X$1&amp;"/"&amp;$A$2,Data!$DY$1:$IB$1,0)))</f>
        <v>0</v>
      </c>
      <c r="Y333" s="215">
        <f>IF(ISERROR(INDEX(Data!$DY:$IB,MATCH($W333,Data!$DT:$DT,0),MATCH(Y$1&amp;"/"&amp;$A$2,Data!$DY$1:$IB$1,0)))=TRUE,0,INDEX(Data!$DY:$IB,MATCH($W333,Data!$DT:$DT,0),MATCH(Y$1&amp;"/"&amp;$A$2,Data!$DY$1:$IB$1,0)))</f>
        <v>0</v>
      </c>
      <c r="Z333" s="215">
        <f>IF(ISERROR(INDEX(Data!$DY:$IB,MATCH($W333,Data!$DT:$DT,0),MATCH(Z$1&amp;"/"&amp;$A$2,Data!$DY$1:$IB$1,0)))=TRUE,0,INDEX(Data!$DY:$IB,MATCH($W333,Data!$DT:$DT,0),MATCH(Z$1&amp;"/"&amp;$A$2,Data!$DY$1:$IB$1,0)))</f>
        <v>0</v>
      </c>
      <c r="AA333" s="215">
        <f>IF(ISERROR(INDEX(Data!$DY:$IB,MATCH($W333,Data!$DT:$DT,0),MATCH(AA$1&amp;"/"&amp;$A$2,Data!$DY$1:$IB$1,0)))=TRUE,0,INDEX(Data!$DY:$IB,MATCH($W333,Data!$DT:$DT,0),MATCH(AA$1&amp;"/"&amp;$A$2,Data!$DY$1:$IB$1,0)))</f>
        <v>0</v>
      </c>
      <c r="AB333" s="215">
        <f>IF(ISERROR(INDEX(Data!$DY:$IB,MATCH($W333,Data!$DT:$DT,0),MATCH(AB$1&amp;"/"&amp;$A$2,Data!$DY$1:$IB$1,0)))=TRUE,0,INDEX(Data!$DY:$IB,MATCH($W333,Data!$DT:$DT,0),MATCH(AB$1&amp;"/"&amp;$A$2,Data!$DY$1:$IB$1,0)))</f>
        <v>0</v>
      </c>
      <c r="AC333" s="213">
        <f t="array" aca="1" ref="AC333" ca="1">SUMPRODUCT(($X333:$AB333&lt;=AC$2)*($X333:$AB333&gt;0))</f>
        <v>0</v>
      </c>
      <c r="AD333" s="213">
        <f t="shared" ca="1" si="93"/>
        <v>0</v>
      </c>
      <c r="AE333" s="213">
        <f t="shared" ca="1" si="93"/>
        <v>0</v>
      </c>
      <c r="AF333" s="213">
        <f t="shared" ca="1" si="93"/>
        <v>0</v>
      </c>
      <c r="AG333" s="213">
        <f t="shared" ca="1" si="93"/>
        <v>0</v>
      </c>
      <c r="AH333" s="213">
        <f t="shared" ca="1" si="93"/>
        <v>0</v>
      </c>
      <c r="AI333" s="213">
        <f t="shared" ca="1" si="94"/>
        <v>0</v>
      </c>
      <c r="AJ333" s="213" t="str">
        <f t="shared" ca="1" si="84"/>
        <v/>
      </c>
      <c r="AK333" s="213" t="str">
        <f t="shared" ca="1" si="85"/>
        <v/>
      </c>
      <c r="AL333" s="213" t="str">
        <f t="shared" ca="1" si="86"/>
        <v/>
      </c>
      <c r="AM333" s="213" t="str">
        <f t="shared" ca="1" si="87"/>
        <v/>
      </c>
      <c r="AN333" s="213" t="str">
        <f t="shared" ca="1" si="88"/>
        <v/>
      </c>
      <c r="AO333" s="213" t="str">
        <f t="shared" ca="1" si="89"/>
        <v/>
      </c>
      <c r="AP333" s="213" t="str">
        <f t="shared" ca="1" si="90"/>
        <v/>
      </c>
      <c r="AQ333" s="213" t="str">
        <f t="shared" ca="1" si="91"/>
        <v/>
      </c>
      <c r="AR333" s="204" t="str">
        <f ca="1">IF(OFFSET($AB333,0,MATCH(A$17,AC$1:AI$1,0))=0,"",OFFSET($AB333,0,MATCH(A$17,AC$1:AI$1,0))&amp;" / "&amp;W333 &amp;" ("&amp;INDEX(Data!DX:DX,MATCH(W333,Data!DT:DT,0))&amp;")")</f>
        <v/>
      </c>
      <c r="AS333" s="204" t="e">
        <f>INDEX(Data!DX:DX,MATCH(W333,Data!DT:DT,0))</f>
        <v>#REF!</v>
      </c>
      <c r="AT333" s="204" t="e">
        <f>MID(INDEX(Data!A:A,MATCH(W333,Data!DT:DT,0)),2,5)</f>
        <v>#REF!</v>
      </c>
      <c r="AU333" s="204" t="e">
        <f>INDEX(Data!DW:DW,MATCH(W333,Data!DT:DT,0))</f>
        <v>#REF!</v>
      </c>
      <c r="AV333" s="204" t="str">
        <f t="shared" ca="1" si="92"/>
        <v/>
      </c>
      <c r="AW333" s="204" t="e">
        <f t="array" aca="1" ref="AW333" ca="1">INDEX($AR$3:$AR$102,MATCH(LARGE(COUNTIF($AQ$3:$AQ$102,"&lt;"&amp;$AQ$3:$AQ$102),ROWS(AQ$3:AQ333)),COUNTIF($AQ$3:$AQ$102,"&lt;"&amp;$AQ$3:$AQ$102),0))</f>
        <v>#NUM!</v>
      </c>
      <c r="AX333" s="344"/>
      <c r="AY333" s="203"/>
      <c r="AZ333" s="203"/>
      <c r="BA333" s="203"/>
      <c r="BB333" s="203"/>
      <c r="BC333" s="203"/>
      <c r="BD333" s="203"/>
      <c r="BE333" s="203"/>
      <c r="BF333" s="203"/>
      <c r="BG333" s="203"/>
      <c r="BH333" s="203"/>
      <c r="BI333" s="203"/>
      <c r="BJ333" s="203"/>
      <c r="BK333" s="203"/>
      <c r="BL333" s="203"/>
      <c r="BM333" s="203"/>
      <c r="BN333" s="203"/>
      <c r="BO333" s="203"/>
      <c r="BP333" s="203"/>
      <c r="BQ333" s="203"/>
      <c r="BR333" s="203"/>
      <c r="BS333" s="203"/>
      <c r="BT333" s="203"/>
      <c r="BU333" s="203"/>
      <c r="BV333" s="203"/>
      <c r="BW333" s="203"/>
      <c r="BX333" s="203"/>
      <c r="BY333" s="203"/>
      <c r="BZ333" s="203"/>
      <c r="CA333" s="203"/>
      <c r="CB333" s="203"/>
      <c r="CC333" s="203"/>
      <c r="CD333" s="203"/>
      <c r="CE333" s="203"/>
      <c r="CF333" s="203"/>
      <c r="CG333" s="203"/>
      <c r="CH333" s="203"/>
      <c r="CI333" s="203"/>
      <c r="CJ333" s="203"/>
      <c r="CK333" s="203"/>
    </row>
    <row r="334" spans="1:89" s="65" customFormat="1" x14ac:dyDescent="0.25">
      <c r="A334" s="261"/>
      <c r="P334" s="203"/>
      <c r="Q334" s="203"/>
      <c r="R334" s="203"/>
      <c r="S334" s="203"/>
      <c r="T334" s="203"/>
      <c r="U334" s="213"/>
      <c r="V334" s="258"/>
      <c r="W334" s="213" t="e">
        <f>Data!#REF!</f>
        <v>#REF!</v>
      </c>
      <c r="X334" s="215">
        <f>IF(ISERROR(INDEX(Data!$DY:$IB,MATCH($W334,Data!$DT:$DT,0),MATCH(X$1&amp;"/"&amp;$A$2,Data!$DY$1:$IB$1,0)))=TRUE,0,INDEX(Data!$DY:$IB,MATCH($W334,Data!$DT:$DT,0),MATCH(X$1&amp;"/"&amp;$A$2,Data!$DY$1:$IB$1,0)))</f>
        <v>0</v>
      </c>
      <c r="Y334" s="215">
        <f>IF(ISERROR(INDEX(Data!$DY:$IB,MATCH($W334,Data!$DT:$DT,0),MATCH(Y$1&amp;"/"&amp;$A$2,Data!$DY$1:$IB$1,0)))=TRUE,0,INDEX(Data!$DY:$IB,MATCH($W334,Data!$DT:$DT,0),MATCH(Y$1&amp;"/"&amp;$A$2,Data!$DY$1:$IB$1,0)))</f>
        <v>0</v>
      </c>
      <c r="Z334" s="215">
        <f>IF(ISERROR(INDEX(Data!$DY:$IB,MATCH($W334,Data!$DT:$DT,0),MATCH(Z$1&amp;"/"&amp;$A$2,Data!$DY$1:$IB$1,0)))=TRUE,0,INDEX(Data!$DY:$IB,MATCH($W334,Data!$DT:$DT,0),MATCH(Z$1&amp;"/"&amp;$A$2,Data!$DY$1:$IB$1,0)))</f>
        <v>0</v>
      </c>
      <c r="AA334" s="215">
        <f>IF(ISERROR(INDEX(Data!$DY:$IB,MATCH($W334,Data!$DT:$DT,0),MATCH(AA$1&amp;"/"&amp;$A$2,Data!$DY$1:$IB$1,0)))=TRUE,0,INDEX(Data!$DY:$IB,MATCH($W334,Data!$DT:$DT,0),MATCH(AA$1&amp;"/"&amp;$A$2,Data!$DY$1:$IB$1,0)))</f>
        <v>0</v>
      </c>
      <c r="AB334" s="215">
        <f>IF(ISERROR(INDEX(Data!$DY:$IB,MATCH($W334,Data!$DT:$DT,0),MATCH(AB$1&amp;"/"&amp;$A$2,Data!$DY$1:$IB$1,0)))=TRUE,0,INDEX(Data!$DY:$IB,MATCH($W334,Data!$DT:$DT,0),MATCH(AB$1&amp;"/"&amp;$A$2,Data!$DY$1:$IB$1,0)))</f>
        <v>0</v>
      </c>
      <c r="AC334" s="213">
        <f t="array" aca="1" ref="AC334" ca="1">SUMPRODUCT(($X334:$AB334&lt;=AC$2)*($X334:$AB334&gt;0))</f>
        <v>0</v>
      </c>
      <c r="AD334" s="213">
        <f t="shared" ca="1" si="93"/>
        <v>0</v>
      </c>
      <c r="AE334" s="213">
        <f t="shared" ca="1" si="93"/>
        <v>0</v>
      </c>
      <c r="AF334" s="213">
        <f t="shared" ca="1" si="93"/>
        <v>0</v>
      </c>
      <c r="AG334" s="213">
        <f t="shared" ca="1" si="93"/>
        <v>0</v>
      </c>
      <c r="AH334" s="213">
        <f t="shared" ca="1" si="93"/>
        <v>0</v>
      </c>
      <c r="AI334" s="213">
        <f t="shared" ca="1" si="94"/>
        <v>0</v>
      </c>
      <c r="AJ334" s="213" t="str">
        <f t="shared" ca="1" si="84"/>
        <v/>
      </c>
      <c r="AK334" s="213" t="str">
        <f t="shared" ca="1" si="85"/>
        <v/>
      </c>
      <c r="AL334" s="213" t="str">
        <f t="shared" ca="1" si="86"/>
        <v/>
      </c>
      <c r="AM334" s="213" t="str">
        <f t="shared" ca="1" si="87"/>
        <v/>
      </c>
      <c r="AN334" s="213" t="str">
        <f t="shared" ca="1" si="88"/>
        <v/>
      </c>
      <c r="AO334" s="213" t="str">
        <f t="shared" ca="1" si="89"/>
        <v/>
      </c>
      <c r="AP334" s="213" t="str">
        <f t="shared" ca="1" si="90"/>
        <v/>
      </c>
      <c r="AQ334" s="213" t="str">
        <f t="shared" ca="1" si="91"/>
        <v/>
      </c>
      <c r="AR334" s="204" t="str">
        <f ca="1">IF(OFFSET($AB334,0,MATCH(A$17,AC$1:AI$1,0))=0,"",OFFSET($AB334,0,MATCH(A$17,AC$1:AI$1,0))&amp;" / "&amp;W334 &amp;" ("&amp;INDEX(Data!DX:DX,MATCH(W334,Data!DT:DT,0))&amp;")")</f>
        <v/>
      </c>
      <c r="AS334" s="204" t="e">
        <f>INDEX(Data!DX:DX,MATCH(W334,Data!DT:DT,0))</f>
        <v>#REF!</v>
      </c>
      <c r="AT334" s="204" t="e">
        <f>MID(INDEX(Data!A:A,MATCH(W334,Data!DT:DT,0)),2,5)</f>
        <v>#REF!</v>
      </c>
      <c r="AU334" s="204" t="e">
        <f>INDEX(Data!DW:DW,MATCH(W334,Data!DT:DT,0))</f>
        <v>#REF!</v>
      </c>
      <c r="AV334" s="204" t="str">
        <f t="shared" ca="1" si="92"/>
        <v/>
      </c>
      <c r="AW334" s="204" t="e">
        <f t="array" aca="1" ref="AW334" ca="1">INDEX($AR$3:$AR$102,MATCH(LARGE(COUNTIF($AQ$3:$AQ$102,"&lt;"&amp;$AQ$3:$AQ$102),ROWS(AQ$3:AQ334)),COUNTIF($AQ$3:$AQ$102,"&lt;"&amp;$AQ$3:$AQ$102),0))</f>
        <v>#NUM!</v>
      </c>
      <c r="AX334" s="344"/>
      <c r="AY334" s="203"/>
      <c r="AZ334" s="203"/>
      <c r="BA334" s="203"/>
      <c r="BB334" s="203"/>
      <c r="BC334" s="203"/>
      <c r="BD334" s="203"/>
      <c r="BE334" s="203"/>
      <c r="BF334" s="203"/>
      <c r="BG334" s="203"/>
      <c r="BH334" s="203"/>
      <c r="BI334" s="203"/>
      <c r="BJ334" s="203"/>
      <c r="BK334" s="203"/>
      <c r="BL334" s="203"/>
      <c r="BM334" s="203"/>
      <c r="BN334" s="203"/>
      <c r="BO334" s="203"/>
      <c r="BP334" s="203"/>
      <c r="BQ334" s="203"/>
      <c r="BR334" s="203"/>
      <c r="BS334" s="203"/>
      <c r="BT334" s="203"/>
      <c r="BU334" s="203"/>
      <c r="BV334" s="203"/>
      <c r="BW334" s="203"/>
      <c r="BX334" s="203"/>
      <c r="BY334" s="203"/>
      <c r="BZ334" s="203"/>
      <c r="CA334" s="203"/>
      <c r="CB334" s="203"/>
      <c r="CC334" s="203"/>
      <c r="CD334" s="203"/>
      <c r="CE334" s="203"/>
      <c r="CF334" s="203"/>
      <c r="CG334" s="203"/>
      <c r="CH334" s="203"/>
      <c r="CI334" s="203"/>
      <c r="CJ334" s="203"/>
      <c r="CK334" s="203"/>
    </row>
    <row r="335" spans="1:89" s="65" customFormat="1" x14ac:dyDescent="0.25">
      <c r="A335" s="261"/>
      <c r="P335" s="203"/>
      <c r="Q335" s="203"/>
      <c r="R335" s="203"/>
      <c r="S335" s="203"/>
      <c r="T335" s="203"/>
      <c r="U335" s="213"/>
      <c r="V335" s="258"/>
      <c r="W335" s="213" t="e">
        <f>Data!#REF!</f>
        <v>#REF!</v>
      </c>
      <c r="X335" s="215">
        <f>IF(ISERROR(INDEX(Data!$DY:$IB,MATCH($W335,Data!$DT:$DT,0),MATCH(X$1&amp;"/"&amp;$A$2,Data!$DY$1:$IB$1,0)))=TRUE,0,INDEX(Data!$DY:$IB,MATCH($W335,Data!$DT:$DT,0),MATCH(X$1&amp;"/"&amp;$A$2,Data!$DY$1:$IB$1,0)))</f>
        <v>0</v>
      </c>
      <c r="Y335" s="215">
        <f>IF(ISERROR(INDEX(Data!$DY:$IB,MATCH($W335,Data!$DT:$DT,0),MATCH(Y$1&amp;"/"&amp;$A$2,Data!$DY$1:$IB$1,0)))=TRUE,0,INDEX(Data!$DY:$IB,MATCH($W335,Data!$DT:$DT,0),MATCH(Y$1&amp;"/"&amp;$A$2,Data!$DY$1:$IB$1,0)))</f>
        <v>0</v>
      </c>
      <c r="Z335" s="215">
        <f>IF(ISERROR(INDEX(Data!$DY:$IB,MATCH($W335,Data!$DT:$DT,0),MATCH(Z$1&amp;"/"&amp;$A$2,Data!$DY$1:$IB$1,0)))=TRUE,0,INDEX(Data!$DY:$IB,MATCH($W335,Data!$DT:$DT,0),MATCH(Z$1&amp;"/"&amp;$A$2,Data!$DY$1:$IB$1,0)))</f>
        <v>0</v>
      </c>
      <c r="AA335" s="215">
        <f>IF(ISERROR(INDEX(Data!$DY:$IB,MATCH($W335,Data!$DT:$DT,0),MATCH(AA$1&amp;"/"&amp;$A$2,Data!$DY$1:$IB$1,0)))=TRUE,0,INDEX(Data!$DY:$IB,MATCH($W335,Data!$DT:$DT,0),MATCH(AA$1&amp;"/"&amp;$A$2,Data!$DY$1:$IB$1,0)))</f>
        <v>0</v>
      </c>
      <c r="AB335" s="215">
        <f>IF(ISERROR(INDEX(Data!$DY:$IB,MATCH($W335,Data!$DT:$DT,0),MATCH(AB$1&amp;"/"&amp;$A$2,Data!$DY$1:$IB$1,0)))=TRUE,0,INDEX(Data!$DY:$IB,MATCH($W335,Data!$DT:$DT,0),MATCH(AB$1&amp;"/"&amp;$A$2,Data!$DY$1:$IB$1,0)))</f>
        <v>0</v>
      </c>
      <c r="AC335" s="213">
        <f t="array" aca="1" ref="AC335" ca="1">SUMPRODUCT(($X335:$AB335&lt;=AC$2)*($X335:$AB335&gt;0))</f>
        <v>0</v>
      </c>
      <c r="AD335" s="213">
        <f t="shared" ca="1" si="93"/>
        <v>0</v>
      </c>
      <c r="AE335" s="213">
        <f t="shared" ca="1" si="93"/>
        <v>0</v>
      </c>
      <c r="AF335" s="213">
        <f t="shared" ca="1" si="93"/>
        <v>0</v>
      </c>
      <c r="AG335" s="213">
        <f t="shared" ca="1" si="93"/>
        <v>0</v>
      </c>
      <c r="AH335" s="213">
        <f t="shared" ca="1" si="93"/>
        <v>0</v>
      </c>
      <c r="AI335" s="213">
        <f t="shared" ca="1" si="94"/>
        <v>0</v>
      </c>
      <c r="AJ335" s="213" t="str">
        <f t="shared" ca="1" si="84"/>
        <v/>
      </c>
      <c r="AK335" s="213" t="str">
        <f t="shared" ca="1" si="85"/>
        <v/>
      </c>
      <c r="AL335" s="213" t="str">
        <f t="shared" ca="1" si="86"/>
        <v/>
      </c>
      <c r="AM335" s="213" t="str">
        <f t="shared" ca="1" si="87"/>
        <v/>
      </c>
      <c r="AN335" s="213" t="str">
        <f t="shared" ca="1" si="88"/>
        <v/>
      </c>
      <c r="AO335" s="213" t="str">
        <f t="shared" ca="1" si="89"/>
        <v/>
      </c>
      <c r="AP335" s="213" t="str">
        <f t="shared" ca="1" si="90"/>
        <v/>
      </c>
      <c r="AQ335" s="213" t="str">
        <f t="shared" ca="1" si="91"/>
        <v/>
      </c>
      <c r="AR335" s="204" t="str">
        <f ca="1">IF(OFFSET($AB335,0,MATCH(A$17,AC$1:AI$1,0))=0,"",OFFSET($AB335,0,MATCH(A$17,AC$1:AI$1,0))&amp;" / "&amp;W335 &amp;" ("&amp;INDEX(Data!DX:DX,MATCH(W335,Data!DT:DT,0))&amp;")")</f>
        <v/>
      </c>
      <c r="AS335" s="204" t="e">
        <f>INDEX(Data!DX:DX,MATCH(W335,Data!DT:DT,0))</f>
        <v>#REF!</v>
      </c>
      <c r="AT335" s="204" t="e">
        <f>MID(INDEX(Data!A:A,MATCH(W335,Data!DT:DT,0)),2,5)</f>
        <v>#REF!</v>
      </c>
      <c r="AU335" s="204" t="e">
        <f>INDEX(Data!DW:DW,MATCH(W335,Data!DT:DT,0))</f>
        <v>#REF!</v>
      </c>
      <c r="AV335" s="204" t="str">
        <f t="shared" ca="1" si="92"/>
        <v/>
      </c>
      <c r="AW335" s="204" t="e">
        <f t="array" aca="1" ref="AW335" ca="1">INDEX($AR$3:$AR$102,MATCH(LARGE(COUNTIF($AQ$3:$AQ$102,"&lt;"&amp;$AQ$3:$AQ$102),ROWS(AQ$3:AQ335)),COUNTIF($AQ$3:$AQ$102,"&lt;"&amp;$AQ$3:$AQ$102),0))</f>
        <v>#NUM!</v>
      </c>
      <c r="AX335" s="344"/>
      <c r="AY335" s="203"/>
      <c r="AZ335" s="203"/>
      <c r="BA335" s="203"/>
      <c r="BB335" s="203"/>
      <c r="BC335" s="203"/>
      <c r="BD335" s="203"/>
      <c r="BE335" s="203"/>
      <c r="BF335" s="203"/>
      <c r="BG335" s="203"/>
      <c r="BH335" s="203"/>
      <c r="BI335" s="203"/>
      <c r="BJ335" s="203"/>
      <c r="BK335" s="203"/>
      <c r="BL335" s="203"/>
      <c r="BM335" s="203"/>
      <c r="BN335" s="203"/>
      <c r="BO335" s="203"/>
      <c r="BP335" s="203"/>
      <c r="BQ335" s="203"/>
      <c r="BR335" s="203"/>
      <c r="BS335" s="203"/>
      <c r="BT335" s="203"/>
      <c r="BU335" s="203"/>
      <c r="BV335" s="203"/>
      <c r="BW335" s="203"/>
      <c r="BX335" s="203"/>
      <c r="BY335" s="203"/>
      <c r="BZ335" s="203"/>
      <c r="CA335" s="203"/>
      <c r="CB335" s="203"/>
      <c r="CC335" s="203"/>
      <c r="CD335" s="203"/>
      <c r="CE335" s="203"/>
      <c r="CF335" s="203"/>
      <c r="CG335" s="203"/>
      <c r="CH335" s="203"/>
      <c r="CI335" s="203"/>
      <c r="CJ335" s="203"/>
      <c r="CK335" s="203"/>
    </row>
    <row r="336" spans="1:89" s="65" customFormat="1" x14ac:dyDescent="0.25">
      <c r="A336" s="261"/>
      <c r="P336" s="203"/>
      <c r="Q336" s="203"/>
      <c r="R336" s="203"/>
      <c r="S336" s="203"/>
      <c r="T336" s="203"/>
      <c r="U336" s="213"/>
      <c r="V336" s="258"/>
      <c r="W336" s="213" t="e">
        <f>Data!#REF!</f>
        <v>#REF!</v>
      </c>
      <c r="X336" s="215">
        <f>IF(ISERROR(INDEX(Data!$DY:$IB,MATCH($W336,Data!$DT:$DT,0),MATCH(X$1&amp;"/"&amp;$A$2,Data!$DY$1:$IB$1,0)))=TRUE,0,INDEX(Data!$DY:$IB,MATCH($W336,Data!$DT:$DT,0),MATCH(X$1&amp;"/"&amp;$A$2,Data!$DY$1:$IB$1,0)))</f>
        <v>0</v>
      </c>
      <c r="Y336" s="215">
        <f>IF(ISERROR(INDEX(Data!$DY:$IB,MATCH($W336,Data!$DT:$DT,0),MATCH(Y$1&amp;"/"&amp;$A$2,Data!$DY$1:$IB$1,0)))=TRUE,0,INDEX(Data!$DY:$IB,MATCH($W336,Data!$DT:$DT,0),MATCH(Y$1&amp;"/"&amp;$A$2,Data!$DY$1:$IB$1,0)))</f>
        <v>0</v>
      </c>
      <c r="Z336" s="215">
        <f>IF(ISERROR(INDEX(Data!$DY:$IB,MATCH($W336,Data!$DT:$DT,0),MATCH(Z$1&amp;"/"&amp;$A$2,Data!$DY$1:$IB$1,0)))=TRUE,0,INDEX(Data!$DY:$IB,MATCH($W336,Data!$DT:$DT,0),MATCH(Z$1&amp;"/"&amp;$A$2,Data!$DY$1:$IB$1,0)))</f>
        <v>0</v>
      </c>
      <c r="AA336" s="215">
        <f>IF(ISERROR(INDEX(Data!$DY:$IB,MATCH($W336,Data!$DT:$DT,0),MATCH(AA$1&amp;"/"&amp;$A$2,Data!$DY$1:$IB$1,0)))=TRUE,0,INDEX(Data!$DY:$IB,MATCH($W336,Data!$DT:$DT,0),MATCH(AA$1&amp;"/"&amp;$A$2,Data!$DY$1:$IB$1,0)))</f>
        <v>0</v>
      </c>
      <c r="AB336" s="215">
        <f>IF(ISERROR(INDEX(Data!$DY:$IB,MATCH($W336,Data!$DT:$DT,0),MATCH(AB$1&amp;"/"&amp;$A$2,Data!$DY$1:$IB$1,0)))=TRUE,0,INDEX(Data!$DY:$IB,MATCH($W336,Data!$DT:$DT,0),MATCH(AB$1&amp;"/"&amp;$A$2,Data!$DY$1:$IB$1,0)))</f>
        <v>0</v>
      </c>
      <c r="AC336" s="213">
        <f t="array" aca="1" ref="AC336" ca="1">SUMPRODUCT(($X336:$AB336&lt;=AC$2)*($X336:$AB336&gt;0))</f>
        <v>0</v>
      </c>
      <c r="AD336" s="213">
        <f t="shared" ca="1" si="93"/>
        <v>0</v>
      </c>
      <c r="AE336" s="213">
        <f t="shared" ca="1" si="93"/>
        <v>0</v>
      </c>
      <c r="AF336" s="213">
        <f t="shared" ca="1" si="93"/>
        <v>0</v>
      </c>
      <c r="AG336" s="213">
        <f t="shared" ca="1" si="93"/>
        <v>0</v>
      </c>
      <c r="AH336" s="213">
        <f t="shared" ca="1" si="93"/>
        <v>0</v>
      </c>
      <c r="AI336" s="213">
        <f t="shared" ca="1" si="94"/>
        <v>0</v>
      </c>
      <c r="AJ336" s="213" t="str">
        <f t="shared" ca="1" si="84"/>
        <v/>
      </c>
      <c r="AK336" s="213" t="str">
        <f t="shared" ca="1" si="85"/>
        <v/>
      </c>
      <c r="AL336" s="213" t="str">
        <f t="shared" ca="1" si="86"/>
        <v/>
      </c>
      <c r="AM336" s="213" t="str">
        <f t="shared" ca="1" si="87"/>
        <v/>
      </c>
      <c r="AN336" s="213" t="str">
        <f t="shared" ca="1" si="88"/>
        <v/>
      </c>
      <c r="AO336" s="213" t="str">
        <f t="shared" ca="1" si="89"/>
        <v/>
      </c>
      <c r="AP336" s="213" t="str">
        <f t="shared" ca="1" si="90"/>
        <v/>
      </c>
      <c r="AQ336" s="213" t="str">
        <f t="shared" ca="1" si="91"/>
        <v/>
      </c>
      <c r="AR336" s="204" t="str">
        <f ca="1">IF(OFFSET($AB336,0,MATCH(A$17,AC$1:AI$1,0))=0,"",OFFSET($AB336,0,MATCH(A$17,AC$1:AI$1,0))&amp;" / "&amp;W336 &amp;" ("&amp;INDEX(Data!DX:DX,MATCH(W336,Data!DT:DT,0))&amp;")")</f>
        <v/>
      </c>
      <c r="AS336" s="204" t="e">
        <f>INDEX(Data!DX:DX,MATCH(W336,Data!DT:DT,0))</f>
        <v>#REF!</v>
      </c>
      <c r="AT336" s="204" t="e">
        <f>MID(INDEX(Data!A:A,MATCH(W336,Data!DT:DT,0)),2,5)</f>
        <v>#REF!</v>
      </c>
      <c r="AU336" s="204" t="e">
        <f>INDEX(Data!DW:DW,MATCH(W336,Data!DT:DT,0))</f>
        <v>#REF!</v>
      </c>
      <c r="AV336" s="204" t="str">
        <f t="shared" ca="1" si="92"/>
        <v/>
      </c>
      <c r="AW336" s="204" t="e">
        <f t="array" aca="1" ref="AW336" ca="1">INDEX($AR$3:$AR$102,MATCH(LARGE(COUNTIF($AQ$3:$AQ$102,"&lt;"&amp;$AQ$3:$AQ$102),ROWS(AQ$3:AQ336)),COUNTIF($AQ$3:$AQ$102,"&lt;"&amp;$AQ$3:$AQ$102),0))</f>
        <v>#NUM!</v>
      </c>
      <c r="AX336" s="344"/>
      <c r="AY336" s="203"/>
      <c r="AZ336" s="203"/>
      <c r="BA336" s="203"/>
      <c r="BB336" s="203"/>
      <c r="BC336" s="203"/>
      <c r="BD336" s="203"/>
      <c r="BE336" s="203"/>
      <c r="BF336" s="203"/>
      <c r="BG336" s="203"/>
      <c r="BH336" s="203"/>
      <c r="BI336" s="203"/>
      <c r="BJ336" s="203"/>
      <c r="BK336" s="203"/>
      <c r="BL336" s="203"/>
      <c r="BM336" s="203"/>
      <c r="BN336" s="203"/>
      <c r="BO336" s="203"/>
      <c r="BP336" s="203"/>
      <c r="BQ336" s="203"/>
      <c r="BR336" s="203"/>
      <c r="BS336" s="203"/>
      <c r="BT336" s="203"/>
      <c r="BU336" s="203"/>
      <c r="BV336" s="203"/>
      <c r="BW336" s="203"/>
      <c r="BX336" s="203"/>
      <c r="BY336" s="203"/>
      <c r="BZ336" s="203"/>
      <c r="CA336" s="203"/>
      <c r="CB336" s="203"/>
      <c r="CC336" s="203"/>
      <c r="CD336" s="203"/>
      <c r="CE336" s="203"/>
      <c r="CF336" s="203"/>
      <c r="CG336" s="203"/>
      <c r="CH336" s="203"/>
      <c r="CI336" s="203"/>
      <c r="CJ336" s="203"/>
      <c r="CK336" s="203"/>
    </row>
    <row r="337" spans="1:89" s="65" customFormat="1" x14ac:dyDescent="0.25">
      <c r="A337" s="261"/>
      <c r="P337" s="203"/>
      <c r="Q337" s="203"/>
      <c r="R337" s="203"/>
      <c r="S337" s="203"/>
      <c r="T337" s="203"/>
      <c r="U337" s="213"/>
      <c r="V337" s="258"/>
      <c r="W337" s="213" t="e">
        <f>Data!#REF!</f>
        <v>#REF!</v>
      </c>
      <c r="X337" s="215">
        <f>IF(ISERROR(INDEX(Data!$DY:$IB,MATCH($W337,Data!$DT:$DT,0),MATCH(X$1&amp;"/"&amp;$A$2,Data!$DY$1:$IB$1,0)))=TRUE,0,INDEX(Data!$DY:$IB,MATCH($W337,Data!$DT:$DT,0),MATCH(X$1&amp;"/"&amp;$A$2,Data!$DY$1:$IB$1,0)))</f>
        <v>0</v>
      </c>
      <c r="Y337" s="215">
        <f>IF(ISERROR(INDEX(Data!$DY:$IB,MATCH($W337,Data!$DT:$DT,0),MATCH(Y$1&amp;"/"&amp;$A$2,Data!$DY$1:$IB$1,0)))=TRUE,0,INDEX(Data!$DY:$IB,MATCH($W337,Data!$DT:$DT,0),MATCH(Y$1&amp;"/"&amp;$A$2,Data!$DY$1:$IB$1,0)))</f>
        <v>0</v>
      </c>
      <c r="Z337" s="215">
        <f>IF(ISERROR(INDEX(Data!$DY:$IB,MATCH($W337,Data!$DT:$DT,0),MATCH(Z$1&amp;"/"&amp;$A$2,Data!$DY$1:$IB$1,0)))=TRUE,0,INDEX(Data!$DY:$IB,MATCH($W337,Data!$DT:$DT,0),MATCH(Z$1&amp;"/"&amp;$A$2,Data!$DY$1:$IB$1,0)))</f>
        <v>0</v>
      </c>
      <c r="AA337" s="215">
        <f>IF(ISERROR(INDEX(Data!$DY:$IB,MATCH($W337,Data!$DT:$DT,0),MATCH(AA$1&amp;"/"&amp;$A$2,Data!$DY$1:$IB$1,0)))=TRUE,0,INDEX(Data!$DY:$IB,MATCH($W337,Data!$DT:$DT,0),MATCH(AA$1&amp;"/"&amp;$A$2,Data!$DY$1:$IB$1,0)))</f>
        <v>0</v>
      </c>
      <c r="AB337" s="215">
        <f>IF(ISERROR(INDEX(Data!$DY:$IB,MATCH($W337,Data!$DT:$DT,0),MATCH(AB$1&amp;"/"&amp;$A$2,Data!$DY$1:$IB$1,0)))=TRUE,0,INDEX(Data!$DY:$IB,MATCH($W337,Data!$DT:$DT,0),MATCH(AB$1&amp;"/"&amp;$A$2,Data!$DY$1:$IB$1,0)))</f>
        <v>0</v>
      </c>
      <c r="AC337" s="213">
        <f t="array" aca="1" ref="AC337" ca="1">SUMPRODUCT(($X337:$AB337&lt;=AC$2)*($X337:$AB337&gt;0))</f>
        <v>0</v>
      </c>
      <c r="AD337" s="213">
        <f t="shared" ca="1" si="93"/>
        <v>0</v>
      </c>
      <c r="AE337" s="213">
        <f t="shared" ca="1" si="93"/>
        <v>0</v>
      </c>
      <c r="AF337" s="213">
        <f t="shared" ca="1" si="93"/>
        <v>0</v>
      </c>
      <c r="AG337" s="213">
        <f t="shared" ca="1" si="93"/>
        <v>0</v>
      </c>
      <c r="AH337" s="213">
        <f t="shared" ca="1" si="93"/>
        <v>0</v>
      </c>
      <c r="AI337" s="213">
        <f t="shared" ca="1" si="94"/>
        <v>0</v>
      </c>
      <c r="AJ337" s="213" t="str">
        <f t="shared" ca="1" si="84"/>
        <v/>
      </c>
      <c r="AK337" s="213" t="str">
        <f t="shared" ca="1" si="85"/>
        <v/>
      </c>
      <c r="AL337" s="213" t="str">
        <f t="shared" ca="1" si="86"/>
        <v/>
      </c>
      <c r="AM337" s="213" t="str">
        <f t="shared" ca="1" si="87"/>
        <v/>
      </c>
      <c r="AN337" s="213" t="str">
        <f t="shared" ca="1" si="88"/>
        <v/>
      </c>
      <c r="AO337" s="213" t="str">
        <f t="shared" ca="1" si="89"/>
        <v/>
      </c>
      <c r="AP337" s="213" t="str">
        <f t="shared" ca="1" si="90"/>
        <v/>
      </c>
      <c r="AQ337" s="213" t="str">
        <f t="shared" ca="1" si="91"/>
        <v/>
      </c>
      <c r="AR337" s="204" t="str">
        <f ca="1">IF(OFFSET($AB337,0,MATCH(A$17,AC$1:AI$1,0))=0,"",OFFSET($AB337,0,MATCH(A$17,AC$1:AI$1,0))&amp;" / "&amp;W337 &amp;" ("&amp;INDEX(Data!DX:DX,MATCH(W337,Data!DT:DT,0))&amp;")")</f>
        <v/>
      </c>
      <c r="AS337" s="204" t="e">
        <f>INDEX(Data!DX:DX,MATCH(W337,Data!DT:DT,0))</f>
        <v>#REF!</v>
      </c>
      <c r="AT337" s="204" t="e">
        <f>MID(INDEX(Data!A:A,MATCH(W337,Data!DT:DT,0)),2,5)</f>
        <v>#REF!</v>
      </c>
      <c r="AU337" s="204" t="e">
        <f>INDEX(Data!DW:DW,MATCH(W337,Data!DT:DT,0))</f>
        <v>#REF!</v>
      </c>
      <c r="AV337" s="204" t="str">
        <f t="shared" ca="1" si="92"/>
        <v/>
      </c>
      <c r="AW337" s="204" t="e">
        <f t="array" aca="1" ref="AW337" ca="1">INDEX($AR$3:$AR$102,MATCH(LARGE(COUNTIF($AQ$3:$AQ$102,"&lt;"&amp;$AQ$3:$AQ$102),ROWS(AQ$3:AQ337)),COUNTIF($AQ$3:$AQ$102,"&lt;"&amp;$AQ$3:$AQ$102),0))</f>
        <v>#NUM!</v>
      </c>
      <c r="AX337" s="344"/>
      <c r="AY337" s="203"/>
      <c r="AZ337" s="203"/>
      <c r="BA337" s="203"/>
      <c r="BB337" s="203"/>
      <c r="BC337" s="203"/>
      <c r="BD337" s="203"/>
      <c r="BE337" s="203"/>
      <c r="BF337" s="203"/>
      <c r="BG337" s="203"/>
      <c r="BH337" s="203"/>
      <c r="BI337" s="203"/>
      <c r="BJ337" s="203"/>
      <c r="BK337" s="203"/>
      <c r="BL337" s="203"/>
      <c r="BM337" s="203"/>
      <c r="BN337" s="203"/>
      <c r="BO337" s="203"/>
      <c r="BP337" s="203"/>
      <c r="BQ337" s="203"/>
      <c r="BR337" s="203"/>
      <c r="BS337" s="203"/>
      <c r="BT337" s="203"/>
      <c r="BU337" s="203"/>
      <c r="BV337" s="203"/>
      <c r="BW337" s="203"/>
      <c r="BX337" s="203"/>
      <c r="BY337" s="203"/>
      <c r="BZ337" s="203"/>
      <c r="CA337" s="203"/>
      <c r="CB337" s="203"/>
      <c r="CC337" s="203"/>
      <c r="CD337" s="203"/>
      <c r="CE337" s="203"/>
      <c r="CF337" s="203"/>
      <c r="CG337" s="203"/>
      <c r="CH337" s="203"/>
      <c r="CI337" s="203"/>
      <c r="CJ337" s="203"/>
      <c r="CK337" s="203"/>
    </row>
    <row r="338" spans="1:89" s="65" customFormat="1" x14ac:dyDescent="0.25">
      <c r="A338" s="261"/>
      <c r="P338" s="203"/>
      <c r="Q338" s="203"/>
      <c r="R338" s="203"/>
      <c r="S338" s="203"/>
      <c r="T338" s="203"/>
      <c r="U338" s="213"/>
      <c r="V338" s="258"/>
      <c r="W338" s="213" t="e">
        <f>Data!#REF!</f>
        <v>#REF!</v>
      </c>
      <c r="X338" s="215">
        <f>IF(ISERROR(INDEX(Data!$DY:$IB,MATCH($W338,Data!$DT:$DT,0),MATCH(X$1&amp;"/"&amp;$A$2,Data!$DY$1:$IB$1,0)))=TRUE,0,INDEX(Data!$DY:$IB,MATCH($W338,Data!$DT:$DT,0),MATCH(X$1&amp;"/"&amp;$A$2,Data!$DY$1:$IB$1,0)))</f>
        <v>0</v>
      </c>
      <c r="Y338" s="215">
        <f>IF(ISERROR(INDEX(Data!$DY:$IB,MATCH($W338,Data!$DT:$DT,0),MATCH(Y$1&amp;"/"&amp;$A$2,Data!$DY$1:$IB$1,0)))=TRUE,0,INDEX(Data!$DY:$IB,MATCH($W338,Data!$DT:$DT,0),MATCH(Y$1&amp;"/"&amp;$A$2,Data!$DY$1:$IB$1,0)))</f>
        <v>0</v>
      </c>
      <c r="Z338" s="215">
        <f>IF(ISERROR(INDEX(Data!$DY:$IB,MATCH($W338,Data!$DT:$DT,0),MATCH(Z$1&amp;"/"&amp;$A$2,Data!$DY$1:$IB$1,0)))=TRUE,0,INDEX(Data!$DY:$IB,MATCH($W338,Data!$DT:$DT,0),MATCH(Z$1&amp;"/"&amp;$A$2,Data!$DY$1:$IB$1,0)))</f>
        <v>0</v>
      </c>
      <c r="AA338" s="215">
        <f>IF(ISERROR(INDEX(Data!$DY:$IB,MATCH($W338,Data!$DT:$DT,0),MATCH(AA$1&amp;"/"&amp;$A$2,Data!$DY$1:$IB$1,0)))=TRUE,0,INDEX(Data!$DY:$IB,MATCH($W338,Data!$DT:$DT,0),MATCH(AA$1&amp;"/"&amp;$A$2,Data!$DY$1:$IB$1,0)))</f>
        <v>0</v>
      </c>
      <c r="AB338" s="215">
        <f>IF(ISERROR(INDEX(Data!$DY:$IB,MATCH($W338,Data!$DT:$DT,0),MATCH(AB$1&amp;"/"&amp;$A$2,Data!$DY$1:$IB$1,0)))=TRUE,0,INDEX(Data!$DY:$IB,MATCH($W338,Data!$DT:$DT,0),MATCH(AB$1&amp;"/"&amp;$A$2,Data!$DY$1:$IB$1,0)))</f>
        <v>0</v>
      </c>
      <c r="AC338" s="213">
        <f t="array" aca="1" ref="AC338" ca="1">SUMPRODUCT(($X338:$AB338&lt;=AC$2)*($X338:$AB338&gt;0))</f>
        <v>0</v>
      </c>
      <c r="AD338" s="213">
        <f t="shared" ca="1" si="93"/>
        <v>0</v>
      </c>
      <c r="AE338" s="213">
        <f t="shared" ca="1" si="93"/>
        <v>0</v>
      </c>
      <c r="AF338" s="213">
        <f t="shared" ca="1" si="93"/>
        <v>0</v>
      </c>
      <c r="AG338" s="213">
        <f t="shared" ca="1" si="93"/>
        <v>0</v>
      </c>
      <c r="AH338" s="213">
        <f t="shared" ca="1" si="93"/>
        <v>0</v>
      </c>
      <c r="AI338" s="213">
        <f t="shared" ca="1" si="94"/>
        <v>0</v>
      </c>
      <c r="AJ338" s="213" t="str">
        <f t="shared" ca="1" si="84"/>
        <v/>
      </c>
      <c r="AK338" s="213" t="str">
        <f t="shared" ca="1" si="85"/>
        <v/>
      </c>
      <c r="AL338" s="213" t="str">
        <f t="shared" ca="1" si="86"/>
        <v/>
      </c>
      <c r="AM338" s="213" t="str">
        <f t="shared" ca="1" si="87"/>
        <v/>
      </c>
      <c r="AN338" s="213" t="str">
        <f t="shared" ca="1" si="88"/>
        <v/>
      </c>
      <c r="AO338" s="213" t="str">
        <f t="shared" ca="1" si="89"/>
        <v/>
      </c>
      <c r="AP338" s="213" t="str">
        <f t="shared" ca="1" si="90"/>
        <v/>
      </c>
      <c r="AQ338" s="213" t="str">
        <f t="shared" ca="1" si="91"/>
        <v/>
      </c>
      <c r="AR338" s="204" t="str">
        <f ca="1">IF(OFFSET($AB338,0,MATCH(A$17,AC$1:AI$1,0))=0,"",OFFSET($AB338,0,MATCH(A$17,AC$1:AI$1,0))&amp;" / "&amp;W338 &amp;" ("&amp;INDEX(Data!DX:DX,MATCH(W338,Data!DT:DT,0))&amp;")")</f>
        <v/>
      </c>
      <c r="AS338" s="204" t="e">
        <f>INDEX(Data!DX:DX,MATCH(W338,Data!DT:DT,0))</f>
        <v>#REF!</v>
      </c>
      <c r="AT338" s="204" t="e">
        <f>MID(INDEX(Data!A:A,MATCH(W338,Data!DT:DT,0)),2,5)</f>
        <v>#REF!</v>
      </c>
      <c r="AU338" s="204" t="e">
        <f>INDEX(Data!DW:DW,MATCH(W338,Data!DT:DT,0))</f>
        <v>#REF!</v>
      </c>
      <c r="AV338" s="204" t="str">
        <f t="shared" ca="1" si="92"/>
        <v/>
      </c>
      <c r="AW338" s="204" t="e">
        <f t="array" aca="1" ref="AW338" ca="1">INDEX($AR$3:$AR$102,MATCH(LARGE(COUNTIF($AQ$3:$AQ$102,"&lt;"&amp;$AQ$3:$AQ$102),ROWS(AQ$3:AQ338)),COUNTIF($AQ$3:$AQ$102,"&lt;"&amp;$AQ$3:$AQ$102),0))</f>
        <v>#NUM!</v>
      </c>
      <c r="AX338" s="344"/>
      <c r="AY338" s="203"/>
      <c r="AZ338" s="203"/>
      <c r="BA338" s="203"/>
      <c r="BB338" s="203"/>
      <c r="BC338" s="203"/>
      <c r="BD338" s="203"/>
      <c r="BE338" s="203"/>
      <c r="BF338" s="203"/>
      <c r="BG338" s="203"/>
      <c r="BH338" s="203"/>
      <c r="BI338" s="203"/>
      <c r="BJ338" s="203"/>
      <c r="BK338" s="203"/>
      <c r="BL338" s="203"/>
      <c r="BM338" s="203"/>
      <c r="BN338" s="203"/>
      <c r="BO338" s="203"/>
      <c r="BP338" s="203"/>
      <c r="BQ338" s="203"/>
      <c r="BR338" s="203"/>
      <c r="BS338" s="203"/>
      <c r="BT338" s="203"/>
      <c r="BU338" s="203"/>
      <c r="BV338" s="203"/>
      <c r="BW338" s="203"/>
      <c r="BX338" s="203"/>
      <c r="BY338" s="203"/>
      <c r="BZ338" s="203"/>
      <c r="CA338" s="203"/>
      <c r="CB338" s="203"/>
      <c r="CC338" s="203"/>
      <c r="CD338" s="203"/>
      <c r="CE338" s="203"/>
      <c r="CF338" s="203"/>
      <c r="CG338" s="203"/>
      <c r="CH338" s="203"/>
      <c r="CI338" s="203"/>
      <c r="CJ338" s="203"/>
      <c r="CK338" s="203"/>
    </row>
    <row r="339" spans="1:89" s="65" customFormat="1" x14ac:dyDescent="0.25">
      <c r="A339" s="261"/>
      <c r="P339" s="203"/>
      <c r="Q339" s="203"/>
      <c r="R339" s="203"/>
      <c r="S339" s="203"/>
      <c r="T339" s="203"/>
      <c r="U339" s="213"/>
      <c r="V339" s="258"/>
      <c r="W339" s="213" t="e">
        <f>Data!#REF!</f>
        <v>#REF!</v>
      </c>
      <c r="X339" s="215">
        <f>IF(ISERROR(INDEX(Data!$DY:$IB,MATCH($W339,Data!$DT:$DT,0),MATCH(X$1&amp;"/"&amp;$A$2,Data!$DY$1:$IB$1,0)))=TRUE,0,INDEX(Data!$DY:$IB,MATCH($W339,Data!$DT:$DT,0),MATCH(X$1&amp;"/"&amp;$A$2,Data!$DY$1:$IB$1,0)))</f>
        <v>0</v>
      </c>
      <c r="Y339" s="215">
        <f>IF(ISERROR(INDEX(Data!$DY:$IB,MATCH($W339,Data!$DT:$DT,0),MATCH(Y$1&amp;"/"&amp;$A$2,Data!$DY$1:$IB$1,0)))=TRUE,0,INDEX(Data!$DY:$IB,MATCH($W339,Data!$DT:$DT,0),MATCH(Y$1&amp;"/"&amp;$A$2,Data!$DY$1:$IB$1,0)))</f>
        <v>0</v>
      </c>
      <c r="Z339" s="215">
        <f>IF(ISERROR(INDEX(Data!$DY:$IB,MATCH($W339,Data!$DT:$DT,0),MATCH(Z$1&amp;"/"&amp;$A$2,Data!$DY$1:$IB$1,0)))=TRUE,0,INDEX(Data!$DY:$IB,MATCH($W339,Data!$DT:$DT,0),MATCH(Z$1&amp;"/"&amp;$A$2,Data!$DY$1:$IB$1,0)))</f>
        <v>0</v>
      </c>
      <c r="AA339" s="215">
        <f>IF(ISERROR(INDEX(Data!$DY:$IB,MATCH($W339,Data!$DT:$DT,0),MATCH(AA$1&amp;"/"&amp;$A$2,Data!$DY$1:$IB$1,0)))=TRUE,0,INDEX(Data!$DY:$IB,MATCH($W339,Data!$DT:$DT,0),MATCH(AA$1&amp;"/"&amp;$A$2,Data!$DY$1:$IB$1,0)))</f>
        <v>0</v>
      </c>
      <c r="AB339" s="215">
        <f>IF(ISERROR(INDEX(Data!$DY:$IB,MATCH($W339,Data!$DT:$DT,0),MATCH(AB$1&amp;"/"&amp;$A$2,Data!$DY$1:$IB$1,0)))=TRUE,0,INDEX(Data!$DY:$IB,MATCH($W339,Data!$DT:$DT,0),MATCH(AB$1&amp;"/"&amp;$A$2,Data!$DY$1:$IB$1,0)))</f>
        <v>0</v>
      </c>
      <c r="AC339" s="213">
        <f t="array" aca="1" ref="AC339" ca="1">SUMPRODUCT(($X339:$AB339&lt;=AC$2)*($X339:$AB339&gt;0))</f>
        <v>0</v>
      </c>
      <c r="AD339" s="213">
        <f t="shared" ca="1" si="93"/>
        <v>0</v>
      </c>
      <c r="AE339" s="213">
        <f t="shared" ca="1" si="93"/>
        <v>0</v>
      </c>
      <c r="AF339" s="213">
        <f t="shared" ca="1" si="93"/>
        <v>0</v>
      </c>
      <c r="AG339" s="213">
        <f t="shared" ca="1" si="93"/>
        <v>0</v>
      </c>
      <c r="AH339" s="213">
        <f t="shared" ca="1" si="93"/>
        <v>0</v>
      </c>
      <c r="AI339" s="213">
        <f t="shared" ca="1" si="94"/>
        <v>0</v>
      </c>
      <c r="AJ339" s="213" t="str">
        <f t="shared" ref="AJ339:AJ402" ca="1" si="95">IF($AC339=0,"",IF(AND($X339&lt;=AC$2,$X339&gt;0),"/R1","")&amp;IF(AND($Y339&lt;=AC$2,$Y339&gt;0),"/R2","")&amp;IF(AND($Z339&lt;=AC$2,$Z339&gt;0),"/R3","")&amp;IF(AND($AA339&lt;=AC$2,$AA339&gt;0),"/F","")&amp;IF(AND($AB339&lt;=AC$2,$AB339&gt;0),"/PO",""))</f>
        <v/>
      </c>
      <c r="AK339" s="213" t="str">
        <f t="shared" ref="AK339:AK402" ca="1" si="96">IF(AD339=0,"",IF($X339=AD$2,"/R1","")&amp;IF($Y339=AD$2,"/R2","")&amp;IF($Z339=AD$2,"/R3","")&amp;IF($AA339=AD$2,"/F","")&amp;IF($AB339=AD$2,"/PO",""))</f>
        <v/>
      </c>
      <c r="AL339" s="213" t="str">
        <f t="shared" ref="AL339:AL402" ca="1" si="97">IF(AE339=0,"",IF($X339=AE$2,"/R1","")&amp;IF($Y339=AE$2,"/R2","")&amp;IF($Z339=AE$2,"/R3","")&amp;IF($AA339=AE$2,"/F","")&amp;IF($AB339=AE$2,"/PO",""))</f>
        <v/>
      </c>
      <c r="AM339" s="213" t="str">
        <f t="shared" ref="AM339:AM402" ca="1" si="98">IF(AF339=0,"",IF($X339=AF$2,"/R1","")&amp;IF($Y339=AF$2,"/R2","")&amp;IF($Z339=AF$2,"/R3","")&amp;IF($AA339=AF$2,"/F","")&amp;IF($AB339=AF$2,"/PO",""))</f>
        <v/>
      </c>
      <c r="AN339" s="213" t="str">
        <f t="shared" ref="AN339:AN402" ca="1" si="99">IF(AG339=0,"",IF($X339=AG$2,"/R1","")&amp;IF($Y339=AG$2,"/R2","")&amp;IF($Z339=AG$2,"/R3","")&amp;IF($AA339=AG$2,"/F","")&amp;IF($AB339=AG$2,"/PO",""))</f>
        <v/>
      </c>
      <c r="AO339" s="213" t="str">
        <f t="shared" ref="AO339:AO402" ca="1" si="100">IF(AH339=0,"",IF($X339=AH$2,"/R1","")&amp;IF($Y339=AH$2,"/R2","")&amp;IF($Z339=AH$2,"/R3","")&amp;IF($AA339=AH$2,"/F","")&amp;IF($AB339=AH$2,"/PO",""))</f>
        <v/>
      </c>
      <c r="AP339" s="213" t="str">
        <f t="shared" ref="AP339:AP402" ca="1" si="101">IF(AI339=0,"",IF($X339&gt;=AI$2,"/R1","")&amp;IF($Y339&gt;=AI$2,"/R2","")&amp;IF($Z339&gt;=AI$2,"/R3","")&amp;IF($AA339&gt;=AI$2,"/F","")&amp;IF($AB339&gt;=AI$2,"/PO",""))</f>
        <v/>
      </c>
      <c r="AQ339" s="213" t="str">
        <f t="shared" ref="AQ339:AQ402" ca="1" si="102">IF(OFFSET($AB339,0,MATCH(A$17,AC$1:AI$1,0))=0,"",OFFSET($AB339,0,MATCH(A$17,AC$1:AI$1,0))&amp;IF(AS339="NF",200,500)-SUBSTITUTE(AT339,"NF","")&amp;AU339)</f>
        <v/>
      </c>
      <c r="AR339" s="204" t="str">
        <f ca="1">IF(OFFSET($AB339,0,MATCH(A$17,AC$1:AI$1,0))=0,"",OFFSET($AB339,0,MATCH(A$17,AC$1:AI$1,0))&amp;" / "&amp;W339 &amp;" ("&amp;INDEX(Data!DX:DX,MATCH(W339,Data!DT:DT,0))&amp;")")</f>
        <v/>
      </c>
      <c r="AS339" s="204" t="e">
        <f>INDEX(Data!DX:DX,MATCH(W339,Data!DT:DT,0))</f>
        <v>#REF!</v>
      </c>
      <c r="AT339" s="204" t="e">
        <f>MID(INDEX(Data!A:A,MATCH(W339,Data!DT:DT,0)),2,5)</f>
        <v>#REF!</v>
      </c>
      <c r="AU339" s="204" t="e">
        <f>INDEX(Data!DW:DW,MATCH(W339,Data!DT:DT,0))</f>
        <v>#REF!</v>
      </c>
      <c r="AV339" s="204" t="str">
        <f t="shared" ref="AV339:AV402" ca="1" si="103">MID(OFFSET($AI339,0,MATCH(A$17,AJ$1:AP$1,0)),2,30)</f>
        <v/>
      </c>
      <c r="AW339" s="204" t="e">
        <f t="array" aca="1" ref="AW339" ca="1">INDEX($AR$3:$AR$102,MATCH(LARGE(COUNTIF($AQ$3:$AQ$102,"&lt;"&amp;$AQ$3:$AQ$102),ROWS(AQ$3:AQ339)),COUNTIF($AQ$3:$AQ$102,"&lt;"&amp;$AQ$3:$AQ$102),0))</f>
        <v>#NUM!</v>
      </c>
      <c r="AX339" s="344"/>
      <c r="AY339" s="203"/>
      <c r="AZ339" s="203"/>
      <c r="BA339" s="203"/>
      <c r="BB339" s="203"/>
      <c r="BC339" s="203"/>
      <c r="BD339" s="203"/>
      <c r="BE339" s="203"/>
      <c r="BF339" s="203"/>
      <c r="BG339" s="203"/>
      <c r="BH339" s="203"/>
      <c r="BI339" s="203"/>
      <c r="BJ339" s="203"/>
      <c r="BK339" s="203"/>
      <c r="BL339" s="203"/>
      <c r="BM339" s="203"/>
      <c r="BN339" s="203"/>
      <c r="BO339" s="203"/>
      <c r="BP339" s="203"/>
      <c r="BQ339" s="203"/>
      <c r="BR339" s="203"/>
      <c r="BS339" s="203"/>
      <c r="BT339" s="203"/>
      <c r="BU339" s="203"/>
      <c r="BV339" s="203"/>
      <c r="BW339" s="203"/>
      <c r="BX339" s="203"/>
      <c r="BY339" s="203"/>
      <c r="BZ339" s="203"/>
      <c r="CA339" s="203"/>
      <c r="CB339" s="203"/>
      <c r="CC339" s="203"/>
      <c r="CD339" s="203"/>
      <c r="CE339" s="203"/>
      <c r="CF339" s="203"/>
      <c r="CG339" s="203"/>
      <c r="CH339" s="203"/>
      <c r="CI339" s="203"/>
      <c r="CJ339" s="203"/>
      <c r="CK339" s="203"/>
    </row>
    <row r="340" spans="1:89" s="65" customFormat="1" x14ac:dyDescent="0.25">
      <c r="A340" s="261"/>
      <c r="P340" s="203"/>
      <c r="Q340" s="203"/>
      <c r="R340" s="203"/>
      <c r="S340" s="203"/>
      <c r="T340" s="203"/>
      <c r="U340" s="213"/>
      <c r="V340" s="258"/>
      <c r="W340" s="213" t="e">
        <f>Data!#REF!</f>
        <v>#REF!</v>
      </c>
      <c r="X340" s="215">
        <f>IF(ISERROR(INDEX(Data!$DY:$IB,MATCH($W340,Data!$DT:$DT,0),MATCH(X$1&amp;"/"&amp;$A$2,Data!$DY$1:$IB$1,0)))=TRUE,0,INDEX(Data!$DY:$IB,MATCH($W340,Data!$DT:$DT,0),MATCH(X$1&amp;"/"&amp;$A$2,Data!$DY$1:$IB$1,0)))</f>
        <v>0</v>
      </c>
      <c r="Y340" s="215">
        <f>IF(ISERROR(INDEX(Data!$DY:$IB,MATCH($W340,Data!$DT:$DT,0),MATCH(Y$1&amp;"/"&amp;$A$2,Data!$DY$1:$IB$1,0)))=TRUE,0,INDEX(Data!$DY:$IB,MATCH($W340,Data!$DT:$DT,0),MATCH(Y$1&amp;"/"&amp;$A$2,Data!$DY$1:$IB$1,0)))</f>
        <v>0</v>
      </c>
      <c r="Z340" s="215">
        <f>IF(ISERROR(INDEX(Data!$DY:$IB,MATCH($W340,Data!$DT:$DT,0),MATCH(Z$1&amp;"/"&amp;$A$2,Data!$DY$1:$IB$1,0)))=TRUE,0,INDEX(Data!$DY:$IB,MATCH($W340,Data!$DT:$DT,0),MATCH(Z$1&amp;"/"&amp;$A$2,Data!$DY$1:$IB$1,0)))</f>
        <v>0</v>
      </c>
      <c r="AA340" s="215">
        <f>IF(ISERROR(INDEX(Data!$DY:$IB,MATCH($W340,Data!$DT:$DT,0),MATCH(AA$1&amp;"/"&amp;$A$2,Data!$DY$1:$IB$1,0)))=TRUE,0,INDEX(Data!$DY:$IB,MATCH($W340,Data!$DT:$DT,0),MATCH(AA$1&amp;"/"&amp;$A$2,Data!$DY$1:$IB$1,0)))</f>
        <v>0</v>
      </c>
      <c r="AB340" s="215">
        <f>IF(ISERROR(INDEX(Data!$DY:$IB,MATCH($W340,Data!$DT:$DT,0),MATCH(AB$1&amp;"/"&amp;$A$2,Data!$DY$1:$IB$1,0)))=TRUE,0,INDEX(Data!$DY:$IB,MATCH($W340,Data!$DT:$DT,0),MATCH(AB$1&amp;"/"&amp;$A$2,Data!$DY$1:$IB$1,0)))</f>
        <v>0</v>
      </c>
      <c r="AC340" s="213">
        <f t="array" aca="1" ref="AC340" ca="1">SUMPRODUCT(($X340:$AB340&lt;=AC$2)*($X340:$AB340&gt;0))</f>
        <v>0</v>
      </c>
      <c r="AD340" s="213">
        <f t="shared" ca="1" si="93"/>
        <v>0</v>
      </c>
      <c r="AE340" s="213">
        <f t="shared" ca="1" si="93"/>
        <v>0</v>
      </c>
      <c r="AF340" s="213">
        <f t="shared" ca="1" si="93"/>
        <v>0</v>
      </c>
      <c r="AG340" s="213">
        <f t="shared" ca="1" si="93"/>
        <v>0</v>
      </c>
      <c r="AH340" s="213">
        <f t="shared" ca="1" si="93"/>
        <v>0</v>
      </c>
      <c r="AI340" s="213">
        <f t="shared" ca="1" si="94"/>
        <v>0</v>
      </c>
      <c r="AJ340" s="213" t="str">
        <f t="shared" ca="1" si="95"/>
        <v/>
      </c>
      <c r="AK340" s="213" t="str">
        <f t="shared" ca="1" si="96"/>
        <v/>
      </c>
      <c r="AL340" s="213" t="str">
        <f t="shared" ca="1" si="97"/>
        <v/>
      </c>
      <c r="AM340" s="213" t="str">
        <f t="shared" ca="1" si="98"/>
        <v/>
      </c>
      <c r="AN340" s="213" t="str">
        <f t="shared" ca="1" si="99"/>
        <v/>
      </c>
      <c r="AO340" s="213" t="str">
        <f t="shared" ca="1" si="100"/>
        <v/>
      </c>
      <c r="AP340" s="213" t="str">
        <f t="shared" ca="1" si="101"/>
        <v/>
      </c>
      <c r="AQ340" s="213" t="str">
        <f t="shared" ca="1" si="102"/>
        <v/>
      </c>
      <c r="AR340" s="204" t="str">
        <f ca="1">IF(OFFSET($AB340,0,MATCH(A$17,AC$1:AI$1,0))=0,"",OFFSET($AB340,0,MATCH(A$17,AC$1:AI$1,0))&amp;" / "&amp;W340 &amp;" ("&amp;INDEX(Data!DX:DX,MATCH(W340,Data!DT:DT,0))&amp;")")</f>
        <v/>
      </c>
      <c r="AS340" s="204" t="e">
        <f>INDEX(Data!DX:DX,MATCH(W340,Data!DT:DT,0))</f>
        <v>#REF!</v>
      </c>
      <c r="AT340" s="204" t="e">
        <f>MID(INDEX(Data!A:A,MATCH(W340,Data!DT:DT,0)),2,5)</f>
        <v>#REF!</v>
      </c>
      <c r="AU340" s="204" t="e">
        <f>INDEX(Data!DW:DW,MATCH(W340,Data!DT:DT,0))</f>
        <v>#REF!</v>
      </c>
      <c r="AV340" s="204" t="str">
        <f t="shared" ca="1" si="103"/>
        <v/>
      </c>
      <c r="AW340" s="204" t="e">
        <f t="array" aca="1" ref="AW340" ca="1">INDEX($AR$3:$AR$102,MATCH(LARGE(COUNTIF($AQ$3:$AQ$102,"&lt;"&amp;$AQ$3:$AQ$102),ROWS(AQ$3:AQ340)),COUNTIF($AQ$3:$AQ$102,"&lt;"&amp;$AQ$3:$AQ$102),0))</f>
        <v>#NUM!</v>
      </c>
      <c r="AX340" s="344"/>
      <c r="AY340" s="203"/>
      <c r="AZ340" s="203"/>
      <c r="BA340" s="203"/>
      <c r="BB340" s="203"/>
      <c r="BC340" s="203"/>
      <c r="BD340" s="203"/>
      <c r="BE340" s="203"/>
      <c r="BF340" s="203"/>
      <c r="BG340" s="203"/>
      <c r="BH340" s="203"/>
      <c r="BI340" s="203"/>
      <c r="BJ340" s="203"/>
      <c r="BK340" s="203"/>
      <c r="BL340" s="203"/>
      <c r="BM340" s="203"/>
      <c r="BN340" s="203"/>
      <c r="BO340" s="203"/>
      <c r="BP340" s="203"/>
      <c r="BQ340" s="203"/>
      <c r="BR340" s="203"/>
      <c r="BS340" s="203"/>
      <c r="BT340" s="203"/>
      <c r="BU340" s="203"/>
      <c r="BV340" s="203"/>
      <c r="BW340" s="203"/>
      <c r="BX340" s="203"/>
      <c r="BY340" s="203"/>
      <c r="BZ340" s="203"/>
      <c r="CA340" s="203"/>
      <c r="CB340" s="203"/>
      <c r="CC340" s="203"/>
      <c r="CD340" s="203"/>
      <c r="CE340" s="203"/>
      <c r="CF340" s="203"/>
      <c r="CG340" s="203"/>
      <c r="CH340" s="203"/>
      <c r="CI340" s="203"/>
      <c r="CJ340" s="203"/>
      <c r="CK340" s="203"/>
    </row>
    <row r="341" spans="1:89" s="65" customFormat="1" x14ac:dyDescent="0.25">
      <c r="A341" s="261"/>
      <c r="P341" s="203"/>
      <c r="Q341" s="203"/>
      <c r="R341" s="203"/>
      <c r="S341" s="203"/>
      <c r="T341" s="203"/>
      <c r="U341" s="213"/>
      <c r="V341" s="258"/>
      <c r="W341" s="213" t="e">
        <f>Data!#REF!</f>
        <v>#REF!</v>
      </c>
      <c r="X341" s="215">
        <f>IF(ISERROR(INDEX(Data!$DY:$IB,MATCH($W341,Data!$DT:$DT,0),MATCH(X$1&amp;"/"&amp;$A$2,Data!$DY$1:$IB$1,0)))=TRUE,0,INDEX(Data!$DY:$IB,MATCH($W341,Data!$DT:$DT,0),MATCH(X$1&amp;"/"&amp;$A$2,Data!$DY$1:$IB$1,0)))</f>
        <v>0</v>
      </c>
      <c r="Y341" s="215">
        <f>IF(ISERROR(INDEX(Data!$DY:$IB,MATCH($W341,Data!$DT:$DT,0),MATCH(Y$1&amp;"/"&amp;$A$2,Data!$DY$1:$IB$1,0)))=TRUE,0,INDEX(Data!$DY:$IB,MATCH($W341,Data!$DT:$DT,0),MATCH(Y$1&amp;"/"&amp;$A$2,Data!$DY$1:$IB$1,0)))</f>
        <v>0</v>
      </c>
      <c r="Z341" s="215">
        <f>IF(ISERROR(INDEX(Data!$DY:$IB,MATCH($W341,Data!$DT:$DT,0),MATCH(Z$1&amp;"/"&amp;$A$2,Data!$DY$1:$IB$1,0)))=TRUE,0,INDEX(Data!$DY:$IB,MATCH($W341,Data!$DT:$DT,0),MATCH(Z$1&amp;"/"&amp;$A$2,Data!$DY$1:$IB$1,0)))</f>
        <v>0</v>
      </c>
      <c r="AA341" s="215">
        <f>IF(ISERROR(INDEX(Data!$DY:$IB,MATCH($W341,Data!$DT:$DT,0),MATCH(AA$1&amp;"/"&amp;$A$2,Data!$DY$1:$IB$1,0)))=TRUE,0,INDEX(Data!$DY:$IB,MATCH($W341,Data!$DT:$DT,0),MATCH(AA$1&amp;"/"&amp;$A$2,Data!$DY$1:$IB$1,0)))</f>
        <v>0</v>
      </c>
      <c r="AB341" s="215">
        <f>IF(ISERROR(INDEX(Data!$DY:$IB,MATCH($W341,Data!$DT:$DT,0),MATCH(AB$1&amp;"/"&amp;$A$2,Data!$DY$1:$IB$1,0)))=TRUE,0,INDEX(Data!$DY:$IB,MATCH($W341,Data!$DT:$DT,0),MATCH(AB$1&amp;"/"&amp;$A$2,Data!$DY$1:$IB$1,0)))</f>
        <v>0</v>
      </c>
      <c r="AC341" s="213">
        <f t="array" aca="1" ref="AC341" ca="1">SUMPRODUCT(($X341:$AB341&lt;=AC$2)*($X341:$AB341&gt;0))</f>
        <v>0</v>
      </c>
      <c r="AD341" s="213">
        <f t="shared" ca="1" si="93"/>
        <v>0</v>
      </c>
      <c r="AE341" s="213">
        <f t="shared" ca="1" si="93"/>
        <v>0</v>
      </c>
      <c r="AF341" s="213">
        <f t="shared" ca="1" si="93"/>
        <v>0</v>
      </c>
      <c r="AG341" s="213">
        <f t="shared" ca="1" si="93"/>
        <v>0</v>
      </c>
      <c r="AH341" s="213">
        <f t="shared" ca="1" si="93"/>
        <v>0</v>
      </c>
      <c r="AI341" s="213">
        <f t="shared" ca="1" si="94"/>
        <v>0</v>
      </c>
      <c r="AJ341" s="213" t="str">
        <f t="shared" ca="1" si="95"/>
        <v/>
      </c>
      <c r="AK341" s="213" t="str">
        <f t="shared" ca="1" si="96"/>
        <v/>
      </c>
      <c r="AL341" s="213" t="str">
        <f t="shared" ca="1" si="97"/>
        <v/>
      </c>
      <c r="AM341" s="213" t="str">
        <f t="shared" ca="1" si="98"/>
        <v/>
      </c>
      <c r="AN341" s="213" t="str">
        <f t="shared" ca="1" si="99"/>
        <v/>
      </c>
      <c r="AO341" s="213" t="str">
        <f t="shared" ca="1" si="100"/>
        <v/>
      </c>
      <c r="AP341" s="213" t="str">
        <f t="shared" ca="1" si="101"/>
        <v/>
      </c>
      <c r="AQ341" s="213" t="str">
        <f t="shared" ca="1" si="102"/>
        <v/>
      </c>
      <c r="AR341" s="204" t="str">
        <f ca="1">IF(OFFSET($AB341,0,MATCH(A$17,AC$1:AI$1,0))=0,"",OFFSET($AB341,0,MATCH(A$17,AC$1:AI$1,0))&amp;" / "&amp;W341 &amp;" ("&amp;INDEX(Data!DX:DX,MATCH(W341,Data!DT:DT,0))&amp;")")</f>
        <v/>
      </c>
      <c r="AS341" s="204" t="e">
        <f>INDEX(Data!DX:DX,MATCH(W341,Data!DT:DT,0))</f>
        <v>#REF!</v>
      </c>
      <c r="AT341" s="204" t="e">
        <f>MID(INDEX(Data!A:A,MATCH(W341,Data!DT:DT,0)),2,5)</f>
        <v>#REF!</v>
      </c>
      <c r="AU341" s="204" t="e">
        <f>INDEX(Data!DW:DW,MATCH(W341,Data!DT:DT,0))</f>
        <v>#REF!</v>
      </c>
      <c r="AV341" s="204" t="str">
        <f t="shared" ca="1" si="103"/>
        <v/>
      </c>
      <c r="AW341" s="204" t="e">
        <f t="array" aca="1" ref="AW341" ca="1">INDEX($AR$3:$AR$102,MATCH(LARGE(COUNTIF($AQ$3:$AQ$102,"&lt;"&amp;$AQ$3:$AQ$102),ROWS(AQ$3:AQ341)),COUNTIF($AQ$3:$AQ$102,"&lt;"&amp;$AQ$3:$AQ$102),0))</f>
        <v>#NUM!</v>
      </c>
      <c r="AX341" s="344"/>
      <c r="AY341" s="203"/>
      <c r="AZ341" s="203"/>
      <c r="BA341" s="203"/>
      <c r="BB341" s="203"/>
      <c r="BC341" s="203"/>
      <c r="BD341" s="203"/>
      <c r="BE341" s="203"/>
      <c r="BF341" s="203"/>
      <c r="BG341" s="203"/>
      <c r="BH341" s="203"/>
      <c r="BI341" s="203"/>
      <c r="BJ341" s="203"/>
      <c r="BK341" s="203"/>
      <c r="BL341" s="203"/>
      <c r="BM341" s="203"/>
      <c r="BN341" s="203"/>
      <c r="BO341" s="203"/>
      <c r="BP341" s="203"/>
      <c r="BQ341" s="203"/>
      <c r="BR341" s="203"/>
      <c r="BS341" s="203"/>
      <c r="BT341" s="203"/>
      <c r="BU341" s="203"/>
      <c r="BV341" s="203"/>
      <c r="BW341" s="203"/>
      <c r="BX341" s="203"/>
      <c r="BY341" s="203"/>
      <c r="BZ341" s="203"/>
      <c r="CA341" s="203"/>
      <c r="CB341" s="203"/>
      <c r="CC341" s="203"/>
      <c r="CD341" s="203"/>
      <c r="CE341" s="203"/>
      <c r="CF341" s="203"/>
      <c r="CG341" s="203"/>
      <c r="CH341" s="203"/>
      <c r="CI341" s="203"/>
      <c r="CJ341" s="203"/>
      <c r="CK341" s="203"/>
    </row>
    <row r="342" spans="1:89" s="65" customFormat="1" x14ac:dyDescent="0.25">
      <c r="A342" s="261"/>
      <c r="P342" s="203"/>
      <c r="Q342" s="203"/>
      <c r="R342" s="203"/>
      <c r="S342" s="203"/>
      <c r="T342" s="203"/>
      <c r="U342" s="213"/>
      <c r="V342" s="258"/>
      <c r="W342" s="213" t="e">
        <f>Data!#REF!</f>
        <v>#REF!</v>
      </c>
      <c r="X342" s="215">
        <f>IF(ISERROR(INDEX(Data!$DY:$IB,MATCH($W342,Data!$DT:$DT,0),MATCH(X$1&amp;"/"&amp;$A$2,Data!$DY$1:$IB$1,0)))=TRUE,0,INDEX(Data!$DY:$IB,MATCH($W342,Data!$DT:$DT,0),MATCH(X$1&amp;"/"&amp;$A$2,Data!$DY$1:$IB$1,0)))</f>
        <v>0</v>
      </c>
      <c r="Y342" s="215">
        <f>IF(ISERROR(INDEX(Data!$DY:$IB,MATCH($W342,Data!$DT:$DT,0),MATCH(Y$1&amp;"/"&amp;$A$2,Data!$DY$1:$IB$1,0)))=TRUE,0,INDEX(Data!$DY:$IB,MATCH($W342,Data!$DT:$DT,0),MATCH(Y$1&amp;"/"&amp;$A$2,Data!$DY$1:$IB$1,0)))</f>
        <v>0</v>
      </c>
      <c r="Z342" s="215">
        <f>IF(ISERROR(INDEX(Data!$DY:$IB,MATCH($W342,Data!$DT:$DT,0),MATCH(Z$1&amp;"/"&amp;$A$2,Data!$DY$1:$IB$1,0)))=TRUE,0,INDEX(Data!$DY:$IB,MATCH($W342,Data!$DT:$DT,0),MATCH(Z$1&amp;"/"&amp;$A$2,Data!$DY$1:$IB$1,0)))</f>
        <v>0</v>
      </c>
      <c r="AA342" s="215">
        <f>IF(ISERROR(INDEX(Data!$DY:$IB,MATCH($W342,Data!$DT:$DT,0),MATCH(AA$1&amp;"/"&amp;$A$2,Data!$DY$1:$IB$1,0)))=TRUE,0,INDEX(Data!$DY:$IB,MATCH($W342,Data!$DT:$DT,0),MATCH(AA$1&amp;"/"&amp;$A$2,Data!$DY$1:$IB$1,0)))</f>
        <v>0</v>
      </c>
      <c r="AB342" s="215">
        <f>IF(ISERROR(INDEX(Data!$DY:$IB,MATCH($W342,Data!$DT:$DT,0),MATCH(AB$1&amp;"/"&amp;$A$2,Data!$DY$1:$IB$1,0)))=TRUE,0,INDEX(Data!$DY:$IB,MATCH($W342,Data!$DT:$DT,0),MATCH(AB$1&amp;"/"&amp;$A$2,Data!$DY$1:$IB$1,0)))</f>
        <v>0</v>
      </c>
      <c r="AC342" s="213">
        <f t="array" aca="1" ref="AC342" ca="1">SUMPRODUCT(($X342:$AB342&lt;=AC$2)*($X342:$AB342&gt;0))</f>
        <v>0</v>
      </c>
      <c r="AD342" s="213">
        <f t="shared" ca="1" si="93"/>
        <v>0</v>
      </c>
      <c r="AE342" s="213">
        <f t="shared" ca="1" si="93"/>
        <v>0</v>
      </c>
      <c r="AF342" s="213">
        <f t="shared" ca="1" si="93"/>
        <v>0</v>
      </c>
      <c r="AG342" s="213">
        <f t="shared" ca="1" si="93"/>
        <v>0</v>
      </c>
      <c r="AH342" s="213">
        <f t="shared" ca="1" si="93"/>
        <v>0</v>
      </c>
      <c r="AI342" s="213">
        <f t="shared" ca="1" si="94"/>
        <v>0</v>
      </c>
      <c r="AJ342" s="213" t="str">
        <f t="shared" ca="1" si="95"/>
        <v/>
      </c>
      <c r="AK342" s="213" t="str">
        <f t="shared" ca="1" si="96"/>
        <v/>
      </c>
      <c r="AL342" s="213" t="str">
        <f t="shared" ca="1" si="97"/>
        <v/>
      </c>
      <c r="AM342" s="213" t="str">
        <f t="shared" ca="1" si="98"/>
        <v/>
      </c>
      <c r="AN342" s="213" t="str">
        <f t="shared" ca="1" si="99"/>
        <v/>
      </c>
      <c r="AO342" s="213" t="str">
        <f t="shared" ca="1" si="100"/>
        <v/>
      </c>
      <c r="AP342" s="213" t="str">
        <f t="shared" ca="1" si="101"/>
        <v/>
      </c>
      <c r="AQ342" s="213" t="str">
        <f t="shared" ca="1" si="102"/>
        <v/>
      </c>
      <c r="AR342" s="204" t="str">
        <f ca="1">IF(OFFSET($AB342,0,MATCH(A$17,AC$1:AI$1,0))=0,"",OFFSET($AB342,0,MATCH(A$17,AC$1:AI$1,0))&amp;" / "&amp;W342 &amp;" ("&amp;INDEX(Data!DX:DX,MATCH(W342,Data!DT:DT,0))&amp;")")</f>
        <v/>
      </c>
      <c r="AS342" s="204" t="e">
        <f>INDEX(Data!DX:DX,MATCH(W342,Data!DT:DT,0))</f>
        <v>#REF!</v>
      </c>
      <c r="AT342" s="204" t="e">
        <f>MID(INDEX(Data!A:A,MATCH(W342,Data!DT:DT,0)),2,5)</f>
        <v>#REF!</v>
      </c>
      <c r="AU342" s="204" t="e">
        <f>INDEX(Data!DW:DW,MATCH(W342,Data!DT:DT,0))</f>
        <v>#REF!</v>
      </c>
      <c r="AV342" s="204" t="str">
        <f t="shared" ca="1" si="103"/>
        <v/>
      </c>
      <c r="AW342" s="204" t="e">
        <f t="array" aca="1" ref="AW342" ca="1">INDEX($AR$3:$AR$102,MATCH(LARGE(COUNTIF($AQ$3:$AQ$102,"&lt;"&amp;$AQ$3:$AQ$102),ROWS(AQ$3:AQ342)),COUNTIF($AQ$3:$AQ$102,"&lt;"&amp;$AQ$3:$AQ$102),0))</f>
        <v>#NUM!</v>
      </c>
      <c r="AX342" s="344"/>
      <c r="AY342" s="203"/>
      <c r="AZ342" s="203"/>
      <c r="BA342" s="203"/>
      <c r="BB342" s="203"/>
      <c r="BC342" s="203"/>
      <c r="BD342" s="203"/>
      <c r="BE342" s="203"/>
      <c r="BF342" s="203"/>
      <c r="BG342" s="203"/>
      <c r="BH342" s="203"/>
      <c r="BI342" s="203"/>
      <c r="BJ342" s="203"/>
      <c r="BK342" s="203"/>
      <c r="BL342" s="203"/>
      <c r="BM342" s="203"/>
      <c r="BN342" s="203"/>
      <c r="BO342" s="203"/>
      <c r="BP342" s="203"/>
      <c r="BQ342" s="203"/>
      <c r="BR342" s="203"/>
      <c r="BS342" s="203"/>
      <c r="BT342" s="203"/>
      <c r="BU342" s="203"/>
      <c r="BV342" s="203"/>
      <c r="BW342" s="203"/>
      <c r="BX342" s="203"/>
      <c r="BY342" s="203"/>
      <c r="BZ342" s="203"/>
      <c r="CA342" s="203"/>
      <c r="CB342" s="203"/>
      <c r="CC342" s="203"/>
      <c r="CD342" s="203"/>
      <c r="CE342" s="203"/>
      <c r="CF342" s="203"/>
      <c r="CG342" s="203"/>
      <c r="CH342" s="203"/>
      <c r="CI342" s="203"/>
      <c r="CJ342" s="203"/>
      <c r="CK342" s="203"/>
    </row>
    <row r="343" spans="1:89" s="65" customFormat="1" x14ac:dyDescent="0.25">
      <c r="A343" s="261"/>
      <c r="P343" s="203"/>
      <c r="Q343" s="203"/>
      <c r="R343" s="203"/>
      <c r="S343" s="203"/>
      <c r="T343" s="203"/>
      <c r="U343" s="213"/>
      <c r="V343" s="258"/>
      <c r="W343" s="213" t="e">
        <f>Data!#REF!</f>
        <v>#REF!</v>
      </c>
      <c r="X343" s="215">
        <f>IF(ISERROR(INDEX(Data!$DY:$IB,MATCH($W343,Data!$DT:$DT,0),MATCH(X$1&amp;"/"&amp;$A$2,Data!$DY$1:$IB$1,0)))=TRUE,0,INDEX(Data!$DY:$IB,MATCH($W343,Data!$DT:$DT,0),MATCH(X$1&amp;"/"&amp;$A$2,Data!$DY$1:$IB$1,0)))</f>
        <v>0</v>
      </c>
      <c r="Y343" s="215">
        <f>IF(ISERROR(INDEX(Data!$DY:$IB,MATCH($W343,Data!$DT:$DT,0),MATCH(Y$1&amp;"/"&amp;$A$2,Data!$DY$1:$IB$1,0)))=TRUE,0,INDEX(Data!$DY:$IB,MATCH($W343,Data!$DT:$DT,0),MATCH(Y$1&amp;"/"&amp;$A$2,Data!$DY$1:$IB$1,0)))</f>
        <v>0</v>
      </c>
      <c r="Z343" s="215">
        <f>IF(ISERROR(INDEX(Data!$DY:$IB,MATCH($W343,Data!$DT:$DT,0),MATCH(Z$1&amp;"/"&amp;$A$2,Data!$DY$1:$IB$1,0)))=TRUE,0,INDEX(Data!$DY:$IB,MATCH($W343,Data!$DT:$DT,0),MATCH(Z$1&amp;"/"&amp;$A$2,Data!$DY$1:$IB$1,0)))</f>
        <v>0</v>
      </c>
      <c r="AA343" s="215">
        <f>IF(ISERROR(INDEX(Data!$DY:$IB,MATCH($W343,Data!$DT:$DT,0),MATCH(AA$1&amp;"/"&amp;$A$2,Data!$DY$1:$IB$1,0)))=TRUE,0,INDEX(Data!$DY:$IB,MATCH($W343,Data!$DT:$DT,0),MATCH(AA$1&amp;"/"&amp;$A$2,Data!$DY$1:$IB$1,0)))</f>
        <v>0</v>
      </c>
      <c r="AB343" s="215">
        <f>IF(ISERROR(INDEX(Data!$DY:$IB,MATCH($W343,Data!$DT:$DT,0),MATCH(AB$1&amp;"/"&amp;$A$2,Data!$DY$1:$IB$1,0)))=TRUE,0,INDEX(Data!$DY:$IB,MATCH($W343,Data!$DT:$DT,0),MATCH(AB$1&amp;"/"&amp;$A$2,Data!$DY$1:$IB$1,0)))</f>
        <v>0</v>
      </c>
      <c r="AC343" s="213">
        <f t="array" aca="1" ref="AC343" ca="1">SUMPRODUCT(($X343:$AB343&lt;=AC$2)*($X343:$AB343&gt;0))</f>
        <v>0</v>
      </c>
      <c r="AD343" s="213">
        <f t="shared" ca="1" si="93"/>
        <v>0</v>
      </c>
      <c r="AE343" s="213">
        <f t="shared" ca="1" si="93"/>
        <v>0</v>
      </c>
      <c r="AF343" s="213">
        <f t="shared" ca="1" si="93"/>
        <v>0</v>
      </c>
      <c r="AG343" s="213">
        <f t="shared" ca="1" si="93"/>
        <v>0</v>
      </c>
      <c r="AH343" s="213">
        <f t="shared" ca="1" si="93"/>
        <v>0</v>
      </c>
      <c r="AI343" s="213">
        <f t="shared" ca="1" si="94"/>
        <v>0</v>
      </c>
      <c r="AJ343" s="213" t="str">
        <f t="shared" ca="1" si="95"/>
        <v/>
      </c>
      <c r="AK343" s="213" t="str">
        <f t="shared" ca="1" si="96"/>
        <v/>
      </c>
      <c r="AL343" s="213" t="str">
        <f t="shared" ca="1" si="97"/>
        <v/>
      </c>
      <c r="AM343" s="213" t="str">
        <f t="shared" ca="1" si="98"/>
        <v/>
      </c>
      <c r="AN343" s="213" t="str">
        <f t="shared" ca="1" si="99"/>
        <v/>
      </c>
      <c r="AO343" s="213" t="str">
        <f t="shared" ca="1" si="100"/>
        <v/>
      </c>
      <c r="AP343" s="213" t="str">
        <f t="shared" ca="1" si="101"/>
        <v/>
      </c>
      <c r="AQ343" s="213" t="str">
        <f t="shared" ca="1" si="102"/>
        <v/>
      </c>
      <c r="AR343" s="204" t="str">
        <f ca="1">IF(OFFSET($AB343,0,MATCH(A$17,AC$1:AI$1,0))=0,"",OFFSET($AB343,0,MATCH(A$17,AC$1:AI$1,0))&amp;" / "&amp;W343 &amp;" ("&amp;INDEX(Data!DX:DX,MATCH(W343,Data!DT:DT,0))&amp;")")</f>
        <v/>
      </c>
      <c r="AS343" s="204" t="e">
        <f>INDEX(Data!DX:DX,MATCH(W343,Data!DT:DT,0))</f>
        <v>#REF!</v>
      </c>
      <c r="AT343" s="204" t="e">
        <f>MID(INDEX(Data!A:A,MATCH(W343,Data!DT:DT,0)),2,5)</f>
        <v>#REF!</v>
      </c>
      <c r="AU343" s="204" t="e">
        <f>INDEX(Data!DW:DW,MATCH(W343,Data!DT:DT,0))</f>
        <v>#REF!</v>
      </c>
      <c r="AV343" s="204" t="str">
        <f t="shared" ca="1" si="103"/>
        <v/>
      </c>
      <c r="AW343" s="204" t="e">
        <f t="array" aca="1" ref="AW343" ca="1">INDEX($AR$3:$AR$102,MATCH(LARGE(COUNTIF($AQ$3:$AQ$102,"&lt;"&amp;$AQ$3:$AQ$102),ROWS(AQ$3:AQ343)),COUNTIF($AQ$3:$AQ$102,"&lt;"&amp;$AQ$3:$AQ$102),0))</f>
        <v>#NUM!</v>
      </c>
      <c r="AX343" s="344"/>
      <c r="AY343" s="203"/>
      <c r="AZ343" s="203"/>
      <c r="BA343" s="203"/>
      <c r="BB343" s="203"/>
      <c r="BC343" s="203"/>
      <c r="BD343" s="203"/>
      <c r="BE343" s="203"/>
      <c r="BF343" s="203"/>
      <c r="BG343" s="203"/>
      <c r="BH343" s="203"/>
      <c r="BI343" s="203"/>
      <c r="BJ343" s="203"/>
      <c r="BK343" s="203"/>
      <c r="BL343" s="203"/>
      <c r="BM343" s="203"/>
      <c r="BN343" s="203"/>
      <c r="BO343" s="203"/>
      <c r="BP343" s="203"/>
      <c r="BQ343" s="203"/>
      <c r="BR343" s="203"/>
      <c r="BS343" s="203"/>
      <c r="BT343" s="203"/>
      <c r="BU343" s="203"/>
      <c r="BV343" s="203"/>
      <c r="BW343" s="203"/>
      <c r="BX343" s="203"/>
      <c r="BY343" s="203"/>
      <c r="BZ343" s="203"/>
      <c r="CA343" s="203"/>
      <c r="CB343" s="203"/>
      <c r="CC343" s="203"/>
      <c r="CD343" s="203"/>
      <c r="CE343" s="203"/>
      <c r="CF343" s="203"/>
      <c r="CG343" s="203"/>
      <c r="CH343" s="203"/>
      <c r="CI343" s="203"/>
      <c r="CJ343" s="203"/>
      <c r="CK343" s="203"/>
    </row>
    <row r="344" spans="1:89" s="65" customFormat="1" x14ac:dyDescent="0.25">
      <c r="A344" s="261"/>
      <c r="P344" s="203"/>
      <c r="Q344" s="203"/>
      <c r="R344" s="203"/>
      <c r="S344" s="203"/>
      <c r="T344" s="203"/>
      <c r="U344" s="213"/>
      <c r="V344" s="258"/>
      <c r="W344" s="213" t="e">
        <f>Data!#REF!</f>
        <v>#REF!</v>
      </c>
      <c r="X344" s="215">
        <f>IF(ISERROR(INDEX(Data!$DY:$IB,MATCH($W344,Data!$DT:$DT,0),MATCH(X$1&amp;"/"&amp;$A$2,Data!$DY$1:$IB$1,0)))=TRUE,0,INDEX(Data!$DY:$IB,MATCH($W344,Data!$DT:$DT,0),MATCH(X$1&amp;"/"&amp;$A$2,Data!$DY$1:$IB$1,0)))</f>
        <v>0</v>
      </c>
      <c r="Y344" s="215">
        <f>IF(ISERROR(INDEX(Data!$DY:$IB,MATCH($W344,Data!$DT:$DT,0),MATCH(Y$1&amp;"/"&amp;$A$2,Data!$DY$1:$IB$1,0)))=TRUE,0,INDEX(Data!$DY:$IB,MATCH($W344,Data!$DT:$DT,0),MATCH(Y$1&amp;"/"&amp;$A$2,Data!$DY$1:$IB$1,0)))</f>
        <v>0</v>
      </c>
      <c r="Z344" s="215">
        <f>IF(ISERROR(INDEX(Data!$DY:$IB,MATCH($W344,Data!$DT:$DT,0),MATCH(Z$1&amp;"/"&amp;$A$2,Data!$DY$1:$IB$1,0)))=TRUE,0,INDEX(Data!$DY:$IB,MATCH($W344,Data!$DT:$DT,0),MATCH(Z$1&amp;"/"&amp;$A$2,Data!$DY$1:$IB$1,0)))</f>
        <v>0</v>
      </c>
      <c r="AA344" s="215">
        <f>IF(ISERROR(INDEX(Data!$DY:$IB,MATCH($W344,Data!$DT:$DT,0),MATCH(AA$1&amp;"/"&amp;$A$2,Data!$DY$1:$IB$1,0)))=TRUE,0,INDEX(Data!$DY:$IB,MATCH($W344,Data!$DT:$DT,0),MATCH(AA$1&amp;"/"&amp;$A$2,Data!$DY$1:$IB$1,0)))</f>
        <v>0</v>
      </c>
      <c r="AB344" s="215">
        <f>IF(ISERROR(INDEX(Data!$DY:$IB,MATCH($W344,Data!$DT:$DT,0),MATCH(AB$1&amp;"/"&amp;$A$2,Data!$DY$1:$IB$1,0)))=TRUE,0,INDEX(Data!$DY:$IB,MATCH($W344,Data!$DT:$DT,0),MATCH(AB$1&amp;"/"&amp;$A$2,Data!$DY$1:$IB$1,0)))</f>
        <v>0</v>
      </c>
      <c r="AC344" s="213">
        <f t="array" aca="1" ref="AC344" ca="1">SUMPRODUCT(($X344:$AB344&lt;=AC$2)*($X344:$AB344&gt;0))</f>
        <v>0</v>
      </c>
      <c r="AD344" s="213">
        <f t="shared" ca="1" si="93"/>
        <v>0</v>
      </c>
      <c r="AE344" s="213">
        <f t="shared" ca="1" si="93"/>
        <v>0</v>
      </c>
      <c r="AF344" s="213">
        <f t="shared" ca="1" si="93"/>
        <v>0</v>
      </c>
      <c r="AG344" s="213">
        <f t="shared" ca="1" si="93"/>
        <v>0</v>
      </c>
      <c r="AH344" s="213">
        <f t="shared" ca="1" si="93"/>
        <v>0</v>
      </c>
      <c r="AI344" s="213">
        <f t="shared" ca="1" si="94"/>
        <v>0</v>
      </c>
      <c r="AJ344" s="213" t="str">
        <f t="shared" ca="1" si="95"/>
        <v/>
      </c>
      <c r="AK344" s="213" t="str">
        <f t="shared" ca="1" si="96"/>
        <v/>
      </c>
      <c r="AL344" s="213" t="str">
        <f t="shared" ca="1" si="97"/>
        <v/>
      </c>
      <c r="AM344" s="213" t="str">
        <f t="shared" ca="1" si="98"/>
        <v/>
      </c>
      <c r="AN344" s="213" t="str">
        <f t="shared" ca="1" si="99"/>
        <v/>
      </c>
      <c r="AO344" s="213" t="str">
        <f t="shared" ca="1" si="100"/>
        <v/>
      </c>
      <c r="AP344" s="213" t="str">
        <f t="shared" ca="1" si="101"/>
        <v/>
      </c>
      <c r="AQ344" s="213" t="str">
        <f t="shared" ca="1" si="102"/>
        <v/>
      </c>
      <c r="AR344" s="204" t="str">
        <f ca="1">IF(OFFSET($AB344,0,MATCH(A$17,AC$1:AI$1,0))=0,"",OFFSET($AB344,0,MATCH(A$17,AC$1:AI$1,0))&amp;" / "&amp;W344 &amp;" ("&amp;INDEX(Data!DX:DX,MATCH(W344,Data!DT:DT,0))&amp;")")</f>
        <v/>
      </c>
      <c r="AS344" s="204" t="e">
        <f>INDEX(Data!DX:DX,MATCH(W344,Data!DT:DT,0))</f>
        <v>#REF!</v>
      </c>
      <c r="AT344" s="204" t="e">
        <f>MID(INDEX(Data!A:A,MATCH(W344,Data!DT:DT,0)),2,5)</f>
        <v>#REF!</v>
      </c>
      <c r="AU344" s="204" t="e">
        <f>INDEX(Data!DW:DW,MATCH(W344,Data!DT:DT,0))</f>
        <v>#REF!</v>
      </c>
      <c r="AV344" s="204" t="str">
        <f t="shared" ca="1" si="103"/>
        <v/>
      </c>
      <c r="AW344" s="204" t="e">
        <f t="array" aca="1" ref="AW344" ca="1">INDEX($AR$3:$AR$102,MATCH(LARGE(COUNTIF($AQ$3:$AQ$102,"&lt;"&amp;$AQ$3:$AQ$102),ROWS(AQ$3:AQ344)),COUNTIF($AQ$3:$AQ$102,"&lt;"&amp;$AQ$3:$AQ$102),0))</f>
        <v>#NUM!</v>
      </c>
      <c r="AX344" s="344"/>
      <c r="AY344" s="203"/>
      <c r="AZ344" s="203"/>
      <c r="BA344" s="203"/>
      <c r="BB344" s="203"/>
      <c r="BC344" s="203"/>
      <c r="BD344" s="203"/>
      <c r="BE344" s="203"/>
      <c r="BF344" s="203"/>
      <c r="BG344" s="203"/>
      <c r="BH344" s="203"/>
      <c r="BI344" s="203"/>
      <c r="BJ344" s="203"/>
      <c r="BK344" s="203"/>
      <c r="BL344" s="203"/>
      <c r="BM344" s="203"/>
      <c r="BN344" s="203"/>
      <c r="BO344" s="203"/>
      <c r="BP344" s="203"/>
      <c r="BQ344" s="203"/>
      <c r="BR344" s="203"/>
      <c r="BS344" s="203"/>
      <c r="BT344" s="203"/>
      <c r="BU344" s="203"/>
      <c r="BV344" s="203"/>
      <c r="BW344" s="203"/>
      <c r="BX344" s="203"/>
      <c r="BY344" s="203"/>
      <c r="BZ344" s="203"/>
      <c r="CA344" s="203"/>
      <c r="CB344" s="203"/>
      <c r="CC344" s="203"/>
      <c r="CD344" s="203"/>
      <c r="CE344" s="203"/>
      <c r="CF344" s="203"/>
      <c r="CG344" s="203"/>
      <c r="CH344" s="203"/>
      <c r="CI344" s="203"/>
      <c r="CJ344" s="203"/>
      <c r="CK344" s="203"/>
    </row>
    <row r="345" spans="1:89" s="65" customFormat="1" x14ac:dyDescent="0.25">
      <c r="A345" s="261"/>
      <c r="P345" s="203"/>
      <c r="Q345" s="203"/>
      <c r="R345" s="203"/>
      <c r="S345" s="203"/>
      <c r="T345" s="203"/>
      <c r="U345" s="213"/>
      <c r="V345" s="258"/>
      <c r="W345" s="213" t="e">
        <f>Data!#REF!</f>
        <v>#REF!</v>
      </c>
      <c r="X345" s="215">
        <f>IF(ISERROR(INDEX(Data!$DY:$IB,MATCH($W345,Data!$DT:$DT,0),MATCH(X$1&amp;"/"&amp;$A$2,Data!$DY$1:$IB$1,0)))=TRUE,0,INDEX(Data!$DY:$IB,MATCH($W345,Data!$DT:$DT,0),MATCH(X$1&amp;"/"&amp;$A$2,Data!$DY$1:$IB$1,0)))</f>
        <v>0</v>
      </c>
      <c r="Y345" s="215">
        <f>IF(ISERROR(INDEX(Data!$DY:$IB,MATCH($W345,Data!$DT:$DT,0),MATCH(Y$1&amp;"/"&amp;$A$2,Data!$DY$1:$IB$1,0)))=TRUE,0,INDEX(Data!$DY:$IB,MATCH($W345,Data!$DT:$DT,0),MATCH(Y$1&amp;"/"&amp;$A$2,Data!$DY$1:$IB$1,0)))</f>
        <v>0</v>
      </c>
      <c r="Z345" s="215">
        <f>IF(ISERROR(INDEX(Data!$DY:$IB,MATCH($W345,Data!$DT:$DT,0),MATCH(Z$1&amp;"/"&amp;$A$2,Data!$DY$1:$IB$1,0)))=TRUE,0,INDEX(Data!$DY:$IB,MATCH($W345,Data!$DT:$DT,0),MATCH(Z$1&amp;"/"&amp;$A$2,Data!$DY$1:$IB$1,0)))</f>
        <v>0</v>
      </c>
      <c r="AA345" s="215">
        <f>IF(ISERROR(INDEX(Data!$DY:$IB,MATCH($W345,Data!$DT:$DT,0),MATCH(AA$1&amp;"/"&amp;$A$2,Data!$DY$1:$IB$1,0)))=TRUE,0,INDEX(Data!$DY:$IB,MATCH($W345,Data!$DT:$DT,0),MATCH(AA$1&amp;"/"&amp;$A$2,Data!$DY$1:$IB$1,0)))</f>
        <v>0</v>
      </c>
      <c r="AB345" s="215">
        <f>IF(ISERROR(INDEX(Data!$DY:$IB,MATCH($W345,Data!$DT:$DT,0),MATCH(AB$1&amp;"/"&amp;$A$2,Data!$DY$1:$IB$1,0)))=TRUE,0,INDEX(Data!$DY:$IB,MATCH($W345,Data!$DT:$DT,0),MATCH(AB$1&amp;"/"&amp;$A$2,Data!$DY$1:$IB$1,0)))</f>
        <v>0</v>
      </c>
      <c r="AC345" s="213">
        <f t="array" aca="1" ref="AC345" ca="1">SUMPRODUCT(($X345:$AB345&lt;=AC$2)*($X345:$AB345&gt;0))</f>
        <v>0</v>
      </c>
      <c r="AD345" s="213">
        <f t="shared" ca="1" si="93"/>
        <v>0</v>
      </c>
      <c r="AE345" s="213">
        <f t="shared" ca="1" si="93"/>
        <v>0</v>
      </c>
      <c r="AF345" s="213">
        <f t="shared" ca="1" si="93"/>
        <v>0</v>
      </c>
      <c r="AG345" s="213">
        <f t="shared" ca="1" si="93"/>
        <v>0</v>
      </c>
      <c r="AH345" s="213">
        <f t="shared" ca="1" si="93"/>
        <v>0</v>
      </c>
      <c r="AI345" s="213">
        <f t="shared" ca="1" si="94"/>
        <v>0</v>
      </c>
      <c r="AJ345" s="213" t="str">
        <f t="shared" ca="1" si="95"/>
        <v/>
      </c>
      <c r="AK345" s="213" t="str">
        <f t="shared" ca="1" si="96"/>
        <v/>
      </c>
      <c r="AL345" s="213" t="str">
        <f t="shared" ca="1" si="97"/>
        <v/>
      </c>
      <c r="AM345" s="213" t="str">
        <f t="shared" ca="1" si="98"/>
        <v/>
      </c>
      <c r="AN345" s="213" t="str">
        <f t="shared" ca="1" si="99"/>
        <v/>
      </c>
      <c r="AO345" s="213" t="str">
        <f t="shared" ca="1" si="100"/>
        <v/>
      </c>
      <c r="AP345" s="213" t="str">
        <f t="shared" ca="1" si="101"/>
        <v/>
      </c>
      <c r="AQ345" s="213" t="str">
        <f t="shared" ca="1" si="102"/>
        <v/>
      </c>
      <c r="AR345" s="204" t="str">
        <f ca="1">IF(OFFSET($AB345,0,MATCH(A$17,AC$1:AI$1,0))=0,"",OFFSET($AB345,0,MATCH(A$17,AC$1:AI$1,0))&amp;" / "&amp;W345 &amp;" ("&amp;INDEX(Data!DX:DX,MATCH(W345,Data!DT:DT,0))&amp;")")</f>
        <v/>
      </c>
      <c r="AS345" s="204" t="e">
        <f>INDEX(Data!DX:DX,MATCH(W345,Data!DT:DT,0))</f>
        <v>#REF!</v>
      </c>
      <c r="AT345" s="204" t="e">
        <f>MID(INDEX(Data!A:A,MATCH(W345,Data!DT:DT,0)),2,5)</f>
        <v>#REF!</v>
      </c>
      <c r="AU345" s="204" t="e">
        <f>INDEX(Data!DW:DW,MATCH(W345,Data!DT:DT,0))</f>
        <v>#REF!</v>
      </c>
      <c r="AV345" s="204" t="str">
        <f t="shared" ca="1" si="103"/>
        <v/>
      </c>
      <c r="AW345" s="204" t="e">
        <f t="array" aca="1" ref="AW345" ca="1">INDEX($AR$3:$AR$102,MATCH(LARGE(COUNTIF($AQ$3:$AQ$102,"&lt;"&amp;$AQ$3:$AQ$102),ROWS(AQ$3:AQ345)),COUNTIF($AQ$3:$AQ$102,"&lt;"&amp;$AQ$3:$AQ$102),0))</f>
        <v>#NUM!</v>
      </c>
      <c r="AX345" s="344"/>
      <c r="AY345" s="203"/>
      <c r="AZ345" s="203"/>
      <c r="BA345" s="203"/>
      <c r="BB345" s="203"/>
      <c r="BC345" s="203"/>
      <c r="BD345" s="203"/>
      <c r="BE345" s="203"/>
      <c r="BF345" s="203"/>
      <c r="BG345" s="203"/>
      <c r="BH345" s="203"/>
      <c r="BI345" s="203"/>
      <c r="BJ345" s="203"/>
      <c r="BK345" s="203"/>
      <c r="BL345" s="203"/>
      <c r="BM345" s="203"/>
      <c r="BN345" s="203"/>
      <c r="BO345" s="203"/>
      <c r="BP345" s="203"/>
      <c r="BQ345" s="203"/>
      <c r="BR345" s="203"/>
      <c r="BS345" s="203"/>
      <c r="BT345" s="203"/>
      <c r="BU345" s="203"/>
      <c r="BV345" s="203"/>
      <c r="BW345" s="203"/>
      <c r="BX345" s="203"/>
      <c r="BY345" s="203"/>
      <c r="BZ345" s="203"/>
      <c r="CA345" s="203"/>
      <c r="CB345" s="203"/>
      <c r="CC345" s="203"/>
      <c r="CD345" s="203"/>
      <c r="CE345" s="203"/>
      <c r="CF345" s="203"/>
      <c r="CG345" s="203"/>
      <c r="CH345" s="203"/>
      <c r="CI345" s="203"/>
      <c r="CJ345" s="203"/>
      <c r="CK345" s="203"/>
    </row>
    <row r="346" spans="1:89" s="65" customFormat="1" x14ac:dyDescent="0.25">
      <c r="A346" s="261"/>
      <c r="P346" s="203"/>
      <c r="Q346" s="203"/>
      <c r="R346" s="203"/>
      <c r="S346" s="203"/>
      <c r="T346" s="203"/>
      <c r="U346" s="213"/>
      <c r="V346" s="258"/>
      <c r="W346" s="213" t="e">
        <f>Data!#REF!</f>
        <v>#REF!</v>
      </c>
      <c r="X346" s="215">
        <f>IF(ISERROR(INDEX(Data!$DY:$IB,MATCH($W346,Data!$DT:$DT,0),MATCH(X$1&amp;"/"&amp;$A$2,Data!$DY$1:$IB$1,0)))=TRUE,0,INDEX(Data!$DY:$IB,MATCH($W346,Data!$DT:$DT,0),MATCH(X$1&amp;"/"&amp;$A$2,Data!$DY$1:$IB$1,0)))</f>
        <v>0</v>
      </c>
      <c r="Y346" s="215">
        <f>IF(ISERROR(INDEX(Data!$DY:$IB,MATCH($W346,Data!$DT:$DT,0),MATCH(Y$1&amp;"/"&amp;$A$2,Data!$DY$1:$IB$1,0)))=TRUE,0,INDEX(Data!$DY:$IB,MATCH($W346,Data!$DT:$DT,0),MATCH(Y$1&amp;"/"&amp;$A$2,Data!$DY$1:$IB$1,0)))</f>
        <v>0</v>
      </c>
      <c r="Z346" s="215">
        <f>IF(ISERROR(INDEX(Data!$DY:$IB,MATCH($W346,Data!$DT:$DT,0),MATCH(Z$1&amp;"/"&amp;$A$2,Data!$DY$1:$IB$1,0)))=TRUE,0,INDEX(Data!$DY:$IB,MATCH($W346,Data!$DT:$DT,0),MATCH(Z$1&amp;"/"&amp;$A$2,Data!$DY$1:$IB$1,0)))</f>
        <v>0</v>
      </c>
      <c r="AA346" s="215">
        <f>IF(ISERROR(INDEX(Data!$DY:$IB,MATCH($W346,Data!$DT:$DT,0),MATCH(AA$1&amp;"/"&amp;$A$2,Data!$DY$1:$IB$1,0)))=TRUE,0,INDEX(Data!$DY:$IB,MATCH($W346,Data!$DT:$DT,0),MATCH(AA$1&amp;"/"&amp;$A$2,Data!$DY$1:$IB$1,0)))</f>
        <v>0</v>
      </c>
      <c r="AB346" s="215">
        <f>IF(ISERROR(INDEX(Data!$DY:$IB,MATCH($W346,Data!$DT:$DT,0),MATCH(AB$1&amp;"/"&amp;$A$2,Data!$DY$1:$IB$1,0)))=TRUE,0,INDEX(Data!$DY:$IB,MATCH($W346,Data!$DT:$DT,0),MATCH(AB$1&amp;"/"&amp;$A$2,Data!$DY$1:$IB$1,0)))</f>
        <v>0</v>
      </c>
      <c r="AC346" s="213">
        <f t="array" aca="1" ref="AC346" ca="1">SUMPRODUCT(($X346:$AB346&lt;=AC$2)*($X346:$AB346&gt;0))</f>
        <v>0</v>
      </c>
      <c r="AD346" s="213">
        <f t="shared" ca="1" si="93"/>
        <v>0</v>
      </c>
      <c r="AE346" s="213">
        <f t="shared" ca="1" si="93"/>
        <v>0</v>
      </c>
      <c r="AF346" s="213">
        <f t="shared" ca="1" si="93"/>
        <v>0</v>
      </c>
      <c r="AG346" s="213">
        <f t="shared" ca="1" si="93"/>
        <v>0</v>
      </c>
      <c r="AH346" s="213">
        <f t="shared" ca="1" si="93"/>
        <v>0</v>
      </c>
      <c r="AI346" s="213">
        <f t="shared" ca="1" si="94"/>
        <v>0</v>
      </c>
      <c r="AJ346" s="213" t="str">
        <f t="shared" ca="1" si="95"/>
        <v/>
      </c>
      <c r="AK346" s="213" t="str">
        <f t="shared" ca="1" si="96"/>
        <v/>
      </c>
      <c r="AL346" s="213" t="str">
        <f t="shared" ca="1" si="97"/>
        <v/>
      </c>
      <c r="AM346" s="213" t="str">
        <f t="shared" ca="1" si="98"/>
        <v/>
      </c>
      <c r="AN346" s="213" t="str">
        <f t="shared" ca="1" si="99"/>
        <v/>
      </c>
      <c r="AO346" s="213" t="str">
        <f t="shared" ca="1" si="100"/>
        <v/>
      </c>
      <c r="AP346" s="213" t="str">
        <f t="shared" ca="1" si="101"/>
        <v/>
      </c>
      <c r="AQ346" s="213" t="str">
        <f t="shared" ca="1" si="102"/>
        <v/>
      </c>
      <c r="AR346" s="204" t="str">
        <f ca="1">IF(OFFSET($AB346,0,MATCH(A$17,AC$1:AI$1,0))=0,"",OFFSET($AB346,0,MATCH(A$17,AC$1:AI$1,0))&amp;" / "&amp;W346 &amp;" ("&amp;INDEX(Data!DX:DX,MATCH(W346,Data!DT:DT,0))&amp;")")</f>
        <v/>
      </c>
      <c r="AS346" s="204" t="e">
        <f>INDEX(Data!DX:DX,MATCH(W346,Data!DT:DT,0))</f>
        <v>#REF!</v>
      </c>
      <c r="AT346" s="204" t="e">
        <f>MID(INDEX(Data!A:A,MATCH(W346,Data!DT:DT,0)),2,5)</f>
        <v>#REF!</v>
      </c>
      <c r="AU346" s="204" t="e">
        <f>INDEX(Data!DW:DW,MATCH(W346,Data!DT:DT,0))</f>
        <v>#REF!</v>
      </c>
      <c r="AV346" s="204" t="str">
        <f t="shared" ca="1" si="103"/>
        <v/>
      </c>
      <c r="AW346" s="204" t="e">
        <f t="array" aca="1" ref="AW346" ca="1">INDEX($AR$3:$AR$102,MATCH(LARGE(COUNTIF($AQ$3:$AQ$102,"&lt;"&amp;$AQ$3:$AQ$102),ROWS(AQ$3:AQ346)),COUNTIF($AQ$3:$AQ$102,"&lt;"&amp;$AQ$3:$AQ$102),0))</f>
        <v>#NUM!</v>
      </c>
      <c r="AX346" s="344"/>
      <c r="AY346" s="203"/>
      <c r="AZ346" s="203"/>
      <c r="BA346" s="203"/>
      <c r="BB346" s="203"/>
      <c r="BC346" s="203"/>
      <c r="BD346" s="203"/>
      <c r="BE346" s="203"/>
      <c r="BF346" s="203"/>
      <c r="BG346" s="203"/>
      <c r="BH346" s="203"/>
      <c r="BI346" s="203"/>
      <c r="BJ346" s="203"/>
      <c r="BK346" s="203"/>
      <c r="BL346" s="203"/>
      <c r="BM346" s="203"/>
      <c r="BN346" s="203"/>
      <c r="BO346" s="203"/>
      <c r="BP346" s="203"/>
      <c r="BQ346" s="203"/>
      <c r="BR346" s="203"/>
      <c r="BS346" s="203"/>
      <c r="BT346" s="203"/>
      <c r="BU346" s="203"/>
      <c r="BV346" s="203"/>
      <c r="BW346" s="203"/>
      <c r="BX346" s="203"/>
      <c r="BY346" s="203"/>
      <c r="BZ346" s="203"/>
      <c r="CA346" s="203"/>
      <c r="CB346" s="203"/>
      <c r="CC346" s="203"/>
      <c r="CD346" s="203"/>
      <c r="CE346" s="203"/>
      <c r="CF346" s="203"/>
      <c r="CG346" s="203"/>
      <c r="CH346" s="203"/>
      <c r="CI346" s="203"/>
      <c r="CJ346" s="203"/>
      <c r="CK346" s="203"/>
    </row>
    <row r="347" spans="1:89" s="65" customFormat="1" x14ac:dyDescent="0.25">
      <c r="A347" s="261"/>
      <c r="P347" s="203"/>
      <c r="Q347" s="203"/>
      <c r="R347" s="203"/>
      <c r="S347" s="203"/>
      <c r="T347" s="203"/>
      <c r="U347" s="213"/>
      <c r="V347" s="258"/>
      <c r="W347" s="213" t="e">
        <f>Data!#REF!</f>
        <v>#REF!</v>
      </c>
      <c r="X347" s="215">
        <f>IF(ISERROR(INDEX(Data!$DY:$IB,MATCH($W347,Data!$DT:$DT,0),MATCH(X$1&amp;"/"&amp;$A$2,Data!$DY$1:$IB$1,0)))=TRUE,0,INDEX(Data!$DY:$IB,MATCH($W347,Data!$DT:$DT,0),MATCH(X$1&amp;"/"&amp;$A$2,Data!$DY$1:$IB$1,0)))</f>
        <v>0</v>
      </c>
      <c r="Y347" s="215">
        <f>IF(ISERROR(INDEX(Data!$DY:$IB,MATCH($W347,Data!$DT:$DT,0),MATCH(Y$1&amp;"/"&amp;$A$2,Data!$DY$1:$IB$1,0)))=TRUE,0,INDEX(Data!$DY:$IB,MATCH($W347,Data!$DT:$DT,0),MATCH(Y$1&amp;"/"&amp;$A$2,Data!$DY$1:$IB$1,0)))</f>
        <v>0</v>
      </c>
      <c r="Z347" s="215">
        <f>IF(ISERROR(INDEX(Data!$DY:$IB,MATCH($W347,Data!$DT:$DT,0),MATCH(Z$1&amp;"/"&amp;$A$2,Data!$DY$1:$IB$1,0)))=TRUE,0,INDEX(Data!$DY:$IB,MATCH($W347,Data!$DT:$DT,0),MATCH(Z$1&amp;"/"&amp;$A$2,Data!$DY$1:$IB$1,0)))</f>
        <v>0</v>
      </c>
      <c r="AA347" s="215">
        <f>IF(ISERROR(INDEX(Data!$DY:$IB,MATCH($W347,Data!$DT:$DT,0),MATCH(AA$1&amp;"/"&amp;$A$2,Data!$DY$1:$IB$1,0)))=TRUE,0,INDEX(Data!$DY:$IB,MATCH($W347,Data!$DT:$DT,0),MATCH(AA$1&amp;"/"&amp;$A$2,Data!$DY$1:$IB$1,0)))</f>
        <v>0</v>
      </c>
      <c r="AB347" s="215">
        <f>IF(ISERROR(INDEX(Data!$DY:$IB,MATCH($W347,Data!$DT:$DT,0),MATCH(AB$1&amp;"/"&amp;$A$2,Data!$DY$1:$IB$1,0)))=TRUE,0,INDEX(Data!$DY:$IB,MATCH($W347,Data!$DT:$DT,0),MATCH(AB$1&amp;"/"&amp;$A$2,Data!$DY$1:$IB$1,0)))</f>
        <v>0</v>
      </c>
      <c r="AC347" s="213">
        <f t="array" aca="1" ref="AC347" ca="1">SUMPRODUCT(($X347:$AB347&lt;=AC$2)*($X347:$AB347&gt;0))</f>
        <v>0</v>
      </c>
      <c r="AD347" s="213">
        <f t="shared" ref="AD347:AH397" ca="1" si="104">COUNTIF($X347:$AB347,"="&amp;AD$2)</f>
        <v>0</v>
      </c>
      <c r="AE347" s="213">
        <f t="shared" ca="1" si="104"/>
        <v>0</v>
      </c>
      <c r="AF347" s="213">
        <f t="shared" ca="1" si="104"/>
        <v>0</v>
      </c>
      <c r="AG347" s="213">
        <f t="shared" ca="1" si="104"/>
        <v>0</v>
      </c>
      <c r="AH347" s="213">
        <f t="shared" ca="1" si="104"/>
        <v>0</v>
      </c>
      <c r="AI347" s="213">
        <f t="shared" ca="1" si="94"/>
        <v>0</v>
      </c>
      <c r="AJ347" s="213" t="str">
        <f t="shared" ca="1" si="95"/>
        <v/>
      </c>
      <c r="AK347" s="213" t="str">
        <f t="shared" ca="1" si="96"/>
        <v/>
      </c>
      <c r="AL347" s="213" t="str">
        <f t="shared" ca="1" si="97"/>
        <v/>
      </c>
      <c r="AM347" s="213" t="str">
        <f t="shared" ca="1" si="98"/>
        <v/>
      </c>
      <c r="AN347" s="213" t="str">
        <f t="shared" ca="1" si="99"/>
        <v/>
      </c>
      <c r="AO347" s="213" t="str">
        <f t="shared" ca="1" si="100"/>
        <v/>
      </c>
      <c r="AP347" s="213" t="str">
        <f t="shared" ca="1" si="101"/>
        <v/>
      </c>
      <c r="AQ347" s="213" t="str">
        <f t="shared" ca="1" si="102"/>
        <v/>
      </c>
      <c r="AR347" s="204" t="str">
        <f ca="1">IF(OFFSET($AB347,0,MATCH(A$17,AC$1:AI$1,0))=0,"",OFFSET($AB347,0,MATCH(A$17,AC$1:AI$1,0))&amp;" / "&amp;W347 &amp;" ("&amp;INDEX(Data!DX:DX,MATCH(W347,Data!DT:DT,0))&amp;")")</f>
        <v/>
      </c>
      <c r="AS347" s="204" t="e">
        <f>INDEX(Data!DX:DX,MATCH(W347,Data!DT:DT,0))</f>
        <v>#REF!</v>
      </c>
      <c r="AT347" s="204" t="e">
        <f>MID(INDEX(Data!A:A,MATCH(W347,Data!DT:DT,0)),2,5)</f>
        <v>#REF!</v>
      </c>
      <c r="AU347" s="204" t="e">
        <f>INDEX(Data!DW:DW,MATCH(W347,Data!DT:DT,0))</f>
        <v>#REF!</v>
      </c>
      <c r="AV347" s="204" t="str">
        <f t="shared" ca="1" si="103"/>
        <v/>
      </c>
      <c r="AW347" s="204" t="e">
        <f t="array" aca="1" ref="AW347" ca="1">INDEX($AR$3:$AR$102,MATCH(LARGE(COUNTIF($AQ$3:$AQ$102,"&lt;"&amp;$AQ$3:$AQ$102),ROWS(AQ$3:AQ347)),COUNTIF($AQ$3:$AQ$102,"&lt;"&amp;$AQ$3:$AQ$102),0))</f>
        <v>#NUM!</v>
      </c>
      <c r="AX347" s="344"/>
      <c r="AY347" s="203"/>
      <c r="AZ347" s="203"/>
      <c r="BA347" s="203"/>
      <c r="BB347" s="203"/>
      <c r="BC347" s="203"/>
      <c r="BD347" s="203"/>
      <c r="BE347" s="203"/>
      <c r="BF347" s="203"/>
      <c r="BG347" s="203"/>
      <c r="BH347" s="203"/>
      <c r="BI347" s="203"/>
      <c r="BJ347" s="203"/>
      <c r="BK347" s="203"/>
      <c r="BL347" s="203"/>
      <c r="BM347" s="203"/>
      <c r="BN347" s="203"/>
      <c r="BO347" s="203"/>
      <c r="BP347" s="203"/>
      <c r="BQ347" s="203"/>
      <c r="BR347" s="203"/>
      <c r="BS347" s="203"/>
      <c r="BT347" s="203"/>
      <c r="BU347" s="203"/>
      <c r="BV347" s="203"/>
      <c r="BW347" s="203"/>
      <c r="BX347" s="203"/>
      <c r="BY347" s="203"/>
      <c r="BZ347" s="203"/>
      <c r="CA347" s="203"/>
      <c r="CB347" s="203"/>
      <c r="CC347" s="203"/>
      <c r="CD347" s="203"/>
      <c r="CE347" s="203"/>
      <c r="CF347" s="203"/>
      <c r="CG347" s="203"/>
      <c r="CH347" s="203"/>
      <c r="CI347" s="203"/>
      <c r="CJ347" s="203"/>
      <c r="CK347" s="203"/>
    </row>
    <row r="348" spans="1:89" s="65" customFormat="1" x14ac:dyDescent="0.25">
      <c r="A348" s="261"/>
      <c r="P348" s="203"/>
      <c r="Q348" s="203"/>
      <c r="R348" s="203"/>
      <c r="S348" s="203"/>
      <c r="T348" s="203"/>
      <c r="U348" s="213"/>
      <c r="V348" s="258"/>
      <c r="W348" s="213" t="e">
        <f>Data!#REF!</f>
        <v>#REF!</v>
      </c>
      <c r="X348" s="215">
        <f>IF(ISERROR(INDEX(Data!$DY:$IB,MATCH($W348,Data!$DT:$DT,0),MATCH(X$1&amp;"/"&amp;$A$2,Data!$DY$1:$IB$1,0)))=TRUE,0,INDEX(Data!$DY:$IB,MATCH($W348,Data!$DT:$DT,0),MATCH(X$1&amp;"/"&amp;$A$2,Data!$DY$1:$IB$1,0)))</f>
        <v>0</v>
      </c>
      <c r="Y348" s="215">
        <f>IF(ISERROR(INDEX(Data!$DY:$IB,MATCH($W348,Data!$DT:$DT,0),MATCH(Y$1&amp;"/"&amp;$A$2,Data!$DY$1:$IB$1,0)))=TRUE,0,INDEX(Data!$DY:$IB,MATCH($W348,Data!$DT:$DT,0),MATCH(Y$1&amp;"/"&amp;$A$2,Data!$DY$1:$IB$1,0)))</f>
        <v>0</v>
      </c>
      <c r="Z348" s="215">
        <f>IF(ISERROR(INDEX(Data!$DY:$IB,MATCH($W348,Data!$DT:$DT,0),MATCH(Z$1&amp;"/"&amp;$A$2,Data!$DY$1:$IB$1,0)))=TRUE,0,INDEX(Data!$DY:$IB,MATCH($W348,Data!$DT:$DT,0),MATCH(Z$1&amp;"/"&amp;$A$2,Data!$DY$1:$IB$1,0)))</f>
        <v>0</v>
      </c>
      <c r="AA348" s="215">
        <f>IF(ISERROR(INDEX(Data!$DY:$IB,MATCH($W348,Data!$DT:$DT,0),MATCH(AA$1&amp;"/"&amp;$A$2,Data!$DY$1:$IB$1,0)))=TRUE,0,INDEX(Data!$DY:$IB,MATCH($W348,Data!$DT:$DT,0),MATCH(AA$1&amp;"/"&amp;$A$2,Data!$DY$1:$IB$1,0)))</f>
        <v>0</v>
      </c>
      <c r="AB348" s="215">
        <f>IF(ISERROR(INDEX(Data!$DY:$IB,MATCH($W348,Data!$DT:$DT,0),MATCH(AB$1&amp;"/"&amp;$A$2,Data!$DY$1:$IB$1,0)))=TRUE,0,INDEX(Data!$DY:$IB,MATCH($W348,Data!$DT:$DT,0),MATCH(AB$1&amp;"/"&amp;$A$2,Data!$DY$1:$IB$1,0)))</f>
        <v>0</v>
      </c>
      <c r="AC348" s="213">
        <f t="array" aca="1" ref="AC348" ca="1">SUMPRODUCT(($X348:$AB348&lt;=AC$2)*($X348:$AB348&gt;0))</f>
        <v>0</v>
      </c>
      <c r="AD348" s="213">
        <f t="shared" ca="1" si="104"/>
        <v>0</v>
      </c>
      <c r="AE348" s="213">
        <f t="shared" ca="1" si="104"/>
        <v>0</v>
      </c>
      <c r="AF348" s="213">
        <f t="shared" ca="1" si="104"/>
        <v>0</v>
      </c>
      <c r="AG348" s="213">
        <f t="shared" ca="1" si="104"/>
        <v>0</v>
      </c>
      <c r="AH348" s="213">
        <f t="shared" ca="1" si="104"/>
        <v>0</v>
      </c>
      <c r="AI348" s="213">
        <f t="shared" ca="1" si="94"/>
        <v>0</v>
      </c>
      <c r="AJ348" s="213" t="str">
        <f t="shared" ca="1" si="95"/>
        <v/>
      </c>
      <c r="AK348" s="213" t="str">
        <f t="shared" ca="1" si="96"/>
        <v/>
      </c>
      <c r="AL348" s="213" t="str">
        <f t="shared" ca="1" si="97"/>
        <v/>
      </c>
      <c r="AM348" s="213" t="str">
        <f t="shared" ca="1" si="98"/>
        <v/>
      </c>
      <c r="AN348" s="213" t="str">
        <f t="shared" ca="1" si="99"/>
        <v/>
      </c>
      <c r="AO348" s="213" t="str">
        <f t="shared" ca="1" si="100"/>
        <v/>
      </c>
      <c r="AP348" s="213" t="str">
        <f t="shared" ca="1" si="101"/>
        <v/>
      </c>
      <c r="AQ348" s="213" t="str">
        <f t="shared" ca="1" si="102"/>
        <v/>
      </c>
      <c r="AR348" s="204" t="str">
        <f ca="1">IF(OFFSET($AB348,0,MATCH(A$17,AC$1:AI$1,0))=0,"",OFFSET($AB348,0,MATCH(A$17,AC$1:AI$1,0))&amp;" / "&amp;W348 &amp;" ("&amp;INDEX(Data!DX:DX,MATCH(W348,Data!DT:DT,0))&amp;")")</f>
        <v/>
      </c>
      <c r="AS348" s="204" t="e">
        <f>INDEX(Data!DX:DX,MATCH(W348,Data!DT:DT,0))</f>
        <v>#REF!</v>
      </c>
      <c r="AT348" s="204" t="e">
        <f>MID(INDEX(Data!A:A,MATCH(W348,Data!DT:DT,0)),2,5)</f>
        <v>#REF!</v>
      </c>
      <c r="AU348" s="204" t="e">
        <f>INDEX(Data!DW:DW,MATCH(W348,Data!DT:DT,0))</f>
        <v>#REF!</v>
      </c>
      <c r="AV348" s="204" t="str">
        <f t="shared" ca="1" si="103"/>
        <v/>
      </c>
      <c r="AW348" s="204" t="e">
        <f t="array" aca="1" ref="AW348" ca="1">INDEX($AR$3:$AR$102,MATCH(LARGE(COUNTIF($AQ$3:$AQ$102,"&lt;"&amp;$AQ$3:$AQ$102),ROWS(AQ$3:AQ348)),COUNTIF($AQ$3:$AQ$102,"&lt;"&amp;$AQ$3:$AQ$102),0))</f>
        <v>#NUM!</v>
      </c>
      <c r="AX348" s="344"/>
      <c r="AY348" s="203"/>
      <c r="AZ348" s="203"/>
      <c r="BA348" s="203"/>
      <c r="BB348" s="203"/>
      <c r="BC348" s="203"/>
      <c r="BD348" s="203"/>
      <c r="BE348" s="203"/>
      <c r="BF348" s="203"/>
      <c r="BG348" s="203"/>
      <c r="BH348" s="203"/>
      <c r="BI348" s="203"/>
      <c r="BJ348" s="203"/>
      <c r="BK348" s="203"/>
      <c r="BL348" s="203"/>
      <c r="BM348" s="203"/>
      <c r="BN348" s="203"/>
      <c r="BO348" s="203"/>
      <c r="BP348" s="203"/>
      <c r="BQ348" s="203"/>
      <c r="BR348" s="203"/>
      <c r="BS348" s="203"/>
      <c r="BT348" s="203"/>
      <c r="BU348" s="203"/>
      <c r="BV348" s="203"/>
      <c r="BW348" s="203"/>
      <c r="BX348" s="203"/>
      <c r="BY348" s="203"/>
      <c r="BZ348" s="203"/>
      <c r="CA348" s="203"/>
      <c r="CB348" s="203"/>
      <c r="CC348" s="203"/>
      <c r="CD348" s="203"/>
      <c r="CE348" s="203"/>
      <c r="CF348" s="203"/>
      <c r="CG348" s="203"/>
      <c r="CH348" s="203"/>
      <c r="CI348" s="203"/>
      <c r="CJ348" s="203"/>
      <c r="CK348" s="203"/>
    </row>
    <row r="349" spans="1:89" s="65" customFormat="1" x14ac:dyDescent="0.25">
      <c r="A349" s="261"/>
      <c r="P349" s="203"/>
      <c r="Q349" s="203"/>
      <c r="R349" s="203"/>
      <c r="S349" s="203"/>
      <c r="T349" s="203"/>
      <c r="U349" s="213"/>
      <c r="V349" s="258"/>
      <c r="W349" s="213" t="e">
        <f>Data!#REF!</f>
        <v>#REF!</v>
      </c>
      <c r="X349" s="215">
        <f>IF(ISERROR(INDEX(Data!$DY:$IB,MATCH($W349,Data!$DT:$DT,0),MATCH(X$1&amp;"/"&amp;$A$2,Data!$DY$1:$IB$1,0)))=TRUE,0,INDEX(Data!$DY:$IB,MATCH($W349,Data!$DT:$DT,0),MATCH(X$1&amp;"/"&amp;$A$2,Data!$DY$1:$IB$1,0)))</f>
        <v>0</v>
      </c>
      <c r="Y349" s="215">
        <f>IF(ISERROR(INDEX(Data!$DY:$IB,MATCH($W349,Data!$DT:$DT,0),MATCH(Y$1&amp;"/"&amp;$A$2,Data!$DY$1:$IB$1,0)))=TRUE,0,INDEX(Data!$DY:$IB,MATCH($W349,Data!$DT:$DT,0),MATCH(Y$1&amp;"/"&amp;$A$2,Data!$DY$1:$IB$1,0)))</f>
        <v>0</v>
      </c>
      <c r="Z349" s="215">
        <f>IF(ISERROR(INDEX(Data!$DY:$IB,MATCH($W349,Data!$DT:$DT,0),MATCH(Z$1&amp;"/"&amp;$A$2,Data!$DY$1:$IB$1,0)))=TRUE,0,INDEX(Data!$DY:$IB,MATCH($W349,Data!$DT:$DT,0),MATCH(Z$1&amp;"/"&amp;$A$2,Data!$DY$1:$IB$1,0)))</f>
        <v>0</v>
      </c>
      <c r="AA349" s="215">
        <f>IF(ISERROR(INDEX(Data!$DY:$IB,MATCH($W349,Data!$DT:$DT,0),MATCH(AA$1&amp;"/"&amp;$A$2,Data!$DY$1:$IB$1,0)))=TRUE,0,INDEX(Data!$DY:$IB,MATCH($W349,Data!$DT:$DT,0),MATCH(AA$1&amp;"/"&amp;$A$2,Data!$DY$1:$IB$1,0)))</f>
        <v>0</v>
      </c>
      <c r="AB349" s="215">
        <f>IF(ISERROR(INDEX(Data!$DY:$IB,MATCH($W349,Data!$DT:$DT,0),MATCH(AB$1&amp;"/"&amp;$A$2,Data!$DY$1:$IB$1,0)))=TRUE,0,INDEX(Data!$DY:$IB,MATCH($W349,Data!$DT:$DT,0),MATCH(AB$1&amp;"/"&amp;$A$2,Data!$DY$1:$IB$1,0)))</f>
        <v>0</v>
      </c>
      <c r="AC349" s="213">
        <f t="array" aca="1" ref="AC349" ca="1">SUMPRODUCT(($X349:$AB349&lt;=AC$2)*($X349:$AB349&gt;0))</f>
        <v>0</v>
      </c>
      <c r="AD349" s="213">
        <f t="shared" ca="1" si="104"/>
        <v>0</v>
      </c>
      <c r="AE349" s="213">
        <f t="shared" ca="1" si="104"/>
        <v>0</v>
      </c>
      <c r="AF349" s="213">
        <f t="shared" ca="1" si="104"/>
        <v>0</v>
      </c>
      <c r="AG349" s="213">
        <f t="shared" ca="1" si="104"/>
        <v>0</v>
      </c>
      <c r="AH349" s="213">
        <f t="shared" ca="1" si="104"/>
        <v>0</v>
      </c>
      <c r="AI349" s="213">
        <f t="shared" ca="1" si="94"/>
        <v>0</v>
      </c>
      <c r="AJ349" s="213" t="str">
        <f t="shared" ca="1" si="95"/>
        <v/>
      </c>
      <c r="AK349" s="213" t="str">
        <f t="shared" ca="1" si="96"/>
        <v/>
      </c>
      <c r="AL349" s="213" t="str">
        <f t="shared" ca="1" si="97"/>
        <v/>
      </c>
      <c r="AM349" s="213" t="str">
        <f t="shared" ca="1" si="98"/>
        <v/>
      </c>
      <c r="AN349" s="213" t="str">
        <f t="shared" ca="1" si="99"/>
        <v/>
      </c>
      <c r="AO349" s="213" t="str">
        <f t="shared" ca="1" si="100"/>
        <v/>
      </c>
      <c r="AP349" s="213" t="str">
        <f t="shared" ca="1" si="101"/>
        <v/>
      </c>
      <c r="AQ349" s="213" t="str">
        <f t="shared" ca="1" si="102"/>
        <v/>
      </c>
      <c r="AR349" s="204" t="str">
        <f ca="1">IF(OFFSET($AB349,0,MATCH(A$17,AC$1:AI$1,0))=0,"",OFFSET($AB349,0,MATCH(A$17,AC$1:AI$1,0))&amp;" / "&amp;W349 &amp;" ("&amp;INDEX(Data!DX:DX,MATCH(W349,Data!DT:DT,0))&amp;")")</f>
        <v/>
      </c>
      <c r="AS349" s="204" t="e">
        <f>INDEX(Data!DX:DX,MATCH(W349,Data!DT:DT,0))</f>
        <v>#REF!</v>
      </c>
      <c r="AT349" s="204" t="e">
        <f>MID(INDEX(Data!A:A,MATCH(W349,Data!DT:DT,0)),2,5)</f>
        <v>#REF!</v>
      </c>
      <c r="AU349" s="204" t="e">
        <f>INDEX(Data!DW:DW,MATCH(W349,Data!DT:DT,0))</f>
        <v>#REF!</v>
      </c>
      <c r="AV349" s="204" t="str">
        <f t="shared" ca="1" si="103"/>
        <v/>
      </c>
      <c r="AW349" s="204" t="e">
        <f t="array" aca="1" ref="AW349" ca="1">INDEX($AR$3:$AR$102,MATCH(LARGE(COUNTIF($AQ$3:$AQ$102,"&lt;"&amp;$AQ$3:$AQ$102),ROWS(AQ$3:AQ349)),COUNTIF($AQ$3:$AQ$102,"&lt;"&amp;$AQ$3:$AQ$102),0))</f>
        <v>#NUM!</v>
      </c>
      <c r="AX349" s="344"/>
      <c r="AY349" s="203"/>
      <c r="AZ349" s="203"/>
      <c r="BA349" s="203"/>
      <c r="BB349" s="203"/>
      <c r="BC349" s="203"/>
      <c r="BD349" s="203"/>
      <c r="BE349" s="203"/>
      <c r="BF349" s="203"/>
      <c r="BG349" s="203"/>
      <c r="BH349" s="203"/>
      <c r="BI349" s="203"/>
      <c r="BJ349" s="203"/>
      <c r="BK349" s="203"/>
      <c r="BL349" s="203"/>
      <c r="BM349" s="203"/>
      <c r="BN349" s="203"/>
      <c r="BO349" s="203"/>
      <c r="BP349" s="203"/>
      <c r="BQ349" s="203"/>
      <c r="BR349" s="203"/>
      <c r="BS349" s="203"/>
      <c r="BT349" s="203"/>
      <c r="BU349" s="203"/>
      <c r="BV349" s="203"/>
      <c r="BW349" s="203"/>
      <c r="BX349" s="203"/>
      <c r="BY349" s="203"/>
      <c r="BZ349" s="203"/>
      <c r="CA349" s="203"/>
      <c r="CB349" s="203"/>
      <c r="CC349" s="203"/>
      <c r="CD349" s="203"/>
      <c r="CE349" s="203"/>
      <c r="CF349" s="203"/>
      <c r="CG349" s="203"/>
      <c r="CH349" s="203"/>
      <c r="CI349" s="203"/>
      <c r="CJ349" s="203"/>
      <c r="CK349" s="203"/>
    </row>
    <row r="350" spans="1:89" s="65" customFormat="1" x14ac:dyDescent="0.25">
      <c r="A350" s="261"/>
      <c r="P350" s="203"/>
      <c r="Q350" s="203"/>
      <c r="R350" s="203"/>
      <c r="S350" s="203"/>
      <c r="T350" s="203"/>
      <c r="U350" s="213"/>
      <c r="V350" s="258"/>
      <c r="W350" s="213" t="e">
        <f>Data!#REF!</f>
        <v>#REF!</v>
      </c>
      <c r="X350" s="215">
        <f>IF(ISERROR(INDEX(Data!$DY:$IB,MATCH($W350,Data!$DT:$DT,0),MATCH(X$1&amp;"/"&amp;$A$2,Data!$DY$1:$IB$1,0)))=TRUE,0,INDEX(Data!$DY:$IB,MATCH($W350,Data!$DT:$DT,0),MATCH(X$1&amp;"/"&amp;$A$2,Data!$DY$1:$IB$1,0)))</f>
        <v>0</v>
      </c>
      <c r="Y350" s="215">
        <f>IF(ISERROR(INDEX(Data!$DY:$IB,MATCH($W350,Data!$DT:$DT,0),MATCH(Y$1&amp;"/"&amp;$A$2,Data!$DY$1:$IB$1,0)))=TRUE,0,INDEX(Data!$DY:$IB,MATCH($W350,Data!$DT:$DT,0),MATCH(Y$1&amp;"/"&amp;$A$2,Data!$DY$1:$IB$1,0)))</f>
        <v>0</v>
      </c>
      <c r="Z350" s="215">
        <f>IF(ISERROR(INDEX(Data!$DY:$IB,MATCH($W350,Data!$DT:$DT,0),MATCH(Z$1&amp;"/"&amp;$A$2,Data!$DY$1:$IB$1,0)))=TRUE,0,INDEX(Data!$DY:$IB,MATCH($W350,Data!$DT:$DT,0),MATCH(Z$1&amp;"/"&amp;$A$2,Data!$DY$1:$IB$1,0)))</f>
        <v>0</v>
      </c>
      <c r="AA350" s="215">
        <f>IF(ISERROR(INDEX(Data!$DY:$IB,MATCH($W350,Data!$DT:$DT,0),MATCH(AA$1&amp;"/"&amp;$A$2,Data!$DY$1:$IB$1,0)))=TRUE,0,INDEX(Data!$DY:$IB,MATCH($W350,Data!$DT:$DT,0),MATCH(AA$1&amp;"/"&amp;$A$2,Data!$DY$1:$IB$1,0)))</f>
        <v>0</v>
      </c>
      <c r="AB350" s="215">
        <f>IF(ISERROR(INDEX(Data!$DY:$IB,MATCH($W350,Data!$DT:$DT,0),MATCH(AB$1&amp;"/"&amp;$A$2,Data!$DY$1:$IB$1,0)))=TRUE,0,INDEX(Data!$DY:$IB,MATCH($W350,Data!$DT:$DT,0),MATCH(AB$1&amp;"/"&amp;$A$2,Data!$DY$1:$IB$1,0)))</f>
        <v>0</v>
      </c>
      <c r="AC350" s="213">
        <f t="array" aca="1" ref="AC350" ca="1">SUMPRODUCT(($X350:$AB350&lt;=AC$2)*($X350:$AB350&gt;0))</f>
        <v>0</v>
      </c>
      <c r="AD350" s="213">
        <f t="shared" ca="1" si="104"/>
        <v>0</v>
      </c>
      <c r="AE350" s="213">
        <f t="shared" ca="1" si="104"/>
        <v>0</v>
      </c>
      <c r="AF350" s="213">
        <f t="shared" ca="1" si="104"/>
        <v>0</v>
      </c>
      <c r="AG350" s="213">
        <f t="shared" ca="1" si="104"/>
        <v>0</v>
      </c>
      <c r="AH350" s="213">
        <f t="shared" ca="1" si="104"/>
        <v>0</v>
      </c>
      <c r="AI350" s="213">
        <f t="shared" ca="1" si="94"/>
        <v>0</v>
      </c>
      <c r="AJ350" s="213" t="str">
        <f t="shared" ca="1" si="95"/>
        <v/>
      </c>
      <c r="AK350" s="213" t="str">
        <f t="shared" ca="1" si="96"/>
        <v/>
      </c>
      <c r="AL350" s="213" t="str">
        <f t="shared" ca="1" si="97"/>
        <v/>
      </c>
      <c r="AM350" s="213" t="str">
        <f t="shared" ca="1" si="98"/>
        <v/>
      </c>
      <c r="AN350" s="213" t="str">
        <f t="shared" ca="1" si="99"/>
        <v/>
      </c>
      <c r="AO350" s="213" t="str">
        <f t="shared" ca="1" si="100"/>
        <v/>
      </c>
      <c r="AP350" s="213" t="str">
        <f t="shared" ca="1" si="101"/>
        <v/>
      </c>
      <c r="AQ350" s="213" t="str">
        <f t="shared" ca="1" si="102"/>
        <v/>
      </c>
      <c r="AR350" s="204" t="str">
        <f ca="1">IF(OFFSET($AB350,0,MATCH(A$17,AC$1:AI$1,0))=0,"",OFFSET($AB350,0,MATCH(A$17,AC$1:AI$1,0))&amp;" / "&amp;W350 &amp;" ("&amp;INDEX(Data!DX:DX,MATCH(W350,Data!DT:DT,0))&amp;")")</f>
        <v/>
      </c>
      <c r="AS350" s="204" t="e">
        <f>INDEX(Data!DX:DX,MATCH(W350,Data!DT:DT,0))</f>
        <v>#REF!</v>
      </c>
      <c r="AT350" s="204" t="e">
        <f>MID(INDEX(Data!A:A,MATCH(W350,Data!DT:DT,0)),2,5)</f>
        <v>#REF!</v>
      </c>
      <c r="AU350" s="204" t="e">
        <f>INDEX(Data!DW:DW,MATCH(W350,Data!DT:DT,0))</f>
        <v>#REF!</v>
      </c>
      <c r="AV350" s="204" t="str">
        <f t="shared" ca="1" si="103"/>
        <v/>
      </c>
      <c r="AW350" s="204" t="e">
        <f t="array" aca="1" ref="AW350" ca="1">INDEX($AR$3:$AR$102,MATCH(LARGE(COUNTIF($AQ$3:$AQ$102,"&lt;"&amp;$AQ$3:$AQ$102),ROWS(AQ$3:AQ350)),COUNTIF($AQ$3:$AQ$102,"&lt;"&amp;$AQ$3:$AQ$102),0))</f>
        <v>#NUM!</v>
      </c>
      <c r="AX350" s="344"/>
      <c r="AY350" s="203"/>
      <c r="AZ350" s="203"/>
      <c r="BA350" s="203"/>
      <c r="BB350" s="203"/>
      <c r="BC350" s="203"/>
      <c r="BD350" s="203"/>
      <c r="BE350" s="203"/>
      <c r="BF350" s="203"/>
      <c r="BG350" s="203"/>
      <c r="BH350" s="203"/>
      <c r="BI350" s="203"/>
      <c r="BJ350" s="203"/>
      <c r="BK350" s="203"/>
      <c r="BL350" s="203"/>
      <c r="BM350" s="203"/>
      <c r="BN350" s="203"/>
      <c r="BO350" s="203"/>
      <c r="BP350" s="203"/>
      <c r="BQ350" s="203"/>
      <c r="BR350" s="203"/>
      <c r="BS350" s="203"/>
      <c r="BT350" s="203"/>
      <c r="BU350" s="203"/>
      <c r="BV350" s="203"/>
      <c r="BW350" s="203"/>
      <c r="BX350" s="203"/>
      <c r="BY350" s="203"/>
      <c r="BZ350" s="203"/>
      <c r="CA350" s="203"/>
      <c r="CB350" s="203"/>
      <c r="CC350" s="203"/>
      <c r="CD350" s="203"/>
      <c r="CE350" s="203"/>
      <c r="CF350" s="203"/>
      <c r="CG350" s="203"/>
      <c r="CH350" s="203"/>
      <c r="CI350" s="203"/>
      <c r="CJ350" s="203"/>
      <c r="CK350" s="203"/>
    </row>
    <row r="351" spans="1:89" s="65" customFormat="1" x14ac:dyDescent="0.25">
      <c r="A351" s="261"/>
      <c r="P351" s="203"/>
      <c r="Q351" s="203"/>
      <c r="R351" s="203"/>
      <c r="S351" s="203"/>
      <c r="T351" s="203"/>
      <c r="U351" s="213"/>
      <c r="V351" s="258"/>
      <c r="W351" s="213" t="e">
        <f>Data!#REF!</f>
        <v>#REF!</v>
      </c>
      <c r="X351" s="215">
        <f>IF(ISERROR(INDEX(Data!$DY:$IB,MATCH($W351,Data!$DT:$DT,0),MATCH(X$1&amp;"/"&amp;$A$2,Data!$DY$1:$IB$1,0)))=TRUE,0,INDEX(Data!$DY:$IB,MATCH($W351,Data!$DT:$DT,0),MATCH(X$1&amp;"/"&amp;$A$2,Data!$DY$1:$IB$1,0)))</f>
        <v>0</v>
      </c>
      <c r="Y351" s="215">
        <f>IF(ISERROR(INDEX(Data!$DY:$IB,MATCH($W351,Data!$DT:$DT,0),MATCH(Y$1&amp;"/"&amp;$A$2,Data!$DY$1:$IB$1,0)))=TRUE,0,INDEX(Data!$DY:$IB,MATCH($W351,Data!$DT:$DT,0),MATCH(Y$1&amp;"/"&amp;$A$2,Data!$DY$1:$IB$1,0)))</f>
        <v>0</v>
      </c>
      <c r="Z351" s="215">
        <f>IF(ISERROR(INDEX(Data!$DY:$IB,MATCH($W351,Data!$DT:$DT,0),MATCH(Z$1&amp;"/"&amp;$A$2,Data!$DY$1:$IB$1,0)))=TRUE,0,INDEX(Data!$DY:$IB,MATCH($W351,Data!$DT:$DT,0),MATCH(Z$1&amp;"/"&amp;$A$2,Data!$DY$1:$IB$1,0)))</f>
        <v>0</v>
      </c>
      <c r="AA351" s="215">
        <f>IF(ISERROR(INDEX(Data!$DY:$IB,MATCH($W351,Data!$DT:$DT,0),MATCH(AA$1&amp;"/"&amp;$A$2,Data!$DY$1:$IB$1,0)))=TRUE,0,INDEX(Data!$DY:$IB,MATCH($W351,Data!$DT:$DT,0),MATCH(AA$1&amp;"/"&amp;$A$2,Data!$DY$1:$IB$1,0)))</f>
        <v>0</v>
      </c>
      <c r="AB351" s="215">
        <f>IF(ISERROR(INDEX(Data!$DY:$IB,MATCH($W351,Data!$DT:$DT,0),MATCH(AB$1&amp;"/"&amp;$A$2,Data!$DY$1:$IB$1,0)))=TRUE,0,INDEX(Data!$DY:$IB,MATCH($W351,Data!$DT:$DT,0),MATCH(AB$1&amp;"/"&amp;$A$2,Data!$DY$1:$IB$1,0)))</f>
        <v>0</v>
      </c>
      <c r="AC351" s="213">
        <f t="array" aca="1" ref="AC351" ca="1">SUMPRODUCT(($X351:$AB351&lt;=AC$2)*($X351:$AB351&gt;0))</f>
        <v>0</v>
      </c>
      <c r="AD351" s="213">
        <f t="shared" ca="1" si="104"/>
        <v>0</v>
      </c>
      <c r="AE351" s="213">
        <f t="shared" ca="1" si="104"/>
        <v>0</v>
      </c>
      <c r="AF351" s="213">
        <f t="shared" ca="1" si="104"/>
        <v>0</v>
      </c>
      <c r="AG351" s="213">
        <f t="shared" ca="1" si="104"/>
        <v>0</v>
      </c>
      <c r="AH351" s="213">
        <f t="shared" ca="1" si="104"/>
        <v>0</v>
      </c>
      <c r="AI351" s="213">
        <f t="shared" ca="1" si="94"/>
        <v>0</v>
      </c>
      <c r="AJ351" s="213" t="str">
        <f t="shared" ca="1" si="95"/>
        <v/>
      </c>
      <c r="AK351" s="213" t="str">
        <f t="shared" ca="1" si="96"/>
        <v/>
      </c>
      <c r="AL351" s="213" t="str">
        <f t="shared" ca="1" si="97"/>
        <v/>
      </c>
      <c r="AM351" s="213" t="str">
        <f t="shared" ca="1" si="98"/>
        <v/>
      </c>
      <c r="AN351" s="213" t="str">
        <f t="shared" ca="1" si="99"/>
        <v/>
      </c>
      <c r="AO351" s="213" t="str">
        <f t="shared" ca="1" si="100"/>
        <v/>
      </c>
      <c r="AP351" s="213" t="str">
        <f t="shared" ca="1" si="101"/>
        <v/>
      </c>
      <c r="AQ351" s="213" t="str">
        <f t="shared" ca="1" si="102"/>
        <v/>
      </c>
      <c r="AR351" s="204" t="str">
        <f ca="1">IF(OFFSET($AB351,0,MATCH(A$17,AC$1:AI$1,0))=0,"",OFFSET($AB351,0,MATCH(A$17,AC$1:AI$1,0))&amp;" / "&amp;W351 &amp;" ("&amp;INDEX(Data!DX:DX,MATCH(W351,Data!DT:DT,0))&amp;")")</f>
        <v/>
      </c>
      <c r="AS351" s="204" t="e">
        <f>INDEX(Data!DX:DX,MATCH(W351,Data!DT:DT,0))</f>
        <v>#REF!</v>
      </c>
      <c r="AT351" s="204" t="e">
        <f>MID(INDEX(Data!A:A,MATCH(W351,Data!DT:DT,0)),2,5)</f>
        <v>#REF!</v>
      </c>
      <c r="AU351" s="204" t="e">
        <f>INDEX(Data!DW:DW,MATCH(W351,Data!DT:DT,0))</f>
        <v>#REF!</v>
      </c>
      <c r="AV351" s="204" t="str">
        <f t="shared" ca="1" si="103"/>
        <v/>
      </c>
      <c r="AW351" s="204" t="e">
        <f t="array" aca="1" ref="AW351" ca="1">INDEX($AR$3:$AR$102,MATCH(LARGE(COUNTIF($AQ$3:$AQ$102,"&lt;"&amp;$AQ$3:$AQ$102),ROWS(AQ$3:AQ351)),COUNTIF($AQ$3:$AQ$102,"&lt;"&amp;$AQ$3:$AQ$102),0))</f>
        <v>#NUM!</v>
      </c>
      <c r="AX351" s="344"/>
      <c r="AY351" s="203"/>
      <c r="AZ351" s="203"/>
      <c r="BA351" s="203"/>
      <c r="BB351" s="203"/>
      <c r="BC351" s="203"/>
      <c r="BD351" s="203"/>
      <c r="BE351" s="203"/>
      <c r="BF351" s="203"/>
      <c r="BG351" s="203"/>
      <c r="BH351" s="203"/>
      <c r="BI351" s="203"/>
      <c r="BJ351" s="203"/>
      <c r="BK351" s="203"/>
      <c r="BL351" s="203"/>
      <c r="BM351" s="203"/>
      <c r="BN351" s="203"/>
      <c r="BO351" s="203"/>
      <c r="BP351" s="203"/>
      <c r="BQ351" s="203"/>
      <c r="BR351" s="203"/>
      <c r="BS351" s="203"/>
      <c r="BT351" s="203"/>
      <c r="BU351" s="203"/>
      <c r="BV351" s="203"/>
      <c r="BW351" s="203"/>
      <c r="BX351" s="203"/>
      <c r="BY351" s="203"/>
      <c r="BZ351" s="203"/>
      <c r="CA351" s="203"/>
      <c r="CB351" s="203"/>
      <c r="CC351" s="203"/>
      <c r="CD351" s="203"/>
      <c r="CE351" s="203"/>
      <c r="CF351" s="203"/>
      <c r="CG351" s="203"/>
      <c r="CH351" s="203"/>
      <c r="CI351" s="203"/>
      <c r="CJ351" s="203"/>
      <c r="CK351" s="203"/>
    </row>
    <row r="352" spans="1:89" s="65" customFormat="1" x14ac:dyDescent="0.25">
      <c r="A352" s="261"/>
      <c r="P352" s="203"/>
      <c r="Q352" s="203"/>
      <c r="R352" s="203"/>
      <c r="S352" s="203"/>
      <c r="T352" s="203"/>
      <c r="U352" s="213"/>
      <c r="V352" s="258"/>
      <c r="W352" s="213" t="e">
        <f>Data!#REF!</f>
        <v>#REF!</v>
      </c>
      <c r="X352" s="215">
        <f>IF(ISERROR(INDEX(Data!$DY:$IB,MATCH($W352,Data!$DT:$DT,0),MATCH(X$1&amp;"/"&amp;$A$2,Data!$DY$1:$IB$1,0)))=TRUE,0,INDEX(Data!$DY:$IB,MATCH($W352,Data!$DT:$DT,0),MATCH(X$1&amp;"/"&amp;$A$2,Data!$DY$1:$IB$1,0)))</f>
        <v>0</v>
      </c>
      <c r="Y352" s="215">
        <f>IF(ISERROR(INDEX(Data!$DY:$IB,MATCH($W352,Data!$DT:$DT,0),MATCH(Y$1&amp;"/"&amp;$A$2,Data!$DY$1:$IB$1,0)))=TRUE,0,INDEX(Data!$DY:$IB,MATCH($W352,Data!$DT:$DT,0),MATCH(Y$1&amp;"/"&amp;$A$2,Data!$DY$1:$IB$1,0)))</f>
        <v>0</v>
      </c>
      <c r="Z352" s="215">
        <f>IF(ISERROR(INDEX(Data!$DY:$IB,MATCH($W352,Data!$DT:$DT,0),MATCH(Z$1&amp;"/"&amp;$A$2,Data!$DY$1:$IB$1,0)))=TRUE,0,INDEX(Data!$DY:$IB,MATCH($W352,Data!$DT:$DT,0),MATCH(Z$1&amp;"/"&amp;$A$2,Data!$DY$1:$IB$1,0)))</f>
        <v>0</v>
      </c>
      <c r="AA352" s="215">
        <f>IF(ISERROR(INDEX(Data!$DY:$IB,MATCH($W352,Data!$DT:$DT,0),MATCH(AA$1&amp;"/"&amp;$A$2,Data!$DY$1:$IB$1,0)))=TRUE,0,INDEX(Data!$DY:$IB,MATCH($W352,Data!$DT:$DT,0),MATCH(AA$1&amp;"/"&amp;$A$2,Data!$DY$1:$IB$1,0)))</f>
        <v>0</v>
      </c>
      <c r="AB352" s="215">
        <f>IF(ISERROR(INDEX(Data!$DY:$IB,MATCH($W352,Data!$DT:$DT,0),MATCH(AB$1&amp;"/"&amp;$A$2,Data!$DY$1:$IB$1,0)))=TRUE,0,INDEX(Data!$DY:$IB,MATCH($W352,Data!$DT:$DT,0),MATCH(AB$1&amp;"/"&amp;$A$2,Data!$DY$1:$IB$1,0)))</f>
        <v>0</v>
      </c>
      <c r="AC352" s="213">
        <f t="array" aca="1" ref="AC352" ca="1">SUMPRODUCT(($X352:$AB352&lt;=AC$2)*($X352:$AB352&gt;0))</f>
        <v>0</v>
      </c>
      <c r="AD352" s="213">
        <f t="shared" ca="1" si="104"/>
        <v>0</v>
      </c>
      <c r="AE352" s="213">
        <f t="shared" ca="1" si="104"/>
        <v>0</v>
      </c>
      <c r="AF352" s="213">
        <f t="shared" ca="1" si="104"/>
        <v>0</v>
      </c>
      <c r="AG352" s="213">
        <f t="shared" ca="1" si="104"/>
        <v>0</v>
      </c>
      <c r="AH352" s="213">
        <f t="shared" ca="1" si="104"/>
        <v>0</v>
      </c>
      <c r="AI352" s="213">
        <f t="shared" ca="1" si="94"/>
        <v>0</v>
      </c>
      <c r="AJ352" s="213" t="str">
        <f t="shared" ca="1" si="95"/>
        <v/>
      </c>
      <c r="AK352" s="213" t="str">
        <f t="shared" ca="1" si="96"/>
        <v/>
      </c>
      <c r="AL352" s="213" t="str">
        <f t="shared" ca="1" si="97"/>
        <v/>
      </c>
      <c r="AM352" s="213" t="str">
        <f t="shared" ca="1" si="98"/>
        <v/>
      </c>
      <c r="AN352" s="213" t="str">
        <f t="shared" ca="1" si="99"/>
        <v/>
      </c>
      <c r="AO352" s="213" t="str">
        <f t="shared" ca="1" si="100"/>
        <v/>
      </c>
      <c r="AP352" s="213" t="str">
        <f t="shared" ca="1" si="101"/>
        <v/>
      </c>
      <c r="AQ352" s="213" t="str">
        <f t="shared" ca="1" si="102"/>
        <v/>
      </c>
      <c r="AR352" s="204" t="str">
        <f ca="1">IF(OFFSET($AB352,0,MATCH(A$17,AC$1:AI$1,0))=0,"",OFFSET($AB352,0,MATCH(A$17,AC$1:AI$1,0))&amp;" / "&amp;W352 &amp;" ("&amp;INDEX(Data!DX:DX,MATCH(W352,Data!DT:DT,0))&amp;")")</f>
        <v/>
      </c>
      <c r="AS352" s="204" t="e">
        <f>INDEX(Data!DX:DX,MATCH(W352,Data!DT:DT,0))</f>
        <v>#REF!</v>
      </c>
      <c r="AT352" s="204" t="e">
        <f>MID(INDEX(Data!A:A,MATCH(W352,Data!DT:DT,0)),2,5)</f>
        <v>#REF!</v>
      </c>
      <c r="AU352" s="204" t="e">
        <f>INDEX(Data!DW:DW,MATCH(W352,Data!DT:DT,0))</f>
        <v>#REF!</v>
      </c>
      <c r="AV352" s="204" t="str">
        <f t="shared" ca="1" si="103"/>
        <v/>
      </c>
      <c r="AW352" s="204" t="e">
        <f t="array" aca="1" ref="AW352" ca="1">INDEX($AR$3:$AR$102,MATCH(LARGE(COUNTIF($AQ$3:$AQ$102,"&lt;"&amp;$AQ$3:$AQ$102),ROWS(AQ$3:AQ352)),COUNTIF($AQ$3:$AQ$102,"&lt;"&amp;$AQ$3:$AQ$102),0))</f>
        <v>#NUM!</v>
      </c>
      <c r="AX352" s="344"/>
      <c r="AY352" s="203"/>
      <c r="AZ352" s="203"/>
      <c r="BA352" s="203"/>
      <c r="BB352" s="203"/>
      <c r="BC352" s="203"/>
      <c r="BD352" s="203"/>
      <c r="BE352" s="203"/>
      <c r="BF352" s="203"/>
      <c r="BG352" s="203"/>
      <c r="BH352" s="203"/>
      <c r="BI352" s="203"/>
      <c r="BJ352" s="203"/>
      <c r="BK352" s="203"/>
      <c r="BL352" s="203"/>
      <c r="BM352" s="203"/>
      <c r="BN352" s="203"/>
      <c r="BO352" s="203"/>
      <c r="BP352" s="203"/>
      <c r="BQ352" s="203"/>
      <c r="BR352" s="203"/>
      <c r="BS352" s="203"/>
      <c r="BT352" s="203"/>
      <c r="BU352" s="203"/>
      <c r="BV352" s="203"/>
      <c r="BW352" s="203"/>
      <c r="BX352" s="203"/>
      <c r="BY352" s="203"/>
      <c r="BZ352" s="203"/>
      <c r="CA352" s="203"/>
      <c r="CB352" s="203"/>
      <c r="CC352" s="203"/>
      <c r="CD352" s="203"/>
      <c r="CE352" s="203"/>
      <c r="CF352" s="203"/>
      <c r="CG352" s="203"/>
      <c r="CH352" s="203"/>
      <c r="CI352" s="203"/>
      <c r="CJ352" s="203"/>
      <c r="CK352" s="203"/>
    </row>
    <row r="353" spans="1:89" s="65" customFormat="1" x14ac:dyDescent="0.25">
      <c r="A353" s="261"/>
      <c r="P353" s="203"/>
      <c r="Q353" s="203"/>
      <c r="R353" s="203"/>
      <c r="S353" s="203"/>
      <c r="T353" s="203"/>
      <c r="U353" s="213"/>
      <c r="V353" s="258"/>
      <c r="W353" s="213" t="e">
        <f>Data!#REF!</f>
        <v>#REF!</v>
      </c>
      <c r="X353" s="215">
        <f>IF(ISERROR(INDEX(Data!$DY:$IB,MATCH($W353,Data!$DT:$DT,0),MATCH(X$1&amp;"/"&amp;$A$2,Data!$DY$1:$IB$1,0)))=TRUE,0,INDEX(Data!$DY:$IB,MATCH($W353,Data!$DT:$DT,0),MATCH(X$1&amp;"/"&amp;$A$2,Data!$DY$1:$IB$1,0)))</f>
        <v>0</v>
      </c>
      <c r="Y353" s="215">
        <f>IF(ISERROR(INDEX(Data!$DY:$IB,MATCH($W353,Data!$DT:$DT,0),MATCH(Y$1&amp;"/"&amp;$A$2,Data!$DY$1:$IB$1,0)))=TRUE,0,INDEX(Data!$DY:$IB,MATCH($W353,Data!$DT:$DT,0),MATCH(Y$1&amp;"/"&amp;$A$2,Data!$DY$1:$IB$1,0)))</f>
        <v>0</v>
      </c>
      <c r="Z353" s="215">
        <f>IF(ISERROR(INDEX(Data!$DY:$IB,MATCH($W353,Data!$DT:$DT,0),MATCH(Z$1&amp;"/"&amp;$A$2,Data!$DY$1:$IB$1,0)))=TRUE,0,INDEX(Data!$DY:$IB,MATCH($W353,Data!$DT:$DT,0),MATCH(Z$1&amp;"/"&amp;$A$2,Data!$DY$1:$IB$1,0)))</f>
        <v>0</v>
      </c>
      <c r="AA353" s="215">
        <f>IF(ISERROR(INDEX(Data!$DY:$IB,MATCH($W353,Data!$DT:$DT,0),MATCH(AA$1&amp;"/"&amp;$A$2,Data!$DY$1:$IB$1,0)))=TRUE,0,INDEX(Data!$DY:$IB,MATCH($W353,Data!$DT:$DT,0),MATCH(AA$1&amp;"/"&amp;$A$2,Data!$DY$1:$IB$1,0)))</f>
        <v>0</v>
      </c>
      <c r="AB353" s="215">
        <f>IF(ISERROR(INDEX(Data!$DY:$IB,MATCH($W353,Data!$DT:$DT,0),MATCH(AB$1&amp;"/"&amp;$A$2,Data!$DY$1:$IB$1,0)))=TRUE,0,INDEX(Data!$DY:$IB,MATCH($W353,Data!$DT:$DT,0),MATCH(AB$1&amp;"/"&amp;$A$2,Data!$DY$1:$IB$1,0)))</f>
        <v>0</v>
      </c>
      <c r="AC353" s="213">
        <f t="array" aca="1" ref="AC353" ca="1">SUMPRODUCT(($X353:$AB353&lt;=AC$2)*($X353:$AB353&gt;0))</f>
        <v>0</v>
      </c>
      <c r="AD353" s="213">
        <f t="shared" ca="1" si="104"/>
        <v>0</v>
      </c>
      <c r="AE353" s="213">
        <f t="shared" ca="1" si="104"/>
        <v>0</v>
      </c>
      <c r="AF353" s="213">
        <f t="shared" ca="1" si="104"/>
        <v>0</v>
      </c>
      <c r="AG353" s="213">
        <f t="shared" ca="1" si="104"/>
        <v>0</v>
      </c>
      <c r="AH353" s="213">
        <f t="shared" ca="1" si="104"/>
        <v>0</v>
      </c>
      <c r="AI353" s="213">
        <f t="shared" ca="1" si="94"/>
        <v>0</v>
      </c>
      <c r="AJ353" s="213" t="str">
        <f t="shared" ca="1" si="95"/>
        <v/>
      </c>
      <c r="AK353" s="213" t="str">
        <f t="shared" ca="1" si="96"/>
        <v/>
      </c>
      <c r="AL353" s="213" t="str">
        <f t="shared" ca="1" si="97"/>
        <v/>
      </c>
      <c r="AM353" s="213" t="str">
        <f t="shared" ca="1" si="98"/>
        <v/>
      </c>
      <c r="AN353" s="213" t="str">
        <f t="shared" ca="1" si="99"/>
        <v/>
      </c>
      <c r="AO353" s="213" t="str">
        <f t="shared" ca="1" si="100"/>
        <v/>
      </c>
      <c r="AP353" s="213" t="str">
        <f t="shared" ca="1" si="101"/>
        <v/>
      </c>
      <c r="AQ353" s="213" t="str">
        <f t="shared" ca="1" si="102"/>
        <v/>
      </c>
      <c r="AR353" s="204" t="str">
        <f ca="1">IF(OFFSET($AB353,0,MATCH(A$17,AC$1:AI$1,0))=0,"",OFFSET($AB353,0,MATCH(A$17,AC$1:AI$1,0))&amp;" / "&amp;W353 &amp;" ("&amp;INDEX(Data!DX:DX,MATCH(W353,Data!DT:DT,0))&amp;")")</f>
        <v/>
      </c>
      <c r="AS353" s="204" t="e">
        <f>INDEX(Data!DX:DX,MATCH(W353,Data!DT:DT,0))</f>
        <v>#REF!</v>
      </c>
      <c r="AT353" s="204" t="e">
        <f>MID(INDEX(Data!A:A,MATCH(W353,Data!DT:DT,0)),2,5)</f>
        <v>#REF!</v>
      </c>
      <c r="AU353" s="204" t="e">
        <f>INDEX(Data!DW:DW,MATCH(W353,Data!DT:DT,0))</f>
        <v>#REF!</v>
      </c>
      <c r="AV353" s="204" t="str">
        <f t="shared" ca="1" si="103"/>
        <v/>
      </c>
      <c r="AW353" s="204" t="e">
        <f t="array" aca="1" ref="AW353" ca="1">INDEX($AR$3:$AR$102,MATCH(LARGE(COUNTIF($AQ$3:$AQ$102,"&lt;"&amp;$AQ$3:$AQ$102),ROWS(AQ$3:AQ353)),COUNTIF($AQ$3:$AQ$102,"&lt;"&amp;$AQ$3:$AQ$102),0))</f>
        <v>#NUM!</v>
      </c>
      <c r="AX353" s="344"/>
      <c r="AY353" s="203"/>
      <c r="AZ353" s="203"/>
      <c r="BA353" s="203"/>
      <c r="BB353" s="203"/>
      <c r="BC353" s="203"/>
      <c r="BD353" s="203"/>
      <c r="BE353" s="203"/>
      <c r="BF353" s="203"/>
      <c r="BG353" s="203"/>
      <c r="BH353" s="203"/>
      <c r="BI353" s="203"/>
      <c r="BJ353" s="203"/>
      <c r="BK353" s="203"/>
      <c r="BL353" s="203"/>
      <c r="BM353" s="203"/>
      <c r="BN353" s="203"/>
      <c r="BO353" s="203"/>
      <c r="BP353" s="203"/>
      <c r="BQ353" s="203"/>
      <c r="BR353" s="203"/>
      <c r="BS353" s="203"/>
      <c r="BT353" s="203"/>
      <c r="BU353" s="203"/>
      <c r="BV353" s="203"/>
      <c r="BW353" s="203"/>
      <c r="BX353" s="203"/>
      <c r="BY353" s="203"/>
      <c r="BZ353" s="203"/>
      <c r="CA353" s="203"/>
      <c r="CB353" s="203"/>
      <c r="CC353" s="203"/>
      <c r="CD353" s="203"/>
      <c r="CE353" s="203"/>
      <c r="CF353" s="203"/>
      <c r="CG353" s="203"/>
      <c r="CH353" s="203"/>
      <c r="CI353" s="203"/>
      <c r="CJ353" s="203"/>
      <c r="CK353" s="203"/>
    </row>
    <row r="354" spans="1:89" s="65" customFormat="1" x14ac:dyDescent="0.25">
      <c r="A354" s="261"/>
      <c r="P354" s="203"/>
      <c r="Q354" s="203"/>
      <c r="R354" s="203"/>
      <c r="S354" s="203"/>
      <c r="T354" s="203"/>
      <c r="U354" s="213"/>
      <c r="V354" s="258"/>
      <c r="W354" s="213" t="e">
        <f>Data!#REF!</f>
        <v>#REF!</v>
      </c>
      <c r="X354" s="215">
        <f>IF(ISERROR(INDEX(Data!$DY:$IB,MATCH($W354,Data!$DT:$DT,0),MATCH(X$1&amp;"/"&amp;$A$2,Data!$DY$1:$IB$1,0)))=TRUE,0,INDEX(Data!$DY:$IB,MATCH($W354,Data!$DT:$DT,0),MATCH(X$1&amp;"/"&amp;$A$2,Data!$DY$1:$IB$1,0)))</f>
        <v>0</v>
      </c>
      <c r="Y354" s="215">
        <f>IF(ISERROR(INDEX(Data!$DY:$IB,MATCH($W354,Data!$DT:$DT,0),MATCH(Y$1&amp;"/"&amp;$A$2,Data!$DY$1:$IB$1,0)))=TRUE,0,INDEX(Data!$DY:$IB,MATCH($W354,Data!$DT:$DT,0),MATCH(Y$1&amp;"/"&amp;$A$2,Data!$DY$1:$IB$1,0)))</f>
        <v>0</v>
      </c>
      <c r="Z354" s="215">
        <f>IF(ISERROR(INDEX(Data!$DY:$IB,MATCH($W354,Data!$DT:$DT,0),MATCH(Z$1&amp;"/"&amp;$A$2,Data!$DY$1:$IB$1,0)))=TRUE,0,INDEX(Data!$DY:$IB,MATCH($W354,Data!$DT:$DT,0),MATCH(Z$1&amp;"/"&amp;$A$2,Data!$DY$1:$IB$1,0)))</f>
        <v>0</v>
      </c>
      <c r="AA354" s="215">
        <f>IF(ISERROR(INDEX(Data!$DY:$IB,MATCH($W354,Data!$DT:$DT,0),MATCH(AA$1&amp;"/"&amp;$A$2,Data!$DY$1:$IB$1,0)))=TRUE,0,INDEX(Data!$DY:$IB,MATCH($W354,Data!$DT:$DT,0),MATCH(AA$1&amp;"/"&amp;$A$2,Data!$DY$1:$IB$1,0)))</f>
        <v>0</v>
      </c>
      <c r="AB354" s="215">
        <f>IF(ISERROR(INDEX(Data!$DY:$IB,MATCH($W354,Data!$DT:$DT,0),MATCH(AB$1&amp;"/"&amp;$A$2,Data!$DY$1:$IB$1,0)))=TRUE,0,INDEX(Data!$DY:$IB,MATCH($W354,Data!$DT:$DT,0),MATCH(AB$1&amp;"/"&amp;$A$2,Data!$DY$1:$IB$1,0)))</f>
        <v>0</v>
      </c>
      <c r="AC354" s="213">
        <f t="array" aca="1" ref="AC354" ca="1">SUMPRODUCT(($X354:$AB354&lt;=AC$2)*($X354:$AB354&gt;0))</f>
        <v>0</v>
      </c>
      <c r="AD354" s="213">
        <f t="shared" ca="1" si="104"/>
        <v>0</v>
      </c>
      <c r="AE354" s="213">
        <f t="shared" ca="1" si="104"/>
        <v>0</v>
      </c>
      <c r="AF354" s="213">
        <f t="shared" ca="1" si="104"/>
        <v>0</v>
      </c>
      <c r="AG354" s="213">
        <f t="shared" ca="1" si="104"/>
        <v>0</v>
      </c>
      <c r="AH354" s="213">
        <f t="shared" ca="1" si="104"/>
        <v>0</v>
      </c>
      <c r="AI354" s="213">
        <f t="shared" ca="1" si="94"/>
        <v>0</v>
      </c>
      <c r="AJ354" s="213" t="str">
        <f t="shared" ca="1" si="95"/>
        <v/>
      </c>
      <c r="AK354" s="213" t="str">
        <f t="shared" ca="1" si="96"/>
        <v/>
      </c>
      <c r="AL354" s="213" t="str">
        <f t="shared" ca="1" si="97"/>
        <v/>
      </c>
      <c r="AM354" s="213" t="str">
        <f t="shared" ca="1" si="98"/>
        <v/>
      </c>
      <c r="AN354" s="213" t="str">
        <f t="shared" ca="1" si="99"/>
        <v/>
      </c>
      <c r="AO354" s="213" t="str">
        <f t="shared" ca="1" si="100"/>
        <v/>
      </c>
      <c r="AP354" s="213" t="str">
        <f t="shared" ca="1" si="101"/>
        <v/>
      </c>
      <c r="AQ354" s="213" t="str">
        <f t="shared" ca="1" si="102"/>
        <v/>
      </c>
      <c r="AR354" s="204" t="str">
        <f ca="1">IF(OFFSET($AB354,0,MATCH(A$17,AC$1:AI$1,0))=0,"",OFFSET($AB354,0,MATCH(A$17,AC$1:AI$1,0))&amp;" / "&amp;W354 &amp;" ("&amp;INDEX(Data!DX:DX,MATCH(W354,Data!DT:DT,0))&amp;")")</f>
        <v/>
      </c>
      <c r="AS354" s="204" t="e">
        <f>INDEX(Data!DX:DX,MATCH(W354,Data!DT:DT,0))</f>
        <v>#REF!</v>
      </c>
      <c r="AT354" s="204" t="e">
        <f>MID(INDEX(Data!A:A,MATCH(W354,Data!DT:DT,0)),2,5)</f>
        <v>#REF!</v>
      </c>
      <c r="AU354" s="204" t="e">
        <f>INDEX(Data!DW:DW,MATCH(W354,Data!DT:DT,0))</f>
        <v>#REF!</v>
      </c>
      <c r="AV354" s="204" t="str">
        <f t="shared" ca="1" si="103"/>
        <v/>
      </c>
      <c r="AW354" s="204" t="e">
        <f t="array" aca="1" ref="AW354" ca="1">INDEX($AR$3:$AR$102,MATCH(LARGE(COUNTIF($AQ$3:$AQ$102,"&lt;"&amp;$AQ$3:$AQ$102),ROWS(AQ$3:AQ354)),COUNTIF($AQ$3:$AQ$102,"&lt;"&amp;$AQ$3:$AQ$102),0))</f>
        <v>#NUM!</v>
      </c>
      <c r="AX354" s="344"/>
      <c r="AY354" s="203"/>
      <c r="AZ354" s="203"/>
      <c r="BA354" s="203"/>
      <c r="BB354" s="203"/>
      <c r="BC354" s="203"/>
      <c r="BD354" s="203"/>
      <c r="BE354" s="203"/>
      <c r="BF354" s="203"/>
      <c r="BG354" s="203"/>
      <c r="BH354" s="203"/>
      <c r="BI354" s="203"/>
      <c r="BJ354" s="203"/>
      <c r="BK354" s="203"/>
      <c r="BL354" s="203"/>
      <c r="BM354" s="203"/>
      <c r="BN354" s="203"/>
      <c r="BO354" s="203"/>
      <c r="BP354" s="203"/>
      <c r="BQ354" s="203"/>
      <c r="BR354" s="203"/>
      <c r="BS354" s="203"/>
      <c r="BT354" s="203"/>
      <c r="BU354" s="203"/>
      <c r="BV354" s="203"/>
      <c r="BW354" s="203"/>
      <c r="BX354" s="203"/>
      <c r="BY354" s="203"/>
      <c r="BZ354" s="203"/>
      <c r="CA354" s="203"/>
      <c r="CB354" s="203"/>
      <c r="CC354" s="203"/>
      <c r="CD354" s="203"/>
      <c r="CE354" s="203"/>
      <c r="CF354" s="203"/>
      <c r="CG354" s="203"/>
      <c r="CH354" s="203"/>
      <c r="CI354" s="203"/>
      <c r="CJ354" s="203"/>
      <c r="CK354" s="203"/>
    </row>
    <row r="355" spans="1:89" s="65" customFormat="1" x14ac:dyDescent="0.25">
      <c r="A355" s="261"/>
      <c r="P355" s="203"/>
      <c r="Q355" s="203"/>
      <c r="R355" s="203"/>
      <c r="S355" s="203"/>
      <c r="T355" s="203"/>
      <c r="U355" s="213"/>
      <c r="V355" s="258"/>
      <c r="W355" s="213" t="e">
        <f>Data!#REF!</f>
        <v>#REF!</v>
      </c>
      <c r="X355" s="215">
        <f>IF(ISERROR(INDEX(Data!$DY:$IB,MATCH($W355,Data!$DT:$DT,0),MATCH(X$1&amp;"/"&amp;$A$2,Data!$DY$1:$IB$1,0)))=TRUE,0,INDEX(Data!$DY:$IB,MATCH($W355,Data!$DT:$DT,0),MATCH(X$1&amp;"/"&amp;$A$2,Data!$DY$1:$IB$1,0)))</f>
        <v>0</v>
      </c>
      <c r="Y355" s="215">
        <f>IF(ISERROR(INDEX(Data!$DY:$IB,MATCH($W355,Data!$DT:$DT,0),MATCH(Y$1&amp;"/"&amp;$A$2,Data!$DY$1:$IB$1,0)))=TRUE,0,INDEX(Data!$DY:$IB,MATCH($W355,Data!$DT:$DT,0),MATCH(Y$1&amp;"/"&amp;$A$2,Data!$DY$1:$IB$1,0)))</f>
        <v>0</v>
      </c>
      <c r="Z355" s="215">
        <f>IF(ISERROR(INDEX(Data!$DY:$IB,MATCH($W355,Data!$DT:$DT,0),MATCH(Z$1&amp;"/"&amp;$A$2,Data!$DY$1:$IB$1,0)))=TRUE,0,INDEX(Data!$DY:$IB,MATCH($W355,Data!$DT:$DT,0),MATCH(Z$1&amp;"/"&amp;$A$2,Data!$DY$1:$IB$1,0)))</f>
        <v>0</v>
      </c>
      <c r="AA355" s="215">
        <f>IF(ISERROR(INDEX(Data!$DY:$IB,MATCH($W355,Data!$DT:$DT,0),MATCH(AA$1&amp;"/"&amp;$A$2,Data!$DY$1:$IB$1,0)))=TRUE,0,INDEX(Data!$DY:$IB,MATCH($W355,Data!$DT:$DT,0),MATCH(AA$1&amp;"/"&amp;$A$2,Data!$DY$1:$IB$1,0)))</f>
        <v>0</v>
      </c>
      <c r="AB355" s="215">
        <f>IF(ISERROR(INDEX(Data!$DY:$IB,MATCH($W355,Data!$DT:$DT,0),MATCH(AB$1&amp;"/"&amp;$A$2,Data!$DY$1:$IB$1,0)))=TRUE,0,INDEX(Data!$DY:$IB,MATCH($W355,Data!$DT:$DT,0),MATCH(AB$1&amp;"/"&amp;$A$2,Data!$DY$1:$IB$1,0)))</f>
        <v>0</v>
      </c>
      <c r="AC355" s="213">
        <f t="array" aca="1" ref="AC355" ca="1">SUMPRODUCT(($X355:$AB355&lt;=AC$2)*($X355:$AB355&gt;0))</f>
        <v>0</v>
      </c>
      <c r="AD355" s="213">
        <f t="shared" ca="1" si="104"/>
        <v>0</v>
      </c>
      <c r="AE355" s="213">
        <f t="shared" ca="1" si="104"/>
        <v>0</v>
      </c>
      <c r="AF355" s="213">
        <f t="shared" ca="1" si="104"/>
        <v>0</v>
      </c>
      <c r="AG355" s="213">
        <f t="shared" ca="1" si="104"/>
        <v>0</v>
      </c>
      <c r="AH355" s="213">
        <f t="shared" ca="1" si="104"/>
        <v>0</v>
      </c>
      <c r="AI355" s="213">
        <f t="shared" ca="1" si="94"/>
        <v>0</v>
      </c>
      <c r="AJ355" s="213" t="str">
        <f t="shared" ca="1" si="95"/>
        <v/>
      </c>
      <c r="AK355" s="213" t="str">
        <f t="shared" ca="1" si="96"/>
        <v/>
      </c>
      <c r="AL355" s="213" t="str">
        <f t="shared" ca="1" si="97"/>
        <v/>
      </c>
      <c r="AM355" s="213" t="str">
        <f t="shared" ca="1" si="98"/>
        <v/>
      </c>
      <c r="AN355" s="213" t="str">
        <f t="shared" ca="1" si="99"/>
        <v/>
      </c>
      <c r="AO355" s="213" t="str">
        <f t="shared" ca="1" si="100"/>
        <v/>
      </c>
      <c r="AP355" s="213" t="str">
        <f t="shared" ca="1" si="101"/>
        <v/>
      </c>
      <c r="AQ355" s="213" t="str">
        <f t="shared" ca="1" si="102"/>
        <v/>
      </c>
      <c r="AR355" s="204" t="str">
        <f ca="1">IF(OFFSET($AB355,0,MATCH(A$17,AC$1:AI$1,0))=0,"",OFFSET($AB355,0,MATCH(A$17,AC$1:AI$1,0))&amp;" / "&amp;W355 &amp;" ("&amp;INDEX(Data!DX:DX,MATCH(W355,Data!DT:DT,0))&amp;")")</f>
        <v/>
      </c>
      <c r="AS355" s="204" t="e">
        <f>INDEX(Data!DX:DX,MATCH(W355,Data!DT:DT,0))</f>
        <v>#REF!</v>
      </c>
      <c r="AT355" s="204" t="e">
        <f>MID(INDEX(Data!A:A,MATCH(W355,Data!DT:DT,0)),2,5)</f>
        <v>#REF!</v>
      </c>
      <c r="AU355" s="204" t="e">
        <f>INDEX(Data!DW:DW,MATCH(W355,Data!DT:DT,0))</f>
        <v>#REF!</v>
      </c>
      <c r="AV355" s="204" t="str">
        <f t="shared" ca="1" si="103"/>
        <v/>
      </c>
      <c r="AW355" s="204" t="e">
        <f t="array" aca="1" ref="AW355" ca="1">INDEX($AR$3:$AR$102,MATCH(LARGE(COUNTIF($AQ$3:$AQ$102,"&lt;"&amp;$AQ$3:$AQ$102),ROWS(AQ$3:AQ355)),COUNTIF($AQ$3:$AQ$102,"&lt;"&amp;$AQ$3:$AQ$102),0))</f>
        <v>#NUM!</v>
      </c>
      <c r="AX355" s="344"/>
      <c r="AY355" s="203"/>
      <c r="AZ355" s="203"/>
      <c r="BA355" s="203"/>
      <c r="BB355" s="203"/>
      <c r="BC355" s="203"/>
      <c r="BD355" s="203"/>
      <c r="BE355" s="203"/>
      <c r="BF355" s="203"/>
      <c r="BG355" s="203"/>
      <c r="BH355" s="203"/>
      <c r="BI355" s="203"/>
      <c r="BJ355" s="203"/>
      <c r="BK355" s="203"/>
      <c r="BL355" s="203"/>
      <c r="BM355" s="203"/>
      <c r="BN355" s="203"/>
      <c r="BO355" s="203"/>
      <c r="BP355" s="203"/>
      <c r="BQ355" s="203"/>
      <c r="BR355" s="203"/>
      <c r="BS355" s="203"/>
      <c r="BT355" s="203"/>
      <c r="BU355" s="203"/>
      <c r="BV355" s="203"/>
      <c r="BW355" s="203"/>
      <c r="BX355" s="203"/>
      <c r="BY355" s="203"/>
      <c r="BZ355" s="203"/>
      <c r="CA355" s="203"/>
      <c r="CB355" s="203"/>
      <c r="CC355" s="203"/>
      <c r="CD355" s="203"/>
      <c r="CE355" s="203"/>
      <c r="CF355" s="203"/>
      <c r="CG355" s="203"/>
      <c r="CH355" s="203"/>
      <c r="CI355" s="203"/>
      <c r="CJ355" s="203"/>
      <c r="CK355" s="203"/>
    </row>
    <row r="356" spans="1:89" s="65" customFormat="1" x14ac:dyDescent="0.25">
      <c r="A356" s="261"/>
      <c r="P356" s="203"/>
      <c r="Q356" s="203"/>
      <c r="R356" s="203"/>
      <c r="S356" s="203"/>
      <c r="T356" s="203"/>
      <c r="U356" s="213"/>
      <c r="V356" s="258"/>
      <c r="W356" s="213" t="e">
        <f>Data!#REF!</f>
        <v>#REF!</v>
      </c>
      <c r="X356" s="215">
        <f>IF(ISERROR(INDEX(Data!$DY:$IB,MATCH($W356,Data!$DT:$DT,0),MATCH(X$1&amp;"/"&amp;$A$2,Data!$DY$1:$IB$1,0)))=TRUE,0,INDEX(Data!$DY:$IB,MATCH($W356,Data!$DT:$DT,0),MATCH(X$1&amp;"/"&amp;$A$2,Data!$DY$1:$IB$1,0)))</f>
        <v>0</v>
      </c>
      <c r="Y356" s="215">
        <f>IF(ISERROR(INDEX(Data!$DY:$IB,MATCH($W356,Data!$DT:$DT,0),MATCH(Y$1&amp;"/"&amp;$A$2,Data!$DY$1:$IB$1,0)))=TRUE,0,INDEX(Data!$DY:$IB,MATCH($W356,Data!$DT:$DT,0),MATCH(Y$1&amp;"/"&amp;$A$2,Data!$DY$1:$IB$1,0)))</f>
        <v>0</v>
      </c>
      <c r="Z356" s="215">
        <f>IF(ISERROR(INDEX(Data!$DY:$IB,MATCH($W356,Data!$DT:$DT,0),MATCH(Z$1&amp;"/"&amp;$A$2,Data!$DY$1:$IB$1,0)))=TRUE,0,INDEX(Data!$DY:$IB,MATCH($W356,Data!$DT:$DT,0),MATCH(Z$1&amp;"/"&amp;$A$2,Data!$DY$1:$IB$1,0)))</f>
        <v>0</v>
      </c>
      <c r="AA356" s="215">
        <f>IF(ISERROR(INDEX(Data!$DY:$IB,MATCH($W356,Data!$DT:$DT,0),MATCH(AA$1&amp;"/"&amp;$A$2,Data!$DY$1:$IB$1,0)))=TRUE,0,INDEX(Data!$DY:$IB,MATCH($W356,Data!$DT:$DT,0),MATCH(AA$1&amp;"/"&amp;$A$2,Data!$DY$1:$IB$1,0)))</f>
        <v>0</v>
      </c>
      <c r="AB356" s="215">
        <f>IF(ISERROR(INDEX(Data!$DY:$IB,MATCH($W356,Data!$DT:$DT,0),MATCH(AB$1&amp;"/"&amp;$A$2,Data!$DY$1:$IB$1,0)))=TRUE,0,INDEX(Data!$DY:$IB,MATCH($W356,Data!$DT:$DT,0),MATCH(AB$1&amp;"/"&amp;$A$2,Data!$DY$1:$IB$1,0)))</f>
        <v>0</v>
      </c>
      <c r="AC356" s="213">
        <f t="array" aca="1" ref="AC356" ca="1">SUMPRODUCT(($X356:$AB356&lt;=AC$2)*($X356:$AB356&gt;0))</f>
        <v>0</v>
      </c>
      <c r="AD356" s="213">
        <f t="shared" ca="1" si="104"/>
        <v>0</v>
      </c>
      <c r="AE356" s="213">
        <f t="shared" ca="1" si="104"/>
        <v>0</v>
      </c>
      <c r="AF356" s="213">
        <f t="shared" ca="1" si="104"/>
        <v>0</v>
      </c>
      <c r="AG356" s="213">
        <f t="shared" ca="1" si="104"/>
        <v>0</v>
      </c>
      <c r="AH356" s="213">
        <f t="shared" ca="1" si="104"/>
        <v>0</v>
      </c>
      <c r="AI356" s="213">
        <f t="shared" ca="1" si="94"/>
        <v>0</v>
      </c>
      <c r="AJ356" s="213" t="str">
        <f t="shared" ca="1" si="95"/>
        <v/>
      </c>
      <c r="AK356" s="213" t="str">
        <f t="shared" ca="1" si="96"/>
        <v/>
      </c>
      <c r="AL356" s="213" t="str">
        <f t="shared" ca="1" si="97"/>
        <v/>
      </c>
      <c r="AM356" s="213" t="str">
        <f t="shared" ca="1" si="98"/>
        <v/>
      </c>
      <c r="AN356" s="213" t="str">
        <f t="shared" ca="1" si="99"/>
        <v/>
      </c>
      <c r="AO356" s="213" t="str">
        <f t="shared" ca="1" si="100"/>
        <v/>
      </c>
      <c r="AP356" s="213" t="str">
        <f t="shared" ca="1" si="101"/>
        <v/>
      </c>
      <c r="AQ356" s="213" t="str">
        <f t="shared" ca="1" si="102"/>
        <v/>
      </c>
      <c r="AR356" s="204" t="str">
        <f ca="1">IF(OFFSET($AB356,0,MATCH(A$17,AC$1:AI$1,0))=0,"",OFFSET($AB356,0,MATCH(A$17,AC$1:AI$1,0))&amp;" / "&amp;W356 &amp;" ("&amp;INDEX(Data!DX:DX,MATCH(W356,Data!DT:DT,0))&amp;")")</f>
        <v/>
      </c>
      <c r="AS356" s="204" t="e">
        <f>INDEX(Data!DX:DX,MATCH(W356,Data!DT:DT,0))</f>
        <v>#REF!</v>
      </c>
      <c r="AT356" s="204" t="e">
        <f>MID(INDEX(Data!A:A,MATCH(W356,Data!DT:DT,0)),2,5)</f>
        <v>#REF!</v>
      </c>
      <c r="AU356" s="204" t="e">
        <f>INDEX(Data!DW:DW,MATCH(W356,Data!DT:DT,0))</f>
        <v>#REF!</v>
      </c>
      <c r="AV356" s="204" t="str">
        <f t="shared" ca="1" si="103"/>
        <v/>
      </c>
      <c r="AW356" s="204" t="e">
        <f t="array" aca="1" ref="AW356" ca="1">INDEX($AR$3:$AR$102,MATCH(LARGE(COUNTIF($AQ$3:$AQ$102,"&lt;"&amp;$AQ$3:$AQ$102),ROWS(AQ$3:AQ356)),COUNTIF($AQ$3:$AQ$102,"&lt;"&amp;$AQ$3:$AQ$102),0))</f>
        <v>#NUM!</v>
      </c>
      <c r="AX356" s="344"/>
      <c r="AY356" s="203"/>
      <c r="AZ356" s="203"/>
      <c r="BA356" s="203"/>
      <c r="BB356" s="203"/>
      <c r="BC356" s="203"/>
      <c r="BD356" s="203"/>
      <c r="BE356" s="203"/>
      <c r="BF356" s="203"/>
      <c r="BG356" s="203"/>
      <c r="BH356" s="203"/>
      <c r="BI356" s="203"/>
      <c r="BJ356" s="203"/>
      <c r="BK356" s="203"/>
      <c r="BL356" s="203"/>
      <c r="BM356" s="203"/>
      <c r="BN356" s="203"/>
      <c r="BO356" s="203"/>
      <c r="BP356" s="203"/>
      <c r="BQ356" s="203"/>
      <c r="BR356" s="203"/>
      <c r="BS356" s="203"/>
      <c r="BT356" s="203"/>
      <c r="BU356" s="203"/>
      <c r="BV356" s="203"/>
      <c r="BW356" s="203"/>
      <c r="BX356" s="203"/>
      <c r="BY356" s="203"/>
      <c r="BZ356" s="203"/>
      <c r="CA356" s="203"/>
      <c r="CB356" s="203"/>
      <c r="CC356" s="203"/>
      <c r="CD356" s="203"/>
      <c r="CE356" s="203"/>
      <c r="CF356" s="203"/>
      <c r="CG356" s="203"/>
      <c r="CH356" s="203"/>
      <c r="CI356" s="203"/>
      <c r="CJ356" s="203"/>
      <c r="CK356" s="203"/>
    </row>
    <row r="357" spans="1:89" s="65" customFormat="1" x14ac:dyDescent="0.25">
      <c r="A357" s="261"/>
      <c r="P357" s="203"/>
      <c r="Q357" s="203"/>
      <c r="R357" s="203"/>
      <c r="S357" s="203"/>
      <c r="T357" s="203"/>
      <c r="U357" s="213"/>
      <c r="V357" s="258"/>
      <c r="W357" s="213" t="e">
        <f>Data!#REF!</f>
        <v>#REF!</v>
      </c>
      <c r="X357" s="215">
        <f>IF(ISERROR(INDEX(Data!$DY:$IB,MATCH($W357,Data!$DT:$DT,0),MATCH(X$1&amp;"/"&amp;$A$2,Data!$DY$1:$IB$1,0)))=TRUE,0,INDEX(Data!$DY:$IB,MATCH($W357,Data!$DT:$DT,0),MATCH(X$1&amp;"/"&amp;$A$2,Data!$DY$1:$IB$1,0)))</f>
        <v>0</v>
      </c>
      <c r="Y357" s="215">
        <f>IF(ISERROR(INDEX(Data!$DY:$IB,MATCH($W357,Data!$DT:$DT,0),MATCH(Y$1&amp;"/"&amp;$A$2,Data!$DY$1:$IB$1,0)))=TRUE,0,INDEX(Data!$DY:$IB,MATCH($W357,Data!$DT:$DT,0),MATCH(Y$1&amp;"/"&amp;$A$2,Data!$DY$1:$IB$1,0)))</f>
        <v>0</v>
      </c>
      <c r="Z357" s="215">
        <f>IF(ISERROR(INDEX(Data!$DY:$IB,MATCH($W357,Data!$DT:$DT,0),MATCH(Z$1&amp;"/"&amp;$A$2,Data!$DY$1:$IB$1,0)))=TRUE,0,INDEX(Data!$DY:$IB,MATCH($W357,Data!$DT:$DT,0),MATCH(Z$1&amp;"/"&amp;$A$2,Data!$DY$1:$IB$1,0)))</f>
        <v>0</v>
      </c>
      <c r="AA357" s="215">
        <f>IF(ISERROR(INDEX(Data!$DY:$IB,MATCH($W357,Data!$DT:$DT,0),MATCH(AA$1&amp;"/"&amp;$A$2,Data!$DY$1:$IB$1,0)))=TRUE,0,INDEX(Data!$DY:$IB,MATCH($W357,Data!$DT:$DT,0),MATCH(AA$1&amp;"/"&amp;$A$2,Data!$DY$1:$IB$1,0)))</f>
        <v>0</v>
      </c>
      <c r="AB357" s="215">
        <f>IF(ISERROR(INDEX(Data!$DY:$IB,MATCH($W357,Data!$DT:$DT,0),MATCH(AB$1&amp;"/"&amp;$A$2,Data!$DY$1:$IB$1,0)))=TRUE,0,INDEX(Data!$DY:$IB,MATCH($W357,Data!$DT:$DT,0),MATCH(AB$1&amp;"/"&amp;$A$2,Data!$DY$1:$IB$1,0)))</f>
        <v>0</v>
      </c>
      <c r="AC357" s="213">
        <f t="array" aca="1" ref="AC357" ca="1">SUMPRODUCT(($X357:$AB357&lt;=AC$2)*($X357:$AB357&gt;0))</f>
        <v>0</v>
      </c>
      <c r="AD357" s="213">
        <f t="shared" ca="1" si="104"/>
        <v>0</v>
      </c>
      <c r="AE357" s="213">
        <f t="shared" ca="1" si="104"/>
        <v>0</v>
      </c>
      <c r="AF357" s="213">
        <f t="shared" ca="1" si="104"/>
        <v>0</v>
      </c>
      <c r="AG357" s="213">
        <f t="shared" ca="1" si="104"/>
        <v>0</v>
      </c>
      <c r="AH357" s="213">
        <f t="shared" ca="1" si="104"/>
        <v>0</v>
      </c>
      <c r="AI357" s="213">
        <f t="shared" ca="1" si="94"/>
        <v>0</v>
      </c>
      <c r="AJ357" s="213" t="str">
        <f t="shared" ca="1" si="95"/>
        <v/>
      </c>
      <c r="AK357" s="213" t="str">
        <f t="shared" ca="1" si="96"/>
        <v/>
      </c>
      <c r="AL357" s="213" t="str">
        <f t="shared" ca="1" si="97"/>
        <v/>
      </c>
      <c r="AM357" s="213" t="str">
        <f t="shared" ca="1" si="98"/>
        <v/>
      </c>
      <c r="AN357" s="213" t="str">
        <f t="shared" ca="1" si="99"/>
        <v/>
      </c>
      <c r="AO357" s="213" t="str">
        <f t="shared" ca="1" si="100"/>
        <v/>
      </c>
      <c r="AP357" s="213" t="str">
        <f t="shared" ca="1" si="101"/>
        <v/>
      </c>
      <c r="AQ357" s="213" t="str">
        <f t="shared" ca="1" si="102"/>
        <v/>
      </c>
      <c r="AR357" s="204" t="str">
        <f ca="1">IF(OFFSET($AB357,0,MATCH(A$17,AC$1:AI$1,0))=0,"",OFFSET($AB357,0,MATCH(A$17,AC$1:AI$1,0))&amp;" / "&amp;W357 &amp;" ("&amp;INDEX(Data!DX:DX,MATCH(W357,Data!DT:DT,0))&amp;")")</f>
        <v/>
      </c>
      <c r="AS357" s="204" t="e">
        <f>INDEX(Data!DX:DX,MATCH(W357,Data!DT:DT,0))</f>
        <v>#REF!</v>
      </c>
      <c r="AT357" s="204" t="e">
        <f>MID(INDEX(Data!A:A,MATCH(W357,Data!DT:DT,0)),2,5)</f>
        <v>#REF!</v>
      </c>
      <c r="AU357" s="204" t="e">
        <f>INDEX(Data!DW:DW,MATCH(W357,Data!DT:DT,0))</f>
        <v>#REF!</v>
      </c>
      <c r="AV357" s="204" t="str">
        <f t="shared" ca="1" si="103"/>
        <v/>
      </c>
      <c r="AW357" s="204" t="e">
        <f t="array" aca="1" ref="AW357" ca="1">INDEX($AR$3:$AR$102,MATCH(LARGE(COUNTIF($AQ$3:$AQ$102,"&lt;"&amp;$AQ$3:$AQ$102),ROWS(AQ$3:AQ357)),COUNTIF($AQ$3:$AQ$102,"&lt;"&amp;$AQ$3:$AQ$102),0))</f>
        <v>#NUM!</v>
      </c>
      <c r="AX357" s="344"/>
      <c r="AY357" s="203"/>
      <c r="AZ357" s="203"/>
      <c r="BA357" s="203"/>
      <c r="BB357" s="203"/>
      <c r="BC357" s="203"/>
      <c r="BD357" s="203"/>
      <c r="BE357" s="203"/>
      <c r="BF357" s="203"/>
      <c r="BG357" s="203"/>
      <c r="BH357" s="203"/>
      <c r="BI357" s="203"/>
      <c r="BJ357" s="203"/>
      <c r="BK357" s="203"/>
      <c r="BL357" s="203"/>
      <c r="BM357" s="203"/>
      <c r="BN357" s="203"/>
      <c r="BO357" s="203"/>
      <c r="BP357" s="203"/>
      <c r="BQ357" s="203"/>
      <c r="BR357" s="203"/>
      <c r="BS357" s="203"/>
      <c r="BT357" s="203"/>
      <c r="BU357" s="203"/>
      <c r="BV357" s="203"/>
      <c r="BW357" s="203"/>
      <c r="BX357" s="203"/>
      <c r="BY357" s="203"/>
      <c r="BZ357" s="203"/>
      <c r="CA357" s="203"/>
      <c r="CB357" s="203"/>
      <c r="CC357" s="203"/>
      <c r="CD357" s="203"/>
      <c r="CE357" s="203"/>
      <c r="CF357" s="203"/>
      <c r="CG357" s="203"/>
      <c r="CH357" s="203"/>
      <c r="CI357" s="203"/>
      <c r="CJ357" s="203"/>
      <c r="CK357" s="203"/>
    </row>
    <row r="358" spans="1:89" s="65" customFormat="1" x14ac:dyDescent="0.25">
      <c r="A358" s="261"/>
      <c r="P358" s="203"/>
      <c r="Q358" s="203"/>
      <c r="R358" s="203"/>
      <c r="S358" s="203"/>
      <c r="T358" s="203"/>
      <c r="U358" s="213"/>
      <c r="V358" s="258"/>
      <c r="W358" s="213" t="e">
        <f>Data!#REF!</f>
        <v>#REF!</v>
      </c>
      <c r="X358" s="215">
        <f>IF(ISERROR(INDEX(Data!$DY:$IB,MATCH($W358,Data!$DT:$DT,0),MATCH(X$1&amp;"/"&amp;$A$2,Data!$DY$1:$IB$1,0)))=TRUE,0,INDEX(Data!$DY:$IB,MATCH($W358,Data!$DT:$DT,0),MATCH(X$1&amp;"/"&amp;$A$2,Data!$DY$1:$IB$1,0)))</f>
        <v>0</v>
      </c>
      <c r="Y358" s="215">
        <f>IF(ISERROR(INDEX(Data!$DY:$IB,MATCH($W358,Data!$DT:$DT,0),MATCH(Y$1&amp;"/"&amp;$A$2,Data!$DY$1:$IB$1,0)))=TRUE,0,INDEX(Data!$DY:$IB,MATCH($W358,Data!$DT:$DT,0),MATCH(Y$1&amp;"/"&amp;$A$2,Data!$DY$1:$IB$1,0)))</f>
        <v>0</v>
      </c>
      <c r="Z358" s="215">
        <f>IF(ISERROR(INDEX(Data!$DY:$IB,MATCH($W358,Data!$DT:$DT,0),MATCH(Z$1&amp;"/"&amp;$A$2,Data!$DY$1:$IB$1,0)))=TRUE,0,INDEX(Data!$DY:$IB,MATCH($W358,Data!$DT:$DT,0),MATCH(Z$1&amp;"/"&amp;$A$2,Data!$DY$1:$IB$1,0)))</f>
        <v>0</v>
      </c>
      <c r="AA358" s="215">
        <f>IF(ISERROR(INDEX(Data!$DY:$IB,MATCH($W358,Data!$DT:$DT,0),MATCH(AA$1&amp;"/"&amp;$A$2,Data!$DY$1:$IB$1,0)))=TRUE,0,INDEX(Data!$DY:$IB,MATCH($W358,Data!$DT:$DT,0),MATCH(AA$1&amp;"/"&amp;$A$2,Data!$DY$1:$IB$1,0)))</f>
        <v>0</v>
      </c>
      <c r="AB358" s="215">
        <f>IF(ISERROR(INDEX(Data!$DY:$IB,MATCH($W358,Data!$DT:$DT,0),MATCH(AB$1&amp;"/"&amp;$A$2,Data!$DY$1:$IB$1,0)))=TRUE,0,INDEX(Data!$DY:$IB,MATCH($W358,Data!$DT:$DT,0),MATCH(AB$1&amp;"/"&amp;$A$2,Data!$DY$1:$IB$1,0)))</f>
        <v>0</v>
      </c>
      <c r="AC358" s="213">
        <f t="array" aca="1" ref="AC358" ca="1">SUMPRODUCT(($X358:$AB358&lt;=AC$2)*($X358:$AB358&gt;0))</f>
        <v>0</v>
      </c>
      <c r="AD358" s="213">
        <f t="shared" ca="1" si="104"/>
        <v>0</v>
      </c>
      <c r="AE358" s="213">
        <f t="shared" ca="1" si="104"/>
        <v>0</v>
      </c>
      <c r="AF358" s="213">
        <f t="shared" ca="1" si="104"/>
        <v>0</v>
      </c>
      <c r="AG358" s="213">
        <f t="shared" ca="1" si="104"/>
        <v>0</v>
      </c>
      <c r="AH358" s="213">
        <f t="shared" ca="1" si="104"/>
        <v>0</v>
      </c>
      <c r="AI358" s="213">
        <f t="shared" ca="1" si="94"/>
        <v>0</v>
      </c>
      <c r="AJ358" s="213" t="str">
        <f t="shared" ca="1" si="95"/>
        <v/>
      </c>
      <c r="AK358" s="213" t="str">
        <f t="shared" ca="1" si="96"/>
        <v/>
      </c>
      <c r="AL358" s="213" t="str">
        <f t="shared" ca="1" si="97"/>
        <v/>
      </c>
      <c r="AM358" s="213" t="str">
        <f t="shared" ca="1" si="98"/>
        <v/>
      </c>
      <c r="AN358" s="213" t="str">
        <f t="shared" ca="1" si="99"/>
        <v/>
      </c>
      <c r="AO358" s="213" t="str">
        <f t="shared" ca="1" si="100"/>
        <v/>
      </c>
      <c r="AP358" s="213" t="str">
        <f t="shared" ca="1" si="101"/>
        <v/>
      </c>
      <c r="AQ358" s="213" t="str">
        <f t="shared" ca="1" si="102"/>
        <v/>
      </c>
      <c r="AR358" s="204" t="str">
        <f ca="1">IF(OFFSET($AB358,0,MATCH(A$17,AC$1:AI$1,0))=0,"",OFFSET($AB358,0,MATCH(A$17,AC$1:AI$1,0))&amp;" / "&amp;W358 &amp;" ("&amp;INDEX(Data!DX:DX,MATCH(W358,Data!DT:DT,0))&amp;")")</f>
        <v/>
      </c>
      <c r="AS358" s="204" t="e">
        <f>INDEX(Data!DX:DX,MATCH(W358,Data!DT:DT,0))</f>
        <v>#REF!</v>
      </c>
      <c r="AT358" s="204" t="e">
        <f>MID(INDEX(Data!A:A,MATCH(W358,Data!DT:DT,0)),2,5)</f>
        <v>#REF!</v>
      </c>
      <c r="AU358" s="204" t="e">
        <f>INDEX(Data!DW:DW,MATCH(W358,Data!DT:DT,0))</f>
        <v>#REF!</v>
      </c>
      <c r="AV358" s="204" t="str">
        <f t="shared" ca="1" si="103"/>
        <v/>
      </c>
      <c r="AW358" s="204" t="e">
        <f t="array" aca="1" ref="AW358" ca="1">INDEX($AR$3:$AR$102,MATCH(LARGE(COUNTIF($AQ$3:$AQ$102,"&lt;"&amp;$AQ$3:$AQ$102),ROWS(AQ$3:AQ358)),COUNTIF($AQ$3:$AQ$102,"&lt;"&amp;$AQ$3:$AQ$102),0))</f>
        <v>#NUM!</v>
      </c>
      <c r="AX358" s="344"/>
      <c r="AY358" s="203"/>
      <c r="AZ358" s="203"/>
      <c r="BA358" s="203"/>
      <c r="BB358" s="203"/>
      <c r="BC358" s="203"/>
      <c r="BD358" s="203"/>
      <c r="BE358" s="203"/>
      <c r="BF358" s="203"/>
      <c r="BG358" s="203"/>
      <c r="BH358" s="203"/>
      <c r="BI358" s="203"/>
      <c r="BJ358" s="203"/>
      <c r="BK358" s="203"/>
      <c r="BL358" s="203"/>
      <c r="BM358" s="203"/>
      <c r="BN358" s="203"/>
      <c r="BO358" s="203"/>
      <c r="BP358" s="203"/>
      <c r="BQ358" s="203"/>
      <c r="BR358" s="203"/>
      <c r="BS358" s="203"/>
      <c r="BT358" s="203"/>
      <c r="BU358" s="203"/>
      <c r="BV358" s="203"/>
      <c r="BW358" s="203"/>
      <c r="BX358" s="203"/>
      <c r="BY358" s="203"/>
      <c r="BZ358" s="203"/>
      <c r="CA358" s="203"/>
      <c r="CB358" s="203"/>
      <c r="CC358" s="203"/>
      <c r="CD358" s="203"/>
      <c r="CE358" s="203"/>
      <c r="CF358" s="203"/>
      <c r="CG358" s="203"/>
      <c r="CH358" s="203"/>
      <c r="CI358" s="203"/>
      <c r="CJ358" s="203"/>
      <c r="CK358" s="203"/>
    </row>
    <row r="359" spans="1:89" s="65" customFormat="1" x14ac:dyDescent="0.25">
      <c r="A359" s="261"/>
      <c r="P359" s="203"/>
      <c r="Q359" s="203"/>
      <c r="R359" s="203"/>
      <c r="S359" s="203"/>
      <c r="T359" s="203"/>
      <c r="U359" s="213"/>
      <c r="V359" s="258"/>
      <c r="W359" s="213" t="e">
        <f>Data!#REF!</f>
        <v>#REF!</v>
      </c>
      <c r="X359" s="215">
        <f>IF(ISERROR(INDEX(Data!$DY:$IB,MATCH($W359,Data!$DT:$DT,0),MATCH(X$1&amp;"/"&amp;$A$2,Data!$DY$1:$IB$1,0)))=TRUE,0,INDEX(Data!$DY:$IB,MATCH($W359,Data!$DT:$DT,0),MATCH(X$1&amp;"/"&amp;$A$2,Data!$DY$1:$IB$1,0)))</f>
        <v>0</v>
      </c>
      <c r="Y359" s="215">
        <f>IF(ISERROR(INDEX(Data!$DY:$IB,MATCH($W359,Data!$DT:$DT,0),MATCH(Y$1&amp;"/"&amp;$A$2,Data!$DY$1:$IB$1,0)))=TRUE,0,INDEX(Data!$DY:$IB,MATCH($W359,Data!$DT:$DT,0),MATCH(Y$1&amp;"/"&amp;$A$2,Data!$DY$1:$IB$1,0)))</f>
        <v>0</v>
      </c>
      <c r="Z359" s="215">
        <f>IF(ISERROR(INDEX(Data!$DY:$IB,MATCH($W359,Data!$DT:$DT,0),MATCH(Z$1&amp;"/"&amp;$A$2,Data!$DY$1:$IB$1,0)))=TRUE,0,INDEX(Data!$DY:$IB,MATCH($W359,Data!$DT:$DT,0),MATCH(Z$1&amp;"/"&amp;$A$2,Data!$DY$1:$IB$1,0)))</f>
        <v>0</v>
      </c>
      <c r="AA359" s="215">
        <f>IF(ISERROR(INDEX(Data!$DY:$IB,MATCH($W359,Data!$DT:$DT,0),MATCH(AA$1&amp;"/"&amp;$A$2,Data!$DY$1:$IB$1,0)))=TRUE,0,INDEX(Data!$DY:$IB,MATCH($W359,Data!$DT:$DT,0),MATCH(AA$1&amp;"/"&amp;$A$2,Data!$DY$1:$IB$1,0)))</f>
        <v>0</v>
      </c>
      <c r="AB359" s="215">
        <f>IF(ISERROR(INDEX(Data!$DY:$IB,MATCH($W359,Data!$DT:$DT,0),MATCH(AB$1&amp;"/"&amp;$A$2,Data!$DY$1:$IB$1,0)))=TRUE,0,INDEX(Data!$DY:$IB,MATCH($W359,Data!$DT:$DT,0),MATCH(AB$1&amp;"/"&amp;$A$2,Data!$DY$1:$IB$1,0)))</f>
        <v>0</v>
      </c>
      <c r="AC359" s="213">
        <f t="array" aca="1" ref="AC359" ca="1">SUMPRODUCT(($X359:$AB359&lt;=AC$2)*($X359:$AB359&gt;0))</f>
        <v>0</v>
      </c>
      <c r="AD359" s="213">
        <f t="shared" ca="1" si="104"/>
        <v>0</v>
      </c>
      <c r="AE359" s="213">
        <f t="shared" ca="1" si="104"/>
        <v>0</v>
      </c>
      <c r="AF359" s="213">
        <f t="shared" ca="1" si="104"/>
        <v>0</v>
      </c>
      <c r="AG359" s="213">
        <f t="shared" ca="1" si="104"/>
        <v>0</v>
      </c>
      <c r="AH359" s="213">
        <f t="shared" ca="1" si="104"/>
        <v>0</v>
      </c>
      <c r="AI359" s="213">
        <f t="shared" ca="1" si="94"/>
        <v>0</v>
      </c>
      <c r="AJ359" s="213" t="str">
        <f t="shared" ca="1" si="95"/>
        <v/>
      </c>
      <c r="AK359" s="213" t="str">
        <f t="shared" ca="1" si="96"/>
        <v/>
      </c>
      <c r="AL359" s="213" t="str">
        <f t="shared" ca="1" si="97"/>
        <v/>
      </c>
      <c r="AM359" s="213" t="str">
        <f t="shared" ca="1" si="98"/>
        <v/>
      </c>
      <c r="AN359" s="213" t="str">
        <f t="shared" ca="1" si="99"/>
        <v/>
      </c>
      <c r="AO359" s="213" t="str">
        <f t="shared" ca="1" si="100"/>
        <v/>
      </c>
      <c r="AP359" s="213" t="str">
        <f t="shared" ca="1" si="101"/>
        <v/>
      </c>
      <c r="AQ359" s="213" t="str">
        <f t="shared" ca="1" si="102"/>
        <v/>
      </c>
      <c r="AR359" s="204" t="str">
        <f ca="1">IF(OFFSET($AB359,0,MATCH(A$17,AC$1:AI$1,0))=0,"",OFFSET($AB359,0,MATCH(A$17,AC$1:AI$1,0))&amp;" / "&amp;W359 &amp;" ("&amp;INDEX(Data!DX:DX,MATCH(W359,Data!DT:DT,0))&amp;")")</f>
        <v/>
      </c>
      <c r="AS359" s="204" t="e">
        <f>INDEX(Data!DX:DX,MATCH(W359,Data!DT:DT,0))</f>
        <v>#REF!</v>
      </c>
      <c r="AT359" s="204" t="e">
        <f>MID(INDEX(Data!A:A,MATCH(W359,Data!DT:DT,0)),2,5)</f>
        <v>#REF!</v>
      </c>
      <c r="AU359" s="204" t="e">
        <f>INDEX(Data!DW:DW,MATCH(W359,Data!DT:DT,0))</f>
        <v>#REF!</v>
      </c>
      <c r="AV359" s="204" t="str">
        <f t="shared" ca="1" si="103"/>
        <v/>
      </c>
      <c r="AW359" s="204" t="e">
        <f t="array" aca="1" ref="AW359" ca="1">INDEX($AR$3:$AR$102,MATCH(LARGE(COUNTIF($AQ$3:$AQ$102,"&lt;"&amp;$AQ$3:$AQ$102),ROWS(AQ$3:AQ359)),COUNTIF($AQ$3:$AQ$102,"&lt;"&amp;$AQ$3:$AQ$102),0))</f>
        <v>#NUM!</v>
      </c>
      <c r="AX359" s="344"/>
      <c r="AY359" s="203"/>
      <c r="AZ359" s="203"/>
      <c r="BA359" s="203"/>
      <c r="BB359" s="203"/>
      <c r="BC359" s="203"/>
      <c r="BD359" s="203"/>
      <c r="BE359" s="203"/>
      <c r="BF359" s="203"/>
      <c r="BG359" s="203"/>
      <c r="BH359" s="203"/>
      <c r="BI359" s="203"/>
      <c r="BJ359" s="203"/>
      <c r="BK359" s="203"/>
      <c r="BL359" s="203"/>
      <c r="BM359" s="203"/>
      <c r="BN359" s="203"/>
      <c r="BO359" s="203"/>
      <c r="BP359" s="203"/>
      <c r="BQ359" s="203"/>
      <c r="BR359" s="203"/>
      <c r="BS359" s="203"/>
      <c r="BT359" s="203"/>
      <c r="BU359" s="203"/>
      <c r="BV359" s="203"/>
      <c r="BW359" s="203"/>
      <c r="BX359" s="203"/>
      <c r="BY359" s="203"/>
      <c r="BZ359" s="203"/>
      <c r="CA359" s="203"/>
      <c r="CB359" s="203"/>
      <c r="CC359" s="203"/>
      <c r="CD359" s="203"/>
      <c r="CE359" s="203"/>
      <c r="CF359" s="203"/>
      <c r="CG359" s="203"/>
      <c r="CH359" s="203"/>
      <c r="CI359" s="203"/>
      <c r="CJ359" s="203"/>
      <c r="CK359" s="203"/>
    </row>
    <row r="360" spans="1:89" s="65" customFormat="1" x14ac:dyDescent="0.25">
      <c r="A360" s="261"/>
      <c r="P360" s="203"/>
      <c r="Q360" s="203"/>
      <c r="R360" s="203"/>
      <c r="S360" s="203"/>
      <c r="T360" s="203"/>
      <c r="U360" s="213"/>
      <c r="V360" s="258"/>
      <c r="W360" s="213" t="e">
        <f>Data!#REF!</f>
        <v>#REF!</v>
      </c>
      <c r="X360" s="215">
        <f>IF(ISERROR(INDEX(Data!$DY:$IB,MATCH($W360,Data!$DT:$DT,0),MATCH(X$1&amp;"/"&amp;$A$2,Data!$DY$1:$IB$1,0)))=TRUE,0,INDEX(Data!$DY:$IB,MATCH($W360,Data!$DT:$DT,0),MATCH(X$1&amp;"/"&amp;$A$2,Data!$DY$1:$IB$1,0)))</f>
        <v>0</v>
      </c>
      <c r="Y360" s="215">
        <f>IF(ISERROR(INDEX(Data!$DY:$IB,MATCH($W360,Data!$DT:$DT,0),MATCH(Y$1&amp;"/"&amp;$A$2,Data!$DY$1:$IB$1,0)))=TRUE,0,INDEX(Data!$DY:$IB,MATCH($W360,Data!$DT:$DT,0),MATCH(Y$1&amp;"/"&amp;$A$2,Data!$DY$1:$IB$1,0)))</f>
        <v>0</v>
      </c>
      <c r="Z360" s="215">
        <f>IF(ISERROR(INDEX(Data!$DY:$IB,MATCH($W360,Data!$DT:$DT,0),MATCH(Z$1&amp;"/"&amp;$A$2,Data!$DY$1:$IB$1,0)))=TRUE,0,INDEX(Data!$DY:$IB,MATCH($W360,Data!$DT:$DT,0),MATCH(Z$1&amp;"/"&amp;$A$2,Data!$DY$1:$IB$1,0)))</f>
        <v>0</v>
      </c>
      <c r="AA360" s="215">
        <f>IF(ISERROR(INDEX(Data!$DY:$IB,MATCH($W360,Data!$DT:$DT,0),MATCH(AA$1&amp;"/"&amp;$A$2,Data!$DY$1:$IB$1,0)))=TRUE,0,INDEX(Data!$DY:$IB,MATCH($W360,Data!$DT:$DT,0),MATCH(AA$1&amp;"/"&amp;$A$2,Data!$DY$1:$IB$1,0)))</f>
        <v>0</v>
      </c>
      <c r="AB360" s="215">
        <f>IF(ISERROR(INDEX(Data!$DY:$IB,MATCH($W360,Data!$DT:$DT,0),MATCH(AB$1&amp;"/"&amp;$A$2,Data!$DY$1:$IB$1,0)))=TRUE,0,INDEX(Data!$DY:$IB,MATCH($W360,Data!$DT:$DT,0),MATCH(AB$1&amp;"/"&amp;$A$2,Data!$DY$1:$IB$1,0)))</f>
        <v>0</v>
      </c>
      <c r="AC360" s="213">
        <f t="array" aca="1" ref="AC360" ca="1">SUMPRODUCT(($X360:$AB360&lt;=AC$2)*($X360:$AB360&gt;0))</f>
        <v>0</v>
      </c>
      <c r="AD360" s="213">
        <f t="shared" ca="1" si="104"/>
        <v>0</v>
      </c>
      <c r="AE360" s="213">
        <f t="shared" ca="1" si="104"/>
        <v>0</v>
      </c>
      <c r="AF360" s="213">
        <f t="shared" ca="1" si="104"/>
        <v>0</v>
      </c>
      <c r="AG360" s="213">
        <f t="shared" ca="1" si="104"/>
        <v>0</v>
      </c>
      <c r="AH360" s="213">
        <f t="shared" ca="1" si="104"/>
        <v>0</v>
      </c>
      <c r="AI360" s="213">
        <f t="shared" ca="1" si="94"/>
        <v>0</v>
      </c>
      <c r="AJ360" s="213" t="str">
        <f t="shared" ca="1" si="95"/>
        <v/>
      </c>
      <c r="AK360" s="213" t="str">
        <f t="shared" ca="1" si="96"/>
        <v/>
      </c>
      <c r="AL360" s="213" t="str">
        <f t="shared" ca="1" si="97"/>
        <v/>
      </c>
      <c r="AM360" s="213" t="str">
        <f t="shared" ca="1" si="98"/>
        <v/>
      </c>
      <c r="AN360" s="213" t="str">
        <f t="shared" ca="1" si="99"/>
        <v/>
      </c>
      <c r="AO360" s="213" t="str">
        <f t="shared" ca="1" si="100"/>
        <v/>
      </c>
      <c r="AP360" s="213" t="str">
        <f t="shared" ca="1" si="101"/>
        <v/>
      </c>
      <c r="AQ360" s="213" t="str">
        <f t="shared" ca="1" si="102"/>
        <v/>
      </c>
      <c r="AR360" s="204" t="str">
        <f ca="1">IF(OFFSET($AB360,0,MATCH(A$17,AC$1:AI$1,0))=0,"",OFFSET($AB360,0,MATCH(A$17,AC$1:AI$1,0))&amp;" / "&amp;W360 &amp;" ("&amp;INDEX(Data!DX:DX,MATCH(W360,Data!DT:DT,0))&amp;")")</f>
        <v/>
      </c>
      <c r="AS360" s="204" t="e">
        <f>INDEX(Data!DX:DX,MATCH(W360,Data!DT:DT,0))</f>
        <v>#REF!</v>
      </c>
      <c r="AT360" s="204" t="e">
        <f>MID(INDEX(Data!A:A,MATCH(W360,Data!DT:DT,0)),2,5)</f>
        <v>#REF!</v>
      </c>
      <c r="AU360" s="204" t="e">
        <f>INDEX(Data!DW:DW,MATCH(W360,Data!DT:DT,0))</f>
        <v>#REF!</v>
      </c>
      <c r="AV360" s="204" t="str">
        <f t="shared" ca="1" si="103"/>
        <v/>
      </c>
      <c r="AW360" s="204" t="e">
        <f t="array" aca="1" ref="AW360" ca="1">INDEX($AR$3:$AR$102,MATCH(LARGE(COUNTIF($AQ$3:$AQ$102,"&lt;"&amp;$AQ$3:$AQ$102),ROWS(AQ$3:AQ360)),COUNTIF($AQ$3:$AQ$102,"&lt;"&amp;$AQ$3:$AQ$102),0))</f>
        <v>#NUM!</v>
      </c>
      <c r="AX360" s="344"/>
      <c r="AY360" s="203"/>
      <c r="AZ360" s="203"/>
      <c r="BA360" s="203"/>
      <c r="BB360" s="203"/>
      <c r="BC360" s="203"/>
      <c r="BD360" s="203"/>
      <c r="BE360" s="203"/>
      <c r="BF360" s="203"/>
      <c r="BG360" s="203"/>
      <c r="BH360" s="203"/>
      <c r="BI360" s="203"/>
      <c r="BJ360" s="203"/>
      <c r="BK360" s="203"/>
      <c r="BL360" s="203"/>
      <c r="BM360" s="203"/>
      <c r="BN360" s="203"/>
      <c r="BO360" s="203"/>
      <c r="BP360" s="203"/>
      <c r="BQ360" s="203"/>
      <c r="BR360" s="203"/>
      <c r="BS360" s="203"/>
      <c r="BT360" s="203"/>
      <c r="BU360" s="203"/>
      <c r="BV360" s="203"/>
      <c r="BW360" s="203"/>
      <c r="BX360" s="203"/>
      <c r="BY360" s="203"/>
      <c r="BZ360" s="203"/>
      <c r="CA360" s="203"/>
      <c r="CB360" s="203"/>
      <c r="CC360" s="203"/>
      <c r="CD360" s="203"/>
      <c r="CE360" s="203"/>
      <c r="CF360" s="203"/>
      <c r="CG360" s="203"/>
      <c r="CH360" s="203"/>
      <c r="CI360" s="203"/>
      <c r="CJ360" s="203"/>
      <c r="CK360" s="203"/>
    </row>
    <row r="361" spans="1:89" s="65" customFormat="1" x14ac:dyDescent="0.25">
      <c r="A361" s="261"/>
      <c r="P361" s="203"/>
      <c r="Q361" s="203"/>
      <c r="R361" s="203"/>
      <c r="S361" s="203"/>
      <c r="T361" s="203"/>
      <c r="U361" s="213"/>
      <c r="V361" s="258"/>
      <c r="W361" s="213" t="e">
        <f>Data!#REF!</f>
        <v>#REF!</v>
      </c>
      <c r="X361" s="215">
        <f>IF(ISERROR(INDEX(Data!$DY:$IB,MATCH($W361,Data!$DT:$DT,0),MATCH(X$1&amp;"/"&amp;$A$2,Data!$DY$1:$IB$1,0)))=TRUE,0,INDEX(Data!$DY:$IB,MATCH($W361,Data!$DT:$DT,0),MATCH(X$1&amp;"/"&amp;$A$2,Data!$DY$1:$IB$1,0)))</f>
        <v>0</v>
      </c>
      <c r="Y361" s="215">
        <f>IF(ISERROR(INDEX(Data!$DY:$IB,MATCH($W361,Data!$DT:$DT,0),MATCH(Y$1&amp;"/"&amp;$A$2,Data!$DY$1:$IB$1,0)))=TRUE,0,INDEX(Data!$DY:$IB,MATCH($W361,Data!$DT:$DT,0),MATCH(Y$1&amp;"/"&amp;$A$2,Data!$DY$1:$IB$1,0)))</f>
        <v>0</v>
      </c>
      <c r="Z361" s="215">
        <f>IF(ISERROR(INDEX(Data!$DY:$IB,MATCH($W361,Data!$DT:$DT,0),MATCH(Z$1&amp;"/"&amp;$A$2,Data!$DY$1:$IB$1,0)))=TRUE,0,INDEX(Data!$DY:$IB,MATCH($W361,Data!$DT:$DT,0),MATCH(Z$1&amp;"/"&amp;$A$2,Data!$DY$1:$IB$1,0)))</f>
        <v>0</v>
      </c>
      <c r="AA361" s="215">
        <f>IF(ISERROR(INDEX(Data!$DY:$IB,MATCH($W361,Data!$DT:$DT,0),MATCH(AA$1&amp;"/"&amp;$A$2,Data!$DY$1:$IB$1,0)))=TRUE,0,INDEX(Data!$DY:$IB,MATCH($W361,Data!$DT:$DT,0),MATCH(AA$1&amp;"/"&amp;$A$2,Data!$DY$1:$IB$1,0)))</f>
        <v>0</v>
      </c>
      <c r="AB361" s="215">
        <f>IF(ISERROR(INDEX(Data!$DY:$IB,MATCH($W361,Data!$DT:$DT,0),MATCH(AB$1&amp;"/"&amp;$A$2,Data!$DY$1:$IB$1,0)))=TRUE,0,INDEX(Data!$DY:$IB,MATCH($W361,Data!$DT:$DT,0),MATCH(AB$1&amp;"/"&amp;$A$2,Data!$DY$1:$IB$1,0)))</f>
        <v>0</v>
      </c>
      <c r="AC361" s="213">
        <f t="array" aca="1" ref="AC361" ca="1">SUMPRODUCT(($X361:$AB361&lt;=AC$2)*($X361:$AB361&gt;0))</f>
        <v>0</v>
      </c>
      <c r="AD361" s="213">
        <f t="shared" ca="1" si="104"/>
        <v>0</v>
      </c>
      <c r="AE361" s="213">
        <f t="shared" ca="1" si="104"/>
        <v>0</v>
      </c>
      <c r="AF361" s="213">
        <f t="shared" ca="1" si="104"/>
        <v>0</v>
      </c>
      <c r="AG361" s="213">
        <f t="shared" ca="1" si="104"/>
        <v>0</v>
      </c>
      <c r="AH361" s="213">
        <f t="shared" ca="1" si="104"/>
        <v>0</v>
      </c>
      <c r="AI361" s="213">
        <f t="shared" ca="1" si="94"/>
        <v>0</v>
      </c>
      <c r="AJ361" s="213" t="str">
        <f t="shared" ca="1" si="95"/>
        <v/>
      </c>
      <c r="AK361" s="213" t="str">
        <f t="shared" ca="1" si="96"/>
        <v/>
      </c>
      <c r="AL361" s="213" t="str">
        <f t="shared" ca="1" si="97"/>
        <v/>
      </c>
      <c r="AM361" s="213" t="str">
        <f t="shared" ca="1" si="98"/>
        <v/>
      </c>
      <c r="AN361" s="213" t="str">
        <f t="shared" ca="1" si="99"/>
        <v/>
      </c>
      <c r="AO361" s="213" t="str">
        <f t="shared" ca="1" si="100"/>
        <v/>
      </c>
      <c r="AP361" s="213" t="str">
        <f t="shared" ca="1" si="101"/>
        <v/>
      </c>
      <c r="AQ361" s="213" t="str">
        <f t="shared" ca="1" si="102"/>
        <v/>
      </c>
      <c r="AR361" s="204" t="str">
        <f ca="1">IF(OFFSET($AB361,0,MATCH(A$17,AC$1:AI$1,0))=0,"",OFFSET($AB361,0,MATCH(A$17,AC$1:AI$1,0))&amp;" / "&amp;W361 &amp;" ("&amp;INDEX(Data!DX:DX,MATCH(W361,Data!DT:DT,0))&amp;")")</f>
        <v/>
      </c>
      <c r="AS361" s="204" t="e">
        <f>INDEX(Data!DX:DX,MATCH(W361,Data!DT:DT,0))</f>
        <v>#REF!</v>
      </c>
      <c r="AT361" s="204" t="e">
        <f>MID(INDEX(Data!A:A,MATCH(W361,Data!DT:DT,0)),2,5)</f>
        <v>#REF!</v>
      </c>
      <c r="AU361" s="204" t="e">
        <f>INDEX(Data!DW:DW,MATCH(W361,Data!DT:DT,0))</f>
        <v>#REF!</v>
      </c>
      <c r="AV361" s="204" t="str">
        <f t="shared" ca="1" si="103"/>
        <v/>
      </c>
      <c r="AW361" s="204" t="e">
        <f t="array" aca="1" ref="AW361" ca="1">INDEX($AR$3:$AR$102,MATCH(LARGE(COUNTIF($AQ$3:$AQ$102,"&lt;"&amp;$AQ$3:$AQ$102),ROWS(AQ$3:AQ361)),COUNTIF($AQ$3:$AQ$102,"&lt;"&amp;$AQ$3:$AQ$102),0))</f>
        <v>#NUM!</v>
      </c>
      <c r="AX361" s="344"/>
      <c r="AY361" s="203"/>
      <c r="AZ361" s="203"/>
      <c r="BA361" s="203"/>
      <c r="BB361" s="203"/>
      <c r="BC361" s="203"/>
      <c r="BD361" s="203"/>
      <c r="BE361" s="203"/>
      <c r="BF361" s="203"/>
      <c r="BG361" s="203"/>
      <c r="BH361" s="203"/>
      <c r="BI361" s="203"/>
      <c r="BJ361" s="203"/>
      <c r="BK361" s="203"/>
      <c r="BL361" s="203"/>
      <c r="BM361" s="203"/>
      <c r="BN361" s="203"/>
      <c r="BO361" s="203"/>
      <c r="BP361" s="203"/>
      <c r="BQ361" s="203"/>
      <c r="BR361" s="203"/>
      <c r="BS361" s="203"/>
      <c r="BT361" s="203"/>
      <c r="BU361" s="203"/>
      <c r="BV361" s="203"/>
      <c r="BW361" s="203"/>
      <c r="BX361" s="203"/>
      <c r="BY361" s="203"/>
      <c r="BZ361" s="203"/>
      <c r="CA361" s="203"/>
      <c r="CB361" s="203"/>
      <c r="CC361" s="203"/>
      <c r="CD361" s="203"/>
      <c r="CE361" s="203"/>
      <c r="CF361" s="203"/>
      <c r="CG361" s="203"/>
      <c r="CH361" s="203"/>
      <c r="CI361" s="203"/>
      <c r="CJ361" s="203"/>
      <c r="CK361" s="203"/>
    </row>
    <row r="362" spans="1:89" s="65" customFormat="1" x14ac:dyDescent="0.25">
      <c r="A362" s="261"/>
      <c r="P362" s="203"/>
      <c r="Q362" s="203"/>
      <c r="R362" s="203"/>
      <c r="S362" s="203"/>
      <c r="T362" s="203"/>
      <c r="U362" s="213"/>
      <c r="V362" s="258"/>
      <c r="W362" s="213" t="e">
        <f>Data!#REF!</f>
        <v>#REF!</v>
      </c>
      <c r="X362" s="215">
        <f>IF(ISERROR(INDEX(Data!$DY:$IB,MATCH($W362,Data!$DT:$DT,0),MATCH(X$1&amp;"/"&amp;$A$2,Data!$DY$1:$IB$1,0)))=TRUE,0,INDEX(Data!$DY:$IB,MATCH($W362,Data!$DT:$DT,0),MATCH(X$1&amp;"/"&amp;$A$2,Data!$DY$1:$IB$1,0)))</f>
        <v>0</v>
      </c>
      <c r="Y362" s="215">
        <f>IF(ISERROR(INDEX(Data!$DY:$IB,MATCH($W362,Data!$DT:$DT,0),MATCH(Y$1&amp;"/"&amp;$A$2,Data!$DY$1:$IB$1,0)))=TRUE,0,INDEX(Data!$DY:$IB,MATCH($W362,Data!$DT:$DT,0),MATCH(Y$1&amp;"/"&amp;$A$2,Data!$DY$1:$IB$1,0)))</f>
        <v>0</v>
      </c>
      <c r="Z362" s="215">
        <f>IF(ISERROR(INDEX(Data!$DY:$IB,MATCH($W362,Data!$DT:$DT,0),MATCH(Z$1&amp;"/"&amp;$A$2,Data!$DY$1:$IB$1,0)))=TRUE,0,INDEX(Data!$DY:$IB,MATCH($W362,Data!$DT:$DT,0),MATCH(Z$1&amp;"/"&amp;$A$2,Data!$DY$1:$IB$1,0)))</f>
        <v>0</v>
      </c>
      <c r="AA362" s="215">
        <f>IF(ISERROR(INDEX(Data!$DY:$IB,MATCH($W362,Data!$DT:$DT,0),MATCH(AA$1&amp;"/"&amp;$A$2,Data!$DY$1:$IB$1,0)))=TRUE,0,INDEX(Data!$DY:$IB,MATCH($W362,Data!$DT:$DT,0),MATCH(AA$1&amp;"/"&amp;$A$2,Data!$DY$1:$IB$1,0)))</f>
        <v>0</v>
      </c>
      <c r="AB362" s="215">
        <f>IF(ISERROR(INDEX(Data!$DY:$IB,MATCH($W362,Data!$DT:$DT,0),MATCH(AB$1&amp;"/"&amp;$A$2,Data!$DY$1:$IB$1,0)))=TRUE,0,INDEX(Data!$DY:$IB,MATCH($W362,Data!$DT:$DT,0),MATCH(AB$1&amp;"/"&amp;$A$2,Data!$DY$1:$IB$1,0)))</f>
        <v>0</v>
      </c>
      <c r="AC362" s="213">
        <f t="array" aca="1" ref="AC362" ca="1">SUMPRODUCT(($X362:$AB362&lt;=AC$2)*($X362:$AB362&gt;0))</f>
        <v>0</v>
      </c>
      <c r="AD362" s="213">
        <f t="shared" ca="1" si="104"/>
        <v>0</v>
      </c>
      <c r="AE362" s="213">
        <f t="shared" ca="1" si="104"/>
        <v>0</v>
      </c>
      <c r="AF362" s="213">
        <f t="shared" ca="1" si="104"/>
        <v>0</v>
      </c>
      <c r="AG362" s="213">
        <f t="shared" ca="1" si="104"/>
        <v>0</v>
      </c>
      <c r="AH362" s="213">
        <f t="shared" ca="1" si="104"/>
        <v>0</v>
      </c>
      <c r="AI362" s="213">
        <f t="shared" ca="1" si="94"/>
        <v>0</v>
      </c>
      <c r="AJ362" s="213" t="str">
        <f t="shared" ca="1" si="95"/>
        <v/>
      </c>
      <c r="AK362" s="213" t="str">
        <f t="shared" ca="1" si="96"/>
        <v/>
      </c>
      <c r="AL362" s="213" t="str">
        <f t="shared" ca="1" si="97"/>
        <v/>
      </c>
      <c r="AM362" s="213" t="str">
        <f t="shared" ca="1" si="98"/>
        <v/>
      </c>
      <c r="AN362" s="213" t="str">
        <f t="shared" ca="1" si="99"/>
        <v/>
      </c>
      <c r="AO362" s="213" t="str">
        <f t="shared" ca="1" si="100"/>
        <v/>
      </c>
      <c r="AP362" s="213" t="str">
        <f t="shared" ca="1" si="101"/>
        <v/>
      </c>
      <c r="AQ362" s="213" t="str">
        <f t="shared" ca="1" si="102"/>
        <v/>
      </c>
      <c r="AR362" s="204" t="str">
        <f ca="1">IF(OFFSET($AB362,0,MATCH(A$17,AC$1:AI$1,0))=0,"",OFFSET($AB362,0,MATCH(A$17,AC$1:AI$1,0))&amp;" / "&amp;W362 &amp;" ("&amp;INDEX(Data!DX:DX,MATCH(W362,Data!DT:DT,0))&amp;")")</f>
        <v/>
      </c>
      <c r="AS362" s="204" t="e">
        <f>INDEX(Data!DX:DX,MATCH(W362,Data!DT:DT,0))</f>
        <v>#REF!</v>
      </c>
      <c r="AT362" s="204" t="e">
        <f>MID(INDEX(Data!A:A,MATCH(W362,Data!DT:DT,0)),2,5)</f>
        <v>#REF!</v>
      </c>
      <c r="AU362" s="204" t="e">
        <f>INDEX(Data!DW:DW,MATCH(W362,Data!DT:DT,0))</f>
        <v>#REF!</v>
      </c>
      <c r="AV362" s="204" t="str">
        <f t="shared" ca="1" si="103"/>
        <v/>
      </c>
      <c r="AW362" s="204" t="e">
        <f t="array" aca="1" ref="AW362" ca="1">INDEX($AR$3:$AR$102,MATCH(LARGE(COUNTIF($AQ$3:$AQ$102,"&lt;"&amp;$AQ$3:$AQ$102),ROWS(AQ$3:AQ362)),COUNTIF($AQ$3:$AQ$102,"&lt;"&amp;$AQ$3:$AQ$102),0))</f>
        <v>#NUM!</v>
      </c>
      <c r="AX362" s="344"/>
      <c r="AY362" s="203"/>
      <c r="AZ362" s="203"/>
      <c r="BA362" s="203"/>
      <c r="BB362" s="203"/>
      <c r="BC362" s="203"/>
      <c r="BD362" s="203"/>
      <c r="BE362" s="203"/>
      <c r="BF362" s="203"/>
      <c r="BG362" s="203"/>
      <c r="BH362" s="203"/>
      <c r="BI362" s="203"/>
      <c r="BJ362" s="203"/>
      <c r="BK362" s="203"/>
      <c r="BL362" s="203"/>
      <c r="BM362" s="203"/>
      <c r="BN362" s="203"/>
      <c r="BO362" s="203"/>
      <c r="BP362" s="203"/>
      <c r="BQ362" s="203"/>
      <c r="BR362" s="203"/>
      <c r="BS362" s="203"/>
      <c r="BT362" s="203"/>
      <c r="BU362" s="203"/>
      <c r="BV362" s="203"/>
      <c r="BW362" s="203"/>
      <c r="BX362" s="203"/>
      <c r="BY362" s="203"/>
      <c r="BZ362" s="203"/>
      <c r="CA362" s="203"/>
      <c r="CB362" s="203"/>
      <c r="CC362" s="203"/>
      <c r="CD362" s="203"/>
      <c r="CE362" s="203"/>
      <c r="CF362" s="203"/>
      <c r="CG362" s="203"/>
      <c r="CH362" s="203"/>
      <c r="CI362" s="203"/>
      <c r="CJ362" s="203"/>
      <c r="CK362" s="203"/>
    </row>
    <row r="363" spans="1:89" s="65" customFormat="1" x14ac:dyDescent="0.25">
      <c r="A363" s="261"/>
      <c r="P363" s="203"/>
      <c r="Q363" s="203"/>
      <c r="R363" s="203"/>
      <c r="S363" s="203"/>
      <c r="T363" s="203"/>
      <c r="U363" s="213"/>
      <c r="V363" s="258"/>
      <c r="W363" s="213" t="e">
        <f>Data!#REF!</f>
        <v>#REF!</v>
      </c>
      <c r="X363" s="215">
        <f>IF(ISERROR(INDEX(Data!$DY:$IB,MATCH($W363,Data!$DT:$DT,0),MATCH(X$1&amp;"/"&amp;$A$2,Data!$DY$1:$IB$1,0)))=TRUE,0,INDEX(Data!$DY:$IB,MATCH($W363,Data!$DT:$DT,0),MATCH(X$1&amp;"/"&amp;$A$2,Data!$DY$1:$IB$1,0)))</f>
        <v>0</v>
      </c>
      <c r="Y363" s="215">
        <f>IF(ISERROR(INDEX(Data!$DY:$IB,MATCH($W363,Data!$DT:$DT,0),MATCH(Y$1&amp;"/"&amp;$A$2,Data!$DY$1:$IB$1,0)))=TRUE,0,INDEX(Data!$DY:$IB,MATCH($W363,Data!$DT:$DT,0),MATCH(Y$1&amp;"/"&amp;$A$2,Data!$DY$1:$IB$1,0)))</f>
        <v>0</v>
      </c>
      <c r="Z363" s="215">
        <f>IF(ISERROR(INDEX(Data!$DY:$IB,MATCH($W363,Data!$DT:$DT,0),MATCH(Z$1&amp;"/"&amp;$A$2,Data!$DY$1:$IB$1,0)))=TRUE,0,INDEX(Data!$DY:$IB,MATCH($W363,Data!$DT:$DT,0),MATCH(Z$1&amp;"/"&amp;$A$2,Data!$DY$1:$IB$1,0)))</f>
        <v>0</v>
      </c>
      <c r="AA363" s="215">
        <f>IF(ISERROR(INDEX(Data!$DY:$IB,MATCH($W363,Data!$DT:$DT,0),MATCH(AA$1&amp;"/"&amp;$A$2,Data!$DY$1:$IB$1,0)))=TRUE,0,INDEX(Data!$DY:$IB,MATCH($W363,Data!$DT:$DT,0),MATCH(AA$1&amp;"/"&amp;$A$2,Data!$DY$1:$IB$1,0)))</f>
        <v>0</v>
      </c>
      <c r="AB363" s="215">
        <f>IF(ISERROR(INDEX(Data!$DY:$IB,MATCH($W363,Data!$DT:$DT,0),MATCH(AB$1&amp;"/"&amp;$A$2,Data!$DY$1:$IB$1,0)))=TRUE,0,INDEX(Data!$DY:$IB,MATCH($W363,Data!$DT:$DT,0),MATCH(AB$1&amp;"/"&amp;$A$2,Data!$DY$1:$IB$1,0)))</f>
        <v>0</v>
      </c>
      <c r="AC363" s="213">
        <f t="array" aca="1" ref="AC363" ca="1">SUMPRODUCT(($X363:$AB363&lt;=AC$2)*($X363:$AB363&gt;0))</f>
        <v>0</v>
      </c>
      <c r="AD363" s="213">
        <f t="shared" ca="1" si="104"/>
        <v>0</v>
      </c>
      <c r="AE363" s="213">
        <f t="shared" ca="1" si="104"/>
        <v>0</v>
      </c>
      <c r="AF363" s="213">
        <f t="shared" ca="1" si="104"/>
        <v>0</v>
      </c>
      <c r="AG363" s="213">
        <f t="shared" ca="1" si="104"/>
        <v>0</v>
      </c>
      <c r="AH363" s="213">
        <f t="shared" ca="1" si="104"/>
        <v>0</v>
      </c>
      <c r="AI363" s="213">
        <f t="shared" ca="1" si="94"/>
        <v>0</v>
      </c>
      <c r="AJ363" s="213" t="str">
        <f t="shared" ca="1" si="95"/>
        <v/>
      </c>
      <c r="AK363" s="213" t="str">
        <f t="shared" ca="1" si="96"/>
        <v/>
      </c>
      <c r="AL363" s="213" t="str">
        <f t="shared" ca="1" si="97"/>
        <v/>
      </c>
      <c r="AM363" s="213" t="str">
        <f t="shared" ca="1" si="98"/>
        <v/>
      </c>
      <c r="AN363" s="213" t="str">
        <f t="shared" ca="1" si="99"/>
        <v/>
      </c>
      <c r="AO363" s="213" t="str">
        <f t="shared" ca="1" si="100"/>
        <v/>
      </c>
      <c r="AP363" s="213" t="str">
        <f t="shared" ca="1" si="101"/>
        <v/>
      </c>
      <c r="AQ363" s="213" t="str">
        <f t="shared" ca="1" si="102"/>
        <v/>
      </c>
      <c r="AR363" s="204" t="str">
        <f ca="1">IF(OFFSET($AB363,0,MATCH(A$17,AC$1:AI$1,0))=0,"",OFFSET($AB363,0,MATCH(A$17,AC$1:AI$1,0))&amp;" / "&amp;W363 &amp;" ("&amp;INDEX(Data!DX:DX,MATCH(W363,Data!DT:DT,0))&amp;")")</f>
        <v/>
      </c>
      <c r="AS363" s="204" t="e">
        <f>INDEX(Data!DX:DX,MATCH(W363,Data!DT:DT,0))</f>
        <v>#REF!</v>
      </c>
      <c r="AT363" s="204" t="e">
        <f>MID(INDEX(Data!A:A,MATCH(W363,Data!DT:DT,0)),2,5)</f>
        <v>#REF!</v>
      </c>
      <c r="AU363" s="204" t="e">
        <f>INDEX(Data!DW:DW,MATCH(W363,Data!DT:DT,0))</f>
        <v>#REF!</v>
      </c>
      <c r="AV363" s="204" t="str">
        <f t="shared" ca="1" si="103"/>
        <v/>
      </c>
      <c r="AW363" s="204" t="e">
        <f t="array" aca="1" ref="AW363" ca="1">INDEX($AR$3:$AR$102,MATCH(LARGE(COUNTIF($AQ$3:$AQ$102,"&lt;"&amp;$AQ$3:$AQ$102),ROWS(AQ$3:AQ363)),COUNTIF($AQ$3:$AQ$102,"&lt;"&amp;$AQ$3:$AQ$102),0))</f>
        <v>#NUM!</v>
      </c>
      <c r="AX363" s="344"/>
      <c r="AY363" s="203"/>
      <c r="AZ363" s="203"/>
      <c r="BA363" s="203"/>
      <c r="BB363" s="203"/>
      <c r="BC363" s="203"/>
      <c r="BD363" s="203"/>
      <c r="BE363" s="203"/>
      <c r="BF363" s="203"/>
      <c r="BG363" s="203"/>
      <c r="BH363" s="203"/>
      <c r="BI363" s="203"/>
      <c r="BJ363" s="203"/>
      <c r="BK363" s="203"/>
      <c r="BL363" s="203"/>
      <c r="BM363" s="203"/>
      <c r="BN363" s="203"/>
      <c r="BO363" s="203"/>
      <c r="BP363" s="203"/>
      <c r="BQ363" s="203"/>
      <c r="BR363" s="203"/>
      <c r="BS363" s="203"/>
      <c r="BT363" s="203"/>
      <c r="BU363" s="203"/>
      <c r="BV363" s="203"/>
      <c r="BW363" s="203"/>
      <c r="BX363" s="203"/>
      <c r="BY363" s="203"/>
      <c r="BZ363" s="203"/>
      <c r="CA363" s="203"/>
      <c r="CB363" s="203"/>
      <c r="CC363" s="203"/>
      <c r="CD363" s="203"/>
      <c r="CE363" s="203"/>
      <c r="CF363" s="203"/>
      <c r="CG363" s="203"/>
      <c r="CH363" s="203"/>
      <c r="CI363" s="203"/>
      <c r="CJ363" s="203"/>
      <c r="CK363" s="203"/>
    </row>
    <row r="364" spans="1:89" s="65" customFormat="1" x14ac:dyDescent="0.25">
      <c r="A364" s="261"/>
      <c r="P364" s="203"/>
      <c r="Q364" s="203"/>
      <c r="R364" s="203"/>
      <c r="S364" s="203"/>
      <c r="T364" s="203"/>
      <c r="U364" s="213"/>
      <c r="V364" s="258"/>
      <c r="W364" s="213" t="e">
        <f>Data!#REF!</f>
        <v>#REF!</v>
      </c>
      <c r="X364" s="215">
        <f>IF(ISERROR(INDEX(Data!$DY:$IB,MATCH($W364,Data!$DT:$DT,0),MATCH(X$1&amp;"/"&amp;$A$2,Data!$DY$1:$IB$1,0)))=TRUE,0,INDEX(Data!$DY:$IB,MATCH($W364,Data!$DT:$DT,0),MATCH(X$1&amp;"/"&amp;$A$2,Data!$DY$1:$IB$1,0)))</f>
        <v>0</v>
      </c>
      <c r="Y364" s="215">
        <f>IF(ISERROR(INDEX(Data!$DY:$IB,MATCH($W364,Data!$DT:$DT,0),MATCH(Y$1&amp;"/"&amp;$A$2,Data!$DY$1:$IB$1,0)))=TRUE,0,INDEX(Data!$DY:$IB,MATCH($W364,Data!$DT:$DT,0),MATCH(Y$1&amp;"/"&amp;$A$2,Data!$DY$1:$IB$1,0)))</f>
        <v>0</v>
      </c>
      <c r="Z364" s="215">
        <f>IF(ISERROR(INDEX(Data!$DY:$IB,MATCH($W364,Data!$DT:$DT,0),MATCH(Z$1&amp;"/"&amp;$A$2,Data!$DY$1:$IB$1,0)))=TRUE,0,INDEX(Data!$DY:$IB,MATCH($W364,Data!$DT:$DT,0),MATCH(Z$1&amp;"/"&amp;$A$2,Data!$DY$1:$IB$1,0)))</f>
        <v>0</v>
      </c>
      <c r="AA364" s="215">
        <f>IF(ISERROR(INDEX(Data!$DY:$IB,MATCH($W364,Data!$DT:$DT,0),MATCH(AA$1&amp;"/"&amp;$A$2,Data!$DY$1:$IB$1,0)))=TRUE,0,INDEX(Data!$DY:$IB,MATCH($W364,Data!$DT:$DT,0),MATCH(AA$1&amp;"/"&amp;$A$2,Data!$DY$1:$IB$1,0)))</f>
        <v>0</v>
      </c>
      <c r="AB364" s="215">
        <f>IF(ISERROR(INDEX(Data!$DY:$IB,MATCH($W364,Data!$DT:$DT,0),MATCH(AB$1&amp;"/"&amp;$A$2,Data!$DY$1:$IB$1,0)))=TRUE,0,INDEX(Data!$DY:$IB,MATCH($W364,Data!$DT:$DT,0),MATCH(AB$1&amp;"/"&amp;$A$2,Data!$DY$1:$IB$1,0)))</f>
        <v>0</v>
      </c>
      <c r="AC364" s="213">
        <f t="array" aca="1" ref="AC364" ca="1">SUMPRODUCT(($X364:$AB364&lt;=AC$2)*($X364:$AB364&gt;0))</f>
        <v>0</v>
      </c>
      <c r="AD364" s="213">
        <f t="shared" ca="1" si="104"/>
        <v>0</v>
      </c>
      <c r="AE364" s="213">
        <f t="shared" ca="1" si="104"/>
        <v>0</v>
      </c>
      <c r="AF364" s="213">
        <f t="shared" ca="1" si="104"/>
        <v>0</v>
      </c>
      <c r="AG364" s="213">
        <f t="shared" ca="1" si="104"/>
        <v>0</v>
      </c>
      <c r="AH364" s="213">
        <f t="shared" ca="1" si="104"/>
        <v>0</v>
      </c>
      <c r="AI364" s="213">
        <f t="shared" ca="1" si="94"/>
        <v>0</v>
      </c>
      <c r="AJ364" s="213" t="str">
        <f t="shared" ca="1" si="95"/>
        <v/>
      </c>
      <c r="AK364" s="213" t="str">
        <f t="shared" ca="1" si="96"/>
        <v/>
      </c>
      <c r="AL364" s="213" t="str">
        <f t="shared" ca="1" si="97"/>
        <v/>
      </c>
      <c r="AM364" s="213" t="str">
        <f t="shared" ca="1" si="98"/>
        <v/>
      </c>
      <c r="AN364" s="213" t="str">
        <f t="shared" ca="1" si="99"/>
        <v/>
      </c>
      <c r="AO364" s="213" t="str">
        <f t="shared" ca="1" si="100"/>
        <v/>
      </c>
      <c r="AP364" s="213" t="str">
        <f t="shared" ca="1" si="101"/>
        <v/>
      </c>
      <c r="AQ364" s="213" t="str">
        <f t="shared" ca="1" si="102"/>
        <v/>
      </c>
      <c r="AR364" s="204" t="str">
        <f ca="1">IF(OFFSET($AB364,0,MATCH(A$17,AC$1:AI$1,0))=0,"",OFFSET($AB364,0,MATCH(A$17,AC$1:AI$1,0))&amp;" / "&amp;W364 &amp;" ("&amp;INDEX(Data!DX:DX,MATCH(W364,Data!DT:DT,0))&amp;")")</f>
        <v/>
      </c>
      <c r="AS364" s="204" t="e">
        <f>INDEX(Data!DX:DX,MATCH(W364,Data!DT:DT,0))</f>
        <v>#REF!</v>
      </c>
      <c r="AT364" s="204" t="e">
        <f>MID(INDEX(Data!A:A,MATCH(W364,Data!DT:DT,0)),2,5)</f>
        <v>#REF!</v>
      </c>
      <c r="AU364" s="204" t="e">
        <f>INDEX(Data!DW:DW,MATCH(W364,Data!DT:DT,0))</f>
        <v>#REF!</v>
      </c>
      <c r="AV364" s="204" t="str">
        <f t="shared" ca="1" si="103"/>
        <v/>
      </c>
      <c r="AW364" s="204" t="e">
        <f t="array" aca="1" ref="AW364" ca="1">INDEX($AR$3:$AR$102,MATCH(LARGE(COUNTIF($AQ$3:$AQ$102,"&lt;"&amp;$AQ$3:$AQ$102),ROWS(AQ$3:AQ364)),COUNTIF($AQ$3:$AQ$102,"&lt;"&amp;$AQ$3:$AQ$102),0))</f>
        <v>#NUM!</v>
      </c>
      <c r="AX364" s="344"/>
      <c r="AY364" s="203"/>
      <c r="AZ364" s="203"/>
      <c r="BA364" s="203"/>
      <c r="BB364" s="203"/>
      <c r="BC364" s="203"/>
      <c r="BD364" s="203"/>
      <c r="BE364" s="203"/>
      <c r="BF364" s="203"/>
      <c r="BG364" s="203"/>
      <c r="BH364" s="203"/>
      <c r="BI364" s="203"/>
      <c r="BJ364" s="203"/>
      <c r="BK364" s="203"/>
      <c r="BL364" s="203"/>
      <c r="BM364" s="203"/>
      <c r="BN364" s="203"/>
      <c r="BO364" s="203"/>
      <c r="BP364" s="203"/>
      <c r="BQ364" s="203"/>
      <c r="BR364" s="203"/>
      <c r="BS364" s="203"/>
      <c r="BT364" s="203"/>
      <c r="BU364" s="203"/>
      <c r="BV364" s="203"/>
      <c r="BW364" s="203"/>
      <c r="BX364" s="203"/>
      <c r="BY364" s="203"/>
      <c r="BZ364" s="203"/>
      <c r="CA364" s="203"/>
      <c r="CB364" s="203"/>
      <c r="CC364" s="203"/>
      <c r="CD364" s="203"/>
      <c r="CE364" s="203"/>
      <c r="CF364" s="203"/>
      <c r="CG364" s="203"/>
      <c r="CH364" s="203"/>
      <c r="CI364" s="203"/>
      <c r="CJ364" s="203"/>
      <c r="CK364" s="203"/>
    </row>
    <row r="365" spans="1:89" s="65" customFormat="1" x14ac:dyDescent="0.25">
      <c r="A365" s="261"/>
      <c r="P365" s="203"/>
      <c r="Q365" s="203"/>
      <c r="R365" s="203"/>
      <c r="S365" s="203"/>
      <c r="T365" s="203"/>
      <c r="U365" s="213"/>
      <c r="V365" s="258"/>
      <c r="W365" s="213" t="e">
        <f>Data!#REF!</f>
        <v>#REF!</v>
      </c>
      <c r="X365" s="215">
        <f>IF(ISERROR(INDEX(Data!$DY:$IB,MATCH($W365,Data!$DT:$DT,0),MATCH(X$1&amp;"/"&amp;$A$2,Data!$DY$1:$IB$1,0)))=TRUE,0,INDEX(Data!$DY:$IB,MATCH($W365,Data!$DT:$DT,0),MATCH(X$1&amp;"/"&amp;$A$2,Data!$DY$1:$IB$1,0)))</f>
        <v>0</v>
      </c>
      <c r="Y365" s="215">
        <f>IF(ISERROR(INDEX(Data!$DY:$IB,MATCH($W365,Data!$DT:$DT,0),MATCH(Y$1&amp;"/"&amp;$A$2,Data!$DY$1:$IB$1,0)))=TRUE,0,INDEX(Data!$DY:$IB,MATCH($W365,Data!$DT:$DT,0),MATCH(Y$1&amp;"/"&amp;$A$2,Data!$DY$1:$IB$1,0)))</f>
        <v>0</v>
      </c>
      <c r="Z365" s="215">
        <f>IF(ISERROR(INDEX(Data!$DY:$IB,MATCH($W365,Data!$DT:$DT,0),MATCH(Z$1&amp;"/"&amp;$A$2,Data!$DY$1:$IB$1,0)))=TRUE,0,INDEX(Data!$DY:$IB,MATCH($W365,Data!$DT:$DT,0),MATCH(Z$1&amp;"/"&amp;$A$2,Data!$DY$1:$IB$1,0)))</f>
        <v>0</v>
      </c>
      <c r="AA365" s="215">
        <f>IF(ISERROR(INDEX(Data!$DY:$IB,MATCH($W365,Data!$DT:$DT,0),MATCH(AA$1&amp;"/"&amp;$A$2,Data!$DY$1:$IB$1,0)))=TRUE,0,INDEX(Data!$DY:$IB,MATCH($W365,Data!$DT:$DT,0),MATCH(AA$1&amp;"/"&amp;$A$2,Data!$DY$1:$IB$1,0)))</f>
        <v>0</v>
      </c>
      <c r="AB365" s="215">
        <f>IF(ISERROR(INDEX(Data!$DY:$IB,MATCH($W365,Data!$DT:$DT,0),MATCH(AB$1&amp;"/"&amp;$A$2,Data!$DY$1:$IB$1,0)))=TRUE,0,INDEX(Data!$DY:$IB,MATCH($W365,Data!$DT:$DT,0),MATCH(AB$1&amp;"/"&amp;$A$2,Data!$DY$1:$IB$1,0)))</f>
        <v>0</v>
      </c>
      <c r="AC365" s="213">
        <f t="array" aca="1" ref="AC365" ca="1">SUMPRODUCT(($X365:$AB365&lt;=AC$2)*($X365:$AB365&gt;0))</f>
        <v>0</v>
      </c>
      <c r="AD365" s="213">
        <f t="shared" ca="1" si="104"/>
        <v>0</v>
      </c>
      <c r="AE365" s="213">
        <f t="shared" ca="1" si="104"/>
        <v>0</v>
      </c>
      <c r="AF365" s="213">
        <f t="shared" ca="1" si="104"/>
        <v>0</v>
      </c>
      <c r="AG365" s="213">
        <f t="shared" ca="1" si="104"/>
        <v>0</v>
      </c>
      <c r="AH365" s="213">
        <f t="shared" ca="1" si="104"/>
        <v>0</v>
      </c>
      <c r="AI365" s="213">
        <f t="shared" ca="1" si="94"/>
        <v>0</v>
      </c>
      <c r="AJ365" s="213" t="str">
        <f t="shared" ca="1" si="95"/>
        <v/>
      </c>
      <c r="AK365" s="213" t="str">
        <f t="shared" ca="1" si="96"/>
        <v/>
      </c>
      <c r="AL365" s="213" t="str">
        <f t="shared" ca="1" si="97"/>
        <v/>
      </c>
      <c r="AM365" s="213" t="str">
        <f t="shared" ca="1" si="98"/>
        <v/>
      </c>
      <c r="AN365" s="213" t="str">
        <f t="shared" ca="1" si="99"/>
        <v/>
      </c>
      <c r="AO365" s="213" t="str">
        <f t="shared" ca="1" si="100"/>
        <v/>
      </c>
      <c r="AP365" s="213" t="str">
        <f t="shared" ca="1" si="101"/>
        <v/>
      </c>
      <c r="AQ365" s="213" t="str">
        <f t="shared" ca="1" si="102"/>
        <v/>
      </c>
      <c r="AR365" s="204" t="str">
        <f ca="1">IF(OFFSET($AB365,0,MATCH(A$17,AC$1:AI$1,0))=0,"",OFFSET($AB365,0,MATCH(A$17,AC$1:AI$1,0))&amp;" / "&amp;W365 &amp;" ("&amp;INDEX(Data!DX:DX,MATCH(W365,Data!DT:DT,0))&amp;")")</f>
        <v/>
      </c>
      <c r="AS365" s="204" t="e">
        <f>INDEX(Data!DX:DX,MATCH(W365,Data!DT:DT,0))</f>
        <v>#REF!</v>
      </c>
      <c r="AT365" s="204" t="e">
        <f>MID(INDEX(Data!A:A,MATCH(W365,Data!DT:DT,0)),2,5)</f>
        <v>#REF!</v>
      </c>
      <c r="AU365" s="204" t="e">
        <f>INDEX(Data!DW:DW,MATCH(W365,Data!DT:DT,0))</f>
        <v>#REF!</v>
      </c>
      <c r="AV365" s="204" t="str">
        <f t="shared" ca="1" si="103"/>
        <v/>
      </c>
      <c r="AW365" s="204" t="e">
        <f t="array" aca="1" ref="AW365" ca="1">INDEX($AR$3:$AR$102,MATCH(LARGE(COUNTIF($AQ$3:$AQ$102,"&lt;"&amp;$AQ$3:$AQ$102),ROWS(AQ$3:AQ365)),COUNTIF($AQ$3:$AQ$102,"&lt;"&amp;$AQ$3:$AQ$102),0))</f>
        <v>#NUM!</v>
      </c>
      <c r="AX365" s="344"/>
      <c r="AY365" s="203"/>
      <c r="AZ365" s="203"/>
      <c r="BA365" s="203"/>
      <c r="BB365" s="203"/>
      <c r="BC365" s="203"/>
      <c r="BD365" s="203"/>
      <c r="BE365" s="203"/>
      <c r="BF365" s="203"/>
      <c r="BG365" s="203"/>
      <c r="BH365" s="203"/>
      <c r="BI365" s="203"/>
      <c r="BJ365" s="203"/>
      <c r="BK365" s="203"/>
      <c r="BL365" s="203"/>
      <c r="BM365" s="203"/>
      <c r="BN365" s="203"/>
      <c r="BO365" s="203"/>
      <c r="BP365" s="203"/>
      <c r="BQ365" s="203"/>
      <c r="BR365" s="203"/>
      <c r="BS365" s="203"/>
      <c r="BT365" s="203"/>
      <c r="BU365" s="203"/>
      <c r="BV365" s="203"/>
      <c r="BW365" s="203"/>
      <c r="BX365" s="203"/>
      <c r="BY365" s="203"/>
      <c r="BZ365" s="203"/>
      <c r="CA365" s="203"/>
      <c r="CB365" s="203"/>
      <c r="CC365" s="203"/>
      <c r="CD365" s="203"/>
      <c r="CE365" s="203"/>
      <c r="CF365" s="203"/>
      <c r="CG365" s="203"/>
      <c r="CH365" s="203"/>
      <c r="CI365" s="203"/>
      <c r="CJ365" s="203"/>
      <c r="CK365" s="203"/>
    </row>
    <row r="366" spans="1:89" s="65" customFormat="1" x14ac:dyDescent="0.25">
      <c r="A366" s="261"/>
      <c r="P366" s="203"/>
      <c r="Q366" s="203"/>
      <c r="R366" s="203"/>
      <c r="S366" s="203"/>
      <c r="T366" s="203"/>
      <c r="U366" s="213"/>
      <c r="V366" s="258"/>
      <c r="W366" s="213" t="e">
        <f>Data!#REF!</f>
        <v>#REF!</v>
      </c>
      <c r="X366" s="215">
        <f>IF(ISERROR(INDEX(Data!$DY:$IB,MATCH($W366,Data!$DT:$DT,0),MATCH(X$1&amp;"/"&amp;$A$2,Data!$DY$1:$IB$1,0)))=TRUE,0,INDEX(Data!$DY:$IB,MATCH($W366,Data!$DT:$DT,0),MATCH(X$1&amp;"/"&amp;$A$2,Data!$DY$1:$IB$1,0)))</f>
        <v>0</v>
      </c>
      <c r="Y366" s="215">
        <f>IF(ISERROR(INDEX(Data!$DY:$IB,MATCH($W366,Data!$DT:$DT,0),MATCH(Y$1&amp;"/"&amp;$A$2,Data!$DY$1:$IB$1,0)))=TRUE,0,INDEX(Data!$DY:$IB,MATCH($W366,Data!$DT:$DT,0),MATCH(Y$1&amp;"/"&amp;$A$2,Data!$DY$1:$IB$1,0)))</f>
        <v>0</v>
      </c>
      <c r="Z366" s="215">
        <f>IF(ISERROR(INDEX(Data!$DY:$IB,MATCH($W366,Data!$DT:$DT,0),MATCH(Z$1&amp;"/"&amp;$A$2,Data!$DY$1:$IB$1,0)))=TRUE,0,INDEX(Data!$DY:$IB,MATCH($W366,Data!$DT:$DT,0),MATCH(Z$1&amp;"/"&amp;$A$2,Data!$DY$1:$IB$1,0)))</f>
        <v>0</v>
      </c>
      <c r="AA366" s="215">
        <f>IF(ISERROR(INDEX(Data!$DY:$IB,MATCH($W366,Data!$DT:$DT,0),MATCH(AA$1&amp;"/"&amp;$A$2,Data!$DY$1:$IB$1,0)))=TRUE,0,INDEX(Data!$DY:$IB,MATCH($W366,Data!$DT:$DT,0),MATCH(AA$1&amp;"/"&amp;$A$2,Data!$DY$1:$IB$1,0)))</f>
        <v>0</v>
      </c>
      <c r="AB366" s="215">
        <f>IF(ISERROR(INDEX(Data!$DY:$IB,MATCH($W366,Data!$DT:$DT,0),MATCH(AB$1&amp;"/"&amp;$A$2,Data!$DY$1:$IB$1,0)))=TRUE,0,INDEX(Data!$DY:$IB,MATCH($W366,Data!$DT:$DT,0),MATCH(AB$1&amp;"/"&amp;$A$2,Data!$DY$1:$IB$1,0)))</f>
        <v>0</v>
      </c>
      <c r="AC366" s="213">
        <f t="array" aca="1" ref="AC366" ca="1">SUMPRODUCT(($X366:$AB366&lt;=AC$2)*($X366:$AB366&gt;0))</f>
        <v>0</v>
      </c>
      <c r="AD366" s="213">
        <f t="shared" ca="1" si="104"/>
        <v>0</v>
      </c>
      <c r="AE366" s="213">
        <f t="shared" ca="1" si="104"/>
        <v>0</v>
      </c>
      <c r="AF366" s="213">
        <f t="shared" ca="1" si="104"/>
        <v>0</v>
      </c>
      <c r="AG366" s="213">
        <f t="shared" ca="1" si="104"/>
        <v>0</v>
      </c>
      <c r="AH366" s="213">
        <f t="shared" ca="1" si="104"/>
        <v>0</v>
      </c>
      <c r="AI366" s="213">
        <f t="shared" ca="1" si="94"/>
        <v>0</v>
      </c>
      <c r="AJ366" s="213" t="str">
        <f t="shared" ca="1" si="95"/>
        <v/>
      </c>
      <c r="AK366" s="213" t="str">
        <f t="shared" ca="1" si="96"/>
        <v/>
      </c>
      <c r="AL366" s="213" t="str">
        <f t="shared" ca="1" si="97"/>
        <v/>
      </c>
      <c r="AM366" s="213" t="str">
        <f t="shared" ca="1" si="98"/>
        <v/>
      </c>
      <c r="AN366" s="213" t="str">
        <f t="shared" ca="1" si="99"/>
        <v/>
      </c>
      <c r="AO366" s="213" t="str">
        <f t="shared" ca="1" si="100"/>
        <v/>
      </c>
      <c r="AP366" s="213" t="str">
        <f t="shared" ca="1" si="101"/>
        <v/>
      </c>
      <c r="AQ366" s="213" t="str">
        <f t="shared" ca="1" si="102"/>
        <v/>
      </c>
      <c r="AR366" s="204" t="str">
        <f ca="1">IF(OFFSET($AB366,0,MATCH(A$17,AC$1:AI$1,0))=0,"",OFFSET($AB366,0,MATCH(A$17,AC$1:AI$1,0))&amp;" / "&amp;W366 &amp;" ("&amp;INDEX(Data!DX:DX,MATCH(W366,Data!DT:DT,0))&amp;")")</f>
        <v/>
      </c>
      <c r="AS366" s="204" t="e">
        <f>INDEX(Data!DX:DX,MATCH(W366,Data!DT:DT,0))</f>
        <v>#REF!</v>
      </c>
      <c r="AT366" s="204" t="e">
        <f>MID(INDEX(Data!A:A,MATCH(W366,Data!DT:DT,0)),2,5)</f>
        <v>#REF!</v>
      </c>
      <c r="AU366" s="204" t="e">
        <f>INDEX(Data!DW:DW,MATCH(W366,Data!DT:DT,0))</f>
        <v>#REF!</v>
      </c>
      <c r="AV366" s="204" t="str">
        <f t="shared" ca="1" si="103"/>
        <v/>
      </c>
      <c r="AW366" s="204" t="e">
        <f t="array" aca="1" ref="AW366" ca="1">INDEX($AR$3:$AR$102,MATCH(LARGE(COUNTIF($AQ$3:$AQ$102,"&lt;"&amp;$AQ$3:$AQ$102),ROWS(AQ$3:AQ366)),COUNTIF($AQ$3:$AQ$102,"&lt;"&amp;$AQ$3:$AQ$102),0))</f>
        <v>#NUM!</v>
      </c>
      <c r="AX366" s="344"/>
      <c r="AY366" s="203"/>
      <c r="AZ366" s="203"/>
      <c r="BA366" s="203"/>
      <c r="BB366" s="203"/>
      <c r="BC366" s="203"/>
      <c r="BD366" s="203"/>
      <c r="BE366" s="203"/>
      <c r="BF366" s="203"/>
      <c r="BG366" s="203"/>
      <c r="BH366" s="203"/>
      <c r="BI366" s="203"/>
      <c r="BJ366" s="203"/>
      <c r="BK366" s="203"/>
      <c r="BL366" s="203"/>
      <c r="BM366" s="203"/>
      <c r="BN366" s="203"/>
      <c r="BO366" s="203"/>
      <c r="BP366" s="203"/>
      <c r="BQ366" s="203"/>
      <c r="BR366" s="203"/>
      <c r="BS366" s="203"/>
      <c r="BT366" s="203"/>
      <c r="BU366" s="203"/>
      <c r="BV366" s="203"/>
      <c r="BW366" s="203"/>
      <c r="BX366" s="203"/>
      <c r="BY366" s="203"/>
      <c r="BZ366" s="203"/>
      <c r="CA366" s="203"/>
      <c r="CB366" s="203"/>
      <c r="CC366" s="203"/>
      <c r="CD366" s="203"/>
      <c r="CE366" s="203"/>
      <c r="CF366" s="203"/>
      <c r="CG366" s="203"/>
      <c r="CH366" s="203"/>
      <c r="CI366" s="203"/>
      <c r="CJ366" s="203"/>
      <c r="CK366" s="203"/>
    </row>
    <row r="367" spans="1:89" s="65" customFormat="1" x14ac:dyDescent="0.25">
      <c r="A367" s="261"/>
      <c r="P367" s="203"/>
      <c r="Q367" s="203"/>
      <c r="R367" s="203"/>
      <c r="S367" s="203"/>
      <c r="T367" s="203"/>
      <c r="U367" s="213"/>
      <c r="V367" s="258"/>
      <c r="W367" s="213" t="e">
        <f>Data!#REF!</f>
        <v>#REF!</v>
      </c>
      <c r="X367" s="215">
        <f>IF(ISERROR(INDEX(Data!$DY:$IB,MATCH($W367,Data!$DT:$DT,0),MATCH(X$1&amp;"/"&amp;$A$2,Data!$DY$1:$IB$1,0)))=TRUE,0,INDEX(Data!$DY:$IB,MATCH($W367,Data!$DT:$DT,0),MATCH(X$1&amp;"/"&amp;$A$2,Data!$DY$1:$IB$1,0)))</f>
        <v>0</v>
      </c>
      <c r="Y367" s="215">
        <f>IF(ISERROR(INDEX(Data!$DY:$IB,MATCH($W367,Data!$DT:$DT,0),MATCH(Y$1&amp;"/"&amp;$A$2,Data!$DY$1:$IB$1,0)))=TRUE,0,INDEX(Data!$DY:$IB,MATCH($W367,Data!$DT:$DT,0),MATCH(Y$1&amp;"/"&amp;$A$2,Data!$DY$1:$IB$1,0)))</f>
        <v>0</v>
      </c>
      <c r="Z367" s="215">
        <f>IF(ISERROR(INDEX(Data!$DY:$IB,MATCH($W367,Data!$DT:$DT,0),MATCH(Z$1&amp;"/"&amp;$A$2,Data!$DY$1:$IB$1,0)))=TRUE,0,INDEX(Data!$DY:$IB,MATCH($W367,Data!$DT:$DT,0),MATCH(Z$1&amp;"/"&amp;$A$2,Data!$DY$1:$IB$1,0)))</f>
        <v>0</v>
      </c>
      <c r="AA367" s="215">
        <f>IF(ISERROR(INDEX(Data!$DY:$IB,MATCH($W367,Data!$DT:$DT,0),MATCH(AA$1&amp;"/"&amp;$A$2,Data!$DY$1:$IB$1,0)))=TRUE,0,INDEX(Data!$DY:$IB,MATCH($W367,Data!$DT:$DT,0),MATCH(AA$1&amp;"/"&amp;$A$2,Data!$DY$1:$IB$1,0)))</f>
        <v>0</v>
      </c>
      <c r="AB367" s="215">
        <f>IF(ISERROR(INDEX(Data!$DY:$IB,MATCH($W367,Data!$DT:$DT,0),MATCH(AB$1&amp;"/"&amp;$A$2,Data!$DY$1:$IB$1,0)))=TRUE,0,INDEX(Data!$DY:$IB,MATCH($W367,Data!$DT:$DT,0),MATCH(AB$1&amp;"/"&amp;$A$2,Data!$DY$1:$IB$1,0)))</f>
        <v>0</v>
      </c>
      <c r="AC367" s="213">
        <f t="array" aca="1" ref="AC367" ca="1">SUMPRODUCT(($X367:$AB367&lt;=AC$2)*($X367:$AB367&gt;0))</f>
        <v>0</v>
      </c>
      <c r="AD367" s="213">
        <f t="shared" ca="1" si="104"/>
        <v>0</v>
      </c>
      <c r="AE367" s="213">
        <f t="shared" ca="1" si="104"/>
        <v>0</v>
      </c>
      <c r="AF367" s="213">
        <f t="shared" ca="1" si="104"/>
        <v>0</v>
      </c>
      <c r="AG367" s="213">
        <f t="shared" ca="1" si="104"/>
        <v>0</v>
      </c>
      <c r="AH367" s="213">
        <f t="shared" ca="1" si="104"/>
        <v>0</v>
      </c>
      <c r="AI367" s="213">
        <f t="shared" ca="1" si="94"/>
        <v>0</v>
      </c>
      <c r="AJ367" s="213" t="str">
        <f t="shared" ca="1" si="95"/>
        <v/>
      </c>
      <c r="AK367" s="213" t="str">
        <f t="shared" ca="1" si="96"/>
        <v/>
      </c>
      <c r="AL367" s="213" t="str">
        <f t="shared" ca="1" si="97"/>
        <v/>
      </c>
      <c r="AM367" s="213" t="str">
        <f t="shared" ca="1" si="98"/>
        <v/>
      </c>
      <c r="AN367" s="213" t="str">
        <f t="shared" ca="1" si="99"/>
        <v/>
      </c>
      <c r="AO367" s="213" t="str">
        <f t="shared" ca="1" si="100"/>
        <v/>
      </c>
      <c r="AP367" s="213" t="str">
        <f t="shared" ca="1" si="101"/>
        <v/>
      </c>
      <c r="AQ367" s="213" t="str">
        <f t="shared" ca="1" si="102"/>
        <v/>
      </c>
      <c r="AR367" s="204" t="str">
        <f ca="1">IF(OFFSET($AB367,0,MATCH(A$17,AC$1:AI$1,0))=0,"",OFFSET($AB367,0,MATCH(A$17,AC$1:AI$1,0))&amp;" / "&amp;W367 &amp;" ("&amp;INDEX(Data!DX:DX,MATCH(W367,Data!DT:DT,0))&amp;")")</f>
        <v/>
      </c>
      <c r="AS367" s="204" t="e">
        <f>INDEX(Data!DX:DX,MATCH(W367,Data!DT:DT,0))</f>
        <v>#REF!</v>
      </c>
      <c r="AT367" s="204" t="e">
        <f>MID(INDEX(Data!A:A,MATCH(W367,Data!DT:DT,0)),2,5)</f>
        <v>#REF!</v>
      </c>
      <c r="AU367" s="204" t="e">
        <f>INDEX(Data!DW:DW,MATCH(W367,Data!DT:DT,0))</f>
        <v>#REF!</v>
      </c>
      <c r="AV367" s="204" t="str">
        <f t="shared" ca="1" si="103"/>
        <v/>
      </c>
      <c r="AW367" s="204" t="e">
        <f t="array" aca="1" ref="AW367" ca="1">INDEX($AR$3:$AR$102,MATCH(LARGE(COUNTIF($AQ$3:$AQ$102,"&lt;"&amp;$AQ$3:$AQ$102),ROWS(AQ$3:AQ367)),COUNTIF($AQ$3:$AQ$102,"&lt;"&amp;$AQ$3:$AQ$102),0))</f>
        <v>#NUM!</v>
      </c>
      <c r="AX367" s="344"/>
      <c r="AY367" s="203"/>
      <c r="AZ367" s="203"/>
      <c r="BA367" s="203"/>
      <c r="BB367" s="203"/>
      <c r="BC367" s="203"/>
      <c r="BD367" s="203"/>
      <c r="BE367" s="203"/>
      <c r="BF367" s="203"/>
      <c r="BG367" s="203"/>
      <c r="BH367" s="203"/>
      <c r="BI367" s="203"/>
      <c r="BJ367" s="203"/>
      <c r="BK367" s="203"/>
      <c r="BL367" s="203"/>
      <c r="BM367" s="203"/>
      <c r="BN367" s="203"/>
      <c r="BO367" s="203"/>
      <c r="BP367" s="203"/>
      <c r="BQ367" s="203"/>
      <c r="BR367" s="203"/>
      <c r="BS367" s="203"/>
      <c r="BT367" s="203"/>
      <c r="BU367" s="203"/>
      <c r="BV367" s="203"/>
      <c r="BW367" s="203"/>
      <c r="BX367" s="203"/>
      <c r="BY367" s="203"/>
      <c r="BZ367" s="203"/>
      <c r="CA367" s="203"/>
      <c r="CB367" s="203"/>
      <c r="CC367" s="203"/>
      <c r="CD367" s="203"/>
      <c r="CE367" s="203"/>
      <c r="CF367" s="203"/>
      <c r="CG367" s="203"/>
      <c r="CH367" s="203"/>
      <c r="CI367" s="203"/>
      <c r="CJ367" s="203"/>
      <c r="CK367" s="203"/>
    </row>
    <row r="368" spans="1:89" s="65" customFormat="1" x14ac:dyDescent="0.25">
      <c r="A368" s="261"/>
      <c r="P368" s="203"/>
      <c r="Q368" s="203"/>
      <c r="R368" s="203"/>
      <c r="S368" s="203"/>
      <c r="T368" s="203"/>
      <c r="U368" s="213"/>
      <c r="V368" s="258"/>
      <c r="W368" s="213" t="e">
        <f>Data!#REF!</f>
        <v>#REF!</v>
      </c>
      <c r="X368" s="215">
        <f>IF(ISERROR(INDEX(Data!$DY:$IB,MATCH($W368,Data!$DT:$DT,0),MATCH(X$1&amp;"/"&amp;$A$2,Data!$DY$1:$IB$1,0)))=TRUE,0,INDEX(Data!$DY:$IB,MATCH($W368,Data!$DT:$DT,0),MATCH(X$1&amp;"/"&amp;$A$2,Data!$DY$1:$IB$1,0)))</f>
        <v>0</v>
      </c>
      <c r="Y368" s="215">
        <f>IF(ISERROR(INDEX(Data!$DY:$IB,MATCH($W368,Data!$DT:$DT,0),MATCH(Y$1&amp;"/"&amp;$A$2,Data!$DY$1:$IB$1,0)))=TRUE,0,INDEX(Data!$DY:$IB,MATCH($W368,Data!$DT:$DT,0),MATCH(Y$1&amp;"/"&amp;$A$2,Data!$DY$1:$IB$1,0)))</f>
        <v>0</v>
      </c>
      <c r="Z368" s="215">
        <f>IF(ISERROR(INDEX(Data!$DY:$IB,MATCH($W368,Data!$DT:$DT,0),MATCH(Z$1&amp;"/"&amp;$A$2,Data!$DY$1:$IB$1,0)))=TRUE,0,INDEX(Data!$DY:$IB,MATCH($W368,Data!$DT:$DT,0),MATCH(Z$1&amp;"/"&amp;$A$2,Data!$DY$1:$IB$1,0)))</f>
        <v>0</v>
      </c>
      <c r="AA368" s="215">
        <f>IF(ISERROR(INDEX(Data!$DY:$IB,MATCH($W368,Data!$DT:$DT,0),MATCH(AA$1&amp;"/"&amp;$A$2,Data!$DY$1:$IB$1,0)))=TRUE,0,INDEX(Data!$DY:$IB,MATCH($W368,Data!$DT:$DT,0),MATCH(AA$1&amp;"/"&amp;$A$2,Data!$DY$1:$IB$1,0)))</f>
        <v>0</v>
      </c>
      <c r="AB368" s="215">
        <f>IF(ISERROR(INDEX(Data!$DY:$IB,MATCH($W368,Data!$DT:$DT,0),MATCH(AB$1&amp;"/"&amp;$A$2,Data!$DY$1:$IB$1,0)))=TRUE,0,INDEX(Data!$DY:$IB,MATCH($W368,Data!$DT:$DT,0),MATCH(AB$1&amp;"/"&amp;$A$2,Data!$DY$1:$IB$1,0)))</f>
        <v>0</v>
      </c>
      <c r="AC368" s="213">
        <f t="array" aca="1" ref="AC368" ca="1">SUMPRODUCT(($X368:$AB368&lt;=AC$2)*($X368:$AB368&gt;0))</f>
        <v>0</v>
      </c>
      <c r="AD368" s="213">
        <f t="shared" ca="1" si="104"/>
        <v>0</v>
      </c>
      <c r="AE368" s="213">
        <f t="shared" ca="1" si="104"/>
        <v>0</v>
      </c>
      <c r="AF368" s="213">
        <f t="shared" ca="1" si="104"/>
        <v>0</v>
      </c>
      <c r="AG368" s="213">
        <f t="shared" ca="1" si="104"/>
        <v>0</v>
      </c>
      <c r="AH368" s="213">
        <f t="shared" ca="1" si="104"/>
        <v>0</v>
      </c>
      <c r="AI368" s="213">
        <f t="shared" ca="1" si="94"/>
        <v>0</v>
      </c>
      <c r="AJ368" s="213" t="str">
        <f t="shared" ca="1" si="95"/>
        <v/>
      </c>
      <c r="AK368" s="213" t="str">
        <f t="shared" ca="1" si="96"/>
        <v/>
      </c>
      <c r="AL368" s="213" t="str">
        <f t="shared" ca="1" si="97"/>
        <v/>
      </c>
      <c r="AM368" s="213" t="str">
        <f t="shared" ca="1" si="98"/>
        <v/>
      </c>
      <c r="AN368" s="213" t="str">
        <f t="shared" ca="1" si="99"/>
        <v/>
      </c>
      <c r="AO368" s="213" t="str">
        <f t="shared" ca="1" si="100"/>
        <v/>
      </c>
      <c r="AP368" s="213" t="str">
        <f t="shared" ca="1" si="101"/>
        <v/>
      </c>
      <c r="AQ368" s="213" t="str">
        <f t="shared" ca="1" si="102"/>
        <v/>
      </c>
      <c r="AR368" s="204" t="str">
        <f ca="1">IF(OFFSET($AB368,0,MATCH(A$17,AC$1:AI$1,0))=0,"",OFFSET($AB368,0,MATCH(A$17,AC$1:AI$1,0))&amp;" / "&amp;W368 &amp;" ("&amp;INDEX(Data!DX:DX,MATCH(W368,Data!DT:DT,0))&amp;")")</f>
        <v/>
      </c>
      <c r="AS368" s="204" t="e">
        <f>INDEX(Data!DX:DX,MATCH(W368,Data!DT:DT,0))</f>
        <v>#REF!</v>
      </c>
      <c r="AT368" s="204" t="e">
        <f>MID(INDEX(Data!A:A,MATCH(W368,Data!DT:DT,0)),2,5)</f>
        <v>#REF!</v>
      </c>
      <c r="AU368" s="204" t="e">
        <f>INDEX(Data!DW:DW,MATCH(W368,Data!DT:DT,0))</f>
        <v>#REF!</v>
      </c>
      <c r="AV368" s="204" t="str">
        <f t="shared" ca="1" si="103"/>
        <v/>
      </c>
      <c r="AW368" s="204" t="e">
        <f t="array" aca="1" ref="AW368" ca="1">INDEX($AR$3:$AR$102,MATCH(LARGE(COUNTIF($AQ$3:$AQ$102,"&lt;"&amp;$AQ$3:$AQ$102),ROWS(AQ$3:AQ368)),COUNTIF($AQ$3:$AQ$102,"&lt;"&amp;$AQ$3:$AQ$102),0))</f>
        <v>#NUM!</v>
      </c>
      <c r="AX368" s="344"/>
      <c r="AY368" s="203"/>
      <c r="AZ368" s="203"/>
      <c r="BA368" s="203"/>
      <c r="BB368" s="203"/>
      <c r="BC368" s="203"/>
      <c r="BD368" s="203"/>
      <c r="BE368" s="203"/>
      <c r="BF368" s="203"/>
      <c r="BG368" s="203"/>
      <c r="BH368" s="203"/>
      <c r="BI368" s="203"/>
      <c r="BJ368" s="203"/>
      <c r="BK368" s="203"/>
      <c r="BL368" s="203"/>
      <c r="BM368" s="203"/>
      <c r="BN368" s="203"/>
      <c r="BO368" s="203"/>
      <c r="BP368" s="203"/>
      <c r="BQ368" s="203"/>
      <c r="BR368" s="203"/>
      <c r="BS368" s="203"/>
      <c r="BT368" s="203"/>
      <c r="BU368" s="203"/>
      <c r="BV368" s="203"/>
      <c r="BW368" s="203"/>
      <c r="BX368" s="203"/>
      <c r="BY368" s="203"/>
      <c r="BZ368" s="203"/>
      <c r="CA368" s="203"/>
      <c r="CB368" s="203"/>
      <c r="CC368" s="203"/>
      <c r="CD368" s="203"/>
      <c r="CE368" s="203"/>
      <c r="CF368" s="203"/>
      <c r="CG368" s="203"/>
      <c r="CH368" s="203"/>
      <c r="CI368" s="203"/>
      <c r="CJ368" s="203"/>
      <c r="CK368" s="203"/>
    </row>
    <row r="369" spans="1:89" s="65" customFormat="1" x14ac:dyDescent="0.25">
      <c r="A369" s="261"/>
      <c r="P369" s="203"/>
      <c r="Q369" s="203"/>
      <c r="R369" s="203"/>
      <c r="S369" s="203"/>
      <c r="T369" s="203"/>
      <c r="U369" s="213"/>
      <c r="V369" s="258"/>
      <c r="W369" s="213" t="e">
        <f>Data!#REF!</f>
        <v>#REF!</v>
      </c>
      <c r="X369" s="215">
        <f>IF(ISERROR(INDEX(Data!$DY:$IB,MATCH($W369,Data!$DT:$DT,0),MATCH(X$1&amp;"/"&amp;$A$2,Data!$DY$1:$IB$1,0)))=TRUE,0,INDEX(Data!$DY:$IB,MATCH($W369,Data!$DT:$DT,0),MATCH(X$1&amp;"/"&amp;$A$2,Data!$DY$1:$IB$1,0)))</f>
        <v>0</v>
      </c>
      <c r="Y369" s="215">
        <f>IF(ISERROR(INDEX(Data!$DY:$IB,MATCH($W369,Data!$DT:$DT,0),MATCH(Y$1&amp;"/"&amp;$A$2,Data!$DY$1:$IB$1,0)))=TRUE,0,INDEX(Data!$DY:$IB,MATCH($W369,Data!$DT:$DT,0),MATCH(Y$1&amp;"/"&amp;$A$2,Data!$DY$1:$IB$1,0)))</f>
        <v>0</v>
      </c>
      <c r="Z369" s="215">
        <f>IF(ISERROR(INDEX(Data!$DY:$IB,MATCH($W369,Data!$DT:$DT,0),MATCH(Z$1&amp;"/"&amp;$A$2,Data!$DY$1:$IB$1,0)))=TRUE,0,INDEX(Data!$DY:$IB,MATCH($W369,Data!$DT:$DT,0),MATCH(Z$1&amp;"/"&amp;$A$2,Data!$DY$1:$IB$1,0)))</f>
        <v>0</v>
      </c>
      <c r="AA369" s="215">
        <f>IF(ISERROR(INDEX(Data!$DY:$IB,MATCH($W369,Data!$DT:$DT,0),MATCH(AA$1&amp;"/"&amp;$A$2,Data!$DY$1:$IB$1,0)))=TRUE,0,INDEX(Data!$DY:$IB,MATCH($W369,Data!$DT:$DT,0),MATCH(AA$1&amp;"/"&amp;$A$2,Data!$DY$1:$IB$1,0)))</f>
        <v>0</v>
      </c>
      <c r="AB369" s="215">
        <f>IF(ISERROR(INDEX(Data!$DY:$IB,MATCH($W369,Data!$DT:$DT,0),MATCH(AB$1&amp;"/"&amp;$A$2,Data!$DY$1:$IB$1,0)))=TRUE,0,INDEX(Data!$DY:$IB,MATCH($W369,Data!$DT:$DT,0),MATCH(AB$1&amp;"/"&amp;$A$2,Data!$DY$1:$IB$1,0)))</f>
        <v>0</v>
      </c>
      <c r="AC369" s="213">
        <f t="array" aca="1" ref="AC369" ca="1">SUMPRODUCT(($X369:$AB369&lt;=AC$2)*($X369:$AB369&gt;0))</f>
        <v>0</v>
      </c>
      <c r="AD369" s="213">
        <f t="shared" ca="1" si="104"/>
        <v>0</v>
      </c>
      <c r="AE369" s="213">
        <f t="shared" ca="1" si="104"/>
        <v>0</v>
      </c>
      <c r="AF369" s="213">
        <f t="shared" ca="1" si="104"/>
        <v>0</v>
      </c>
      <c r="AG369" s="213">
        <f t="shared" ca="1" si="104"/>
        <v>0</v>
      </c>
      <c r="AH369" s="213">
        <f t="shared" ca="1" si="104"/>
        <v>0</v>
      </c>
      <c r="AI369" s="213">
        <f t="shared" ca="1" si="94"/>
        <v>0</v>
      </c>
      <c r="AJ369" s="213" t="str">
        <f t="shared" ca="1" si="95"/>
        <v/>
      </c>
      <c r="AK369" s="213" t="str">
        <f t="shared" ca="1" si="96"/>
        <v/>
      </c>
      <c r="AL369" s="213" t="str">
        <f t="shared" ca="1" si="97"/>
        <v/>
      </c>
      <c r="AM369" s="213" t="str">
        <f t="shared" ca="1" si="98"/>
        <v/>
      </c>
      <c r="AN369" s="213" t="str">
        <f t="shared" ca="1" si="99"/>
        <v/>
      </c>
      <c r="AO369" s="213" t="str">
        <f t="shared" ca="1" si="100"/>
        <v/>
      </c>
      <c r="AP369" s="213" t="str">
        <f t="shared" ca="1" si="101"/>
        <v/>
      </c>
      <c r="AQ369" s="213" t="str">
        <f t="shared" ca="1" si="102"/>
        <v/>
      </c>
      <c r="AR369" s="204" t="str">
        <f ca="1">IF(OFFSET($AB369,0,MATCH(A$17,AC$1:AI$1,0))=0,"",OFFSET($AB369,0,MATCH(A$17,AC$1:AI$1,0))&amp;" / "&amp;W369 &amp;" ("&amp;INDEX(Data!DX:DX,MATCH(W369,Data!DT:DT,0))&amp;")")</f>
        <v/>
      </c>
      <c r="AS369" s="204" t="e">
        <f>INDEX(Data!DX:DX,MATCH(W369,Data!DT:DT,0))</f>
        <v>#REF!</v>
      </c>
      <c r="AT369" s="204" t="e">
        <f>MID(INDEX(Data!A:A,MATCH(W369,Data!DT:DT,0)),2,5)</f>
        <v>#REF!</v>
      </c>
      <c r="AU369" s="204" t="e">
        <f>INDEX(Data!DW:DW,MATCH(W369,Data!DT:DT,0))</f>
        <v>#REF!</v>
      </c>
      <c r="AV369" s="204" t="str">
        <f t="shared" ca="1" si="103"/>
        <v/>
      </c>
      <c r="AW369" s="204" t="e">
        <f t="array" aca="1" ref="AW369" ca="1">INDEX($AR$3:$AR$102,MATCH(LARGE(COUNTIF($AQ$3:$AQ$102,"&lt;"&amp;$AQ$3:$AQ$102),ROWS(AQ$3:AQ369)),COUNTIF($AQ$3:$AQ$102,"&lt;"&amp;$AQ$3:$AQ$102),0))</f>
        <v>#NUM!</v>
      </c>
      <c r="AX369" s="344"/>
      <c r="AY369" s="203"/>
      <c r="AZ369" s="203"/>
      <c r="BA369" s="203"/>
      <c r="BB369" s="203"/>
      <c r="BC369" s="203"/>
      <c r="BD369" s="203"/>
      <c r="BE369" s="203"/>
      <c r="BF369" s="203"/>
      <c r="BG369" s="203"/>
      <c r="BH369" s="203"/>
      <c r="BI369" s="203"/>
      <c r="BJ369" s="203"/>
      <c r="BK369" s="203"/>
      <c r="BL369" s="203"/>
      <c r="BM369" s="203"/>
      <c r="BN369" s="203"/>
      <c r="BO369" s="203"/>
      <c r="BP369" s="203"/>
      <c r="BQ369" s="203"/>
      <c r="BR369" s="203"/>
      <c r="BS369" s="203"/>
      <c r="BT369" s="203"/>
      <c r="BU369" s="203"/>
      <c r="BV369" s="203"/>
      <c r="BW369" s="203"/>
      <c r="BX369" s="203"/>
      <c r="BY369" s="203"/>
      <c r="BZ369" s="203"/>
      <c r="CA369" s="203"/>
      <c r="CB369" s="203"/>
      <c r="CC369" s="203"/>
      <c r="CD369" s="203"/>
      <c r="CE369" s="203"/>
      <c r="CF369" s="203"/>
      <c r="CG369" s="203"/>
      <c r="CH369" s="203"/>
      <c r="CI369" s="203"/>
      <c r="CJ369" s="203"/>
      <c r="CK369" s="203"/>
    </row>
    <row r="370" spans="1:89" s="65" customFormat="1" x14ac:dyDescent="0.25">
      <c r="A370" s="261"/>
      <c r="P370" s="203"/>
      <c r="Q370" s="203"/>
      <c r="R370" s="203"/>
      <c r="S370" s="203"/>
      <c r="T370" s="203"/>
      <c r="U370" s="213"/>
      <c r="V370" s="258"/>
      <c r="W370" s="213" t="e">
        <f>Data!#REF!</f>
        <v>#REF!</v>
      </c>
      <c r="X370" s="215">
        <f>IF(ISERROR(INDEX(Data!$DY:$IB,MATCH($W370,Data!$DT:$DT,0),MATCH(X$1&amp;"/"&amp;$A$2,Data!$DY$1:$IB$1,0)))=TRUE,0,INDEX(Data!$DY:$IB,MATCH($W370,Data!$DT:$DT,0),MATCH(X$1&amp;"/"&amp;$A$2,Data!$DY$1:$IB$1,0)))</f>
        <v>0</v>
      </c>
      <c r="Y370" s="215">
        <f>IF(ISERROR(INDEX(Data!$DY:$IB,MATCH($W370,Data!$DT:$DT,0),MATCH(Y$1&amp;"/"&amp;$A$2,Data!$DY$1:$IB$1,0)))=TRUE,0,INDEX(Data!$DY:$IB,MATCH($W370,Data!$DT:$DT,0),MATCH(Y$1&amp;"/"&amp;$A$2,Data!$DY$1:$IB$1,0)))</f>
        <v>0</v>
      </c>
      <c r="Z370" s="215">
        <f>IF(ISERROR(INDEX(Data!$DY:$IB,MATCH($W370,Data!$DT:$DT,0),MATCH(Z$1&amp;"/"&amp;$A$2,Data!$DY$1:$IB$1,0)))=TRUE,0,INDEX(Data!$DY:$IB,MATCH($W370,Data!$DT:$DT,0),MATCH(Z$1&amp;"/"&amp;$A$2,Data!$DY$1:$IB$1,0)))</f>
        <v>0</v>
      </c>
      <c r="AA370" s="215">
        <f>IF(ISERROR(INDEX(Data!$DY:$IB,MATCH($W370,Data!$DT:$DT,0),MATCH(AA$1&amp;"/"&amp;$A$2,Data!$DY$1:$IB$1,0)))=TRUE,0,INDEX(Data!$DY:$IB,MATCH($W370,Data!$DT:$DT,0),MATCH(AA$1&amp;"/"&amp;$A$2,Data!$DY$1:$IB$1,0)))</f>
        <v>0</v>
      </c>
      <c r="AB370" s="215">
        <f>IF(ISERROR(INDEX(Data!$DY:$IB,MATCH($W370,Data!$DT:$DT,0),MATCH(AB$1&amp;"/"&amp;$A$2,Data!$DY$1:$IB$1,0)))=TRUE,0,INDEX(Data!$DY:$IB,MATCH($W370,Data!$DT:$DT,0),MATCH(AB$1&amp;"/"&amp;$A$2,Data!$DY$1:$IB$1,0)))</f>
        <v>0</v>
      </c>
      <c r="AC370" s="213">
        <f t="array" aca="1" ref="AC370" ca="1">SUMPRODUCT(($X370:$AB370&lt;=AC$2)*($X370:$AB370&gt;0))</f>
        <v>0</v>
      </c>
      <c r="AD370" s="213">
        <f t="shared" ca="1" si="104"/>
        <v>0</v>
      </c>
      <c r="AE370" s="213">
        <f t="shared" ca="1" si="104"/>
        <v>0</v>
      </c>
      <c r="AF370" s="213">
        <f t="shared" ca="1" si="104"/>
        <v>0</v>
      </c>
      <c r="AG370" s="213">
        <f t="shared" ca="1" si="104"/>
        <v>0</v>
      </c>
      <c r="AH370" s="213">
        <f t="shared" ca="1" si="104"/>
        <v>0</v>
      </c>
      <c r="AI370" s="213">
        <f t="shared" ca="1" si="94"/>
        <v>0</v>
      </c>
      <c r="AJ370" s="213" t="str">
        <f t="shared" ca="1" si="95"/>
        <v/>
      </c>
      <c r="AK370" s="213" t="str">
        <f t="shared" ca="1" si="96"/>
        <v/>
      </c>
      <c r="AL370" s="213" t="str">
        <f t="shared" ca="1" si="97"/>
        <v/>
      </c>
      <c r="AM370" s="213" t="str">
        <f t="shared" ca="1" si="98"/>
        <v/>
      </c>
      <c r="AN370" s="213" t="str">
        <f t="shared" ca="1" si="99"/>
        <v/>
      </c>
      <c r="AO370" s="213" t="str">
        <f t="shared" ca="1" si="100"/>
        <v/>
      </c>
      <c r="AP370" s="213" t="str">
        <f t="shared" ca="1" si="101"/>
        <v/>
      </c>
      <c r="AQ370" s="213" t="str">
        <f t="shared" ca="1" si="102"/>
        <v/>
      </c>
      <c r="AR370" s="204" t="str">
        <f ca="1">IF(OFFSET($AB370,0,MATCH(A$17,AC$1:AI$1,0))=0,"",OFFSET($AB370,0,MATCH(A$17,AC$1:AI$1,0))&amp;" / "&amp;W370 &amp;" ("&amp;INDEX(Data!DX:DX,MATCH(W370,Data!DT:DT,0))&amp;")")</f>
        <v/>
      </c>
      <c r="AS370" s="204" t="e">
        <f>INDEX(Data!DX:DX,MATCH(W370,Data!DT:DT,0))</f>
        <v>#REF!</v>
      </c>
      <c r="AT370" s="204" t="e">
        <f>MID(INDEX(Data!A:A,MATCH(W370,Data!DT:DT,0)),2,5)</f>
        <v>#REF!</v>
      </c>
      <c r="AU370" s="204" t="e">
        <f>INDEX(Data!DW:DW,MATCH(W370,Data!DT:DT,0))</f>
        <v>#REF!</v>
      </c>
      <c r="AV370" s="204" t="str">
        <f t="shared" ca="1" si="103"/>
        <v/>
      </c>
      <c r="AW370" s="204" t="e">
        <f t="array" aca="1" ref="AW370" ca="1">INDEX($AR$3:$AR$102,MATCH(LARGE(COUNTIF($AQ$3:$AQ$102,"&lt;"&amp;$AQ$3:$AQ$102),ROWS(AQ$3:AQ370)),COUNTIF($AQ$3:$AQ$102,"&lt;"&amp;$AQ$3:$AQ$102),0))</f>
        <v>#NUM!</v>
      </c>
      <c r="AX370" s="344"/>
      <c r="AY370" s="203"/>
      <c r="AZ370" s="203"/>
      <c r="BA370" s="203"/>
      <c r="BB370" s="203"/>
      <c r="BC370" s="203"/>
      <c r="BD370" s="203"/>
      <c r="BE370" s="203"/>
      <c r="BF370" s="203"/>
      <c r="BG370" s="203"/>
      <c r="BH370" s="203"/>
      <c r="BI370" s="203"/>
      <c r="BJ370" s="203"/>
      <c r="BK370" s="203"/>
      <c r="BL370" s="203"/>
      <c r="BM370" s="203"/>
      <c r="BN370" s="203"/>
      <c r="BO370" s="203"/>
      <c r="BP370" s="203"/>
      <c r="BQ370" s="203"/>
      <c r="BR370" s="203"/>
      <c r="BS370" s="203"/>
      <c r="BT370" s="203"/>
      <c r="BU370" s="203"/>
      <c r="BV370" s="203"/>
      <c r="BW370" s="203"/>
      <c r="BX370" s="203"/>
      <c r="BY370" s="203"/>
      <c r="BZ370" s="203"/>
      <c r="CA370" s="203"/>
      <c r="CB370" s="203"/>
      <c r="CC370" s="203"/>
      <c r="CD370" s="203"/>
      <c r="CE370" s="203"/>
      <c r="CF370" s="203"/>
      <c r="CG370" s="203"/>
      <c r="CH370" s="203"/>
      <c r="CI370" s="203"/>
      <c r="CJ370" s="203"/>
      <c r="CK370" s="203"/>
    </row>
    <row r="371" spans="1:89" s="65" customFormat="1" x14ac:dyDescent="0.25">
      <c r="A371" s="261"/>
      <c r="P371" s="203"/>
      <c r="Q371" s="203"/>
      <c r="R371" s="203"/>
      <c r="S371" s="203"/>
      <c r="T371" s="203"/>
      <c r="U371" s="213"/>
      <c r="V371" s="258"/>
      <c r="W371" s="213" t="e">
        <f>Data!#REF!</f>
        <v>#REF!</v>
      </c>
      <c r="X371" s="215">
        <f>IF(ISERROR(INDEX(Data!$DY:$IB,MATCH($W371,Data!$DT:$DT,0),MATCH(X$1&amp;"/"&amp;$A$2,Data!$DY$1:$IB$1,0)))=TRUE,0,INDEX(Data!$DY:$IB,MATCH($W371,Data!$DT:$DT,0),MATCH(X$1&amp;"/"&amp;$A$2,Data!$DY$1:$IB$1,0)))</f>
        <v>0</v>
      </c>
      <c r="Y371" s="215">
        <f>IF(ISERROR(INDEX(Data!$DY:$IB,MATCH($W371,Data!$DT:$DT,0),MATCH(Y$1&amp;"/"&amp;$A$2,Data!$DY$1:$IB$1,0)))=TRUE,0,INDEX(Data!$DY:$IB,MATCH($W371,Data!$DT:$DT,0),MATCH(Y$1&amp;"/"&amp;$A$2,Data!$DY$1:$IB$1,0)))</f>
        <v>0</v>
      </c>
      <c r="Z371" s="215">
        <f>IF(ISERROR(INDEX(Data!$DY:$IB,MATCH($W371,Data!$DT:$DT,0),MATCH(Z$1&amp;"/"&amp;$A$2,Data!$DY$1:$IB$1,0)))=TRUE,0,INDEX(Data!$DY:$IB,MATCH($W371,Data!$DT:$DT,0),MATCH(Z$1&amp;"/"&amp;$A$2,Data!$DY$1:$IB$1,0)))</f>
        <v>0</v>
      </c>
      <c r="AA371" s="215">
        <f>IF(ISERROR(INDEX(Data!$DY:$IB,MATCH($W371,Data!$DT:$DT,0),MATCH(AA$1&amp;"/"&amp;$A$2,Data!$DY$1:$IB$1,0)))=TRUE,0,INDEX(Data!$DY:$IB,MATCH($W371,Data!$DT:$DT,0),MATCH(AA$1&amp;"/"&amp;$A$2,Data!$DY$1:$IB$1,0)))</f>
        <v>0</v>
      </c>
      <c r="AB371" s="215">
        <f>IF(ISERROR(INDEX(Data!$DY:$IB,MATCH($W371,Data!$DT:$DT,0),MATCH(AB$1&amp;"/"&amp;$A$2,Data!$DY$1:$IB$1,0)))=TRUE,0,INDEX(Data!$DY:$IB,MATCH($W371,Data!$DT:$DT,0),MATCH(AB$1&amp;"/"&amp;$A$2,Data!$DY$1:$IB$1,0)))</f>
        <v>0</v>
      </c>
      <c r="AC371" s="213">
        <f t="array" aca="1" ref="AC371" ca="1">SUMPRODUCT(($X371:$AB371&lt;=AC$2)*($X371:$AB371&gt;0))</f>
        <v>0</v>
      </c>
      <c r="AD371" s="213">
        <f t="shared" ca="1" si="104"/>
        <v>0</v>
      </c>
      <c r="AE371" s="213">
        <f t="shared" ca="1" si="104"/>
        <v>0</v>
      </c>
      <c r="AF371" s="213">
        <f t="shared" ca="1" si="104"/>
        <v>0</v>
      </c>
      <c r="AG371" s="213">
        <f t="shared" ca="1" si="104"/>
        <v>0</v>
      </c>
      <c r="AH371" s="213">
        <f t="shared" ca="1" si="104"/>
        <v>0</v>
      </c>
      <c r="AI371" s="213">
        <f t="shared" ca="1" si="94"/>
        <v>0</v>
      </c>
      <c r="AJ371" s="213" t="str">
        <f t="shared" ca="1" si="95"/>
        <v/>
      </c>
      <c r="AK371" s="213" t="str">
        <f t="shared" ca="1" si="96"/>
        <v/>
      </c>
      <c r="AL371" s="213" t="str">
        <f t="shared" ca="1" si="97"/>
        <v/>
      </c>
      <c r="AM371" s="213" t="str">
        <f t="shared" ca="1" si="98"/>
        <v/>
      </c>
      <c r="AN371" s="213" t="str">
        <f t="shared" ca="1" si="99"/>
        <v/>
      </c>
      <c r="AO371" s="213" t="str">
        <f t="shared" ca="1" si="100"/>
        <v/>
      </c>
      <c r="AP371" s="213" t="str">
        <f t="shared" ca="1" si="101"/>
        <v/>
      </c>
      <c r="AQ371" s="213" t="str">
        <f t="shared" ca="1" si="102"/>
        <v/>
      </c>
      <c r="AR371" s="204" t="str">
        <f ca="1">IF(OFFSET($AB371,0,MATCH(A$17,AC$1:AI$1,0))=0,"",OFFSET($AB371,0,MATCH(A$17,AC$1:AI$1,0))&amp;" / "&amp;W371 &amp;" ("&amp;INDEX(Data!DX:DX,MATCH(W371,Data!DT:DT,0))&amp;")")</f>
        <v/>
      </c>
      <c r="AS371" s="204" t="e">
        <f>INDEX(Data!DX:DX,MATCH(W371,Data!DT:DT,0))</f>
        <v>#REF!</v>
      </c>
      <c r="AT371" s="204" t="e">
        <f>MID(INDEX(Data!A:A,MATCH(W371,Data!DT:DT,0)),2,5)</f>
        <v>#REF!</v>
      </c>
      <c r="AU371" s="204" t="e">
        <f>INDEX(Data!DW:DW,MATCH(W371,Data!DT:DT,0))</f>
        <v>#REF!</v>
      </c>
      <c r="AV371" s="204" t="str">
        <f t="shared" ca="1" si="103"/>
        <v/>
      </c>
      <c r="AW371" s="204" t="e">
        <f t="array" aca="1" ref="AW371" ca="1">INDEX($AR$3:$AR$102,MATCH(LARGE(COUNTIF($AQ$3:$AQ$102,"&lt;"&amp;$AQ$3:$AQ$102),ROWS(AQ$3:AQ371)),COUNTIF($AQ$3:$AQ$102,"&lt;"&amp;$AQ$3:$AQ$102),0))</f>
        <v>#NUM!</v>
      </c>
      <c r="AX371" s="344"/>
      <c r="AY371" s="203"/>
      <c r="AZ371" s="203"/>
      <c r="BA371" s="203"/>
      <c r="BB371" s="203"/>
      <c r="BC371" s="203"/>
      <c r="BD371" s="203"/>
      <c r="BE371" s="203"/>
      <c r="BF371" s="203"/>
      <c r="BG371" s="203"/>
      <c r="BH371" s="203"/>
      <c r="BI371" s="203"/>
      <c r="BJ371" s="203"/>
      <c r="BK371" s="203"/>
      <c r="BL371" s="203"/>
      <c r="BM371" s="203"/>
      <c r="BN371" s="203"/>
      <c r="BO371" s="203"/>
      <c r="BP371" s="203"/>
      <c r="BQ371" s="203"/>
      <c r="BR371" s="203"/>
      <c r="BS371" s="203"/>
      <c r="BT371" s="203"/>
      <c r="BU371" s="203"/>
      <c r="BV371" s="203"/>
      <c r="BW371" s="203"/>
      <c r="BX371" s="203"/>
      <c r="BY371" s="203"/>
      <c r="BZ371" s="203"/>
      <c r="CA371" s="203"/>
      <c r="CB371" s="203"/>
      <c r="CC371" s="203"/>
      <c r="CD371" s="203"/>
      <c r="CE371" s="203"/>
      <c r="CF371" s="203"/>
      <c r="CG371" s="203"/>
      <c r="CH371" s="203"/>
      <c r="CI371" s="203"/>
      <c r="CJ371" s="203"/>
      <c r="CK371" s="203"/>
    </row>
    <row r="372" spans="1:89" s="65" customFormat="1" x14ac:dyDescent="0.25">
      <c r="A372" s="261"/>
      <c r="P372" s="203"/>
      <c r="Q372" s="203"/>
      <c r="R372" s="203"/>
      <c r="S372" s="203"/>
      <c r="T372" s="203"/>
      <c r="U372" s="213"/>
      <c r="V372" s="258"/>
      <c r="W372" s="213" t="e">
        <f>Data!#REF!</f>
        <v>#REF!</v>
      </c>
      <c r="X372" s="215">
        <f>IF(ISERROR(INDEX(Data!$DY:$IB,MATCH($W372,Data!$DT:$DT,0),MATCH(X$1&amp;"/"&amp;$A$2,Data!$DY$1:$IB$1,0)))=TRUE,0,INDEX(Data!$DY:$IB,MATCH($W372,Data!$DT:$DT,0),MATCH(X$1&amp;"/"&amp;$A$2,Data!$DY$1:$IB$1,0)))</f>
        <v>0</v>
      </c>
      <c r="Y372" s="215">
        <f>IF(ISERROR(INDEX(Data!$DY:$IB,MATCH($W372,Data!$DT:$DT,0),MATCH(Y$1&amp;"/"&amp;$A$2,Data!$DY$1:$IB$1,0)))=TRUE,0,INDEX(Data!$DY:$IB,MATCH($W372,Data!$DT:$DT,0),MATCH(Y$1&amp;"/"&amp;$A$2,Data!$DY$1:$IB$1,0)))</f>
        <v>0</v>
      </c>
      <c r="Z372" s="215">
        <f>IF(ISERROR(INDEX(Data!$DY:$IB,MATCH($W372,Data!$DT:$DT,0),MATCH(Z$1&amp;"/"&amp;$A$2,Data!$DY$1:$IB$1,0)))=TRUE,0,INDEX(Data!$DY:$IB,MATCH($W372,Data!$DT:$DT,0),MATCH(Z$1&amp;"/"&amp;$A$2,Data!$DY$1:$IB$1,0)))</f>
        <v>0</v>
      </c>
      <c r="AA372" s="215">
        <f>IF(ISERROR(INDEX(Data!$DY:$IB,MATCH($W372,Data!$DT:$DT,0),MATCH(AA$1&amp;"/"&amp;$A$2,Data!$DY$1:$IB$1,0)))=TRUE,0,INDEX(Data!$DY:$IB,MATCH($W372,Data!$DT:$DT,0),MATCH(AA$1&amp;"/"&amp;$A$2,Data!$DY$1:$IB$1,0)))</f>
        <v>0</v>
      </c>
      <c r="AB372" s="215">
        <f>IF(ISERROR(INDEX(Data!$DY:$IB,MATCH($W372,Data!$DT:$DT,0),MATCH(AB$1&amp;"/"&amp;$A$2,Data!$DY$1:$IB$1,0)))=TRUE,0,INDEX(Data!$DY:$IB,MATCH($W372,Data!$DT:$DT,0),MATCH(AB$1&amp;"/"&amp;$A$2,Data!$DY$1:$IB$1,0)))</f>
        <v>0</v>
      </c>
      <c r="AC372" s="213">
        <f t="array" aca="1" ref="AC372" ca="1">SUMPRODUCT(($X372:$AB372&lt;=AC$2)*($X372:$AB372&gt;0))</f>
        <v>0</v>
      </c>
      <c r="AD372" s="213">
        <f t="shared" ca="1" si="104"/>
        <v>0</v>
      </c>
      <c r="AE372" s="213">
        <f t="shared" ca="1" si="104"/>
        <v>0</v>
      </c>
      <c r="AF372" s="213">
        <f t="shared" ca="1" si="104"/>
        <v>0</v>
      </c>
      <c r="AG372" s="213">
        <f t="shared" ca="1" si="104"/>
        <v>0</v>
      </c>
      <c r="AH372" s="213">
        <f t="shared" ca="1" si="104"/>
        <v>0</v>
      </c>
      <c r="AI372" s="213">
        <f t="shared" ca="1" si="94"/>
        <v>0</v>
      </c>
      <c r="AJ372" s="213" t="str">
        <f t="shared" ca="1" si="95"/>
        <v/>
      </c>
      <c r="AK372" s="213" t="str">
        <f t="shared" ca="1" si="96"/>
        <v/>
      </c>
      <c r="AL372" s="213" t="str">
        <f t="shared" ca="1" si="97"/>
        <v/>
      </c>
      <c r="AM372" s="213" t="str">
        <f t="shared" ca="1" si="98"/>
        <v/>
      </c>
      <c r="AN372" s="213" t="str">
        <f t="shared" ca="1" si="99"/>
        <v/>
      </c>
      <c r="AO372" s="213" t="str">
        <f t="shared" ca="1" si="100"/>
        <v/>
      </c>
      <c r="AP372" s="213" t="str">
        <f t="shared" ca="1" si="101"/>
        <v/>
      </c>
      <c r="AQ372" s="213" t="str">
        <f t="shared" ca="1" si="102"/>
        <v/>
      </c>
      <c r="AR372" s="204" t="str">
        <f ca="1">IF(OFFSET($AB372,0,MATCH(A$17,AC$1:AI$1,0))=0,"",OFFSET($AB372,0,MATCH(A$17,AC$1:AI$1,0))&amp;" / "&amp;W372 &amp;" ("&amp;INDEX(Data!DX:DX,MATCH(W372,Data!DT:DT,0))&amp;")")</f>
        <v/>
      </c>
      <c r="AS372" s="204" t="e">
        <f>INDEX(Data!DX:DX,MATCH(W372,Data!DT:DT,0))</f>
        <v>#REF!</v>
      </c>
      <c r="AT372" s="204" t="e">
        <f>MID(INDEX(Data!A:A,MATCH(W372,Data!DT:DT,0)),2,5)</f>
        <v>#REF!</v>
      </c>
      <c r="AU372" s="204" t="e">
        <f>INDEX(Data!DW:DW,MATCH(W372,Data!DT:DT,0))</f>
        <v>#REF!</v>
      </c>
      <c r="AV372" s="204" t="str">
        <f t="shared" ca="1" si="103"/>
        <v/>
      </c>
      <c r="AW372" s="204" t="e">
        <f t="array" aca="1" ref="AW372" ca="1">INDEX($AR$3:$AR$102,MATCH(LARGE(COUNTIF($AQ$3:$AQ$102,"&lt;"&amp;$AQ$3:$AQ$102),ROWS(AQ$3:AQ372)),COUNTIF($AQ$3:$AQ$102,"&lt;"&amp;$AQ$3:$AQ$102),0))</f>
        <v>#NUM!</v>
      </c>
      <c r="AX372" s="344"/>
      <c r="AY372" s="203"/>
      <c r="AZ372" s="203"/>
      <c r="BA372" s="203"/>
      <c r="BB372" s="203"/>
      <c r="BC372" s="203"/>
      <c r="BD372" s="203"/>
      <c r="BE372" s="203"/>
      <c r="BF372" s="203"/>
      <c r="BG372" s="203"/>
      <c r="BH372" s="203"/>
      <c r="BI372" s="203"/>
      <c r="BJ372" s="203"/>
      <c r="BK372" s="203"/>
      <c r="BL372" s="203"/>
      <c r="BM372" s="203"/>
      <c r="BN372" s="203"/>
      <c r="BO372" s="203"/>
      <c r="BP372" s="203"/>
      <c r="BQ372" s="203"/>
      <c r="BR372" s="203"/>
      <c r="BS372" s="203"/>
      <c r="BT372" s="203"/>
      <c r="BU372" s="203"/>
      <c r="BV372" s="203"/>
      <c r="BW372" s="203"/>
      <c r="BX372" s="203"/>
      <c r="BY372" s="203"/>
      <c r="BZ372" s="203"/>
      <c r="CA372" s="203"/>
      <c r="CB372" s="203"/>
      <c r="CC372" s="203"/>
      <c r="CD372" s="203"/>
      <c r="CE372" s="203"/>
      <c r="CF372" s="203"/>
      <c r="CG372" s="203"/>
      <c r="CH372" s="203"/>
      <c r="CI372" s="203"/>
      <c r="CJ372" s="203"/>
      <c r="CK372" s="203"/>
    </row>
    <row r="373" spans="1:89" s="65" customFormat="1" x14ac:dyDescent="0.25">
      <c r="A373" s="261"/>
      <c r="P373" s="203"/>
      <c r="Q373" s="203"/>
      <c r="R373" s="203"/>
      <c r="S373" s="203"/>
      <c r="T373" s="203"/>
      <c r="U373" s="213"/>
      <c r="V373" s="258"/>
      <c r="W373" s="213" t="e">
        <f>Data!#REF!</f>
        <v>#REF!</v>
      </c>
      <c r="X373" s="215">
        <f>IF(ISERROR(INDEX(Data!$DY:$IB,MATCH($W373,Data!$DT:$DT,0),MATCH(X$1&amp;"/"&amp;$A$2,Data!$DY$1:$IB$1,0)))=TRUE,0,INDEX(Data!$DY:$IB,MATCH($W373,Data!$DT:$DT,0),MATCH(X$1&amp;"/"&amp;$A$2,Data!$DY$1:$IB$1,0)))</f>
        <v>0</v>
      </c>
      <c r="Y373" s="215">
        <f>IF(ISERROR(INDEX(Data!$DY:$IB,MATCH($W373,Data!$DT:$DT,0),MATCH(Y$1&amp;"/"&amp;$A$2,Data!$DY$1:$IB$1,0)))=TRUE,0,INDEX(Data!$DY:$IB,MATCH($W373,Data!$DT:$DT,0),MATCH(Y$1&amp;"/"&amp;$A$2,Data!$DY$1:$IB$1,0)))</f>
        <v>0</v>
      </c>
      <c r="Z373" s="215">
        <f>IF(ISERROR(INDEX(Data!$DY:$IB,MATCH($W373,Data!$DT:$DT,0),MATCH(Z$1&amp;"/"&amp;$A$2,Data!$DY$1:$IB$1,0)))=TRUE,0,INDEX(Data!$DY:$IB,MATCH($W373,Data!$DT:$DT,0),MATCH(Z$1&amp;"/"&amp;$A$2,Data!$DY$1:$IB$1,0)))</f>
        <v>0</v>
      </c>
      <c r="AA373" s="215">
        <f>IF(ISERROR(INDEX(Data!$DY:$IB,MATCH($W373,Data!$DT:$DT,0),MATCH(AA$1&amp;"/"&amp;$A$2,Data!$DY$1:$IB$1,0)))=TRUE,0,INDEX(Data!$DY:$IB,MATCH($W373,Data!$DT:$DT,0),MATCH(AA$1&amp;"/"&amp;$A$2,Data!$DY$1:$IB$1,0)))</f>
        <v>0</v>
      </c>
      <c r="AB373" s="215">
        <f>IF(ISERROR(INDEX(Data!$DY:$IB,MATCH($W373,Data!$DT:$DT,0),MATCH(AB$1&amp;"/"&amp;$A$2,Data!$DY$1:$IB$1,0)))=TRUE,0,INDEX(Data!$DY:$IB,MATCH($W373,Data!$DT:$DT,0),MATCH(AB$1&amp;"/"&amp;$A$2,Data!$DY$1:$IB$1,0)))</f>
        <v>0</v>
      </c>
      <c r="AC373" s="213">
        <f t="array" aca="1" ref="AC373" ca="1">SUMPRODUCT(($X373:$AB373&lt;=AC$2)*($X373:$AB373&gt;0))</f>
        <v>0</v>
      </c>
      <c r="AD373" s="213">
        <f t="shared" ca="1" si="104"/>
        <v>0</v>
      </c>
      <c r="AE373" s="213">
        <f t="shared" ca="1" si="104"/>
        <v>0</v>
      </c>
      <c r="AF373" s="213">
        <f t="shared" ca="1" si="104"/>
        <v>0</v>
      </c>
      <c r="AG373" s="213">
        <f t="shared" ca="1" si="104"/>
        <v>0</v>
      </c>
      <c r="AH373" s="213">
        <f t="shared" ca="1" si="104"/>
        <v>0</v>
      </c>
      <c r="AI373" s="213">
        <f t="shared" ca="1" si="94"/>
        <v>0</v>
      </c>
      <c r="AJ373" s="213" t="str">
        <f t="shared" ca="1" si="95"/>
        <v/>
      </c>
      <c r="AK373" s="213" t="str">
        <f t="shared" ca="1" si="96"/>
        <v/>
      </c>
      <c r="AL373" s="213" t="str">
        <f t="shared" ca="1" si="97"/>
        <v/>
      </c>
      <c r="AM373" s="213" t="str">
        <f t="shared" ca="1" si="98"/>
        <v/>
      </c>
      <c r="AN373" s="213" t="str">
        <f t="shared" ca="1" si="99"/>
        <v/>
      </c>
      <c r="AO373" s="213" t="str">
        <f t="shared" ca="1" si="100"/>
        <v/>
      </c>
      <c r="AP373" s="213" t="str">
        <f t="shared" ca="1" si="101"/>
        <v/>
      </c>
      <c r="AQ373" s="213" t="str">
        <f t="shared" ca="1" si="102"/>
        <v/>
      </c>
      <c r="AR373" s="204" t="str">
        <f ca="1">IF(OFFSET($AB373,0,MATCH(A$17,AC$1:AI$1,0))=0,"",OFFSET($AB373,0,MATCH(A$17,AC$1:AI$1,0))&amp;" / "&amp;W373 &amp;" ("&amp;INDEX(Data!DX:DX,MATCH(W373,Data!DT:DT,0))&amp;")")</f>
        <v/>
      </c>
      <c r="AS373" s="204" t="e">
        <f>INDEX(Data!DX:DX,MATCH(W373,Data!DT:DT,0))</f>
        <v>#REF!</v>
      </c>
      <c r="AT373" s="204" t="e">
        <f>MID(INDEX(Data!A:A,MATCH(W373,Data!DT:DT,0)),2,5)</f>
        <v>#REF!</v>
      </c>
      <c r="AU373" s="204" t="e">
        <f>INDEX(Data!DW:DW,MATCH(W373,Data!DT:DT,0))</f>
        <v>#REF!</v>
      </c>
      <c r="AV373" s="204" t="str">
        <f t="shared" ca="1" si="103"/>
        <v/>
      </c>
      <c r="AW373" s="204" t="e">
        <f t="array" aca="1" ref="AW373" ca="1">INDEX($AR$3:$AR$102,MATCH(LARGE(COUNTIF($AQ$3:$AQ$102,"&lt;"&amp;$AQ$3:$AQ$102),ROWS(AQ$3:AQ373)),COUNTIF($AQ$3:$AQ$102,"&lt;"&amp;$AQ$3:$AQ$102),0))</f>
        <v>#NUM!</v>
      </c>
      <c r="AX373" s="344"/>
      <c r="AY373" s="203"/>
      <c r="AZ373" s="203"/>
      <c r="BA373" s="203"/>
      <c r="BB373" s="203"/>
      <c r="BC373" s="203"/>
      <c r="BD373" s="203"/>
      <c r="BE373" s="203"/>
      <c r="BF373" s="203"/>
      <c r="BG373" s="203"/>
      <c r="BH373" s="203"/>
      <c r="BI373" s="203"/>
      <c r="BJ373" s="203"/>
      <c r="BK373" s="203"/>
      <c r="BL373" s="203"/>
      <c r="BM373" s="203"/>
      <c r="BN373" s="203"/>
      <c r="BO373" s="203"/>
      <c r="BP373" s="203"/>
      <c r="BQ373" s="203"/>
      <c r="BR373" s="203"/>
      <c r="BS373" s="203"/>
      <c r="BT373" s="203"/>
      <c r="BU373" s="203"/>
      <c r="BV373" s="203"/>
      <c r="BW373" s="203"/>
      <c r="BX373" s="203"/>
      <c r="BY373" s="203"/>
      <c r="BZ373" s="203"/>
      <c r="CA373" s="203"/>
      <c r="CB373" s="203"/>
      <c r="CC373" s="203"/>
      <c r="CD373" s="203"/>
      <c r="CE373" s="203"/>
      <c r="CF373" s="203"/>
      <c r="CG373" s="203"/>
      <c r="CH373" s="203"/>
      <c r="CI373" s="203"/>
      <c r="CJ373" s="203"/>
      <c r="CK373" s="203"/>
    </row>
    <row r="374" spans="1:89" s="65" customFormat="1" x14ac:dyDescent="0.25">
      <c r="A374" s="261"/>
      <c r="P374" s="203"/>
      <c r="Q374" s="203"/>
      <c r="R374" s="203"/>
      <c r="S374" s="203"/>
      <c r="T374" s="203"/>
      <c r="U374" s="213"/>
      <c r="V374" s="258"/>
      <c r="W374" s="213" t="e">
        <f>Data!#REF!</f>
        <v>#REF!</v>
      </c>
      <c r="X374" s="215">
        <f>IF(ISERROR(INDEX(Data!$DY:$IB,MATCH($W374,Data!$DT:$DT,0),MATCH(X$1&amp;"/"&amp;$A$2,Data!$DY$1:$IB$1,0)))=TRUE,0,INDEX(Data!$DY:$IB,MATCH($W374,Data!$DT:$DT,0),MATCH(X$1&amp;"/"&amp;$A$2,Data!$DY$1:$IB$1,0)))</f>
        <v>0</v>
      </c>
      <c r="Y374" s="215">
        <f>IF(ISERROR(INDEX(Data!$DY:$IB,MATCH($W374,Data!$DT:$DT,0),MATCH(Y$1&amp;"/"&amp;$A$2,Data!$DY$1:$IB$1,0)))=TRUE,0,INDEX(Data!$DY:$IB,MATCH($W374,Data!$DT:$DT,0),MATCH(Y$1&amp;"/"&amp;$A$2,Data!$DY$1:$IB$1,0)))</f>
        <v>0</v>
      </c>
      <c r="Z374" s="215">
        <f>IF(ISERROR(INDEX(Data!$DY:$IB,MATCH($W374,Data!$DT:$DT,0),MATCH(Z$1&amp;"/"&amp;$A$2,Data!$DY$1:$IB$1,0)))=TRUE,0,INDEX(Data!$DY:$IB,MATCH($W374,Data!$DT:$DT,0),MATCH(Z$1&amp;"/"&amp;$A$2,Data!$DY$1:$IB$1,0)))</f>
        <v>0</v>
      </c>
      <c r="AA374" s="215">
        <f>IF(ISERROR(INDEX(Data!$DY:$IB,MATCH($W374,Data!$DT:$DT,0),MATCH(AA$1&amp;"/"&amp;$A$2,Data!$DY$1:$IB$1,0)))=TRUE,0,INDEX(Data!$DY:$IB,MATCH($W374,Data!$DT:$DT,0),MATCH(AA$1&amp;"/"&amp;$A$2,Data!$DY$1:$IB$1,0)))</f>
        <v>0</v>
      </c>
      <c r="AB374" s="215">
        <f>IF(ISERROR(INDEX(Data!$DY:$IB,MATCH($W374,Data!$DT:$DT,0),MATCH(AB$1&amp;"/"&amp;$A$2,Data!$DY$1:$IB$1,0)))=TRUE,0,INDEX(Data!$DY:$IB,MATCH($W374,Data!$DT:$DT,0),MATCH(AB$1&amp;"/"&amp;$A$2,Data!$DY$1:$IB$1,0)))</f>
        <v>0</v>
      </c>
      <c r="AC374" s="213">
        <f t="array" aca="1" ref="AC374" ca="1">SUMPRODUCT(($X374:$AB374&lt;=AC$2)*($X374:$AB374&gt;0))</f>
        <v>0</v>
      </c>
      <c r="AD374" s="213">
        <f t="shared" ca="1" si="104"/>
        <v>0</v>
      </c>
      <c r="AE374" s="213">
        <f t="shared" ca="1" si="104"/>
        <v>0</v>
      </c>
      <c r="AF374" s="213">
        <f t="shared" ca="1" si="104"/>
        <v>0</v>
      </c>
      <c r="AG374" s="213">
        <f t="shared" ca="1" si="104"/>
        <v>0</v>
      </c>
      <c r="AH374" s="213">
        <f t="shared" ca="1" si="104"/>
        <v>0</v>
      </c>
      <c r="AI374" s="213">
        <f t="shared" ca="1" si="94"/>
        <v>0</v>
      </c>
      <c r="AJ374" s="213" t="str">
        <f t="shared" ca="1" si="95"/>
        <v/>
      </c>
      <c r="AK374" s="213" t="str">
        <f t="shared" ca="1" si="96"/>
        <v/>
      </c>
      <c r="AL374" s="213" t="str">
        <f t="shared" ca="1" si="97"/>
        <v/>
      </c>
      <c r="AM374" s="213" t="str">
        <f t="shared" ca="1" si="98"/>
        <v/>
      </c>
      <c r="AN374" s="213" t="str">
        <f t="shared" ca="1" si="99"/>
        <v/>
      </c>
      <c r="AO374" s="213" t="str">
        <f t="shared" ca="1" si="100"/>
        <v/>
      </c>
      <c r="AP374" s="213" t="str">
        <f t="shared" ca="1" si="101"/>
        <v/>
      </c>
      <c r="AQ374" s="213" t="str">
        <f t="shared" ca="1" si="102"/>
        <v/>
      </c>
      <c r="AR374" s="204" t="str">
        <f ca="1">IF(OFFSET($AB374,0,MATCH(A$17,AC$1:AI$1,0))=0,"",OFFSET($AB374,0,MATCH(A$17,AC$1:AI$1,0))&amp;" / "&amp;W374 &amp;" ("&amp;INDEX(Data!DX:DX,MATCH(W374,Data!DT:DT,0))&amp;")")</f>
        <v/>
      </c>
      <c r="AS374" s="204" t="e">
        <f>INDEX(Data!DX:DX,MATCH(W374,Data!DT:DT,0))</f>
        <v>#REF!</v>
      </c>
      <c r="AT374" s="204" t="e">
        <f>MID(INDEX(Data!A:A,MATCH(W374,Data!DT:DT,0)),2,5)</f>
        <v>#REF!</v>
      </c>
      <c r="AU374" s="204" t="e">
        <f>INDEX(Data!DW:DW,MATCH(W374,Data!DT:DT,0))</f>
        <v>#REF!</v>
      </c>
      <c r="AV374" s="204" t="str">
        <f t="shared" ca="1" si="103"/>
        <v/>
      </c>
      <c r="AW374" s="204" t="e">
        <f t="array" aca="1" ref="AW374" ca="1">INDEX($AR$3:$AR$102,MATCH(LARGE(COUNTIF($AQ$3:$AQ$102,"&lt;"&amp;$AQ$3:$AQ$102),ROWS(AQ$3:AQ374)),COUNTIF($AQ$3:$AQ$102,"&lt;"&amp;$AQ$3:$AQ$102),0))</f>
        <v>#NUM!</v>
      </c>
      <c r="AX374" s="344"/>
      <c r="AY374" s="203"/>
      <c r="AZ374" s="203"/>
      <c r="BA374" s="203"/>
      <c r="BB374" s="203"/>
      <c r="BC374" s="203"/>
      <c r="BD374" s="203"/>
      <c r="BE374" s="203"/>
      <c r="BF374" s="203"/>
      <c r="BG374" s="203"/>
      <c r="BH374" s="203"/>
      <c r="BI374" s="203"/>
      <c r="BJ374" s="203"/>
      <c r="BK374" s="203"/>
      <c r="BL374" s="203"/>
      <c r="BM374" s="203"/>
      <c r="BN374" s="203"/>
      <c r="BO374" s="203"/>
      <c r="BP374" s="203"/>
      <c r="BQ374" s="203"/>
      <c r="BR374" s="203"/>
      <c r="BS374" s="203"/>
      <c r="BT374" s="203"/>
      <c r="BU374" s="203"/>
      <c r="BV374" s="203"/>
      <c r="BW374" s="203"/>
      <c r="BX374" s="203"/>
      <c r="BY374" s="203"/>
      <c r="BZ374" s="203"/>
      <c r="CA374" s="203"/>
      <c r="CB374" s="203"/>
      <c r="CC374" s="203"/>
      <c r="CD374" s="203"/>
      <c r="CE374" s="203"/>
      <c r="CF374" s="203"/>
      <c r="CG374" s="203"/>
      <c r="CH374" s="203"/>
      <c r="CI374" s="203"/>
      <c r="CJ374" s="203"/>
      <c r="CK374" s="203"/>
    </row>
    <row r="375" spans="1:89" s="65" customFormat="1" x14ac:dyDescent="0.25">
      <c r="A375" s="261"/>
      <c r="P375" s="203"/>
      <c r="Q375" s="203"/>
      <c r="R375" s="203"/>
      <c r="S375" s="203"/>
      <c r="T375" s="203"/>
      <c r="U375" s="213"/>
      <c r="V375" s="258"/>
      <c r="W375" s="213" t="e">
        <f>Data!#REF!</f>
        <v>#REF!</v>
      </c>
      <c r="X375" s="215">
        <f>IF(ISERROR(INDEX(Data!$DY:$IB,MATCH($W375,Data!$DT:$DT,0),MATCH(X$1&amp;"/"&amp;$A$2,Data!$DY$1:$IB$1,0)))=TRUE,0,INDEX(Data!$DY:$IB,MATCH($W375,Data!$DT:$DT,0),MATCH(X$1&amp;"/"&amp;$A$2,Data!$DY$1:$IB$1,0)))</f>
        <v>0</v>
      </c>
      <c r="Y375" s="215">
        <f>IF(ISERROR(INDEX(Data!$DY:$IB,MATCH($W375,Data!$DT:$DT,0),MATCH(Y$1&amp;"/"&amp;$A$2,Data!$DY$1:$IB$1,0)))=TRUE,0,INDEX(Data!$DY:$IB,MATCH($W375,Data!$DT:$DT,0),MATCH(Y$1&amp;"/"&amp;$A$2,Data!$DY$1:$IB$1,0)))</f>
        <v>0</v>
      </c>
      <c r="Z375" s="215">
        <f>IF(ISERROR(INDEX(Data!$DY:$IB,MATCH($W375,Data!$DT:$DT,0),MATCH(Z$1&amp;"/"&amp;$A$2,Data!$DY$1:$IB$1,0)))=TRUE,0,INDEX(Data!$DY:$IB,MATCH($W375,Data!$DT:$DT,0),MATCH(Z$1&amp;"/"&amp;$A$2,Data!$DY$1:$IB$1,0)))</f>
        <v>0</v>
      </c>
      <c r="AA375" s="215">
        <f>IF(ISERROR(INDEX(Data!$DY:$IB,MATCH($W375,Data!$DT:$DT,0),MATCH(AA$1&amp;"/"&amp;$A$2,Data!$DY$1:$IB$1,0)))=TRUE,0,INDEX(Data!$DY:$IB,MATCH($W375,Data!$DT:$DT,0),MATCH(AA$1&amp;"/"&amp;$A$2,Data!$DY$1:$IB$1,0)))</f>
        <v>0</v>
      </c>
      <c r="AB375" s="215">
        <f>IF(ISERROR(INDEX(Data!$DY:$IB,MATCH($W375,Data!$DT:$DT,0),MATCH(AB$1&amp;"/"&amp;$A$2,Data!$DY$1:$IB$1,0)))=TRUE,0,INDEX(Data!$DY:$IB,MATCH($W375,Data!$DT:$DT,0),MATCH(AB$1&amp;"/"&amp;$A$2,Data!$DY$1:$IB$1,0)))</f>
        <v>0</v>
      </c>
      <c r="AC375" s="213">
        <f t="array" aca="1" ref="AC375" ca="1">SUMPRODUCT(($X375:$AB375&lt;=AC$2)*($X375:$AB375&gt;0))</f>
        <v>0</v>
      </c>
      <c r="AD375" s="213">
        <f t="shared" ca="1" si="104"/>
        <v>0</v>
      </c>
      <c r="AE375" s="213">
        <f t="shared" ca="1" si="104"/>
        <v>0</v>
      </c>
      <c r="AF375" s="213">
        <f t="shared" ca="1" si="104"/>
        <v>0</v>
      </c>
      <c r="AG375" s="213">
        <f t="shared" ca="1" si="104"/>
        <v>0</v>
      </c>
      <c r="AH375" s="213">
        <f t="shared" ca="1" si="104"/>
        <v>0</v>
      </c>
      <c r="AI375" s="213">
        <f t="shared" ca="1" si="94"/>
        <v>0</v>
      </c>
      <c r="AJ375" s="213" t="str">
        <f t="shared" ca="1" si="95"/>
        <v/>
      </c>
      <c r="AK375" s="213" t="str">
        <f t="shared" ca="1" si="96"/>
        <v/>
      </c>
      <c r="AL375" s="213" t="str">
        <f t="shared" ca="1" si="97"/>
        <v/>
      </c>
      <c r="AM375" s="213" t="str">
        <f t="shared" ca="1" si="98"/>
        <v/>
      </c>
      <c r="AN375" s="213" t="str">
        <f t="shared" ca="1" si="99"/>
        <v/>
      </c>
      <c r="AO375" s="213" t="str">
        <f t="shared" ca="1" si="100"/>
        <v/>
      </c>
      <c r="AP375" s="213" t="str">
        <f t="shared" ca="1" si="101"/>
        <v/>
      </c>
      <c r="AQ375" s="213" t="str">
        <f t="shared" ca="1" si="102"/>
        <v/>
      </c>
      <c r="AR375" s="204" t="str">
        <f ca="1">IF(OFFSET($AB375,0,MATCH(A$17,AC$1:AI$1,0))=0,"",OFFSET($AB375,0,MATCH(A$17,AC$1:AI$1,0))&amp;" / "&amp;W375 &amp;" ("&amp;INDEX(Data!DX:DX,MATCH(W375,Data!DT:DT,0))&amp;")")</f>
        <v/>
      </c>
      <c r="AS375" s="204" t="e">
        <f>INDEX(Data!DX:DX,MATCH(W375,Data!DT:DT,0))</f>
        <v>#REF!</v>
      </c>
      <c r="AT375" s="204" t="e">
        <f>MID(INDEX(Data!A:A,MATCH(W375,Data!DT:DT,0)),2,5)</f>
        <v>#REF!</v>
      </c>
      <c r="AU375" s="204" t="e">
        <f>INDEX(Data!DW:DW,MATCH(W375,Data!DT:DT,0))</f>
        <v>#REF!</v>
      </c>
      <c r="AV375" s="204" t="str">
        <f t="shared" ca="1" si="103"/>
        <v/>
      </c>
      <c r="AW375" s="204" t="e">
        <f t="array" aca="1" ref="AW375" ca="1">INDEX($AR$3:$AR$102,MATCH(LARGE(COUNTIF($AQ$3:$AQ$102,"&lt;"&amp;$AQ$3:$AQ$102),ROWS(AQ$3:AQ375)),COUNTIF($AQ$3:$AQ$102,"&lt;"&amp;$AQ$3:$AQ$102),0))</f>
        <v>#NUM!</v>
      </c>
      <c r="AX375" s="344"/>
      <c r="AY375" s="203"/>
      <c r="AZ375" s="203"/>
      <c r="BA375" s="203"/>
      <c r="BB375" s="203"/>
      <c r="BC375" s="203"/>
      <c r="BD375" s="203"/>
      <c r="BE375" s="203"/>
      <c r="BF375" s="203"/>
      <c r="BG375" s="203"/>
      <c r="BH375" s="203"/>
      <c r="BI375" s="203"/>
      <c r="BJ375" s="203"/>
      <c r="BK375" s="203"/>
      <c r="BL375" s="203"/>
      <c r="BM375" s="203"/>
      <c r="BN375" s="203"/>
      <c r="BO375" s="203"/>
      <c r="BP375" s="203"/>
      <c r="BQ375" s="203"/>
      <c r="BR375" s="203"/>
      <c r="BS375" s="203"/>
      <c r="BT375" s="203"/>
      <c r="BU375" s="203"/>
      <c r="BV375" s="203"/>
      <c r="BW375" s="203"/>
      <c r="BX375" s="203"/>
      <c r="BY375" s="203"/>
      <c r="BZ375" s="203"/>
      <c r="CA375" s="203"/>
      <c r="CB375" s="203"/>
      <c r="CC375" s="203"/>
      <c r="CD375" s="203"/>
      <c r="CE375" s="203"/>
      <c r="CF375" s="203"/>
      <c r="CG375" s="203"/>
      <c r="CH375" s="203"/>
      <c r="CI375" s="203"/>
      <c r="CJ375" s="203"/>
      <c r="CK375" s="203"/>
    </row>
    <row r="376" spans="1:89" s="65" customFormat="1" x14ac:dyDescent="0.25">
      <c r="A376" s="261"/>
      <c r="P376" s="203"/>
      <c r="Q376" s="203"/>
      <c r="R376" s="203"/>
      <c r="S376" s="203"/>
      <c r="T376" s="203"/>
      <c r="U376" s="213"/>
      <c r="V376" s="258"/>
      <c r="W376" s="213" t="e">
        <f>Data!#REF!</f>
        <v>#REF!</v>
      </c>
      <c r="X376" s="215">
        <f>IF(ISERROR(INDEX(Data!$DY:$IB,MATCH($W376,Data!$DT:$DT,0),MATCH(X$1&amp;"/"&amp;$A$2,Data!$DY$1:$IB$1,0)))=TRUE,0,INDEX(Data!$DY:$IB,MATCH($W376,Data!$DT:$DT,0),MATCH(X$1&amp;"/"&amp;$A$2,Data!$DY$1:$IB$1,0)))</f>
        <v>0</v>
      </c>
      <c r="Y376" s="215">
        <f>IF(ISERROR(INDEX(Data!$DY:$IB,MATCH($W376,Data!$DT:$DT,0),MATCH(Y$1&amp;"/"&amp;$A$2,Data!$DY$1:$IB$1,0)))=TRUE,0,INDEX(Data!$DY:$IB,MATCH($W376,Data!$DT:$DT,0),MATCH(Y$1&amp;"/"&amp;$A$2,Data!$DY$1:$IB$1,0)))</f>
        <v>0</v>
      </c>
      <c r="Z376" s="215">
        <f>IF(ISERROR(INDEX(Data!$DY:$IB,MATCH($W376,Data!$DT:$DT,0),MATCH(Z$1&amp;"/"&amp;$A$2,Data!$DY$1:$IB$1,0)))=TRUE,0,INDEX(Data!$DY:$IB,MATCH($W376,Data!$DT:$DT,0),MATCH(Z$1&amp;"/"&amp;$A$2,Data!$DY$1:$IB$1,0)))</f>
        <v>0</v>
      </c>
      <c r="AA376" s="215">
        <f>IF(ISERROR(INDEX(Data!$DY:$IB,MATCH($W376,Data!$DT:$DT,0),MATCH(AA$1&amp;"/"&amp;$A$2,Data!$DY$1:$IB$1,0)))=TRUE,0,INDEX(Data!$DY:$IB,MATCH($W376,Data!$DT:$DT,0),MATCH(AA$1&amp;"/"&amp;$A$2,Data!$DY$1:$IB$1,0)))</f>
        <v>0</v>
      </c>
      <c r="AB376" s="215">
        <f>IF(ISERROR(INDEX(Data!$DY:$IB,MATCH($W376,Data!$DT:$DT,0),MATCH(AB$1&amp;"/"&amp;$A$2,Data!$DY$1:$IB$1,0)))=TRUE,0,INDEX(Data!$DY:$IB,MATCH($W376,Data!$DT:$DT,0),MATCH(AB$1&amp;"/"&amp;$A$2,Data!$DY$1:$IB$1,0)))</f>
        <v>0</v>
      </c>
      <c r="AC376" s="213">
        <f t="array" aca="1" ref="AC376" ca="1">SUMPRODUCT(($X376:$AB376&lt;=AC$2)*($X376:$AB376&gt;0))</f>
        <v>0</v>
      </c>
      <c r="AD376" s="213">
        <f t="shared" ca="1" si="104"/>
        <v>0</v>
      </c>
      <c r="AE376" s="213">
        <f t="shared" ca="1" si="104"/>
        <v>0</v>
      </c>
      <c r="AF376" s="213">
        <f t="shared" ca="1" si="104"/>
        <v>0</v>
      </c>
      <c r="AG376" s="213">
        <f t="shared" ca="1" si="104"/>
        <v>0</v>
      </c>
      <c r="AH376" s="213">
        <f t="shared" ca="1" si="104"/>
        <v>0</v>
      </c>
      <c r="AI376" s="213">
        <f t="shared" ca="1" si="94"/>
        <v>0</v>
      </c>
      <c r="AJ376" s="213" t="str">
        <f t="shared" ca="1" si="95"/>
        <v/>
      </c>
      <c r="AK376" s="213" t="str">
        <f t="shared" ca="1" si="96"/>
        <v/>
      </c>
      <c r="AL376" s="213" t="str">
        <f t="shared" ca="1" si="97"/>
        <v/>
      </c>
      <c r="AM376" s="213" t="str">
        <f t="shared" ca="1" si="98"/>
        <v/>
      </c>
      <c r="AN376" s="213" t="str">
        <f t="shared" ca="1" si="99"/>
        <v/>
      </c>
      <c r="AO376" s="213" t="str">
        <f t="shared" ca="1" si="100"/>
        <v/>
      </c>
      <c r="AP376" s="213" t="str">
        <f t="shared" ca="1" si="101"/>
        <v/>
      </c>
      <c r="AQ376" s="213" t="str">
        <f t="shared" ca="1" si="102"/>
        <v/>
      </c>
      <c r="AR376" s="204" t="str">
        <f ca="1">IF(OFFSET($AB376,0,MATCH(A$17,AC$1:AI$1,0))=0,"",OFFSET($AB376,0,MATCH(A$17,AC$1:AI$1,0))&amp;" / "&amp;W376 &amp;" ("&amp;INDEX(Data!DX:DX,MATCH(W376,Data!DT:DT,0))&amp;")")</f>
        <v/>
      </c>
      <c r="AS376" s="204" t="e">
        <f>INDEX(Data!DX:DX,MATCH(W376,Data!DT:DT,0))</f>
        <v>#REF!</v>
      </c>
      <c r="AT376" s="204" t="e">
        <f>MID(INDEX(Data!A:A,MATCH(W376,Data!DT:DT,0)),2,5)</f>
        <v>#REF!</v>
      </c>
      <c r="AU376" s="204" t="e">
        <f>INDEX(Data!DW:DW,MATCH(W376,Data!DT:DT,0))</f>
        <v>#REF!</v>
      </c>
      <c r="AV376" s="204" t="str">
        <f t="shared" ca="1" si="103"/>
        <v/>
      </c>
      <c r="AW376" s="204" t="e">
        <f t="array" aca="1" ref="AW376" ca="1">INDEX($AR$3:$AR$102,MATCH(LARGE(COUNTIF($AQ$3:$AQ$102,"&lt;"&amp;$AQ$3:$AQ$102),ROWS(AQ$3:AQ376)),COUNTIF($AQ$3:$AQ$102,"&lt;"&amp;$AQ$3:$AQ$102),0))</f>
        <v>#NUM!</v>
      </c>
      <c r="AX376" s="344"/>
      <c r="AY376" s="203"/>
      <c r="AZ376" s="203"/>
      <c r="BA376" s="203"/>
      <c r="BB376" s="203"/>
      <c r="BC376" s="203"/>
      <c r="BD376" s="203"/>
      <c r="BE376" s="203"/>
      <c r="BF376" s="203"/>
      <c r="BG376" s="203"/>
      <c r="BH376" s="203"/>
      <c r="BI376" s="203"/>
      <c r="BJ376" s="203"/>
      <c r="BK376" s="203"/>
      <c r="BL376" s="203"/>
      <c r="BM376" s="203"/>
      <c r="BN376" s="203"/>
      <c r="BO376" s="203"/>
      <c r="BP376" s="203"/>
      <c r="BQ376" s="203"/>
      <c r="BR376" s="203"/>
      <c r="BS376" s="203"/>
      <c r="BT376" s="203"/>
      <c r="BU376" s="203"/>
      <c r="BV376" s="203"/>
      <c r="BW376" s="203"/>
      <c r="BX376" s="203"/>
      <c r="BY376" s="203"/>
      <c r="BZ376" s="203"/>
      <c r="CA376" s="203"/>
      <c r="CB376" s="203"/>
      <c r="CC376" s="203"/>
      <c r="CD376" s="203"/>
      <c r="CE376" s="203"/>
      <c r="CF376" s="203"/>
      <c r="CG376" s="203"/>
      <c r="CH376" s="203"/>
      <c r="CI376" s="203"/>
      <c r="CJ376" s="203"/>
      <c r="CK376" s="203"/>
    </row>
    <row r="377" spans="1:89" s="65" customFormat="1" x14ac:dyDescent="0.25">
      <c r="A377" s="261"/>
      <c r="P377" s="203"/>
      <c r="Q377" s="203"/>
      <c r="R377" s="203"/>
      <c r="S377" s="203"/>
      <c r="T377" s="203"/>
      <c r="U377" s="213"/>
      <c r="V377" s="258"/>
      <c r="W377" s="213" t="e">
        <f>Data!#REF!</f>
        <v>#REF!</v>
      </c>
      <c r="X377" s="215">
        <f>IF(ISERROR(INDEX(Data!$DY:$IB,MATCH($W377,Data!$DT:$DT,0),MATCH(X$1&amp;"/"&amp;$A$2,Data!$DY$1:$IB$1,0)))=TRUE,0,INDEX(Data!$DY:$IB,MATCH($W377,Data!$DT:$DT,0),MATCH(X$1&amp;"/"&amp;$A$2,Data!$DY$1:$IB$1,0)))</f>
        <v>0</v>
      </c>
      <c r="Y377" s="215">
        <f>IF(ISERROR(INDEX(Data!$DY:$IB,MATCH($W377,Data!$DT:$DT,0),MATCH(Y$1&amp;"/"&amp;$A$2,Data!$DY$1:$IB$1,0)))=TRUE,0,INDEX(Data!$DY:$IB,MATCH($W377,Data!$DT:$DT,0),MATCH(Y$1&amp;"/"&amp;$A$2,Data!$DY$1:$IB$1,0)))</f>
        <v>0</v>
      </c>
      <c r="Z377" s="215">
        <f>IF(ISERROR(INDEX(Data!$DY:$IB,MATCH($W377,Data!$DT:$DT,0),MATCH(Z$1&amp;"/"&amp;$A$2,Data!$DY$1:$IB$1,0)))=TRUE,0,INDEX(Data!$DY:$IB,MATCH($W377,Data!$DT:$DT,0),MATCH(Z$1&amp;"/"&amp;$A$2,Data!$DY$1:$IB$1,0)))</f>
        <v>0</v>
      </c>
      <c r="AA377" s="215">
        <f>IF(ISERROR(INDEX(Data!$DY:$IB,MATCH($W377,Data!$DT:$DT,0),MATCH(AA$1&amp;"/"&amp;$A$2,Data!$DY$1:$IB$1,0)))=TRUE,0,INDEX(Data!$DY:$IB,MATCH($W377,Data!$DT:$DT,0),MATCH(AA$1&amp;"/"&amp;$A$2,Data!$DY$1:$IB$1,0)))</f>
        <v>0</v>
      </c>
      <c r="AB377" s="215">
        <f>IF(ISERROR(INDEX(Data!$DY:$IB,MATCH($W377,Data!$DT:$DT,0),MATCH(AB$1&amp;"/"&amp;$A$2,Data!$DY$1:$IB$1,0)))=TRUE,0,INDEX(Data!$DY:$IB,MATCH($W377,Data!$DT:$DT,0),MATCH(AB$1&amp;"/"&amp;$A$2,Data!$DY$1:$IB$1,0)))</f>
        <v>0</v>
      </c>
      <c r="AC377" s="213">
        <f t="array" aca="1" ref="AC377" ca="1">SUMPRODUCT(($X377:$AB377&lt;=AC$2)*($X377:$AB377&gt;0))</f>
        <v>0</v>
      </c>
      <c r="AD377" s="213">
        <f t="shared" ca="1" si="104"/>
        <v>0</v>
      </c>
      <c r="AE377" s="213">
        <f t="shared" ca="1" si="104"/>
        <v>0</v>
      </c>
      <c r="AF377" s="213">
        <f t="shared" ca="1" si="104"/>
        <v>0</v>
      </c>
      <c r="AG377" s="213">
        <f t="shared" ca="1" si="104"/>
        <v>0</v>
      </c>
      <c r="AH377" s="213">
        <f t="shared" ca="1" si="104"/>
        <v>0</v>
      </c>
      <c r="AI377" s="213">
        <f t="shared" ca="1" si="94"/>
        <v>0</v>
      </c>
      <c r="AJ377" s="213" t="str">
        <f t="shared" ca="1" si="95"/>
        <v/>
      </c>
      <c r="AK377" s="213" t="str">
        <f t="shared" ca="1" si="96"/>
        <v/>
      </c>
      <c r="AL377" s="213" t="str">
        <f t="shared" ca="1" si="97"/>
        <v/>
      </c>
      <c r="AM377" s="213" t="str">
        <f t="shared" ca="1" si="98"/>
        <v/>
      </c>
      <c r="AN377" s="213" t="str">
        <f t="shared" ca="1" si="99"/>
        <v/>
      </c>
      <c r="AO377" s="213" t="str">
        <f t="shared" ca="1" si="100"/>
        <v/>
      </c>
      <c r="AP377" s="213" t="str">
        <f t="shared" ca="1" si="101"/>
        <v/>
      </c>
      <c r="AQ377" s="213" t="str">
        <f t="shared" ca="1" si="102"/>
        <v/>
      </c>
      <c r="AR377" s="204" t="str">
        <f ca="1">IF(OFFSET($AB377,0,MATCH(A$17,AC$1:AI$1,0))=0,"",OFFSET($AB377,0,MATCH(A$17,AC$1:AI$1,0))&amp;" / "&amp;W377 &amp;" ("&amp;INDEX(Data!DX:DX,MATCH(W377,Data!DT:DT,0))&amp;")")</f>
        <v/>
      </c>
      <c r="AS377" s="204" t="e">
        <f>INDEX(Data!DX:DX,MATCH(W377,Data!DT:DT,0))</f>
        <v>#REF!</v>
      </c>
      <c r="AT377" s="204" t="e">
        <f>MID(INDEX(Data!A:A,MATCH(W377,Data!DT:DT,0)),2,5)</f>
        <v>#REF!</v>
      </c>
      <c r="AU377" s="204" t="e">
        <f>INDEX(Data!DW:DW,MATCH(W377,Data!DT:DT,0))</f>
        <v>#REF!</v>
      </c>
      <c r="AV377" s="204" t="str">
        <f t="shared" ca="1" si="103"/>
        <v/>
      </c>
      <c r="AW377" s="204" t="e">
        <f t="array" aca="1" ref="AW377" ca="1">INDEX($AR$3:$AR$102,MATCH(LARGE(COUNTIF($AQ$3:$AQ$102,"&lt;"&amp;$AQ$3:$AQ$102),ROWS(AQ$3:AQ377)),COUNTIF($AQ$3:$AQ$102,"&lt;"&amp;$AQ$3:$AQ$102),0))</f>
        <v>#NUM!</v>
      </c>
      <c r="AX377" s="344"/>
      <c r="AY377" s="203"/>
      <c r="AZ377" s="203"/>
      <c r="BA377" s="203"/>
      <c r="BB377" s="203"/>
      <c r="BC377" s="203"/>
      <c r="BD377" s="203"/>
      <c r="BE377" s="203"/>
      <c r="BF377" s="203"/>
      <c r="BG377" s="203"/>
      <c r="BH377" s="203"/>
      <c r="BI377" s="203"/>
      <c r="BJ377" s="203"/>
      <c r="BK377" s="203"/>
      <c r="BL377" s="203"/>
      <c r="BM377" s="203"/>
      <c r="BN377" s="203"/>
      <c r="BO377" s="203"/>
      <c r="BP377" s="203"/>
      <c r="BQ377" s="203"/>
      <c r="BR377" s="203"/>
      <c r="BS377" s="203"/>
      <c r="BT377" s="203"/>
      <c r="BU377" s="203"/>
      <c r="BV377" s="203"/>
      <c r="BW377" s="203"/>
      <c r="BX377" s="203"/>
      <c r="BY377" s="203"/>
      <c r="BZ377" s="203"/>
      <c r="CA377" s="203"/>
      <c r="CB377" s="203"/>
      <c r="CC377" s="203"/>
      <c r="CD377" s="203"/>
      <c r="CE377" s="203"/>
      <c r="CF377" s="203"/>
      <c r="CG377" s="203"/>
      <c r="CH377" s="203"/>
      <c r="CI377" s="203"/>
      <c r="CJ377" s="203"/>
      <c r="CK377" s="203"/>
    </row>
    <row r="378" spans="1:89" s="65" customFormat="1" x14ac:dyDescent="0.25">
      <c r="A378" s="261"/>
      <c r="P378" s="203"/>
      <c r="Q378" s="203"/>
      <c r="R378" s="203"/>
      <c r="S378" s="203"/>
      <c r="T378" s="203"/>
      <c r="U378" s="213"/>
      <c r="V378" s="258"/>
      <c r="W378" s="213" t="e">
        <f>Data!#REF!</f>
        <v>#REF!</v>
      </c>
      <c r="X378" s="215">
        <f>IF(ISERROR(INDEX(Data!$DY:$IB,MATCH($W378,Data!$DT:$DT,0),MATCH(X$1&amp;"/"&amp;$A$2,Data!$DY$1:$IB$1,0)))=TRUE,0,INDEX(Data!$DY:$IB,MATCH($W378,Data!$DT:$DT,0),MATCH(X$1&amp;"/"&amp;$A$2,Data!$DY$1:$IB$1,0)))</f>
        <v>0</v>
      </c>
      <c r="Y378" s="215">
        <f>IF(ISERROR(INDEX(Data!$DY:$IB,MATCH($W378,Data!$DT:$DT,0),MATCH(Y$1&amp;"/"&amp;$A$2,Data!$DY$1:$IB$1,0)))=TRUE,0,INDEX(Data!$DY:$IB,MATCH($W378,Data!$DT:$DT,0),MATCH(Y$1&amp;"/"&amp;$A$2,Data!$DY$1:$IB$1,0)))</f>
        <v>0</v>
      </c>
      <c r="Z378" s="215">
        <f>IF(ISERROR(INDEX(Data!$DY:$IB,MATCH($W378,Data!$DT:$DT,0),MATCH(Z$1&amp;"/"&amp;$A$2,Data!$DY$1:$IB$1,0)))=TRUE,0,INDEX(Data!$DY:$IB,MATCH($W378,Data!$DT:$DT,0),MATCH(Z$1&amp;"/"&amp;$A$2,Data!$DY$1:$IB$1,0)))</f>
        <v>0</v>
      </c>
      <c r="AA378" s="215">
        <f>IF(ISERROR(INDEX(Data!$DY:$IB,MATCH($W378,Data!$DT:$DT,0),MATCH(AA$1&amp;"/"&amp;$A$2,Data!$DY$1:$IB$1,0)))=TRUE,0,INDEX(Data!$DY:$IB,MATCH($W378,Data!$DT:$DT,0),MATCH(AA$1&amp;"/"&amp;$A$2,Data!$DY$1:$IB$1,0)))</f>
        <v>0</v>
      </c>
      <c r="AB378" s="215">
        <f>IF(ISERROR(INDEX(Data!$DY:$IB,MATCH($W378,Data!$DT:$DT,0),MATCH(AB$1&amp;"/"&amp;$A$2,Data!$DY$1:$IB$1,0)))=TRUE,0,INDEX(Data!$DY:$IB,MATCH($W378,Data!$DT:$DT,0),MATCH(AB$1&amp;"/"&amp;$A$2,Data!$DY$1:$IB$1,0)))</f>
        <v>0</v>
      </c>
      <c r="AC378" s="213">
        <f t="array" aca="1" ref="AC378" ca="1">SUMPRODUCT(($X378:$AB378&lt;=AC$2)*($X378:$AB378&gt;0))</f>
        <v>0</v>
      </c>
      <c r="AD378" s="213">
        <f t="shared" ca="1" si="104"/>
        <v>0</v>
      </c>
      <c r="AE378" s="213">
        <f t="shared" ca="1" si="104"/>
        <v>0</v>
      </c>
      <c r="AF378" s="213">
        <f t="shared" ca="1" si="104"/>
        <v>0</v>
      </c>
      <c r="AG378" s="213">
        <f t="shared" ca="1" si="104"/>
        <v>0</v>
      </c>
      <c r="AH378" s="213">
        <f t="shared" ca="1" si="104"/>
        <v>0</v>
      </c>
      <c r="AI378" s="213">
        <f t="shared" ca="1" si="94"/>
        <v>0</v>
      </c>
      <c r="AJ378" s="213" t="str">
        <f t="shared" ca="1" si="95"/>
        <v/>
      </c>
      <c r="AK378" s="213" t="str">
        <f t="shared" ca="1" si="96"/>
        <v/>
      </c>
      <c r="AL378" s="213" t="str">
        <f t="shared" ca="1" si="97"/>
        <v/>
      </c>
      <c r="AM378" s="213" t="str">
        <f t="shared" ca="1" si="98"/>
        <v/>
      </c>
      <c r="AN378" s="213" t="str">
        <f t="shared" ca="1" si="99"/>
        <v/>
      </c>
      <c r="AO378" s="213" t="str">
        <f t="shared" ca="1" si="100"/>
        <v/>
      </c>
      <c r="AP378" s="213" t="str">
        <f t="shared" ca="1" si="101"/>
        <v/>
      </c>
      <c r="AQ378" s="213" t="str">
        <f t="shared" ca="1" si="102"/>
        <v/>
      </c>
      <c r="AR378" s="204" t="str">
        <f ca="1">IF(OFFSET($AB378,0,MATCH(A$17,AC$1:AI$1,0))=0,"",OFFSET($AB378,0,MATCH(A$17,AC$1:AI$1,0))&amp;" / "&amp;W378 &amp;" ("&amp;INDEX(Data!DX:DX,MATCH(W378,Data!DT:DT,0))&amp;")")</f>
        <v/>
      </c>
      <c r="AS378" s="204" t="e">
        <f>INDEX(Data!DX:DX,MATCH(W378,Data!DT:DT,0))</f>
        <v>#REF!</v>
      </c>
      <c r="AT378" s="204" t="e">
        <f>MID(INDEX(Data!A:A,MATCH(W378,Data!DT:DT,0)),2,5)</f>
        <v>#REF!</v>
      </c>
      <c r="AU378" s="204" t="e">
        <f>INDEX(Data!DW:DW,MATCH(W378,Data!DT:DT,0))</f>
        <v>#REF!</v>
      </c>
      <c r="AV378" s="204" t="str">
        <f t="shared" ca="1" si="103"/>
        <v/>
      </c>
      <c r="AW378" s="204" t="e">
        <f t="array" aca="1" ref="AW378" ca="1">INDEX($AR$3:$AR$102,MATCH(LARGE(COUNTIF($AQ$3:$AQ$102,"&lt;"&amp;$AQ$3:$AQ$102),ROWS(AQ$3:AQ378)),COUNTIF($AQ$3:$AQ$102,"&lt;"&amp;$AQ$3:$AQ$102),0))</f>
        <v>#NUM!</v>
      </c>
      <c r="AX378" s="344"/>
      <c r="AY378" s="203"/>
      <c r="AZ378" s="203"/>
      <c r="BA378" s="203"/>
      <c r="BB378" s="203"/>
      <c r="BC378" s="203"/>
      <c r="BD378" s="203"/>
      <c r="BE378" s="203"/>
      <c r="BF378" s="203"/>
      <c r="BG378" s="203"/>
      <c r="BH378" s="203"/>
      <c r="BI378" s="203"/>
      <c r="BJ378" s="203"/>
      <c r="BK378" s="203"/>
      <c r="BL378" s="203"/>
      <c r="BM378" s="203"/>
      <c r="BN378" s="203"/>
      <c r="BO378" s="203"/>
      <c r="BP378" s="203"/>
      <c r="BQ378" s="203"/>
      <c r="BR378" s="203"/>
      <c r="BS378" s="203"/>
      <c r="BT378" s="203"/>
      <c r="BU378" s="203"/>
      <c r="BV378" s="203"/>
      <c r="BW378" s="203"/>
      <c r="BX378" s="203"/>
      <c r="BY378" s="203"/>
      <c r="BZ378" s="203"/>
      <c r="CA378" s="203"/>
      <c r="CB378" s="203"/>
      <c r="CC378" s="203"/>
      <c r="CD378" s="203"/>
      <c r="CE378" s="203"/>
      <c r="CF378" s="203"/>
      <c r="CG378" s="203"/>
      <c r="CH378" s="203"/>
      <c r="CI378" s="203"/>
      <c r="CJ378" s="203"/>
      <c r="CK378" s="203"/>
    </row>
    <row r="379" spans="1:89" s="65" customFormat="1" x14ac:dyDescent="0.25">
      <c r="A379" s="261"/>
      <c r="P379" s="203"/>
      <c r="Q379" s="203"/>
      <c r="R379" s="203"/>
      <c r="S379" s="203"/>
      <c r="T379" s="203"/>
      <c r="U379" s="213"/>
      <c r="V379" s="258"/>
      <c r="W379" s="213" t="e">
        <f>Data!#REF!</f>
        <v>#REF!</v>
      </c>
      <c r="X379" s="215">
        <f>IF(ISERROR(INDEX(Data!$DY:$IB,MATCH($W379,Data!$DT:$DT,0),MATCH(X$1&amp;"/"&amp;$A$2,Data!$DY$1:$IB$1,0)))=TRUE,0,INDEX(Data!$DY:$IB,MATCH($W379,Data!$DT:$DT,0),MATCH(X$1&amp;"/"&amp;$A$2,Data!$DY$1:$IB$1,0)))</f>
        <v>0</v>
      </c>
      <c r="Y379" s="215">
        <f>IF(ISERROR(INDEX(Data!$DY:$IB,MATCH($W379,Data!$DT:$DT,0),MATCH(Y$1&amp;"/"&amp;$A$2,Data!$DY$1:$IB$1,0)))=TRUE,0,INDEX(Data!$DY:$IB,MATCH($W379,Data!$DT:$DT,0),MATCH(Y$1&amp;"/"&amp;$A$2,Data!$DY$1:$IB$1,0)))</f>
        <v>0</v>
      </c>
      <c r="Z379" s="215">
        <f>IF(ISERROR(INDEX(Data!$DY:$IB,MATCH($W379,Data!$DT:$DT,0),MATCH(Z$1&amp;"/"&amp;$A$2,Data!$DY$1:$IB$1,0)))=TRUE,0,INDEX(Data!$DY:$IB,MATCH($W379,Data!$DT:$DT,0),MATCH(Z$1&amp;"/"&amp;$A$2,Data!$DY$1:$IB$1,0)))</f>
        <v>0</v>
      </c>
      <c r="AA379" s="215">
        <f>IF(ISERROR(INDEX(Data!$DY:$IB,MATCH($W379,Data!$DT:$DT,0),MATCH(AA$1&amp;"/"&amp;$A$2,Data!$DY$1:$IB$1,0)))=TRUE,0,INDEX(Data!$DY:$IB,MATCH($W379,Data!$DT:$DT,0),MATCH(AA$1&amp;"/"&amp;$A$2,Data!$DY$1:$IB$1,0)))</f>
        <v>0</v>
      </c>
      <c r="AB379" s="215">
        <f>IF(ISERROR(INDEX(Data!$DY:$IB,MATCH($W379,Data!$DT:$DT,0),MATCH(AB$1&amp;"/"&amp;$A$2,Data!$DY$1:$IB$1,0)))=TRUE,0,INDEX(Data!$DY:$IB,MATCH($W379,Data!$DT:$DT,0),MATCH(AB$1&amp;"/"&amp;$A$2,Data!$DY$1:$IB$1,0)))</f>
        <v>0</v>
      </c>
      <c r="AC379" s="213">
        <f t="array" aca="1" ref="AC379" ca="1">SUMPRODUCT(($X379:$AB379&lt;=AC$2)*($X379:$AB379&gt;0))</f>
        <v>0</v>
      </c>
      <c r="AD379" s="213">
        <f t="shared" ca="1" si="104"/>
        <v>0</v>
      </c>
      <c r="AE379" s="213">
        <f t="shared" ca="1" si="104"/>
        <v>0</v>
      </c>
      <c r="AF379" s="213">
        <f t="shared" ca="1" si="104"/>
        <v>0</v>
      </c>
      <c r="AG379" s="213">
        <f t="shared" ca="1" si="104"/>
        <v>0</v>
      </c>
      <c r="AH379" s="213">
        <f t="shared" ca="1" si="104"/>
        <v>0</v>
      </c>
      <c r="AI379" s="213">
        <f t="shared" ca="1" si="94"/>
        <v>0</v>
      </c>
      <c r="AJ379" s="213" t="str">
        <f t="shared" ca="1" si="95"/>
        <v/>
      </c>
      <c r="AK379" s="213" t="str">
        <f t="shared" ca="1" si="96"/>
        <v/>
      </c>
      <c r="AL379" s="213" t="str">
        <f t="shared" ca="1" si="97"/>
        <v/>
      </c>
      <c r="AM379" s="213" t="str">
        <f t="shared" ca="1" si="98"/>
        <v/>
      </c>
      <c r="AN379" s="213" t="str">
        <f t="shared" ca="1" si="99"/>
        <v/>
      </c>
      <c r="AO379" s="213" t="str">
        <f t="shared" ca="1" si="100"/>
        <v/>
      </c>
      <c r="AP379" s="213" t="str">
        <f t="shared" ca="1" si="101"/>
        <v/>
      </c>
      <c r="AQ379" s="213" t="str">
        <f t="shared" ca="1" si="102"/>
        <v/>
      </c>
      <c r="AR379" s="204" t="str">
        <f ca="1">IF(OFFSET($AB379,0,MATCH(A$17,AC$1:AI$1,0))=0,"",OFFSET($AB379,0,MATCH(A$17,AC$1:AI$1,0))&amp;" / "&amp;W379 &amp;" ("&amp;INDEX(Data!DX:DX,MATCH(W379,Data!DT:DT,0))&amp;")")</f>
        <v/>
      </c>
      <c r="AS379" s="204" t="e">
        <f>INDEX(Data!DX:DX,MATCH(W379,Data!DT:DT,0))</f>
        <v>#REF!</v>
      </c>
      <c r="AT379" s="204" t="e">
        <f>MID(INDEX(Data!A:A,MATCH(W379,Data!DT:DT,0)),2,5)</f>
        <v>#REF!</v>
      </c>
      <c r="AU379" s="204" t="e">
        <f>INDEX(Data!DW:DW,MATCH(W379,Data!DT:DT,0))</f>
        <v>#REF!</v>
      </c>
      <c r="AV379" s="204" t="str">
        <f t="shared" ca="1" si="103"/>
        <v/>
      </c>
      <c r="AW379" s="204" t="e">
        <f t="array" aca="1" ref="AW379" ca="1">INDEX($AR$3:$AR$102,MATCH(LARGE(COUNTIF($AQ$3:$AQ$102,"&lt;"&amp;$AQ$3:$AQ$102),ROWS(AQ$3:AQ379)),COUNTIF($AQ$3:$AQ$102,"&lt;"&amp;$AQ$3:$AQ$102),0))</f>
        <v>#NUM!</v>
      </c>
      <c r="AX379" s="344"/>
      <c r="AY379" s="203"/>
      <c r="AZ379" s="203"/>
      <c r="BA379" s="203"/>
      <c r="BB379" s="203"/>
      <c r="BC379" s="203"/>
      <c r="BD379" s="203"/>
      <c r="BE379" s="203"/>
      <c r="BF379" s="203"/>
      <c r="BG379" s="203"/>
      <c r="BH379" s="203"/>
      <c r="BI379" s="203"/>
      <c r="BJ379" s="203"/>
      <c r="BK379" s="203"/>
      <c r="BL379" s="203"/>
      <c r="BM379" s="203"/>
      <c r="BN379" s="203"/>
      <c r="BO379" s="203"/>
      <c r="BP379" s="203"/>
      <c r="BQ379" s="203"/>
      <c r="BR379" s="203"/>
      <c r="BS379" s="203"/>
      <c r="BT379" s="203"/>
      <c r="BU379" s="203"/>
      <c r="BV379" s="203"/>
      <c r="BW379" s="203"/>
      <c r="BX379" s="203"/>
      <c r="BY379" s="203"/>
      <c r="BZ379" s="203"/>
      <c r="CA379" s="203"/>
      <c r="CB379" s="203"/>
      <c r="CC379" s="203"/>
      <c r="CD379" s="203"/>
      <c r="CE379" s="203"/>
      <c r="CF379" s="203"/>
      <c r="CG379" s="203"/>
      <c r="CH379" s="203"/>
      <c r="CI379" s="203"/>
      <c r="CJ379" s="203"/>
      <c r="CK379" s="203"/>
    </row>
    <row r="380" spans="1:89" s="65" customFormat="1" x14ac:dyDescent="0.25">
      <c r="A380" s="261"/>
      <c r="P380" s="203"/>
      <c r="Q380" s="203"/>
      <c r="R380" s="203"/>
      <c r="S380" s="203"/>
      <c r="T380" s="203"/>
      <c r="U380" s="213"/>
      <c r="V380" s="258"/>
      <c r="W380" s="213" t="e">
        <f>Data!#REF!</f>
        <v>#REF!</v>
      </c>
      <c r="X380" s="215">
        <f>IF(ISERROR(INDEX(Data!$DY:$IB,MATCH($W380,Data!$DT:$DT,0),MATCH(X$1&amp;"/"&amp;$A$2,Data!$DY$1:$IB$1,0)))=TRUE,0,INDEX(Data!$DY:$IB,MATCH($W380,Data!$DT:$DT,0),MATCH(X$1&amp;"/"&amp;$A$2,Data!$DY$1:$IB$1,0)))</f>
        <v>0</v>
      </c>
      <c r="Y380" s="215">
        <f>IF(ISERROR(INDEX(Data!$DY:$IB,MATCH($W380,Data!$DT:$DT,0),MATCH(Y$1&amp;"/"&amp;$A$2,Data!$DY$1:$IB$1,0)))=TRUE,0,INDEX(Data!$DY:$IB,MATCH($W380,Data!$DT:$DT,0),MATCH(Y$1&amp;"/"&amp;$A$2,Data!$DY$1:$IB$1,0)))</f>
        <v>0</v>
      </c>
      <c r="Z380" s="215">
        <f>IF(ISERROR(INDEX(Data!$DY:$IB,MATCH($W380,Data!$DT:$DT,0),MATCH(Z$1&amp;"/"&amp;$A$2,Data!$DY$1:$IB$1,0)))=TRUE,0,INDEX(Data!$DY:$IB,MATCH($W380,Data!$DT:$DT,0),MATCH(Z$1&amp;"/"&amp;$A$2,Data!$DY$1:$IB$1,0)))</f>
        <v>0</v>
      </c>
      <c r="AA380" s="215">
        <f>IF(ISERROR(INDEX(Data!$DY:$IB,MATCH($W380,Data!$DT:$DT,0),MATCH(AA$1&amp;"/"&amp;$A$2,Data!$DY$1:$IB$1,0)))=TRUE,0,INDEX(Data!$DY:$IB,MATCH($W380,Data!$DT:$DT,0),MATCH(AA$1&amp;"/"&amp;$A$2,Data!$DY$1:$IB$1,0)))</f>
        <v>0</v>
      </c>
      <c r="AB380" s="215">
        <f>IF(ISERROR(INDEX(Data!$DY:$IB,MATCH($W380,Data!$DT:$DT,0),MATCH(AB$1&amp;"/"&amp;$A$2,Data!$DY$1:$IB$1,0)))=TRUE,0,INDEX(Data!$DY:$IB,MATCH($W380,Data!$DT:$DT,0),MATCH(AB$1&amp;"/"&amp;$A$2,Data!$DY$1:$IB$1,0)))</f>
        <v>0</v>
      </c>
      <c r="AC380" s="213">
        <f t="array" aca="1" ref="AC380" ca="1">SUMPRODUCT(($X380:$AB380&lt;=AC$2)*($X380:$AB380&gt;0))</f>
        <v>0</v>
      </c>
      <c r="AD380" s="213">
        <f t="shared" ca="1" si="104"/>
        <v>0</v>
      </c>
      <c r="AE380" s="213">
        <f t="shared" ca="1" si="104"/>
        <v>0</v>
      </c>
      <c r="AF380" s="213">
        <f t="shared" ca="1" si="104"/>
        <v>0</v>
      </c>
      <c r="AG380" s="213">
        <f t="shared" ca="1" si="104"/>
        <v>0</v>
      </c>
      <c r="AH380" s="213">
        <f t="shared" ca="1" si="104"/>
        <v>0</v>
      </c>
      <c r="AI380" s="213">
        <f t="shared" ca="1" si="94"/>
        <v>0</v>
      </c>
      <c r="AJ380" s="213" t="str">
        <f t="shared" ca="1" si="95"/>
        <v/>
      </c>
      <c r="AK380" s="213" t="str">
        <f t="shared" ca="1" si="96"/>
        <v/>
      </c>
      <c r="AL380" s="213" t="str">
        <f t="shared" ca="1" si="97"/>
        <v/>
      </c>
      <c r="AM380" s="213" t="str">
        <f t="shared" ca="1" si="98"/>
        <v/>
      </c>
      <c r="AN380" s="213" t="str">
        <f t="shared" ca="1" si="99"/>
        <v/>
      </c>
      <c r="AO380" s="213" t="str">
        <f t="shared" ca="1" si="100"/>
        <v/>
      </c>
      <c r="AP380" s="213" t="str">
        <f t="shared" ca="1" si="101"/>
        <v/>
      </c>
      <c r="AQ380" s="213" t="str">
        <f t="shared" ca="1" si="102"/>
        <v/>
      </c>
      <c r="AR380" s="204" t="str">
        <f ca="1">IF(OFFSET($AB380,0,MATCH(A$17,AC$1:AI$1,0))=0,"",OFFSET($AB380,0,MATCH(A$17,AC$1:AI$1,0))&amp;" / "&amp;W380 &amp;" ("&amp;INDEX(Data!DX:DX,MATCH(W380,Data!DT:DT,0))&amp;")")</f>
        <v/>
      </c>
      <c r="AS380" s="204" t="e">
        <f>INDEX(Data!DX:DX,MATCH(W380,Data!DT:DT,0))</f>
        <v>#REF!</v>
      </c>
      <c r="AT380" s="204" t="e">
        <f>MID(INDEX(Data!A:A,MATCH(W380,Data!DT:DT,0)),2,5)</f>
        <v>#REF!</v>
      </c>
      <c r="AU380" s="204" t="e">
        <f>INDEX(Data!DW:DW,MATCH(W380,Data!DT:DT,0))</f>
        <v>#REF!</v>
      </c>
      <c r="AV380" s="204" t="str">
        <f t="shared" ca="1" si="103"/>
        <v/>
      </c>
      <c r="AW380" s="204" t="e">
        <f t="array" aca="1" ref="AW380" ca="1">INDEX($AR$3:$AR$102,MATCH(LARGE(COUNTIF($AQ$3:$AQ$102,"&lt;"&amp;$AQ$3:$AQ$102),ROWS(AQ$3:AQ380)),COUNTIF($AQ$3:$AQ$102,"&lt;"&amp;$AQ$3:$AQ$102),0))</f>
        <v>#NUM!</v>
      </c>
      <c r="AX380" s="344"/>
      <c r="AY380" s="203"/>
      <c r="AZ380" s="203"/>
      <c r="BA380" s="203"/>
      <c r="BB380" s="203"/>
      <c r="BC380" s="203"/>
      <c r="BD380" s="203"/>
      <c r="BE380" s="203"/>
      <c r="BF380" s="203"/>
      <c r="BG380" s="203"/>
      <c r="BH380" s="203"/>
      <c r="BI380" s="203"/>
      <c r="BJ380" s="203"/>
      <c r="BK380" s="203"/>
      <c r="BL380" s="203"/>
      <c r="BM380" s="203"/>
      <c r="BN380" s="203"/>
      <c r="BO380" s="203"/>
      <c r="BP380" s="203"/>
      <c r="BQ380" s="203"/>
      <c r="BR380" s="203"/>
      <c r="BS380" s="203"/>
      <c r="BT380" s="203"/>
      <c r="BU380" s="203"/>
      <c r="BV380" s="203"/>
      <c r="BW380" s="203"/>
      <c r="BX380" s="203"/>
      <c r="BY380" s="203"/>
      <c r="BZ380" s="203"/>
      <c r="CA380" s="203"/>
      <c r="CB380" s="203"/>
      <c r="CC380" s="203"/>
      <c r="CD380" s="203"/>
      <c r="CE380" s="203"/>
      <c r="CF380" s="203"/>
      <c r="CG380" s="203"/>
      <c r="CH380" s="203"/>
      <c r="CI380" s="203"/>
      <c r="CJ380" s="203"/>
      <c r="CK380" s="203"/>
    </row>
    <row r="381" spans="1:89" s="65" customFormat="1" x14ac:dyDescent="0.25">
      <c r="A381" s="261"/>
      <c r="P381" s="203"/>
      <c r="Q381" s="203"/>
      <c r="R381" s="203"/>
      <c r="S381" s="203"/>
      <c r="T381" s="203"/>
      <c r="U381" s="213"/>
      <c r="V381" s="258"/>
      <c r="W381" s="213" t="e">
        <f>Data!#REF!</f>
        <v>#REF!</v>
      </c>
      <c r="X381" s="215">
        <f>IF(ISERROR(INDEX(Data!$DY:$IB,MATCH($W381,Data!$DT:$DT,0),MATCH(X$1&amp;"/"&amp;$A$2,Data!$DY$1:$IB$1,0)))=TRUE,0,INDEX(Data!$DY:$IB,MATCH($W381,Data!$DT:$DT,0),MATCH(X$1&amp;"/"&amp;$A$2,Data!$DY$1:$IB$1,0)))</f>
        <v>0</v>
      </c>
      <c r="Y381" s="215">
        <f>IF(ISERROR(INDEX(Data!$DY:$IB,MATCH($W381,Data!$DT:$DT,0),MATCH(Y$1&amp;"/"&amp;$A$2,Data!$DY$1:$IB$1,0)))=TRUE,0,INDEX(Data!$DY:$IB,MATCH($W381,Data!$DT:$DT,0),MATCH(Y$1&amp;"/"&amp;$A$2,Data!$DY$1:$IB$1,0)))</f>
        <v>0</v>
      </c>
      <c r="Z381" s="215">
        <f>IF(ISERROR(INDEX(Data!$DY:$IB,MATCH($W381,Data!$DT:$DT,0),MATCH(Z$1&amp;"/"&amp;$A$2,Data!$DY$1:$IB$1,0)))=TRUE,0,INDEX(Data!$DY:$IB,MATCH($W381,Data!$DT:$DT,0),MATCH(Z$1&amp;"/"&amp;$A$2,Data!$DY$1:$IB$1,0)))</f>
        <v>0</v>
      </c>
      <c r="AA381" s="215">
        <f>IF(ISERROR(INDEX(Data!$DY:$IB,MATCH($W381,Data!$DT:$DT,0),MATCH(AA$1&amp;"/"&amp;$A$2,Data!$DY$1:$IB$1,0)))=TRUE,0,INDEX(Data!$DY:$IB,MATCH($W381,Data!$DT:$DT,0),MATCH(AA$1&amp;"/"&amp;$A$2,Data!$DY$1:$IB$1,0)))</f>
        <v>0</v>
      </c>
      <c r="AB381" s="215">
        <f>IF(ISERROR(INDEX(Data!$DY:$IB,MATCH($W381,Data!$DT:$DT,0),MATCH(AB$1&amp;"/"&amp;$A$2,Data!$DY$1:$IB$1,0)))=TRUE,0,INDEX(Data!$DY:$IB,MATCH($W381,Data!$DT:$DT,0),MATCH(AB$1&amp;"/"&amp;$A$2,Data!$DY$1:$IB$1,0)))</f>
        <v>0</v>
      </c>
      <c r="AC381" s="213">
        <f t="array" aca="1" ref="AC381" ca="1">SUMPRODUCT(($X381:$AB381&lt;=AC$2)*($X381:$AB381&gt;0))</f>
        <v>0</v>
      </c>
      <c r="AD381" s="213">
        <f t="shared" ca="1" si="104"/>
        <v>0</v>
      </c>
      <c r="AE381" s="213">
        <f t="shared" ca="1" si="104"/>
        <v>0</v>
      </c>
      <c r="AF381" s="213">
        <f t="shared" ca="1" si="104"/>
        <v>0</v>
      </c>
      <c r="AG381" s="213">
        <f t="shared" ca="1" si="104"/>
        <v>0</v>
      </c>
      <c r="AH381" s="213">
        <f t="shared" ca="1" si="104"/>
        <v>0</v>
      </c>
      <c r="AI381" s="213">
        <f t="shared" ca="1" si="94"/>
        <v>0</v>
      </c>
      <c r="AJ381" s="213" t="str">
        <f t="shared" ca="1" si="95"/>
        <v/>
      </c>
      <c r="AK381" s="213" t="str">
        <f t="shared" ca="1" si="96"/>
        <v/>
      </c>
      <c r="AL381" s="213" t="str">
        <f t="shared" ca="1" si="97"/>
        <v/>
      </c>
      <c r="AM381" s="213" t="str">
        <f t="shared" ca="1" si="98"/>
        <v/>
      </c>
      <c r="AN381" s="213" t="str">
        <f t="shared" ca="1" si="99"/>
        <v/>
      </c>
      <c r="AO381" s="213" t="str">
        <f t="shared" ca="1" si="100"/>
        <v/>
      </c>
      <c r="AP381" s="213" t="str">
        <f t="shared" ca="1" si="101"/>
        <v/>
      </c>
      <c r="AQ381" s="213" t="str">
        <f t="shared" ca="1" si="102"/>
        <v/>
      </c>
      <c r="AR381" s="204" t="str">
        <f ca="1">IF(OFFSET($AB381,0,MATCH(A$17,AC$1:AI$1,0))=0,"",OFFSET($AB381,0,MATCH(A$17,AC$1:AI$1,0))&amp;" / "&amp;W381 &amp;" ("&amp;INDEX(Data!DX:DX,MATCH(W381,Data!DT:DT,0))&amp;")")</f>
        <v/>
      </c>
      <c r="AS381" s="204" t="e">
        <f>INDEX(Data!DX:DX,MATCH(W381,Data!DT:DT,0))</f>
        <v>#REF!</v>
      </c>
      <c r="AT381" s="204" t="e">
        <f>MID(INDEX(Data!A:A,MATCH(W381,Data!DT:DT,0)),2,5)</f>
        <v>#REF!</v>
      </c>
      <c r="AU381" s="204" t="e">
        <f>INDEX(Data!DW:DW,MATCH(W381,Data!DT:DT,0))</f>
        <v>#REF!</v>
      </c>
      <c r="AV381" s="204" t="str">
        <f t="shared" ca="1" si="103"/>
        <v/>
      </c>
      <c r="AW381" s="204" t="e">
        <f t="array" aca="1" ref="AW381" ca="1">INDEX($AR$3:$AR$102,MATCH(LARGE(COUNTIF($AQ$3:$AQ$102,"&lt;"&amp;$AQ$3:$AQ$102),ROWS(AQ$3:AQ381)),COUNTIF($AQ$3:$AQ$102,"&lt;"&amp;$AQ$3:$AQ$102),0))</f>
        <v>#NUM!</v>
      </c>
      <c r="AX381" s="344"/>
      <c r="AY381" s="203"/>
      <c r="AZ381" s="203"/>
      <c r="BA381" s="203"/>
      <c r="BB381" s="203"/>
      <c r="BC381" s="203"/>
      <c r="BD381" s="203"/>
      <c r="BE381" s="203"/>
      <c r="BF381" s="203"/>
      <c r="BG381" s="203"/>
      <c r="BH381" s="203"/>
      <c r="BI381" s="203"/>
      <c r="BJ381" s="203"/>
      <c r="BK381" s="203"/>
      <c r="BL381" s="203"/>
      <c r="BM381" s="203"/>
      <c r="BN381" s="203"/>
      <c r="BO381" s="203"/>
      <c r="BP381" s="203"/>
      <c r="BQ381" s="203"/>
      <c r="BR381" s="203"/>
      <c r="BS381" s="203"/>
      <c r="BT381" s="203"/>
      <c r="BU381" s="203"/>
      <c r="BV381" s="203"/>
      <c r="BW381" s="203"/>
      <c r="BX381" s="203"/>
      <c r="BY381" s="203"/>
      <c r="BZ381" s="203"/>
      <c r="CA381" s="203"/>
      <c r="CB381" s="203"/>
      <c r="CC381" s="203"/>
      <c r="CD381" s="203"/>
      <c r="CE381" s="203"/>
      <c r="CF381" s="203"/>
      <c r="CG381" s="203"/>
      <c r="CH381" s="203"/>
      <c r="CI381" s="203"/>
      <c r="CJ381" s="203"/>
      <c r="CK381" s="203"/>
    </row>
    <row r="382" spans="1:89" s="65" customFormat="1" x14ac:dyDescent="0.25">
      <c r="A382" s="261"/>
      <c r="P382" s="203"/>
      <c r="Q382" s="203"/>
      <c r="R382" s="203"/>
      <c r="S382" s="203"/>
      <c r="T382" s="203"/>
      <c r="U382" s="213"/>
      <c r="V382" s="258"/>
      <c r="W382" s="213" t="e">
        <f>Data!#REF!</f>
        <v>#REF!</v>
      </c>
      <c r="X382" s="215">
        <f>IF(ISERROR(INDEX(Data!$DY:$IB,MATCH($W382,Data!$DT:$DT,0),MATCH(X$1&amp;"/"&amp;$A$2,Data!$DY$1:$IB$1,0)))=TRUE,0,INDEX(Data!$DY:$IB,MATCH($W382,Data!$DT:$DT,0),MATCH(X$1&amp;"/"&amp;$A$2,Data!$DY$1:$IB$1,0)))</f>
        <v>0</v>
      </c>
      <c r="Y382" s="215">
        <f>IF(ISERROR(INDEX(Data!$DY:$IB,MATCH($W382,Data!$DT:$DT,0),MATCH(Y$1&amp;"/"&amp;$A$2,Data!$DY$1:$IB$1,0)))=TRUE,0,INDEX(Data!$DY:$IB,MATCH($W382,Data!$DT:$DT,0),MATCH(Y$1&amp;"/"&amp;$A$2,Data!$DY$1:$IB$1,0)))</f>
        <v>0</v>
      </c>
      <c r="Z382" s="215">
        <f>IF(ISERROR(INDEX(Data!$DY:$IB,MATCH($W382,Data!$DT:$DT,0),MATCH(Z$1&amp;"/"&amp;$A$2,Data!$DY$1:$IB$1,0)))=TRUE,0,INDEX(Data!$DY:$IB,MATCH($W382,Data!$DT:$DT,0),MATCH(Z$1&amp;"/"&amp;$A$2,Data!$DY$1:$IB$1,0)))</f>
        <v>0</v>
      </c>
      <c r="AA382" s="215">
        <f>IF(ISERROR(INDEX(Data!$DY:$IB,MATCH($W382,Data!$DT:$DT,0),MATCH(AA$1&amp;"/"&amp;$A$2,Data!$DY$1:$IB$1,0)))=TRUE,0,INDEX(Data!$DY:$IB,MATCH($W382,Data!$DT:$DT,0),MATCH(AA$1&amp;"/"&amp;$A$2,Data!$DY$1:$IB$1,0)))</f>
        <v>0</v>
      </c>
      <c r="AB382" s="215">
        <f>IF(ISERROR(INDEX(Data!$DY:$IB,MATCH($W382,Data!$DT:$DT,0),MATCH(AB$1&amp;"/"&amp;$A$2,Data!$DY$1:$IB$1,0)))=TRUE,0,INDEX(Data!$DY:$IB,MATCH($W382,Data!$DT:$DT,0),MATCH(AB$1&amp;"/"&amp;$A$2,Data!$DY$1:$IB$1,0)))</f>
        <v>0</v>
      </c>
      <c r="AC382" s="213">
        <f t="array" aca="1" ref="AC382" ca="1">SUMPRODUCT(($X382:$AB382&lt;=AC$2)*($X382:$AB382&gt;0))</f>
        <v>0</v>
      </c>
      <c r="AD382" s="213">
        <f t="shared" ca="1" si="104"/>
        <v>0</v>
      </c>
      <c r="AE382" s="213">
        <f t="shared" ca="1" si="104"/>
        <v>0</v>
      </c>
      <c r="AF382" s="213">
        <f t="shared" ca="1" si="104"/>
        <v>0</v>
      </c>
      <c r="AG382" s="213">
        <f t="shared" ca="1" si="104"/>
        <v>0</v>
      </c>
      <c r="AH382" s="213">
        <f t="shared" ca="1" si="104"/>
        <v>0</v>
      </c>
      <c r="AI382" s="213">
        <f t="shared" ca="1" si="94"/>
        <v>0</v>
      </c>
      <c r="AJ382" s="213" t="str">
        <f t="shared" ca="1" si="95"/>
        <v/>
      </c>
      <c r="AK382" s="213" t="str">
        <f t="shared" ca="1" si="96"/>
        <v/>
      </c>
      <c r="AL382" s="213" t="str">
        <f t="shared" ca="1" si="97"/>
        <v/>
      </c>
      <c r="AM382" s="213" t="str">
        <f t="shared" ca="1" si="98"/>
        <v/>
      </c>
      <c r="AN382" s="213" t="str">
        <f t="shared" ca="1" si="99"/>
        <v/>
      </c>
      <c r="AO382" s="213" t="str">
        <f t="shared" ca="1" si="100"/>
        <v/>
      </c>
      <c r="AP382" s="213" t="str">
        <f t="shared" ca="1" si="101"/>
        <v/>
      </c>
      <c r="AQ382" s="213" t="str">
        <f t="shared" ca="1" si="102"/>
        <v/>
      </c>
      <c r="AR382" s="204" t="str">
        <f ca="1">IF(OFFSET($AB382,0,MATCH(A$17,AC$1:AI$1,0))=0,"",OFFSET($AB382,0,MATCH(A$17,AC$1:AI$1,0))&amp;" / "&amp;W382 &amp;" ("&amp;INDEX(Data!DX:DX,MATCH(W382,Data!DT:DT,0))&amp;")")</f>
        <v/>
      </c>
      <c r="AS382" s="204" t="e">
        <f>INDEX(Data!DX:DX,MATCH(W382,Data!DT:DT,0))</f>
        <v>#REF!</v>
      </c>
      <c r="AT382" s="204" t="e">
        <f>MID(INDEX(Data!A:A,MATCH(W382,Data!DT:DT,0)),2,5)</f>
        <v>#REF!</v>
      </c>
      <c r="AU382" s="204" t="e">
        <f>INDEX(Data!DW:DW,MATCH(W382,Data!DT:DT,0))</f>
        <v>#REF!</v>
      </c>
      <c r="AV382" s="204" t="str">
        <f t="shared" ca="1" si="103"/>
        <v/>
      </c>
      <c r="AW382" s="204" t="e">
        <f t="array" aca="1" ref="AW382" ca="1">INDEX($AR$3:$AR$102,MATCH(LARGE(COUNTIF($AQ$3:$AQ$102,"&lt;"&amp;$AQ$3:$AQ$102),ROWS(AQ$3:AQ382)),COUNTIF($AQ$3:$AQ$102,"&lt;"&amp;$AQ$3:$AQ$102),0))</f>
        <v>#NUM!</v>
      </c>
      <c r="AX382" s="344"/>
      <c r="AY382" s="203"/>
      <c r="AZ382" s="203"/>
      <c r="BA382" s="203"/>
      <c r="BB382" s="203"/>
      <c r="BC382" s="203"/>
      <c r="BD382" s="203"/>
      <c r="BE382" s="203"/>
      <c r="BF382" s="203"/>
      <c r="BG382" s="203"/>
      <c r="BH382" s="203"/>
      <c r="BI382" s="203"/>
      <c r="BJ382" s="203"/>
      <c r="BK382" s="203"/>
      <c r="BL382" s="203"/>
      <c r="BM382" s="203"/>
      <c r="BN382" s="203"/>
      <c r="BO382" s="203"/>
      <c r="BP382" s="203"/>
      <c r="BQ382" s="203"/>
      <c r="BR382" s="203"/>
      <c r="BS382" s="203"/>
      <c r="BT382" s="203"/>
      <c r="BU382" s="203"/>
      <c r="BV382" s="203"/>
      <c r="BW382" s="203"/>
      <c r="BX382" s="203"/>
      <c r="BY382" s="203"/>
      <c r="BZ382" s="203"/>
      <c r="CA382" s="203"/>
      <c r="CB382" s="203"/>
      <c r="CC382" s="203"/>
      <c r="CD382" s="203"/>
      <c r="CE382" s="203"/>
      <c r="CF382" s="203"/>
      <c r="CG382" s="203"/>
      <c r="CH382" s="203"/>
      <c r="CI382" s="203"/>
      <c r="CJ382" s="203"/>
      <c r="CK382" s="203"/>
    </row>
    <row r="383" spans="1:89" s="65" customFormat="1" x14ac:dyDescent="0.25">
      <c r="A383" s="261"/>
      <c r="P383" s="203"/>
      <c r="Q383" s="203"/>
      <c r="R383" s="203"/>
      <c r="S383" s="203"/>
      <c r="T383" s="203"/>
      <c r="U383" s="213"/>
      <c r="V383" s="258"/>
      <c r="W383" s="213" t="e">
        <f>Data!#REF!</f>
        <v>#REF!</v>
      </c>
      <c r="X383" s="215">
        <f>IF(ISERROR(INDEX(Data!$DY:$IB,MATCH($W383,Data!$DT:$DT,0),MATCH(X$1&amp;"/"&amp;$A$2,Data!$DY$1:$IB$1,0)))=TRUE,0,INDEX(Data!$DY:$IB,MATCH($W383,Data!$DT:$DT,0),MATCH(X$1&amp;"/"&amp;$A$2,Data!$DY$1:$IB$1,0)))</f>
        <v>0</v>
      </c>
      <c r="Y383" s="215">
        <f>IF(ISERROR(INDEX(Data!$DY:$IB,MATCH($W383,Data!$DT:$DT,0),MATCH(Y$1&amp;"/"&amp;$A$2,Data!$DY$1:$IB$1,0)))=TRUE,0,INDEX(Data!$DY:$IB,MATCH($W383,Data!$DT:$DT,0),MATCH(Y$1&amp;"/"&amp;$A$2,Data!$DY$1:$IB$1,0)))</f>
        <v>0</v>
      </c>
      <c r="Z383" s="215">
        <f>IF(ISERROR(INDEX(Data!$DY:$IB,MATCH($W383,Data!$DT:$DT,0),MATCH(Z$1&amp;"/"&amp;$A$2,Data!$DY$1:$IB$1,0)))=TRUE,0,INDEX(Data!$DY:$IB,MATCH($W383,Data!$DT:$DT,0),MATCH(Z$1&amp;"/"&amp;$A$2,Data!$DY$1:$IB$1,0)))</f>
        <v>0</v>
      </c>
      <c r="AA383" s="215">
        <f>IF(ISERROR(INDEX(Data!$DY:$IB,MATCH($W383,Data!$DT:$DT,0),MATCH(AA$1&amp;"/"&amp;$A$2,Data!$DY$1:$IB$1,0)))=TRUE,0,INDEX(Data!$DY:$IB,MATCH($W383,Data!$DT:$DT,0),MATCH(AA$1&amp;"/"&amp;$A$2,Data!$DY$1:$IB$1,0)))</f>
        <v>0</v>
      </c>
      <c r="AB383" s="215">
        <f>IF(ISERROR(INDEX(Data!$DY:$IB,MATCH($W383,Data!$DT:$DT,0),MATCH(AB$1&amp;"/"&amp;$A$2,Data!$DY$1:$IB$1,0)))=TRUE,0,INDEX(Data!$DY:$IB,MATCH($W383,Data!$DT:$DT,0),MATCH(AB$1&amp;"/"&amp;$A$2,Data!$DY$1:$IB$1,0)))</f>
        <v>0</v>
      </c>
      <c r="AC383" s="213">
        <f t="array" aca="1" ref="AC383" ca="1">SUMPRODUCT(($X383:$AB383&lt;=AC$2)*($X383:$AB383&gt;0))</f>
        <v>0</v>
      </c>
      <c r="AD383" s="213">
        <f t="shared" ca="1" si="104"/>
        <v>0</v>
      </c>
      <c r="AE383" s="213">
        <f t="shared" ca="1" si="104"/>
        <v>0</v>
      </c>
      <c r="AF383" s="213">
        <f t="shared" ca="1" si="104"/>
        <v>0</v>
      </c>
      <c r="AG383" s="213">
        <f t="shared" ca="1" si="104"/>
        <v>0</v>
      </c>
      <c r="AH383" s="213">
        <f t="shared" ca="1" si="104"/>
        <v>0</v>
      </c>
      <c r="AI383" s="213">
        <f t="shared" ca="1" si="94"/>
        <v>0</v>
      </c>
      <c r="AJ383" s="213" t="str">
        <f t="shared" ca="1" si="95"/>
        <v/>
      </c>
      <c r="AK383" s="213" t="str">
        <f t="shared" ca="1" si="96"/>
        <v/>
      </c>
      <c r="AL383" s="213" t="str">
        <f t="shared" ca="1" si="97"/>
        <v/>
      </c>
      <c r="AM383" s="213" t="str">
        <f t="shared" ca="1" si="98"/>
        <v/>
      </c>
      <c r="AN383" s="213" t="str">
        <f t="shared" ca="1" si="99"/>
        <v/>
      </c>
      <c r="AO383" s="213" t="str">
        <f t="shared" ca="1" si="100"/>
        <v/>
      </c>
      <c r="AP383" s="213" t="str">
        <f t="shared" ca="1" si="101"/>
        <v/>
      </c>
      <c r="AQ383" s="213" t="str">
        <f t="shared" ca="1" si="102"/>
        <v/>
      </c>
      <c r="AR383" s="204" t="str">
        <f ca="1">IF(OFFSET($AB383,0,MATCH(A$17,AC$1:AI$1,0))=0,"",OFFSET($AB383,0,MATCH(A$17,AC$1:AI$1,0))&amp;" / "&amp;W383 &amp;" ("&amp;INDEX(Data!DX:DX,MATCH(W383,Data!DT:DT,0))&amp;")")</f>
        <v/>
      </c>
      <c r="AS383" s="204" t="e">
        <f>INDEX(Data!DX:DX,MATCH(W383,Data!DT:DT,0))</f>
        <v>#REF!</v>
      </c>
      <c r="AT383" s="204" t="e">
        <f>MID(INDEX(Data!A:A,MATCH(W383,Data!DT:DT,0)),2,5)</f>
        <v>#REF!</v>
      </c>
      <c r="AU383" s="204" t="e">
        <f>INDEX(Data!DW:DW,MATCH(W383,Data!DT:DT,0))</f>
        <v>#REF!</v>
      </c>
      <c r="AV383" s="204" t="str">
        <f t="shared" ca="1" si="103"/>
        <v/>
      </c>
      <c r="AW383" s="204" t="e">
        <f t="array" aca="1" ref="AW383" ca="1">INDEX($AR$3:$AR$102,MATCH(LARGE(COUNTIF($AQ$3:$AQ$102,"&lt;"&amp;$AQ$3:$AQ$102),ROWS(AQ$3:AQ383)),COUNTIF($AQ$3:$AQ$102,"&lt;"&amp;$AQ$3:$AQ$102),0))</f>
        <v>#NUM!</v>
      </c>
      <c r="AX383" s="344"/>
      <c r="AY383" s="203"/>
      <c r="AZ383" s="203"/>
      <c r="BA383" s="203"/>
      <c r="BB383" s="203"/>
      <c r="BC383" s="203"/>
      <c r="BD383" s="203"/>
      <c r="BE383" s="203"/>
      <c r="BF383" s="203"/>
      <c r="BG383" s="203"/>
      <c r="BH383" s="203"/>
      <c r="BI383" s="203"/>
      <c r="BJ383" s="203"/>
      <c r="BK383" s="203"/>
      <c r="BL383" s="203"/>
      <c r="BM383" s="203"/>
      <c r="BN383" s="203"/>
      <c r="BO383" s="203"/>
      <c r="BP383" s="203"/>
      <c r="BQ383" s="203"/>
      <c r="BR383" s="203"/>
      <c r="BS383" s="203"/>
      <c r="BT383" s="203"/>
      <c r="BU383" s="203"/>
      <c r="BV383" s="203"/>
      <c r="BW383" s="203"/>
      <c r="BX383" s="203"/>
      <c r="BY383" s="203"/>
      <c r="BZ383" s="203"/>
      <c r="CA383" s="203"/>
      <c r="CB383" s="203"/>
      <c r="CC383" s="203"/>
      <c r="CD383" s="203"/>
      <c r="CE383" s="203"/>
      <c r="CF383" s="203"/>
      <c r="CG383" s="203"/>
      <c r="CH383" s="203"/>
      <c r="CI383" s="203"/>
      <c r="CJ383" s="203"/>
      <c r="CK383" s="203"/>
    </row>
    <row r="384" spans="1:89" s="65" customFormat="1" x14ac:dyDescent="0.25">
      <c r="A384" s="261"/>
      <c r="P384" s="203"/>
      <c r="Q384" s="203"/>
      <c r="R384" s="203"/>
      <c r="S384" s="203"/>
      <c r="T384" s="203"/>
      <c r="U384" s="213"/>
      <c r="V384" s="258"/>
      <c r="W384" s="213" t="e">
        <f>Data!#REF!</f>
        <v>#REF!</v>
      </c>
      <c r="X384" s="215">
        <f>IF(ISERROR(INDEX(Data!$DY:$IB,MATCH($W384,Data!$DT:$DT,0),MATCH(X$1&amp;"/"&amp;$A$2,Data!$DY$1:$IB$1,0)))=TRUE,0,INDEX(Data!$DY:$IB,MATCH($W384,Data!$DT:$DT,0),MATCH(X$1&amp;"/"&amp;$A$2,Data!$DY$1:$IB$1,0)))</f>
        <v>0</v>
      </c>
      <c r="Y384" s="215">
        <f>IF(ISERROR(INDEX(Data!$DY:$IB,MATCH($W384,Data!$DT:$DT,0),MATCH(Y$1&amp;"/"&amp;$A$2,Data!$DY$1:$IB$1,0)))=TRUE,0,INDEX(Data!$DY:$IB,MATCH($W384,Data!$DT:$DT,0),MATCH(Y$1&amp;"/"&amp;$A$2,Data!$DY$1:$IB$1,0)))</f>
        <v>0</v>
      </c>
      <c r="Z384" s="215">
        <f>IF(ISERROR(INDEX(Data!$DY:$IB,MATCH($W384,Data!$DT:$DT,0),MATCH(Z$1&amp;"/"&amp;$A$2,Data!$DY$1:$IB$1,0)))=TRUE,0,INDEX(Data!$DY:$IB,MATCH($W384,Data!$DT:$DT,0),MATCH(Z$1&amp;"/"&amp;$A$2,Data!$DY$1:$IB$1,0)))</f>
        <v>0</v>
      </c>
      <c r="AA384" s="215">
        <f>IF(ISERROR(INDEX(Data!$DY:$IB,MATCH($W384,Data!$DT:$DT,0),MATCH(AA$1&amp;"/"&amp;$A$2,Data!$DY$1:$IB$1,0)))=TRUE,0,INDEX(Data!$DY:$IB,MATCH($W384,Data!$DT:$DT,0),MATCH(AA$1&amp;"/"&amp;$A$2,Data!$DY$1:$IB$1,0)))</f>
        <v>0</v>
      </c>
      <c r="AB384" s="215">
        <f>IF(ISERROR(INDEX(Data!$DY:$IB,MATCH($W384,Data!$DT:$DT,0),MATCH(AB$1&amp;"/"&amp;$A$2,Data!$DY$1:$IB$1,0)))=TRUE,0,INDEX(Data!$DY:$IB,MATCH($W384,Data!$DT:$DT,0),MATCH(AB$1&amp;"/"&amp;$A$2,Data!$DY$1:$IB$1,0)))</f>
        <v>0</v>
      </c>
      <c r="AC384" s="213">
        <f t="array" aca="1" ref="AC384" ca="1">SUMPRODUCT(($X384:$AB384&lt;=AC$2)*($X384:$AB384&gt;0))</f>
        <v>0</v>
      </c>
      <c r="AD384" s="213">
        <f t="shared" ca="1" si="104"/>
        <v>0</v>
      </c>
      <c r="AE384" s="213">
        <f t="shared" ca="1" si="104"/>
        <v>0</v>
      </c>
      <c r="AF384" s="213">
        <f t="shared" ca="1" si="104"/>
        <v>0</v>
      </c>
      <c r="AG384" s="213">
        <f t="shared" ca="1" si="104"/>
        <v>0</v>
      </c>
      <c r="AH384" s="213">
        <f t="shared" ca="1" si="104"/>
        <v>0</v>
      </c>
      <c r="AI384" s="213">
        <f t="shared" ca="1" si="94"/>
        <v>0</v>
      </c>
      <c r="AJ384" s="213" t="str">
        <f t="shared" ca="1" si="95"/>
        <v/>
      </c>
      <c r="AK384" s="213" t="str">
        <f t="shared" ca="1" si="96"/>
        <v/>
      </c>
      <c r="AL384" s="213" t="str">
        <f t="shared" ca="1" si="97"/>
        <v/>
      </c>
      <c r="AM384" s="213" t="str">
        <f t="shared" ca="1" si="98"/>
        <v/>
      </c>
      <c r="AN384" s="213" t="str">
        <f t="shared" ca="1" si="99"/>
        <v/>
      </c>
      <c r="AO384" s="213" t="str">
        <f t="shared" ca="1" si="100"/>
        <v/>
      </c>
      <c r="AP384" s="213" t="str">
        <f t="shared" ca="1" si="101"/>
        <v/>
      </c>
      <c r="AQ384" s="213" t="str">
        <f t="shared" ca="1" si="102"/>
        <v/>
      </c>
      <c r="AR384" s="204" t="str">
        <f ca="1">IF(OFFSET($AB384,0,MATCH(A$17,AC$1:AI$1,0))=0,"",OFFSET($AB384,0,MATCH(A$17,AC$1:AI$1,0))&amp;" / "&amp;W384 &amp;" ("&amp;INDEX(Data!DX:DX,MATCH(W384,Data!DT:DT,0))&amp;")")</f>
        <v/>
      </c>
      <c r="AS384" s="204" t="e">
        <f>INDEX(Data!DX:DX,MATCH(W384,Data!DT:DT,0))</f>
        <v>#REF!</v>
      </c>
      <c r="AT384" s="204" t="e">
        <f>MID(INDEX(Data!A:A,MATCH(W384,Data!DT:DT,0)),2,5)</f>
        <v>#REF!</v>
      </c>
      <c r="AU384" s="204" t="e">
        <f>INDEX(Data!DW:DW,MATCH(W384,Data!DT:DT,0))</f>
        <v>#REF!</v>
      </c>
      <c r="AV384" s="204" t="str">
        <f t="shared" ca="1" si="103"/>
        <v/>
      </c>
      <c r="AW384" s="204" t="e">
        <f t="array" aca="1" ref="AW384" ca="1">INDEX($AR$3:$AR$102,MATCH(LARGE(COUNTIF($AQ$3:$AQ$102,"&lt;"&amp;$AQ$3:$AQ$102),ROWS(AQ$3:AQ384)),COUNTIF($AQ$3:$AQ$102,"&lt;"&amp;$AQ$3:$AQ$102),0))</f>
        <v>#NUM!</v>
      </c>
      <c r="AX384" s="344"/>
      <c r="AY384" s="203"/>
      <c r="AZ384" s="203"/>
      <c r="BA384" s="203"/>
      <c r="BB384" s="203"/>
      <c r="BC384" s="203"/>
      <c r="BD384" s="203"/>
      <c r="BE384" s="203"/>
      <c r="BF384" s="203"/>
      <c r="BG384" s="203"/>
      <c r="BH384" s="203"/>
      <c r="BI384" s="203"/>
      <c r="BJ384" s="203"/>
      <c r="BK384" s="203"/>
      <c r="BL384" s="203"/>
      <c r="BM384" s="203"/>
      <c r="BN384" s="203"/>
      <c r="BO384" s="203"/>
      <c r="BP384" s="203"/>
      <c r="BQ384" s="203"/>
      <c r="BR384" s="203"/>
      <c r="BS384" s="203"/>
      <c r="BT384" s="203"/>
      <c r="BU384" s="203"/>
      <c r="BV384" s="203"/>
      <c r="BW384" s="203"/>
      <c r="BX384" s="203"/>
      <c r="BY384" s="203"/>
      <c r="BZ384" s="203"/>
      <c r="CA384" s="203"/>
      <c r="CB384" s="203"/>
      <c r="CC384" s="203"/>
      <c r="CD384" s="203"/>
      <c r="CE384" s="203"/>
      <c r="CF384" s="203"/>
      <c r="CG384" s="203"/>
      <c r="CH384" s="203"/>
      <c r="CI384" s="203"/>
      <c r="CJ384" s="203"/>
      <c r="CK384" s="203"/>
    </row>
    <row r="385" spans="1:89" s="65" customFormat="1" x14ac:dyDescent="0.25">
      <c r="A385" s="261"/>
      <c r="P385" s="203"/>
      <c r="Q385" s="203"/>
      <c r="R385" s="203"/>
      <c r="S385" s="203"/>
      <c r="T385" s="203"/>
      <c r="U385" s="213"/>
      <c r="V385" s="258"/>
      <c r="W385" s="213" t="e">
        <f>Data!#REF!</f>
        <v>#REF!</v>
      </c>
      <c r="X385" s="215">
        <f>IF(ISERROR(INDEX(Data!$DY:$IB,MATCH($W385,Data!$DT:$DT,0),MATCH(X$1&amp;"/"&amp;$A$2,Data!$DY$1:$IB$1,0)))=TRUE,0,INDEX(Data!$DY:$IB,MATCH($W385,Data!$DT:$DT,0),MATCH(X$1&amp;"/"&amp;$A$2,Data!$DY$1:$IB$1,0)))</f>
        <v>0</v>
      </c>
      <c r="Y385" s="215">
        <f>IF(ISERROR(INDEX(Data!$DY:$IB,MATCH($W385,Data!$DT:$DT,0),MATCH(Y$1&amp;"/"&amp;$A$2,Data!$DY$1:$IB$1,0)))=TRUE,0,INDEX(Data!$DY:$IB,MATCH($W385,Data!$DT:$DT,0),MATCH(Y$1&amp;"/"&amp;$A$2,Data!$DY$1:$IB$1,0)))</f>
        <v>0</v>
      </c>
      <c r="Z385" s="215">
        <f>IF(ISERROR(INDEX(Data!$DY:$IB,MATCH($W385,Data!$DT:$DT,0),MATCH(Z$1&amp;"/"&amp;$A$2,Data!$DY$1:$IB$1,0)))=TRUE,0,INDEX(Data!$DY:$IB,MATCH($W385,Data!$DT:$DT,0),MATCH(Z$1&amp;"/"&amp;$A$2,Data!$DY$1:$IB$1,0)))</f>
        <v>0</v>
      </c>
      <c r="AA385" s="215">
        <f>IF(ISERROR(INDEX(Data!$DY:$IB,MATCH($W385,Data!$DT:$DT,0),MATCH(AA$1&amp;"/"&amp;$A$2,Data!$DY$1:$IB$1,0)))=TRUE,0,INDEX(Data!$DY:$IB,MATCH($W385,Data!$DT:$DT,0),MATCH(AA$1&amp;"/"&amp;$A$2,Data!$DY$1:$IB$1,0)))</f>
        <v>0</v>
      </c>
      <c r="AB385" s="215">
        <f>IF(ISERROR(INDEX(Data!$DY:$IB,MATCH($W385,Data!$DT:$DT,0),MATCH(AB$1&amp;"/"&amp;$A$2,Data!$DY$1:$IB$1,0)))=TRUE,0,INDEX(Data!$DY:$IB,MATCH($W385,Data!$DT:$DT,0),MATCH(AB$1&amp;"/"&amp;$A$2,Data!$DY$1:$IB$1,0)))</f>
        <v>0</v>
      </c>
      <c r="AC385" s="213">
        <f t="array" aca="1" ref="AC385" ca="1">SUMPRODUCT(($X385:$AB385&lt;=AC$2)*($X385:$AB385&gt;0))</f>
        <v>0</v>
      </c>
      <c r="AD385" s="213">
        <f t="shared" ca="1" si="104"/>
        <v>0</v>
      </c>
      <c r="AE385" s="213">
        <f t="shared" ca="1" si="104"/>
        <v>0</v>
      </c>
      <c r="AF385" s="213">
        <f t="shared" ca="1" si="104"/>
        <v>0</v>
      </c>
      <c r="AG385" s="213">
        <f t="shared" ca="1" si="104"/>
        <v>0</v>
      </c>
      <c r="AH385" s="213">
        <f t="shared" ca="1" si="104"/>
        <v>0</v>
      </c>
      <c r="AI385" s="213">
        <f t="shared" ca="1" si="94"/>
        <v>0</v>
      </c>
      <c r="AJ385" s="213" t="str">
        <f t="shared" ca="1" si="95"/>
        <v/>
      </c>
      <c r="AK385" s="213" t="str">
        <f t="shared" ca="1" si="96"/>
        <v/>
      </c>
      <c r="AL385" s="213" t="str">
        <f t="shared" ca="1" si="97"/>
        <v/>
      </c>
      <c r="AM385" s="213" t="str">
        <f t="shared" ca="1" si="98"/>
        <v/>
      </c>
      <c r="AN385" s="213" t="str">
        <f t="shared" ca="1" si="99"/>
        <v/>
      </c>
      <c r="AO385" s="213" t="str">
        <f t="shared" ca="1" si="100"/>
        <v/>
      </c>
      <c r="AP385" s="213" t="str">
        <f t="shared" ca="1" si="101"/>
        <v/>
      </c>
      <c r="AQ385" s="213" t="str">
        <f t="shared" ca="1" si="102"/>
        <v/>
      </c>
      <c r="AR385" s="204" t="str">
        <f ca="1">IF(OFFSET($AB385,0,MATCH(A$17,AC$1:AI$1,0))=0,"",OFFSET($AB385,0,MATCH(A$17,AC$1:AI$1,0))&amp;" / "&amp;W385 &amp;" ("&amp;INDEX(Data!DX:DX,MATCH(W385,Data!DT:DT,0))&amp;")")</f>
        <v/>
      </c>
      <c r="AS385" s="204" t="e">
        <f>INDEX(Data!DX:DX,MATCH(W385,Data!DT:DT,0))</f>
        <v>#REF!</v>
      </c>
      <c r="AT385" s="204" t="e">
        <f>MID(INDEX(Data!A:A,MATCH(W385,Data!DT:DT,0)),2,5)</f>
        <v>#REF!</v>
      </c>
      <c r="AU385" s="204" t="e">
        <f>INDEX(Data!DW:DW,MATCH(W385,Data!DT:DT,0))</f>
        <v>#REF!</v>
      </c>
      <c r="AV385" s="204" t="str">
        <f t="shared" ca="1" si="103"/>
        <v/>
      </c>
      <c r="AW385" s="204" t="e">
        <f t="array" aca="1" ref="AW385" ca="1">INDEX($AR$3:$AR$102,MATCH(LARGE(COUNTIF($AQ$3:$AQ$102,"&lt;"&amp;$AQ$3:$AQ$102),ROWS(AQ$3:AQ385)),COUNTIF($AQ$3:$AQ$102,"&lt;"&amp;$AQ$3:$AQ$102),0))</f>
        <v>#NUM!</v>
      </c>
      <c r="AX385" s="344"/>
      <c r="AY385" s="203"/>
      <c r="AZ385" s="203"/>
      <c r="BA385" s="203"/>
      <c r="BB385" s="203"/>
      <c r="BC385" s="203"/>
      <c r="BD385" s="203"/>
      <c r="BE385" s="203"/>
      <c r="BF385" s="203"/>
      <c r="BG385" s="203"/>
      <c r="BH385" s="203"/>
      <c r="BI385" s="203"/>
      <c r="BJ385" s="203"/>
      <c r="BK385" s="203"/>
      <c r="BL385" s="203"/>
      <c r="BM385" s="203"/>
      <c r="BN385" s="203"/>
      <c r="BO385" s="203"/>
      <c r="BP385" s="203"/>
      <c r="BQ385" s="203"/>
      <c r="BR385" s="203"/>
      <c r="BS385" s="203"/>
      <c r="BT385" s="203"/>
      <c r="BU385" s="203"/>
      <c r="BV385" s="203"/>
      <c r="BW385" s="203"/>
      <c r="BX385" s="203"/>
      <c r="BY385" s="203"/>
      <c r="BZ385" s="203"/>
      <c r="CA385" s="203"/>
      <c r="CB385" s="203"/>
      <c r="CC385" s="203"/>
      <c r="CD385" s="203"/>
      <c r="CE385" s="203"/>
      <c r="CF385" s="203"/>
      <c r="CG385" s="203"/>
      <c r="CH385" s="203"/>
      <c r="CI385" s="203"/>
      <c r="CJ385" s="203"/>
      <c r="CK385" s="203"/>
    </row>
    <row r="386" spans="1:89" s="65" customFormat="1" x14ac:dyDescent="0.25">
      <c r="A386" s="261"/>
      <c r="P386" s="203"/>
      <c r="Q386" s="203"/>
      <c r="R386" s="203"/>
      <c r="S386" s="203"/>
      <c r="T386" s="203"/>
      <c r="U386" s="213"/>
      <c r="V386" s="258"/>
      <c r="W386" s="213" t="e">
        <f>Data!#REF!</f>
        <v>#REF!</v>
      </c>
      <c r="X386" s="215">
        <f>IF(ISERROR(INDEX(Data!$DY:$IB,MATCH($W386,Data!$DT:$DT,0),MATCH(X$1&amp;"/"&amp;$A$2,Data!$DY$1:$IB$1,0)))=TRUE,0,INDEX(Data!$DY:$IB,MATCH($W386,Data!$DT:$DT,0),MATCH(X$1&amp;"/"&amp;$A$2,Data!$DY$1:$IB$1,0)))</f>
        <v>0</v>
      </c>
      <c r="Y386" s="215">
        <f>IF(ISERROR(INDEX(Data!$DY:$IB,MATCH($W386,Data!$DT:$DT,0),MATCH(Y$1&amp;"/"&amp;$A$2,Data!$DY$1:$IB$1,0)))=TRUE,0,INDEX(Data!$DY:$IB,MATCH($W386,Data!$DT:$DT,0),MATCH(Y$1&amp;"/"&amp;$A$2,Data!$DY$1:$IB$1,0)))</f>
        <v>0</v>
      </c>
      <c r="Z386" s="215">
        <f>IF(ISERROR(INDEX(Data!$DY:$IB,MATCH($W386,Data!$DT:$DT,0),MATCH(Z$1&amp;"/"&amp;$A$2,Data!$DY$1:$IB$1,0)))=TRUE,0,INDEX(Data!$DY:$IB,MATCH($W386,Data!$DT:$DT,0),MATCH(Z$1&amp;"/"&amp;$A$2,Data!$DY$1:$IB$1,0)))</f>
        <v>0</v>
      </c>
      <c r="AA386" s="215">
        <f>IF(ISERROR(INDEX(Data!$DY:$IB,MATCH($W386,Data!$DT:$DT,0),MATCH(AA$1&amp;"/"&amp;$A$2,Data!$DY$1:$IB$1,0)))=TRUE,0,INDEX(Data!$DY:$IB,MATCH($W386,Data!$DT:$DT,0),MATCH(AA$1&amp;"/"&amp;$A$2,Data!$DY$1:$IB$1,0)))</f>
        <v>0</v>
      </c>
      <c r="AB386" s="215">
        <f>IF(ISERROR(INDEX(Data!$DY:$IB,MATCH($W386,Data!$DT:$DT,0),MATCH(AB$1&amp;"/"&amp;$A$2,Data!$DY$1:$IB$1,0)))=TRUE,0,INDEX(Data!$DY:$IB,MATCH($W386,Data!$DT:$DT,0),MATCH(AB$1&amp;"/"&amp;$A$2,Data!$DY$1:$IB$1,0)))</f>
        <v>0</v>
      </c>
      <c r="AC386" s="213">
        <f t="array" aca="1" ref="AC386" ca="1">SUMPRODUCT(($X386:$AB386&lt;=AC$2)*($X386:$AB386&gt;0))</f>
        <v>0</v>
      </c>
      <c r="AD386" s="213">
        <f t="shared" ca="1" si="104"/>
        <v>0</v>
      </c>
      <c r="AE386" s="213">
        <f t="shared" ca="1" si="104"/>
        <v>0</v>
      </c>
      <c r="AF386" s="213">
        <f t="shared" ca="1" si="104"/>
        <v>0</v>
      </c>
      <c r="AG386" s="213">
        <f t="shared" ca="1" si="104"/>
        <v>0</v>
      </c>
      <c r="AH386" s="213">
        <f t="shared" ca="1" si="104"/>
        <v>0</v>
      </c>
      <c r="AI386" s="213">
        <f t="shared" ca="1" si="94"/>
        <v>0</v>
      </c>
      <c r="AJ386" s="213" t="str">
        <f t="shared" ca="1" si="95"/>
        <v/>
      </c>
      <c r="AK386" s="213" t="str">
        <f t="shared" ca="1" si="96"/>
        <v/>
      </c>
      <c r="AL386" s="213" t="str">
        <f t="shared" ca="1" si="97"/>
        <v/>
      </c>
      <c r="AM386" s="213" t="str">
        <f t="shared" ca="1" si="98"/>
        <v/>
      </c>
      <c r="AN386" s="213" t="str">
        <f t="shared" ca="1" si="99"/>
        <v/>
      </c>
      <c r="AO386" s="213" t="str">
        <f t="shared" ca="1" si="100"/>
        <v/>
      </c>
      <c r="AP386" s="213" t="str">
        <f t="shared" ca="1" si="101"/>
        <v/>
      </c>
      <c r="AQ386" s="213" t="str">
        <f t="shared" ca="1" si="102"/>
        <v/>
      </c>
      <c r="AR386" s="204" t="str">
        <f ca="1">IF(OFFSET($AB386,0,MATCH(A$17,AC$1:AI$1,0))=0,"",OFFSET($AB386,0,MATCH(A$17,AC$1:AI$1,0))&amp;" / "&amp;W386 &amp;" ("&amp;INDEX(Data!DX:DX,MATCH(W386,Data!DT:DT,0))&amp;")")</f>
        <v/>
      </c>
      <c r="AS386" s="204" t="e">
        <f>INDEX(Data!DX:DX,MATCH(W386,Data!DT:DT,0))</f>
        <v>#REF!</v>
      </c>
      <c r="AT386" s="204" t="e">
        <f>MID(INDEX(Data!A:A,MATCH(W386,Data!DT:DT,0)),2,5)</f>
        <v>#REF!</v>
      </c>
      <c r="AU386" s="204" t="e">
        <f>INDEX(Data!DW:DW,MATCH(W386,Data!DT:DT,0))</f>
        <v>#REF!</v>
      </c>
      <c r="AV386" s="204" t="str">
        <f t="shared" ca="1" si="103"/>
        <v/>
      </c>
      <c r="AW386" s="204" t="e">
        <f t="array" aca="1" ref="AW386" ca="1">INDEX($AR$3:$AR$102,MATCH(LARGE(COUNTIF($AQ$3:$AQ$102,"&lt;"&amp;$AQ$3:$AQ$102),ROWS(AQ$3:AQ386)),COUNTIF($AQ$3:$AQ$102,"&lt;"&amp;$AQ$3:$AQ$102),0))</f>
        <v>#NUM!</v>
      </c>
      <c r="AX386" s="344"/>
      <c r="AY386" s="203"/>
      <c r="AZ386" s="203"/>
      <c r="BA386" s="203"/>
      <c r="BB386" s="203"/>
      <c r="BC386" s="203"/>
      <c r="BD386" s="203"/>
      <c r="BE386" s="203"/>
      <c r="BF386" s="203"/>
      <c r="BG386" s="203"/>
      <c r="BH386" s="203"/>
      <c r="BI386" s="203"/>
      <c r="BJ386" s="203"/>
      <c r="BK386" s="203"/>
      <c r="BL386" s="203"/>
      <c r="BM386" s="203"/>
      <c r="BN386" s="203"/>
      <c r="BO386" s="203"/>
      <c r="BP386" s="203"/>
      <c r="BQ386" s="203"/>
      <c r="BR386" s="203"/>
      <c r="BS386" s="203"/>
      <c r="BT386" s="203"/>
      <c r="BU386" s="203"/>
      <c r="BV386" s="203"/>
      <c r="BW386" s="203"/>
      <c r="BX386" s="203"/>
      <c r="BY386" s="203"/>
      <c r="BZ386" s="203"/>
      <c r="CA386" s="203"/>
      <c r="CB386" s="203"/>
      <c r="CC386" s="203"/>
      <c r="CD386" s="203"/>
      <c r="CE386" s="203"/>
      <c r="CF386" s="203"/>
      <c r="CG386" s="203"/>
      <c r="CH386" s="203"/>
      <c r="CI386" s="203"/>
      <c r="CJ386" s="203"/>
      <c r="CK386" s="203"/>
    </row>
    <row r="387" spans="1:89" s="65" customFormat="1" x14ac:dyDescent="0.25">
      <c r="A387" s="261"/>
      <c r="P387" s="203"/>
      <c r="Q387" s="203"/>
      <c r="R387" s="203"/>
      <c r="S387" s="203"/>
      <c r="T387" s="203"/>
      <c r="U387" s="213"/>
      <c r="V387" s="258"/>
      <c r="W387" s="213" t="e">
        <f>Data!#REF!</f>
        <v>#REF!</v>
      </c>
      <c r="X387" s="215">
        <f>IF(ISERROR(INDEX(Data!$DY:$IB,MATCH($W387,Data!$DT:$DT,0),MATCH(X$1&amp;"/"&amp;$A$2,Data!$DY$1:$IB$1,0)))=TRUE,0,INDEX(Data!$DY:$IB,MATCH($W387,Data!$DT:$DT,0),MATCH(X$1&amp;"/"&amp;$A$2,Data!$DY$1:$IB$1,0)))</f>
        <v>0</v>
      </c>
      <c r="Y387" s="215">
        <f>IF(ISERROR(INDEX(Data!$DY:$IB,MATCH($W387,Data!$DT:$DT,0),MATCH(Y$1&amp;"/"&amp;$A$2,Data!$DY$1:$IB$1,0)))=TRUE,0,INDEX(Data!$DY:$IB,MATCH($W387,Data!$DT:$DT,0),MATCH(Y$1&amp;"/"&amp;$A$2,Data!$DY$1:$IB$1,0)))</f>
        <v>0</v>
      </c>
      <c r="Z387" s="215">
        <f>IF(ISERROR(INDEX(Data!$DY:$IB,MATCH($W387,Data!$DT:$DT,0),MATCH(Z$1&amp;"/"&amp;$A$2,Data!$DY$1:$IB$1,0)))=TRUE,0,INDEX(Data!$DY:$IB,MATCH($W387,Data!$DT:$DT,0),MATCH(Z$1&amp;"/"&amp;$A$2,Data!$DY$1:$IB$1,0)))</f>
        <v>0</v>
      </c>
      <c r="AA387" s="215">
        <f>IF(ISERROR(INDEX(Data!$DY:$IB,MATCH($W387,Data!$DT:$DT,0),MATCH(AA$1&amp;"/"&amp;$A$2,Data!$DY$1:$IB$1,0)))=TRUE,0,INDEX(Data!$DY:$IB,MATCH($W387,Data!$DT:$DT,0),MATCH(AA$1&amp;"/"&amp;$A$2,Data!$DY$1:$IB$1,0)))</f>
        <v>0</v>
      </c>
      <c r="AB387" s="215">
        <f>IF(ISERROR(INDEX(Data!$DY:$IB,MATCH($W387,Data!$DT:$DT,0),MATCH(AB$1&amp;"/"&amp;$A$2,Data!$DY$1:$IB$1,0)))=TRUE,0,INDEX(Data!$DY:$IB,MATCH($W387,Data!$DT:$DT,0),MATCH(AB$1&amp;"/"&amp;$A$2,Data!$DY$1:$IB$1,0)))</f>
        <v>0</v>
      </c>
      <c r="AC387" s="213">
        <f t="array" aca="1" ref="AC387" ca="1">SUMPRODUCT(($X387:$AB387&lt;=AC$2)*($X387:$AB387&gt;0))</f>
        <v>0</v>
      </c>
      <c r="AD387" s="213">
        <f t="shared" ca="1" si="104"/>
        <v>0</v>
      </c>
      <c r="AE387" s="213">
        <f t="shared" ca="1" si="104"/>
        <v>0</v>
      </c>
      <c r="AF387" s="213">
        <f t="shared" ca="1" si="104"/>
        <v>0</v>
      </c>
      <c r="AG387" s="213">
        <f t="shared" ca="1" si="104"/>
        <v>0</v>
      </c>
      <c r="AH387" s="213">
        <f t="shared" ca="1" si="104"/>
        <v>0</v>
      </c>
      <c r="AI387" s="213">
        <f t="shared" ca="1" si="94"/>
        <v>0</v>
      </c>
      <c r="AJ387" s="213" t="str">
        <f t="shared" ca="1" si="95"/>
        <v/>
      </c>
      <c r="AK387" s="213" t="str">
        <f t="shared" ca="1" si="96"/>
        <v/>
      </c>
      <c r="AL387" s="213" t="str">
        <f t="shared" ca="1" si="97"/>
        <v/>
      </c>
      <c r="AM387" s="213" t="str">
        <f t="shared" ca="1" si="98"/>
        <v/>
      </c>
      <c r="AN387" s="213" t="str">
        <f t="shared" ca="1" si="99"/>
        <v/>
      </c>
      <c r="AO387" s="213" t="str">
        <f t="shared" ca="1" si="100"/>
        <v/>
      </c>
      <c r="AP387" s="213" t="str">
        <f t="shared" ca="1" si="101"/>
        <v/>
      </c>
      <c r="AQ387" s="213" t="str">
        <f t="shared" ca="1" si="102"/>
        <v/>
      </c>
      <c r="AR387" s="204" t="str">
        <f ca="1">IF(OFFSET($AB387,0,MATCH(A$17,AC$1:AI$1,0))=0,"",OFFSET($AB387,0,MATCH(A$17,AC$1:AI$1,0))&amp;" / "&amp;W387 &amp;" ("&amp;INDEX(Data!DX:DX,MATCH(W387,Data!DT:DT,0))&amp;")")</f>
        <v/>
      </c>
      <c r="AS387" s="204" t="e">
        <f>INDEX(Data!DX:DX,MATCH(W387,Data!DT:DT,0))</f>
        <v>#REF!</v>
      </c>
      <c r="AT387" s="204" t="e">
        <f>MID(INDEX(Data!A:A,MATCH(W387,Data!DT:DT,0)),2,5)</f>
        <v>#REF!</v>
      </c>
      <c r="AU387" s="204" t="e">
        <f>INDEX(Data!DW:DW,MATCH(W387,Data!DT:DT,0))</f>
        <v>#REF!</v>
      </c>
      <c r="AV387" s="204" t="str">
        <f t="shared" ca="1" si="103"/>
        <v/>
      </c>
      <c r="AW387" s="204" t="e">
        <f t="array" aca="1" ref="AW387" ca="1">INDEX($AR$3:$AR$102,MATCH(LARGE(COUNTIF($AQ$3:$AQ$102,"&lt;"&amp;$AQ$3:$AQ$102),ROWS(AQ$3:AQ387)),COUNTIF($AQ$3:$AQ$102,"&lt;"&amp;$AQ$3:$AQ$102),0))</f>
        <v>#NUM!</v>
      </c>
      <c r="AX387" s="344"/>
      <c r="AY387" s="203"/>
      <c r="AZ387" s="203"/>
      <c r="BA387" s="203"/>
      <c r="BB387" s="203"/>
      <c r="BC387" s="203"/>
      <c r="BD387" s="203"/>
      <c r="BE387" s="203"/>
      <c r="BF387" s="203"/>
      <c r="BG387" s="203"/>
      <c r="BH387" s="203"/>
      <c r="BI387" s="203"/>
      <c r="BJ387" s="203"/>
      <c r="BK387" s="203"/>
      <c r="BL387" s="203"/>
      <c r="BM387" s="203"/>
      <c r="BN387" s="203"/>
      <c r="BO387" s="203"/>
      <c r="BP387" s="203"/>
      <c r="BQ387" s="203"/>
      <c r="BR387" s="203"/>
      <c r="BS387" s="203"/>
      <c r="BT387" s="203"/>
      <c r="BU387" s="203"/>
      <c r="BV387" s="203"/>
      <c r="BW387" s="203"/>
      <c r="BX387" s="203"/>
      <c r="BY387" s="203"/>
      <c r="BZ387" s="203"/>
      <c r="CA387" s="203"/>
      <c r="CB387" s="203"/>
      <c r="CC387" s="203"/>
      <c r="CD387" s="203"/>
      <c r="CE387" s="203"/>
      <c r="CF387" s="203"/>
      <c r="CG387" s="203"/>
      <c r="CH387" s="203"/>
      <c r="CI387" s="203"/>
      <c r="CJ387" s="203"/>
      <c r="CK387" s="203"/>
    </row>
    <row r="388" spans="1:89" s="65" customFormat="1" x14ac:dyDescent="0.25">
      <c r="A388" s="261"/>
      <c r="P388" s="203"/>
      <c r="Q388" s="203"/>
      <c r="R388" s="203"/>
      <c r="S388" s="203"/>
      <c r="T388" s="203"/>
      <c r="U388" s="213"/>
      <c r="V388" s="258"/>
      <c r="W388" s="213" t="e">
        <f>Data!#REF!</f>
        <v>#REF!</v>
      </c>
      <c r="X388" s="215">
        <f>IF(ISERROR(INDEX(Data!$DY:$IB,MATCH($W388,Data!$DT:$DT,0),MATCH(X$1&amp;"/"&amp;$A$2,Data!$DY$1:$IB$1,0)))=TRUE,0,INDEX(Data!$DY:$IB,MATCH($W388,Data!$DT:$DT,0),MATCH(X$1&amp;"/"&amp;$A$2,Data!$DY$1:$IB$1,0)))</f>
        <v>0</v>
      </c>
      <c r="Y388" s="215">
        <f>IF(ISERROR(INDEX(Data!$DY:$IB,MATCH($W388,Data!$DT:$DT,0),MATCH(Y$1&amp;"/"&amp;$A$2,Data!$DY$1:$IB$1,0)))=TRUE,0,INDEX(Data!$DY:$IB,MATCH($W388,Data!$DT:$DT,0),MATCH(Y$1&amp;"/"&amp;$A$2,Data!$DY$1:$IB$1,0)))</f>
        <v>0</v>
      </c>
      <c r="Z388" s="215">
        <f>IF(ISERROR(INDEX(Data!$DY:$IB,MATCH($W388,Data!$DT:$DT,0),MATCH(Z$1&amp;"/"&amp;$A$2,Data!$DY$1:$IB$1,0)))=TRUE,0,INDEX(Data!$DY:$IB,MATCH($W388,Data!$DT:$DT,0),MATCH(Z$1&amp;"/"&amp;$A$2,Data!$DY$1:$IB$1,0)))</f>
        <v>0</v>
      </c>
      <c r="AA388" s="215">
        <f>IF(ISERROR(INDEX(Data!$DY:$IB,MATCH($W388,Data!$DT:$DT,0),MATCH(AA$1&amp;"/"&amp;$A$2,Data!$DY$1:$IB$1,0)))=TRUE,0,INDEX(Data!$DY:$IB,MATCH($W388,Data!$DT:$DT,0),MATCH(AA$1&amp;"/"&amp;$A$2,Data!$DY$1:$IB$1,0)))</f>
        <v>0</v>
      </c>
      <c r="AB388" s="215">
        <f>IF(ISERROR(INDEX(Data!$DY:$IB,MATCH($W388,Data!$DT:$DT,0),MATCH(AB$1&amp;"/"&amp;$A$2,Data!$DY$1:$IB$1,0)))=TRUE,0,INDEX(Data!$DY:$IB,MATCH($W388,Data!$DT:$DT,0),MATCH(AB$1&amp;"/"&amp;$A$2,Data!$DY$1:$IB$1,0)))</f>
        <v>0</v>
      </c>
      <c r="AC388" s="213">
        <f t="array" aca="1" ref="AC388" ca="1">SUMPRODUCT(($X388:$AB388&lt;=AC$2)*($X388:$AB388&gt;0))</f>
        <v>0</v>
      </c>
      <c r="AD388" s="213">
        <f t="shared" ca="1" si="104"/>
        <v>0</v>
      </c>
      <c r="AE388" s="213">
        <f t="shared" ca="1" si="104"/>
        <v>0</v>
      </c>
      <c r="AF388" s="213">
        <f t="shared" ca="1" si="104"/>
        <v>0</v>
      </c>
      <c r="AG388" s="213">
        <f t="shared" ca="1" si="104"/>
        <v>0</v>
      </c>
      <c r="AH388" s="213">
        <f t="shared" ca="1" si="104"/>
        <v>0</v>
      </c>
      <c r="AI388" s="213">
        <f t="shared" ca="1" si="94"/>
        <v>0</v>
      </c>
      <c r="AJ388" s="213" t="str">
        <f t="shared" ca="1" si="95"/>
        <v/>
      </c>
      <c r="AK388" s="213" t="str">
        <f t="shared" ca="1" si="96"/>
        <v/>
      </c>
      <c r="AL388" s="213" t="str">
        <f t="shared" ca="1" si="97"/>
        <v/>
      </c>
      <c r="AM388" s="213" t="str">
        <f t="shared" ca="1" si="98"/>
        <v/>
      </c>
      <c r="AN388" s="213" t="str">
        <f t="shared" ca="1" si="99"/>
        <v/>
      </c>
      <c r="AO388" s="213" t="str">
        <f t="shared" ca="1" si="100"/>
        <v/>
      </c>
      <c r="AP388" s="213" t="str">
        <f t="shared" ca="1" si="101"/>
        <v/>
      </c>
      <c r="AQ388" s="213" t="str">
        <f t="shared" ca="1" si="102"/>
        <v/>
      </c>
      <c r="AR388" s="204" t="str">
        <f ca="1">IF(OFFSET($AB388,0,MATCH(A$17,AC$1:AI$1,0))=0,"",OFFSET($AB388,0,MATCH(A$17,AC$1:AI$1,0))&amp;" / "&amp;W388 &amp;" ("&amp;INDEX(Data!DX:DX,MATCH(W388,Data!DT:DT,0))&amp;")")</f>
        <v/>
      </c>
      <c r="AS388" s="204" t="e">
        <f>INDEX(Data!DX:DX,MATCH(W388,Data!DT:DT,0))</f>
        <v>#REF!</v>
      </c>
      <c r="AT388" s="204" t="e">
        <f>MID(INDEX(Data!A:A,MATCH(W388,Data!DT:DT,0)),2,5)</f>
        <v>#REF!</v>
      </c>
      <c r="AU388" s="204" t="e">
        <f>INDEX(Data!DW:DW,MATCH(W388,Data!DT:DT,0))</f>
        <v>#REF!</v>
      </c>
      <c r="AV388" s="204" t="str">
        <f t="shared" ca="1" si="103"/>
        <v/>
      </c>
      <c r="AW388" s="204" t="e">
        <f t="array" aca="1" ref="AW388" ca="1">INDEX($AR$3:$AR$102,MATCH(LARGE(COUNTIF($AQ$3:$AQ$102,"&lt;"&amp;$AQ$3:$AQ$102),ROWS(AQ$3:AQ388)),COUNTIF($AQ$3:$AQ$102,"&lt;"&amp;$AQ$3:$AQ$102),0))</f>
        <v>#NUM!</v>
      </c>
      <c r="AX388" s="344"/>
      <c r="AY388" s="203"/>
      <c r="AZ388" s="203"/>
      <c r="BA388" s="203"/>
      <c r="BB388" s="203"/>
      <c r="BC388" s="203"/>
      <c r="BD388" s="203"/>
      <c r="BE388" s="203"/>
      <c r="BF388" s="203"/>
      <c r="BG388" s="203"/>
      <c r="BH388" s="203"/>
      <c r="BI388" s="203"/>
      <c r="BJ388" s="203"/>
      <c r="BK388" s="203"/>
      <c r="BL388" s="203"/>
      <c r="BM388" s="203"/>
      <c r="BN388" s="203"/>
      <c r="BO388" s="203"/>
      <c r="BP388" s="203"/>
      <c r="BQ388" s="203"/>
      <c r="BR388" s="203"/>
      <c r="BS388" s="203"/>
      <c r="BT388" s="203"/>
      <c r="BU388" s="203"/>
      <c r="BV388" s="203"/>
      <c r="BW388" s="203"/>
      <c r="BX388" s="203"/>
      <c r="BY388" s="203"/>
      <c r="BZ388" s="203"/>
      <c r="CA388" s="203"/>
      <c r="CB388" s="203"/>
      <c r="CC388" s="203"/>
      <c r="CD388" s="203"/>
      <c r="CE388" s="203"/>
      <c r="CF388" s="203"/>
      <c r="CG388" s="203"/>
      <c r="CH388" s="203"/>
      <c r="CI388" s="203"/>
      <c r="CJ388" s="203"/>
      <c r="CK388" s="203"/>
    </row>
    <row r="389" spans="1:89" s="65" customFormat="1" x14ac:dyDescent="0.25">
      <c r="A389" s="261"/>
      <c r="P389" s="203"/>
      <c r="Q389" s="203"/>
      <c r="R389" s="203"/>
      <c r="S389" s="203"/>
      <c r="T389" s="203"/>
      <c r="U389" s="213"/>
      <c r="V389" s="258"/>
      <c r="W389" s="213" t="e">
        <f>Data!#REF!</f>
        <v>#REF!</v>
      </c>
      <c r="X389" s="215">
        <f>IF(ISERROR(INDEX(Data!$DY:$IB,MATCH($W389,Data!$DT:$DT,0),MATCH(X$1&amp;"/"&amp;$A$2,Data!$DY$1:$IB$1,0)))=TRUE,0,INDEX(Data!$DY:$IB,MATCH($W389,Data!$DT:$DT,0),MATCH(X$1&amp;"/"&amp;$A$2,Data!$DY$1:$IB$1,0)))</f>
        <v>0</v>
      </c>
      <c r="Y389" s="215">
        <f>IF(ISERROR(INDEX(Data!$DY:$IB,MATCH($W389,Data!$DT:$DT,0),MATCH(Y$1&amp;"/"&amp;$A$2,Data!$DY$1:$IB$1,0)))=TRUE,0,INDEX(Data!$DY:$IB,MATCH($W389,Data!$DT:$DT,0),MATCH(Y$1&amp;"/"&amp;$A$2,Data!$DY$1:$IB$1,0)))</f>
        <v>0</v>
      </c>
      <c r="Z389" s="215">
        <f>IF(ISERROR(INDEX(Data!$DY:$IB,MATCH($W389,Data!$DT:$DT,0),MATCH(Z$1&amp;"/"&amp;$A$2,Data!$DY$1:$IB$1,0)))=TRUE,0,INDEX(Data!$DY:$IB,MATCH($W389,Data!$DT:$DT,0),MATCH(Z$1&amp;"/"&amp;$A$2,Data!$DY$1:$IB$1,0)))</f>
        <v>0</v>
      </c>
      <c r="AA389" s="215">
        <f>IF(ISERROR(INDEX(Data!$DY:$IB,MATCH($W389,Data!$DT:$DT,0),MATCH(AA$1&amp;"/"&amp;$A$2,Data!$DY$1:$IB$1,0)))=TRUE,0,INDEX(Data!$DY:$IB,MATCH($W389,Data!$DT:$DT,0),MATCH(AA$1&amp;"/"&amp;$A$2,Data!$DY$1:$IB$1,0)))</f>
        <v>0</v>
      </c>
      <c r="AB389" s="215">
        <f>IF(ISERROR(INDEX(Data!$DY:$IB,MATCH($W389,Data!$DT:$DT,0),MATCH(AB$1&amp;"/"&amp;$A$2,Data!$DY$1:$IB$1,0)))=TRUE,0,INDEX(Data!$DY:$IB,MATCH($W389,Data!$DT:$DT,0),MATCH(AB$1&amp;"/"&amp;$A$2,Data!$DY$1:$IB$1,0)))</f>
        <v>0</v>
      </c>
      <c r="AC389" s="213">
        <f t="array" aca="1" ref="AC389" ca="1">SUMPRODUCT(($X389:$AB389&lt;=AC$2)*($X389:$AB389&gt;0))</f>
        <v>0</v>
      </c>
      <c r="AD389" s="213">
        <f t="shared" ca="1" si="104"/>
        <v>0</v>
      </c>
      <c r="AE389" s="213">
        <f t="shared" ca="1" si="104"/>
        <v>0</v>
      </c>
      <c r="AF389" s="213">
        <f t="shared" ca="1" si="104"/>
        <v>0</v>
      </c>
      <c r="AG389" s="213">
        <f t="shared" ca="1" si="104"/>
        <v>0</v>
      </c>
      <c r="AH389" s="213">
        <f t="shared" ca="1" si="104"/>
        <v>0</v>
      </c>
      <c r="AI389" s="213">
        <f t="shared" ca="1" si="94"/>
        <v>0</v>
      </c>
      <c r="AJ389" s="213" t="str">
        <f t="shared" ca="1" si="95"/>
        <v/>
      </c>
      <c r="AK389" s="213" t="str">
        <f t="shared" ca="1" si="96"/>
        <v/>
      </c>
      <c r="AL389" s="213" t="str">
        <f t="shared" ca="1" si="97"/>
        <v/>
      </c>
      <c r="AM389" s="213" t="str">
        <f t="shared" ca="1" si="98"/>
        <v/>
      </c>
      <c r="AN389" s="213" t="str">
        <f t="shared" ca="1" si="99"/>
        <v/>
      </c>
      <c r="AO389" s="213" t="str">
        <f t="shared" ca="1" si="100"/>
        <v/>
      </c>
      <c r="AP389" s="213" t="str">
        <f t="shared" ca="1" si="101"/>
        <v/>
      </c>
      <c r="AQ389" s="213" t="str">
        <f t="shared" ca="1" si="102"/>
        <v/>
      </c>
      <c r="AR389" s="204" t="str">
        <f ca="1">IF(OFFSET($AB389,0,MATCH(A$17,AC$1:AI$1,0))=0,"",OFFSET($AB389,0,MATCH(A$17,AC$1:AI$1,0))&amp;" / "&amp;W389 &amp;" ("&amp;INDEX(Data!DX:DX,MATCH(W389,Data!DT:DT,0))&amp;")")</f>
        <v/>
      </c>
      <c r="AS389" s="204" t="e">
        <f>INDEX(Data!DX:DX,MATCH(W389,Data!DT:DT,0))</f>
        <v>#REF!</v>
      </c>
      <c r="AT389" s="204" t="e">
        <f>MID(INDEX(Data!A:A,MATCH(W389,Data!DT:DT,0)),2,5)</f>
        <v>#REF!</v>
      </c>
      <c r="AU389" s="204" t="e">
        <f>INDEX(Data!DW:DW,MATCH(W389,Data!DT:DT,0))</f>
        <v>#REF!</v>
      </c>
      <c r="AV389" s="204" t="str">
        <f t="shared" ca="1" si="103"/>
        <v/>
      </c>
      <c r="AW389" s="204" t="e">
        <f t="array" aca="1" ref="AW389" ca="1">INDEX($AR$3:$AR$102,MATCH(LARGE(COUNTIF($AQ$3:$AQ$102,"&lt;"&amp;$AQ$3:$AQ$102),ROWS(AQ$3:AQ389)),COUNTIF($AQ$3:$AQ$102,"&lt;"&amp;$AQ$3:$AQ$102),0))</f>
        <v>#NUM!</v>
      </c>
      <c r="AX389" s="344"/>
      <c r="AY389" s="203"/>
      <c r="AZ389" s="203"/>
      <c r="BA389" s="203"/>
      <c r="BB389" s="203"/>
      <c r="BC389" s="203"/>
      <c r="BD389" s="203"/>
      <c r="BE389" s="203"/>
      <c r="BF389" s="203"/>
      <c r="BG389" s="203"/>
      <c r="BH389" s="203"/>
      <c r="BI389" s="203"/>
      <c r="BJ389" s="203"/>
      <c r="BK389" s="203"/>
      <c r="BL389" s="203"/>
      <c r="BM389" s="203"/>
      <c r="BN389" s="203"/>
      <c r="BO389" s="203"/>
      <c r="BP389" s="203"/>
      <c r="BQ389" s="203"/>
      <c r="BR389" s="203"/>
      <c r="BS389" s="203"/>
      <c r="BT389" s="203"/>
      <c r="BU389" s="203"/>
      <c r="BV389" s="203"/>
      <c r="BW389" s="203"/>
      <c r="BX389" s="203"/>
      <c r="BY389" s="203"/>
      <c r="BZ389" s="203"/>
      <c r="CA389" s="203"/>
      <c r="CB389" s="203"/>
      <c r="CC389" s="203"/>
      <c r="CD389" s="203"/>
      <c r="CE389" s="203"/>
      <c r="CF389" s="203"/>
      <c r="CG389" s="203"/>
      <c r="CH389" s="203"/>
      <c r="CI389" s="203"/>
      <c r="CJ389" s="203"/>
      <c r="CK389" s="203"/>
    </row>
    <row r="390" spans="1:89" s="65" customFormat="1" x14ac:dyDescent="0.25">
      <c r="A390" s="261"/>
      <c r="P390" s="203"/>
      <c r="Q390" s="203"/>
      <c r="R390" s="203"/>
      <c r="S390" s="203"/>
      <c r="T390" s="203"/>
      <c r="U390" s="213"/>
      <c r="V390" s="258"/>
      <c r="W390" s="213" t="e">
        <f>Data!#REF!</f>
        <v>#REF!</v>
      </c>
      <c r="X390" s="215">
        <f>IF(ISERROR(INDEX(Data!$DY:$IB,MATCH($W390,Data!$DT:$DT,0),MATCH(X$1&amp;"/"&amp;$A$2,Data!$DY$1:$IB$1,0)))=TRUE,0,INDEX(Data!$DY:$IB,MATCH($W390,Data!$DT:$DT,0),MATCH(X$1&amp;"/"&amp;$A$2,Data!$DY$1:$IB$1,0)))</f>
        <v>0</v>
      </c>
      <c r="Y390" s="215">
        <f>IF(ISERROR(INDEX(Data!$DY:$IB,MATCH($W390,Data!$DT:$DT,0),MATCH(Y$1&amp;"/"&amp;$A$2,Data!$DY$1:$IB$1,0)))=TRUE,0,INDEX(Data!$DY:$IB,MATCH($W390,Data!$DT:$DT,0),MATCH(Y$1&amp;"/"&amp;$A$2,Data!$DY$1:$IB$1,0)))</f>
        <v>0</v>
      </c>
      <c r="Z390" s="215">
        <f>IF(ISERROR(INDEX(Data!$DY:$IB,MATCH($W390,Data!$DT:$DT,0),MATCH(Z$1&amp;"/"&amp;$A$2,Data!$DY$1:$IB$1,0)))=TRUE,0,INDEX(Data!$DY:$IB,MATCH($W390,Data!$DT:$DT,0),MATCH(Z$1&amp;"/"&amp;$A$2,Data!$DY$1:$IB$1,0)))</f>
        <v>0</v>
      </c>
      <c r="AA390" s="215">
        <f>IF(ISERROR(INDEX(Data!$DY:$IB,MATCH($W390,Data!$DT:$DT,0),MATCH(AA$1&amp;"/"&amp;$A$2,Data!$DY$1:$IB$1,0)))=TRUE,0,INDEX(Data!$DY:$IB,MATCH($W390,Data!$DT:$DT,0),MATCH(AA$1&amp;"/"&amp;$A$2,Data!$DY$1:$IB$1,0)))</f>
        <v>0</v>
      </c>
      <c r="AB390" s="215">
        <f>IF(ISERROR(INDEX(Data!$DY:$IB,MATCH($W390,Data!$DT:$DT,0),MATCH(AB$1&amp;"/"&amp;$A$2,Data!$DY$1:$IB$1,0)))=TRUE,0,INDEX(Data!$DY:$IB,MATCH($W390,Data!$DT:$DT,0),MATCH(AB$1&amp;"/"&amp;$A$2,Data!$DY$1:$IB$1,0)))</f>
        <v>0</v>
      </c>
      <c r="AC390" s="213">
        <f t="array" aca="1" ref="AC390" ca="1">SUMPRODUCT(($X390:$AB390&lt;=AC$2)*($X390:$AB390&gt;0))</f>
        <v>0</v>
      </c>
      <c r="AD390" s="213">
        <f t="shared" ca="1" si="104"/>
        <v>0</v>
      </c>
      <c r="AE390" s="213">
        <f t="shared" ca="1" si="104"/>
        <v>0</v>
      </c>
      <c r="AF390" s="213">
        <f t="shared" ca="1" si="104"/>
        <v>0</v>
      </c>
      <c r="AG390" s="213">
        <f t="shared" ca="1" si="104"/>
        <v>0</v>
      </c>
      <c r="AH390" s="213">
        <f t="shared" ca="1" si="104"/>
        <v>0</v>
      </c>
      <c r="AI390" s="213">
        <f t="shared" ca="1" si="94"/>
        <v>0</v>
      </c>
      <c r="AJ390" s="213" t="str">
        <f t="shared" ca="1" si="95"/>
        <v/>
      </c>
      <c r="AK390" s="213" t="str">
        <f t="shared" ca="1" si="96"/>
        <v/>
      </c>
      <c r="AL390" s="213" t="str">
        <f t="shared" ca="1" si="97"/>
        <v/>
      </c>
      <c r="AM390" s="213" t="str">
        <f t="shared" ca="1" si="98"/>
        <v/>
      </c>
      <c r="AN390" s="213" t="str">
        <f t="shared" ca="1" si="99"/>
        <v/>
      </c>
      <c r="AO390" s="213" t="str">
        <f t="shared" ca="1" si="100"/>
        <v/>
      </c>
      <c r="AP390" s="213" t="str">
        <f t="shared" ca="1" si="101"/>
        <v/>
      </c>
      <c r="AQ390" s="213" t="str">
        <f t="shared" ca="1" si="102"/>
        <v/>
      </c>
      <c r="AR390" s="204" t="str">
        <f ca="1">IF(OFFSET($AB390,0,MATCH(A$17,AC$1:AI$1,0))=0,"",OFFSET($AB390,0,MATCH(A$17,AC$1:AI$1,0))&amp;" / "&amp;W390 &amp;" ("&amp;INDEX(Data!DX:DX,MATCH(W390,Data!DT:DT,0))&amp;")")</f>
        <v/>
      </c>
      <c r="AS390" s="204" t="e">
        <f>INDEX(Data!DX:DX,MATCH(W390,Data!DT:DT,0))</f>
        <v>#REF!</v>
      </c>
      <c r="AT390" s="204" t="e">
        <f>MID(INDEX(Data!A:A,MATCH(W390,Data!DT:DT,0)),2,5)</f>
        <v>#REF!</v>
      </c>
      <c r="AU390" s="204" t="e">
        <f>INDEX(Data!DW:DW,MATCH(W390,Data!DT:DT,0))</f>
        <v>#REF!</v>
      </c>
      <c r="AV390" s="204" t="str">
        <f t="shared" ca="1" si="103"/>
        <v/>
      </c>
      <c r="AW390" s="204" t="e">
        <f t="array" aca="1" ref="AW390" ca="1">INDEX($AR$3:$AR$102,MATCH(LARGE(COUNTIF($AQ$3:$AQ$102,"&lt;"&amp;$AQ$3:$AQ$102),ROWS(AQ$3:AQ390)),COUNTIF($AQ$3:$AQ$102,"&lt;"&amp;$AQ$3:$AQ$102),0))</f>
        <v>#NUM!</v>
      </c>
      <c r="AX390" s="344"/>
      <c r="AY390" s="203"/>
      <c r="AZ390" s="203"/>
      <c r="BA390" s="203"/>
      <c r="BB390" s="203"/>
      <c r="BC390" s="203"/>
      <c r="BD390" s="203"/>
      <c r="BE390" s="203"/>
      <c r="BF390" s="203"/>
      <c r="BG390" s="203"/>
      <c r="BH390" s="203"/>
      <c r="BI390" s="203"/>
      <c r="BJ390" s="203"/>
      <c r="BK390" s="203"/>
      <c r="BL390" s="203"/>
      <c r="BM390" s="203"/>
      <c r="BN390" s="203"/>
      <c r="BO390" s="203"/>
      <c r="BP390" s="203"/>
      <c r="BQ390" s="203"/>
      <c r="BR390" s="203"/>
      <c r="BS390" s="203"/>
      <c r="BT390" s="203"/>
      <c r="BU390" s="203"/>
      <c r="BV390" s="203"/>
      <c r="BW390" s="203"/>
      <c r="BX390" s="203"/>
      <c r="BY390" s="203"/>
      <c r="BZ390" s="203"/>
      <c r="CA390" s="203"/>
      <c r="CB390" s="203"/>
      <c r="CC390" s="203"/>
      <c r="CD390" s="203"/>
      <c r="CE390" s="203"/>
      <c r="CF390" s="203"/>
      <c r="CG390" s="203"/>
      <c r="CH390" s="203"/>
      <c r="CI390" s="203"/>
      <c r="CJ390" s="203"/>
      <c r="CK390" s="203"/>
    </row>
    <row r="391" spans="1:89" s="65" customFormat="1" x14ac:dyDescent="0.25">
      <c r="A391" s="261"/>
      <c r="P391" s="203"/>
      <c r="Q391" s="203"/>
      <c r="R391" s="203"/>
      <c r="S391" s="203"/>
      <c r="T391" s="203"/>
      <c r="U391" s="213"/>
      <c r="V391" s="258"/>
      <c r="W391" s="213" t="e">
        <f>Data!#REF!</f>
        <v>#REF!</v>
      </c>
      <c r="X391" s="215">
        <f>IF(ISERROR(INDEX(Data!$DY:$IB,MATCH($W391,Data!$DT:$DT,0),MATCH(X$1&amp;"/"&amp;$A$2,Data!$DY$1:$IB$1,0)))=TRUE,0,INDEX(Data!$DY:$IB,MATCH($W391,Data!$DT:$DT,0),MATCH(X$1&amp;"/"&amp;$A$2,Data!$DY$1:$IB$1,0)))</f>
        <v>0</v>
      </c>
      <c r="Y391" s="215">
        <f>IF(ISERROR(INDEX(Data!$DY:$IB,MATCH($W391,Data!$DT:$DT,0),MATCH(Y$1&amp;"/"&amp;$A$2,Data!$DY$1:$IB$1,0)))=TRUE,0,INDEX(Data!$DY:$IB,MATCH($W391,Data!$DT:$DT,0),MATCH(Y$1&amp;"/"&amp;$A$2,Data!$DY$1:$IB$1,0)))</f>
        <v>0</v>
      </c>
      <c r="Z391" s="215">
        <f>IF(ISERROR(INDEX(Data!$DY:$IB,MATCH($W391,Data!$DT:$DT,0),MATCH(Z$1&amp;"/"&amp;$A$2,Data!$DY$1:$IB$1,0)))=TRUE,0,INDEX(Data!$DY:$IB,MATCH($W391,Data!$DT:$DT,0),MATCH(Z$1&amp;"/"&amp;$A$2,Data!$DY$1:$IB$1,0)))</f>
        <v>0</v>
      </c>
      <c r="AA391" s="215">
        <f>IF(ISERROR(INDEX(Data!$DY:$IB,MATCH($W391,Data!$DT:$DT,0),MATCH(AA$1&amp;"/"&amp;$A$2,Data!$DY$1:$IB$1,0)))=TRUE,0,INDEX(Data!$DY:$IB,MATCH($W391,Data!$DT:$DT,0),MATCH(AA$1&amp;"/"&amp;$A$2,Data!$DY$1:$IB$1,0)))</f>
        <v>0</v>
      </c>
      <c r="AB391" s="215">
        <f>IF(ISERROR(INDEX(Data!$DY:$IB,MATCH($W391,Data!$DT:$DT,0),MATCH(AB$1&amp;"/"&amp;$A$2,Data!$DY$1:$IB$1,0)))=TRUE,0,INDEX(Data!$DY:$IB,MATCH($W391,Data!$DT:$DT,0),MATCH(AB$1&amp;"/"&amp;$A$2,Data!$DY$1:$IB$1,0)))</f>
        <v>0</v>
      </c>
      <c r="AC391" s="213">
        <f t="array" aca="1" ref="AC391" ca="1">SUMPRODUCT(($X391:$AB391&lt;=AC$2)*($X391:$AB391&gt;0))</f>
        <v>0</v>
      </c>
      <c r="AD391" s="213">
        <f t="shared" ca="1" si="104"/>
        <v>0</v>
      </c>
      <c r="AE391" s="213">
        <f t="shared" ca="1" si="104"/>
        <v>0</v>
      </c>
      <c r="AF391" s="213">
        <f t="shared" ca="1" si="104"/>
        <v>0</v>
      </c>
      <c r="AG391" s="213">
        <f t="shared" ca="1" si="104"/>
        <v>0</v>
      </c>
      <c r="AH391" s="213">
        <f t="shared" ca="1" si="104"/>
        <v>0</v>
      </c>
      <c r="AI391" s="213">
        <f t="shared" ca="1" si="94"/>
        <v>0</v>
      </c>
      <c r="AJ391" s="213" t="str">
        <f t="shared" ca="1" si="95"/>
        <v/>
      </c>
      <c r="AK391" s="213" t="str">
        <f t="shared" ca="1" si="96"/>
        <v/>
      </c>
      <c r="AL391" s="213" t="str">
        <f t="shared" ca="1" si="97"/>
        <v/>
      </c>
      <c r="AM391" s="213" t="str">
        <f t="shared" ca="1" si="98"/>
        <v/>
      </c>
      <c r="AN391" s="213" t="str">
        <f t="shared" ca="1" si="99"/>
        <v/>
      </c>
      <c r="AO391" s="213" t="str">
        <f t="shared" ca="1" si="100"/>
        <v/>
      </c>
      <c r="AP391" s="213" t="str">
        <f t="shared" ca="1" si="101"/>
        <v/>
      </c>
      <c r="AQ391" s="213" t="str">
        <f t="shared" ca="1" si="102"/>
        <v/>
      </c>
      <c r="AR391" s="204" t="str">
        <f ca="1">IF(OFFSET($AB391,0,MATCH(A$17,AC$1:AI$1,0))=0,"",OFFSET($AB391,0,MATCH(A$17,AC$1:AI$1,0))&amp;" / "&amp;W391 &amp;" ("&amp;INDEX(Data!DX:DX,MATCH(W391,Data!DT:DT,0))&amp;")")</f>
        <v/>
      </c>
      <c r="AS391" s="204" t="e">
        <f>INDEX(Data!DX:DX,MATCH(W391,Data!DT:DT,0))</f>
        <v>#REF!</v>
      </c>
      <c r="AT391" s="204" t="e">
        <f>MID(INDEX(Data!A:A,MATCH(W391,Data!DT:DT,0)),2,5)</f>
        <v>#REF!</v>
      </c>
      <c r="AU391" s="204" t="e">
        <f>INDEX(Data!DW:DW,MATCH(W391,Data!DT:DT,0))</f>
        <v>#REF!</v>
      </c>
      <c r="AV391" s="204" t="str">
        <f t="shared" ca="1" si="103"/>
        <v/>
      </c>
      <c r="AW391" s="204" t="e">
        <f t="array" aca="1" ref="AW391" ca="1">INDEX($AR$3:$AR$102,MATCH(LARGE(COUNTIF($AQ$3:$AQ$102,"&lt;"&amp;$AQ$3:$AQ$102),ROWS(AQ$3:AQ391)),COUNTIF($AQ$3:$AQ$102,"&lt;"&amp;$AQ$3:$AQ$102),0))</f>
        <v>#NUM!</v>
      </c>
      <c r="AX391" s="344"/>
      <c r="AY391" s="203"/>
      <c r="AZ391" s="203"/>
      <c r="BA391" s="203"/>
      <c r="BB391" s="203"/>
      <c r="BC391" s="203"/>
      <c r="BD391" s="203"/>
      <c r="BE391" s="203"/>
      <c r="BF391" s="203"/>
      <c r="BG391" s="203"/>
      <c r="BH391" s="203"/>
      <c r="BI391" s="203"/>
      <c r="BJ391" s="203"/>
      <c r="BK391" s="203"/>
      <c r="BL391" s="203"/>
      <c r="BM391" s="203"/>
      <c r="BN391" s="203"/>
      <c r="BO391" s="203"/>
      <c r="BP391" s="203"/>
      <c r="BQ391" s="203"/>
      <c r="BR391" s="203"/>
      <c r="BS391" s="203"/>
      <c r="BT391" s="203"/>
      <c r="BU391" s="203"/>
      <c r="BV391" s="203"/>
      <c r="BW391" s="203"/>
      <c r="BX391" s="203"/>
      <c r="BY391" s="203"/>
      <c r="BZ391" s="203"/>
      <c r="CA391" s="203"/>
      <c r="CB391" s="203"/>
      <c r="CC391" s="203"/>
      <c r="CD391" s="203"/>
      <c r="CE391" s="203"/>
      <c r="CF391" s="203"/>
      <c r="CG391" s="203"/>
      <c r="CH391" s="203"/>
      <c r="CI391" s="203"/>
      <c r="CJ391" s="203"/>
      <c r="CK391" s="203"/>
    </row>
    <row r="392" spans="1:89" s="65" customFormat="1" x14ac:dyDescent="0.25">
      <c r="A392" s="261"/>
      <c r="P392" s="203"/>
      <c r="Q392" s="203"/>
      <c r="R392" s="203"/>
      <c r="S392" s="203"/>
      <c r="T392" s="203"/>
      <c r="U392" s="213"/>
      <c r="V392" s="258"/>
      <c r="W392" s="213" t="e">
        <f>Data!#REF!</f>
        <v>#REF!</v>
      </c>
      <c r="X392" s="215">
        <f>IF(ISERROR(INDEX(Data!$DY:$IB,MATCH($W392,Data!$DT:$DT,0),MATCH(X$1&amp;"/"&amp;$A$2,Data!$DY$1:$IB$1,0)))=TRUE,0,INDEX(Data!$DY:$IB,MATCH($W392,Data!$DT:$DT,0),MATCH(X$1&amp;"/"&amp;$A$2,Data!$DY$1:$IB$1,0)))</f>
        <v>0</v>
      </c>
      <c r="Y392" s="215">
        <f>IF(ISERROR(INDEX(Data!$DY:$IB,MATCH($W392,Data!$DT:$DT,0),MATCH(Y$1&amp;"/"&amp;$A$2,Data!$DY$1:$IB$1,0)))=TRUE,0,INDEX(Data!$DY:$IB,MATCH($W392,Data!$DT:$DT,0),MATCH(Y$1&amp;"/"&amp;$A$2,Data!$DY$1:$IB$1,0)))</f>
        <v>0</v>
      </c>
      <c r="Z392" s="215">
        <f>IF(ISERROR(INDEX(Data!$DY:$IB,MATCH($W392,Data!$DT:$DT,0),MATCH(Z$1&amp;"/"&amp;$A$2,Data!$DY$1:$IB$1,0)))=TRUE,0,INDEX(Data!$DY:$IB,MATCH($W392,Data!$DT:$DT,0),MATCH(Z$1&amp;"/"&amp;$A$2,Data!$DY$1:$IB$1,0)))</f>
        <v>0</v>
      </c>
      <c r="AA392" s="215">
        <f>IF(ISERROR(INDEX(Data!$DY:$IB,MATCH($W392,Data!$DT:$DT,0),MATCH(AA$1&amp;"/"&amp;$A$2,Data!$DY$1:$IB$1,0)))=TRUE,0,INDEX(Data!$DY:$IB,MATCH($W392,Data!$DT:$DT,0),MATCH(AA$1&amp;"/"&amp;$A$2,Data!$DY$1:$IB$1,0)))</f>
        <v>0</v>
      </c>
      <c r="AB392" s="215">
        <f>IF(ISERROR(INDEX(Data!$DY:$IB,MATCH($W392,Data!$DT:$DT,0),MATCH(AB$1&amp;"/"&amp;$A$2,Data!$DY$1:$IB$1,0)))=TRUE,0,INDEX(Data!$DY:$IB,MATCH($W392,Data!$DT:$DT,0),MATCH(AB$1&amp;"/"&amp;$A$2,Data!$DY$1:$IB$1,0)))</f>
        <v>0</v>
      </c>
      <c r="AC392" s="213">
        <f t="array" aca="1" ref="AC392" ca="1">SUMPRODUCT(($X392:$AB392&lt;=AC$2)*($X392:$AB392&gt;0))</f>
        <v>0</v>
      </c>
      <c r="AD392" s="213">
        <f t="shared" ca="1" si="104"/>
        <v>0</v>
      </c>
      <c r="AE392" s="213">
        <f t="shared" ca="1" si="104"/>
        <v>0</v>
      </c>
      <c r="AF392" s="213">
        <f t="shared" ca="1" si="104"/>
        <v>0</v>
      </c>
      <c r="AG392" s="213">
        <f t="shared" ca="1" si="104"/>
        <v>0</v>
      </c>
      <c r="AH392" s="213">
        <f t="shared" ca="1" si="104"/>
        <v>0</v>
      </c>
      <c r="AI392" s="213">
        <f t="shared" ref="AI392:AI455" ca="1" si="105">COUNTIF($X392:$AB392,"&gt;="&amp;AI$2)</f>
        <v>0</v>
      </c>
      <c r="AJ392" s="213" t="str">
        <f t="shared" ca="1" si="95"/>
        <v/>
      </c>
      <c r="AK392" s="213" t="str">
        <f t="shared" ca="1" si="96"/>
        <v/>
      </c>
      <c r="AL392" s="213" t="str">
        <f t="shared" ca="1" si="97"/>
        <v/>
      </c>
      <c r="AM392" s="213" t="str">
        <f t="shared" ca="1" si="98"/>
        <v/>
      </c>
      <c r="AN392" s="213" t="str">
        <f t="shared" ca="1" si="99"/>
        <v/>
      </c>
      <c r="AO392" s="213" t="str">
        <f t="shared" ca="1" si="100"/>
        <v/>
      </c>
      <c r="AP392" s="213" t="str">
        <f t="shared" ca="1" si="101"/>
        <v/>
      </c>
      <c r="AQ392" s="213" t="str">
        <f t="shared" ca="1" si="102"/>
        <v/>
      </c>
      <c r="AR392" s="204" t="str">
        <f ca="1">IF(OFFSET($AB392,0,MATCH(A$17,AC$1:AI$1,0))=0,"",OFFSET($AB392,0,MATCH(A$17,AC$1:AI$1,0))&amp;" / "&amp;W392 &amp;" ("&amp;INDEX(Data!DX:DX,MATCH(W392,Data!DT:DT,0))&amp;")")</f>
        <v/>
      </c>
      <c r="AS392" s="204" t="e">
        <f>INDEX(Data!DX:DX,MATCH(W392,Data!DT:DT,0))</f>
        <v>#REF!</v>
      </c>
      <c r="AT392" s="204" t="e">
        <f>MID(INDEX(Data!A:A,MATCH(W392,Data!DT:DT,0)),2,5)</f>
        <v>#REF!</v>
      </c>
      <c r="AU392" s="204" t="e">
        <f>INDEX(Data!DW:DW,MATCH(W392,Data!DT:DT,0))</f>
        <v>#REF!</v>
      </c>
      <c r="AV392" s="204" t="str">
        <f t="shared" ca="1" si="103"/>
        <v/>
      </c>
      <c r="AW392" s="204" t="e">
        <f t="array" aca="1" ref="AW392" ca="1">INDEX($AR$3:$AR$102,MATCH(LARGE(COUNTIF($AQ$3:$AQ$102,"&lt;"&amp;$AQ$3:$AQ$102),ROWS(AQ$3:AQ392)),COUNTIF($AQ$3:$AQ$102,"&lt;"&amp;$AQ$3:$AQ$102),0))</f>
        <v>#NUM!</v>
      </c>
      <c r="AX392" s="344"/>
      <c r="AY392" s="203"/>
      <c r="AZ392" s="203"/>
      <c r="BA392" s="203"/>
      <c r="BB392" s="203"/>
      <c r="BC392" s="203"/>
      <c r="BD392" s="203"/>
      <c r="BE392" s="203"/>
      <c r="BF392" s="203"/>
      <c r="BG392" s="203"/>
      <c r="BH392" s="203"/>
      <c r="BI392" s="203"/>
      <c r="BJ392" s="203"/>
      <c r="BK392" s="203"/>
      <c r="BL392" s="203"/>
      <c r="BM392" s="203"/>
      <c r="BN392" s="203"/>
      <c r="BO392" s="203"/>
      <c r="BP392" s="203"/>
      <c r="BQ392" s="203"/>
      <c r="BR392" s="203"/>
      <c r="BS392" s="203"/>
      <c r="BT392" s="203"/>
      <c r="BU392" s="203"/>
      <c r="BV392" s="203"/>
      <c r="BW392" s="203"/>
      <c r="BX392" s="203"/>
      <c r="BY392" s="203"/>
      <c r="BZ392" s="203"/>
      <c r="CA392" s="203"/>
      <c r="CB392" s="203"/>
      <c r="CC392" s="203"/>
      <c r="CD392" s="203"/>
      <c r="CE392" s="203"/>
      <c r="CF392" s="203"/>
      <c r="CG392" s="203"/>
      <c r="CH392" s="203"/>
      <c r="CI392" s="203"/>
      <c r="CJ392" s="203"/>
      <c r="CK392" s="203"/>
    </row>
    <row r="393" spans="1:89" s="65" customFormat="1" x14ac:dyDescent="0.25">
      <c r="A393" s="261"/>
      <c r="P393" s="203"/>
      <c r="Q393" s="203"/>
      <c r="R393" s="203"/>
      <c r="S393" s="203"/>
      <c r="T393" s="203"/>
      <c r="U393" s="213"/>
      <c r="V393" s="258"/>
      <c r="W393" s="213" t="e">
        <f>Data!#REF!</f>
        <v>#REF!</v>
      </c>
      <c r="X393" s="215">
        <f>IF(ISERROR(INDEX(Data!$DY:$IB,MATCH($W393,Data!$DT:$DT,0),MATCH(X$1&amp;"/"&amp;$A$2,Data!$DY$1:$IB$1,0)))=TRUE,0,INDEX(Data!$DY:$IB,MATCH($W393,Data!$DT:$DT,0),MATCH(X$1&amp;"/"&amp;$A$2,Data!$DY$1:$IB$1,0)))</f>
        <v>0</v>
      </c>
      <c r="Y393" s="215">
        <f>IF(ISERROR(INDEX(Data!$DY:$IB,MATCH($W393,Data!$DT:$DT,0),MATCH(Y$1&amp;"/"&amp;$A$2,Data!$DY$1:$IB$1,0)))=TRUE,0,INDEX(Data!$DY:$IB,MATCH($W393,Data!$DT:$DT,0),MATCH(Y$1&amp;"/"&amp;$A$2,Data!$DY$1:$IB$1,0)))</f>
        <v>0</v>
      </c>
      <c r="Z393" s="215">
        <f>IF(ISERROR(INDEX(Data!$DY:$IB,MATCH($W393,Data!$DT:$DT,0),MATCH(Z$1&amp;"/"&amp;$A$2,Data!$DY$1:$IB$1,0)))=TRUE,0,INDEX(Data!$DY:$IB,MATCH($W393,Data!$DT:$DT,0),MATCH(Z$1&amp;"/"&amp;$A$2,Data!$DY$1:$IB$1,0)))</f>
        <v>0</v>
      </c>
      <c r="AA393" s="215">
        <f>IF(ISERROR(INDEX(Data!$DY:$IB,MATCH($W393,Data!$DT:$DT,0),MATCH(AA$1&amp;"/"&amp;$A$2,Data!$DY$1:$IB$1,0)))=TRUE,0,INDEX(Data!$DY:$IB,MATCH($W393,Data!$DT:$DT,0),MATCH(AA$1&amp;"/"&amp;$A$2,Data!$DY$1:$IB$1,0)))</f>
        <v>0</v>
      </c>
      <c r="AB393" s="215">
        <f>IF(ISERROR(INDEX(Data!$DY:$IB,MATCH($W393,Data!$DT:$DT,0),MATCH(AB$1&amp;"/"&amp;$A$2,Data!$DY$1:$IB$1,0)))=TRUE,0,INDEX(Data!$DY:$IB,MATCH($W393,Data!$DT:$DT,0),MATCH(AB$1&amp;"/"&amp;$A$2,Data!$DY$1:$IB$1,0)))</f>
        <v>0</v>
      </c>
      <c r="AC393" s="213">
        <f t="array" aca="1" ref="AC393" ca="1">SUMPRODUCT(($X393:$AB393&lt;=AC$2)*($X393:$AB393&gt;0))</f>
        <v>0</v>
      </c>
      <c r="AD393" s="213">
        <f t="shared" ca="1" si="104"/>
        <v>0</v>
      </c>
      <c r="AE393" s="213">
        <f t="shared" ca="1" si="104"/>
        <v>0</v>
      </c>
      <c r="AF393" s="213">
        <f t="shared" ca="1" si="104"/>
        <v>0</v>
      </c>
      <c r="AG393" s="213">
        <f t="shared" ca="1" si="104"/>
        <v>0</v>
      </c>
      <c r="AH393" s="213">
        <f t="shared" ca="1" si="104"/>
        <v>0</v>
      </c>
      <c r="AI393" s="213">
        <f t="shared" ca="1" si="105"/>
        <v>0</v>
      </c>
      <c r="AJ393" s="213" t="str">
        <f t="shared" ca="1" si="95"/>
        <v/>
      </c>
      <c r="AK393" s="213" t="str">
        <f t="shared" ca="1" si="96"/>
        <v/>
      </c>
      <c r="AL393" s="213" t="str">
        <f t="shared" ca="1" si="97"/>
        <v/>
      </c>
      <c r="AM393" s="213" t="str">
        <f t="shared" ca="1" si="98"/>
        <v/>
      </c>
      <c r="AN393" s="213" t="str">
        <f t="shared" ca="1" si="99"/>
        <v/>
      </c>
      <c r="AO393" s="213" t="str">
        <f t="shared" ca="1" si="100"/>
        <v/>
      </c>
      <c r="AP393" s="213" t="str">
        <f t="shared" ca="1" si="101"/>
        <v/>
      </c>
      <c r="AQ393" s="213" t="str">
        <f t="shared" ca="1" si="102"/>
        <v/>
      </c>
      <c r="AR393" s="204" t="str">
        <f ca="1">IF(OFFSET($AB393,0,MATCH(A$17,AC$1:AI$1,0))=0,"",OFFSET($AB393,0,MATCH(A$17,AC$1:AI$1,0))&amp;" / "&amp;W393 &amp;" ("&amp;INDEX(Data!DX:DX,MATCH(W393,Data!DT:DT,0))&amp;")")</f>
        <v/>
      </c>
      <c r="AS393" s="204" t="e">
        <f>INDEX(Data!DX:DX,MATCH(W393,Data!DT:DT,0))</f>
        <v>#REF!</v>
      </c>
      <c r="AT393" s="204" t="e">
        <f>MID(INDEX(Data!A:A,MATCH(W393,Data!DT:DT,0)),2,5)</f>
        <v>#REF!</v>
      </c>
      <c r="AU393" s="204" t="e">
        <f>INDEX(Data!DW:DW,MATCH(W393,Data!DT:DT,0))</f>
        <v>#REF!</v>
      </c>
      <c r="AV393" s="204" t="str">
        <f t="shared" ca="1" si="103"/>
        <v/>
      </c>
      <c r="AW393" s="204" t="e">
        <f t="array" aca="1" ref="AW393" ca="1">INDEX($AR$3:$AR$102,MATCH(LARGE(COUNTIF($AQ$3:$AQ$102,"&lt;"&amp;$AQ$3:$AQ$102),ROWS(AQ$3:AQ393)),COUNTIF($AQ$3:$AQ$102,"&lt;"&amp;$AQ$3:$AQ$102),0))</f>
        <v>#NUM!</v>
      </c>
      <c r="AX393" s="344"/>
      <c r="AY393" s="203"/>
      <c r="AZ393" s="203"/>
      <c r="BA393" s="203"/>
      <c r="BB393" s="203"/>
      <c r="BC393" s="203"/>
      <c r="BD393" s="203"/>
      <c r="BE393" s="203"/>
      <c r="BF393" s="203"/>
      <c r="BG393" s="203"/>
      <c r="BH393" s="203"/>
      <c r="BI393" s="203"/>
      <c r="BJ393" s="203"/>
      <c r="BK393" s="203"/>
      <c r="BL393" s="203"/>
      <c r="BM393" s="203"/>
      <c r="BN393" s="203"/>
      <c r="BO393" s="203"/>
      <c r="BP393" s="203"/>
      <c r="BQ393" s="203"/>
      <c r="BR393" s="203"/>
      <c r="BS393" s="203"/>
      <c r="BT393" s="203"/>
      <c r="BU393" s="203"/>
      <c r="BV393" s="203"/>
      <c r="BW393" s="203"/>
      <c r="BX393" s="203"/>
      <c r="BY393" s="203"/>
      <c r="BZ393" s="203"/>
      <c r="CA393" s="203"/>
      <c r="CB393" s="203"/>
      <c r="CC393" s="203"/>
      <c r="CD393" s="203"/>
      <c r="CE393" s="203"/>
      <c r="CF393" s="203"/>
      <c r="CG393" s="203"/>
      <c r="CH393" s="203"/>
      <c r="CI393" s="203"/>
      <c r="CJ393" s="203"/>
      <c r="CK393" s="203"/>
    </row>
    <row r="394" spans="1:89" s="65" customFormat="1" x14ac:dyDescent="0.25">
      <c r="A394" s="261"/>
      <c r="P394" s="203"/>
      <c r="Q394" s="203"/>
      <c r="R394" s="203"/>
      <c r="S394" s="203"/>
      <c r="T394" s="203"/>
      <c r="U394" s="213"/>
      <c r="V394" s="258"/>
      <c r="W394" s="213" t="e">
        <f>Data!#REF!</f>
        <v>#REF!</v>
      </c>
      <c r="X394" s="215">
        <f>IF(ISERROR(INDEX(Data!$DY:$IB,MATCH($W394,Data!$DT:$DT,0),MATCH(X$1&amp;"/"&amp;$A$2,Data!$DY$1:$IB$1,0)))=TRUE,0,INDEX(Data!$DY:$IB,MATCH($W394,Data!$DT:$DT,0),MATCH(X$1&amp;"/"&amp;$A$2,Data!$DY$1:$IB$1,0)))</f>
        <v>0</v>
      </c>
      <c r="Y394" s="215">
        <f>IF(ISERROR(INDEX(Data!$DY:$IB,MATCH($W394,Data!$DT:$DT,0),MATCH(Y$1&amp;"/"&amp;$A$2,Data!$DY$1:$IB$1,0)))=TRUE,0,INDEX(Data!$DY:$IB,MATCH($W394,Data!$DT:$DT,0),MATCH(Y$1&amp;"/"&amp;$A$2,Data!$DY$1:$IB$1,0)))</f>
        <v>0</v>
      </c>
      <c r="Z394" s="215">
        <f>IF(ISERROR(INDEX(Data!$DY:$IB,MATCH($W394,Data!$DT:$DT,0),MATCH(Z$1&amp;"/"&amp;$A$2,Data!$DY$1:$IB$1,0)))=TRUE,0,INDEX(Data!$DY:$IB,MATCH($W394,Data!$DT:$DT,0),MATCH(Z$1&amp;"/"&amp;$A$2,Data!$DY$1:$IB$1,0)))</f>
        <v>0</v>
      </c>
      <c r="AA394" s="215">
        <f>IF(ISERROR(INDEX(Data!$DY:$IB,MATCH($W394,Data!$DT:$DT,0),MATCH(AA$1&amp;"/"&amp;$A$2,Data!$DY$1:$IB$1,0)))=TRUE,0,INDEX(Data!$DY:$IB,MATCH($W394,Data!$DT:$DT,0),MATCH(AA$1&amp;"/"&amp;$A$2,Data!$DY$1:$IB$1,0)))</f>
        <v>0</v>
      </c>
      <c r="AB394" s="215">
        <f>IF(ISERROR(INDEX(Data!$DY:$IB,MATCH($W394,Data!$DT:$DT,0),MATCH(AB$1&amp;"/"&amp;$A$2,Data!$DY$1:$IB$1,0)))=TRUE,0,INDEX(Data!$DY:$IB,MATCH($W394,Data!$DT:$DT,0),MATCH(AB$1&amp;"/"&amp;$A$2,Data!$DY$1:$IB$1,0)))</f>
        <v>0</v>
      </c>
      <c r="AC394" s="213">
        <f t="array" aca="1" ref="AC394" ca="1">SUMPRODUCT(($X394:$AB394&lt;=AC$2)*($X394:$AB394&gt;0))</f>
        <v>0</v>
      </c>
      <c r="AD394" s="213">
        <f t="shared" ca="1" si="104"/>
        <v>0</v>
      </c>
      <c r="AE394" s="213">
        <f t="shared" ca="1" si="104"/>
        <v>0</v>
      </c>
      <c r="AF394" s="213">
        <f t="shared" ca="1" si="104"/>
        <v>0</v>
      </c>
      <c r="AG394" s="213">
        <f t="shared" ca="1" si="104"/>
        <v>0</v>
      </c>
      <c r="AH394" s="213">
        <f t="shared" ca="1" si="104"/>
        <v>0</v>
      </c>
      <c r="AI394" s="213">
        <f t="shared" ca="1" si="105"/>
        <v>0</v>
      </c>
      <c r="AJ394" s="213" t="str">
        <f t="shared" ca="1" si="95"/>
        <v/>
      </c>
      <c r="AK394" s="213" t="str">
        <f t="shared" ca="1" si="96"/>
        <v/>
      </c>
      <c r="AL394" s="213" t="str">
        <f t="shared" ca="1" si="97"/>
        <v/>
      </c>
      <c r="AM394" s="213" t="str">
        <f t="shared" ca="1" si="98"/>
        <v/>
      </c>
      <c r="AN394" s="213" t="str">
        <f t="shared" ca="1" si="99"/>
        <v/>
      </c>
      <c r="AO394" s="213" t="str">
        <f t="shared" ca="1" si="100"/>
        <v/>
      </c>
      <c r="AP394" s="213" t="str">
        <f t="shared" ca="1" si="101"/>
        <v/>
      </c>
      <c r="AQ394" s="213" t="str">
        <f t="shared" ca="1" si="102"/>
        <v/>
      </c>
      <c r="AR394" s="204" t="str">
        <f ca="1">IF(OFFSET($AB394,0,MATCH(A$17,AC$1:AI$1,0))=0,"",OFFSET($AB394,0,MATCH(A$17,AC$1:AI$1,0))&amp;" / "&amp;W394 &amp;" ("&amp;INDEX(Data!DX:DX,MATCH(W394,Data!DT:DT,0))&amp;")")</f>
        <v/>
      </c>
      <c r="AS394" s="204" t="e">
        <f>INDEX(Data!DX:DX,MATCH(W394,Data!DT:DT,0))</f>
        <v>#REF!</v>
      </c>
      <c r="AT394" s="204" t="e">
        <f>MID(INDEX(Data!A:A,MATCH(W394,Data!DT:DT,0)),2,5)</f>
        <v>#REF!</v>
      </c>
      <c r="AU394" s="204" t="e">
        <f>INDEX(Data!DW:DW,MATCH(W394,Data!DT:DT,0))</f>
        <v>#REF!</v>
      </c>
      <c r="AV394" s="204" t="str">
        <f t="shared" ca="1" si="103"/>
        <v/>
      </c>
      <c r="AW394" s="204" t="e">
        <f t="array" aca="1" ref="AW394" ca="1">INDEX($AR$3:$AR$102,MATCH(LARGE(COUNTIF($AQ$3:$AQ$102,"&lt;"&amp;$AQ$3:$AQ$102),ROWS(AQ$3:AQ394)),COUNTIF($AQ$3:$AQ$102,"&lt;"&amp;$AQ$3:$AQ$102),0))</f>
        <v>#NUM!</v>
      </c>
      <c r="AX394" s="344"/>
      <c r="AY394" s="203"/>
      <c r="AZ394" s="203"/>
      <c r="BA394" s="203"/>
      <c r="BB394" s="203"/>
      <c r="BC394" s="203"/>
      <c r="BD394" s="203"/>
      <c r="BE394" s="203"/>
      <c r="BF394" s="203"/>
      <c r="BG394" s="203"/>
      <c r="BH394" s="203"/>
      <c r="BI394" s="203"/>
      <c r="BJ394" s="203"/>
      <c r="BK394" s="203"/>
      <c r="BL394" s="203"/>
      <c r="BM394" s="203"/>
      <c r="BN394" s="203"/>
      <c r="BO394" s="203"/>
      <c r="BP394" s="203"/>
      <c r="BQ394" s="203"/>
      <c r="BR394" s="203"/>
      <c r="BS394" s="203"/>
      <c r="BT394" s="203"/>
      <c r="BU394" s="203"/>
      <c r="BV394" s="203"/>
      <c r="BW394" s="203"/>
      <c r="BX394" s="203"/>
      <c r="BY394" s="203"/>
      <c r="BZ394" s="203"/>
      <c r="CA394" s="203"/>
      <c r="CB394" s="203"/>
      <c r="CC394" s="203"/>
      <c r="CD394" s="203"/>
      <c r="CE394" s="203"/>
      <c r="CF394" s="203"/>
      <c r="CG394" s="203"/>
      <c r="CH394" s="203"/>
      <c r="CI394" s="203"/>
      <c r="CJ394" s="203"/>
      <c r="CK394" s="203"/>
    </row>
    <row r="395" spans="1:89" s="65" customFormat="1" x14ac:dyDescent="0.25">
      <c r="A395" s="261"/>
      <c r="P395" s="203"/>
      <c r="Q395" s="203"/>
      <c r="R395" s="203"/>
      <c r="S395" s="203"/>
      <c r="T395" s="203"/>
      <c r="U395" s="213"/>
      <c r="V395" s="258"/>
      <c r="W395" s="213" t="e">
        <f>Data!#REF!</f>
        <v>#REF!</v>
      </c>
      <c r="X395" s="215">
        <f>IF(ISERROR(INDEX(Data!$DY:$IB,MATCH($W395,Data!$DT:$DT,0),MATCH(X$1&amp;"/"&amp;$A$2,Data!$DY$1:$IB$1,0)))=TRUE,0,INDEX(Data!$DY:$IB,MATCH($W395,Data!$DT:$DT,0),MATCH(X$1&amp;"/"&amp;$A$2,Data!$DY$1:$IB$1,0)))</f>
        <v>0</v>
      </c>
      <c r="Y395" s="215">
        <f>IF(ISERROR(INDEX(Data!$DY:$IB,MATCH($W395,Data!$DT:$DT,0),MATCH(Y$1&amp;"/"&amp;$A$2,Data!$DY$1:$IB$1,0)))=TRUE,0,INDEX(Data!$DY:$IB,MATCH($W395,Data!$DT:$DT,0),MATCH(Y$1&amp;"/"&amp;$A$2,Data!$DY$1:$IB$1,0)))</f>
        <v>0</v>
      </c>
      <c r="Z395" s="215">
        <f>IF(ISERROR(INDEX(Data!$DY:$IB,MATCH($W395,Data!$DT:$DT,0),MATCH(Z$1&amp;"/"&amp;$A$2,Data!$DY$1:$IB$1,0)))=TRUE,0,INDEX(Data!$DY:$IB,MATCH($W395,Data!$DT:$DT,0),MATCH(Z$1&amp;"/"&amp;$A$2,Data!$DY$1:$IB$1,0)))</f>
        <v>0</v>
      </c>
      <c r="AA395" s="215">
        <f>IF(ISERROR(INDEX(Data!$DY:$IB,MATCH($W395,Data!$DT:$DT,0),MATCH(AA$1&amp;"/"&amp;$A$2,Data!$DY$1:$IB$1,0)))=TRUE,0,INDEX(Data!$DY:$IB,MATCH($W395,Data!$DT:$DT,0),MATCH(AA$1&amp;"/"&amp;$A$2,Data!$DY$1:$IB$1,0)))</f>
        <v>0</v>
      </c>
      <c r="AB395" s="215">
        <f>IF(ISERROR(INDEX(Data!$DY:$IB,MATCH($W395,Data!$DT:$DT,0),MATCH(AB$1&amp;"/"&amp;$A$2,Data!$DY$1:$IB$1,0)))=TRUE,0,INDEX(Data!$DY:$IB,MATCH($W395,Data!$DT:$DT,0),MATCH(AB$1&amp;"/"&amp;$A$2,Data!$DY$1:$IB$1,0)))</f>
        <v>0</v>
      </c>
      <c r="AC395" s="213">
        <f t="array" aca="1" ref="AC395" ca="1">SUMPRODUCT(($X395:$AB395&lt;=AC$2)*($X395:$AB395&gt;0))</f>
        <v>0</v>
      </c>
      <c r="AD395" s="213">
        <f t="shared" ca="1" si="104"/>
        <v>0</v>
      </c>
      <c r="AE395" s="213">
        <f t="shared" ca="1" si="104"/>
        <v>0</v>
      </c>
      <c r="AF395" s="213">
        <f t="shared" ca="1" si="104"/>
        <v>0</v>
      </c>
      <c r="AG395" s="213">
        <f t="shared" ca="1" si="104"/>
        <v>0</v>
      </c>
      <c r="AH395" s="213">
        <f t="shared" ca="1" si="104"/>
        <v>0</v>
      </c>
      <c r="AI395" s="213">
        <f t="shared" ca="1" si="105"/>
        <v>0</v>
      </c>
      <c r="AJ395" s="213" t="str">
        <f t="shared" ca="1" si="95"/>
        <v/>
      </c>
      <c r="AK395" s="213" t="str">
        <f t="shared" ca="1" si="96"/>
        <v/>
      </c>
      <c r="AL395" s="213" t="str">
        <f t="shared" ca="1" si="97"/>
        <v/>
      </c>
      <c r="AM395" s="213" t="str">
        <f t="shared" ca="1" si="98"/>
        <v/>
      </c>
      <c r="AN395" s="213" t="str">
        <f t="shared" ca="1" si="99"/>
        <v/>
      </c>
      <c r="AO395" s="213" t="str">
        <f t="shared" ca="1" si="100"/>
        <v/>
      </c>
      <c r="AP395" s="213" t="str">
        <f t="shared" ca="1" si="101"/>
        <v/>
      </c>
      <c r="AQ395" s="213" t="str">
        <f t="shared" ca="1" si="102"/>
        <v/>
      </c>
      <c r="AR395" s="204" t="str">
        <f ca="1">IF(OFFSET($AB395,0,MATCH(A$17,AC$1:AI$1,0))=0,"",OFFSET($AB395,0,MATCH(A$17,AC$1:AI$1,0))&amp;" / "&amp;W395 &amp;" ("&amp;INDEX(Data!DX:DX,MATCH(W395,Data!DT:DT,0))&amp;")")</f>
        <v/>
      </c>
      <c r="AS395" s="204" t="e">
        <f>INDEX(Data!DX:DX,MATCH(W395,Data!DT:DT,0))</f>
        <v>#REF!</v>
      </c>
      <c r="AT395" s="204" t="e">
        <f>MID(INDEX(Data!A:A,MATCH(W395,Data!DT:DT,0)),2,5)</f>
        <v>#REF!</v>
      </c>
      <c r="AU395" s="204" t="e">
        <f>INDEX(Data!DW:DW,MATCH(W395,Data!DT:DT,0))</f>
        <v>#REF!</v>
      </c>
      <c r="AV395" s="204" t="str">
        <f t="shared" ca="1" si="103"/>
        <v/>
      </c>
      <c r="AW395" s="204" t="e">
        <f t="array" aca="1" ref="AW395" ca="1">INDEX($AR$3:$AR$102,MATCH(LARGE(COUNTIF($AQ$3:$AQ$102,"&lt;"&amp;$AQ$3:$AQ$102),ROWS(AQ$3:AQ395)),COUNTIF($AQ$3:$AQ$102,"&lt;"&amp;$AQ$3:$AQ$102),0))</f>
        <v>#NUM!</v>
      </c>
      <c r="AX395" s="344"/>
      <c r="AY395" s="203"/>
      <c r="AZ395" s="203"/>
      <c r="BA395" s="203"/>
      <c r="BB395" s="203"/>
      <c r="BC395" s="203"/>
      <c r="BD395" s="203"/>
      <c r="BE395" s="203"/>
      <c r="BF395" s="203"/>
      <c r="BG395" s="203"/>
      <c r="BH395" s="203"/>
      <c r="BI395" s="203"/>
      <c r="BJ395" s="203"/>
      <c r="BK395" s="203"/>
      <c r="BL395" s="203"/>
      <c r="BM395" s="203"/>
      <c r="BN395" s="203"/>
      <c r="BO395" s="203"/>
      <c r="BP395" s="203"/>
      <c r="BQ395" s="203"/>
      <c r="BR395" s="203"/>
      <c r="BS395" s="203"/>
      <c r="BT395" s="203"/>
      <c r="BU395" s="203"/>
      <c r="BV395" s="203"/>
      <c r="BW395" s="203"/>
      <c r="BX395" s="203"/>
      <c r="BY395" s="203"/>
      <c r="BZ395" s="203"/>
      <c r="CA395" s="203"/>
      <c r="CB395" s="203"/>
      <c r="CC395" s="203"/>
      <c r="CD395" s="203"/>
      <c r="CE395" s="203"/>
      <c r="CF395" s="203"/>
      <c r="CG395" s="203"/>
      <c r="CH395" s="203"/>
      <c r="CI395" s="203"/>
      <c r="CJ395" s="203"/>
      <c r="CK395" s="203"/>
    </row>
    <row r="396" spans="1:89" s="65" customFormat="1" x14ac:dyDescent="0.25">
      <c r="A396" s="261"/>
      <c r="P396" s="203"/>
      <c r="Q396" s="203"/>
      <c r="R396" s="203"/>
      <c r="S396" s="203"/>
      <c r="T396" s="203"/>
      <c r="U396" s="213"/>
      <c r="V396" s="258"/>
      <c r="W396" s="213" t="e">
        <f>Data!#REF!</f>
        <v>#REF!</v>
      </c>
      <c r="X396" s="215">
        <f>IF(ISERROR(INDEX(Data!$DY:$IB,MATCH($W396,Data!$DT:$DT,0),MATCH(X$1&amp;"/"&amp;$A$2,Data!$DY$1:$IB$1,0)))=TRUE,0,INDEX(Data!$DY:$IB,MATCH($W396,Data!$DT:$DT,0),MATCH(X$1&amp;"/"&amp;$A$2,Data!$DY$1:$IB$1,0)))</f>
        <v>0</v>
      </c>
      <c r="Y396" s="215">
        <f>IF(ISERROR(INDEX(Data!$DY:$IB,MATCH($W396,Data!$DT:$DT,0),MATCH(Y$1&amp;"/"&amp;$A$2,Data!$DY$1:$IB$1,0)))=TRUE,0,INDEX(Data!$DY:$IB,MATCH($W396,Data!$DT:$DT,0),MATCH(Y$1&amp;"/"&amp;$A$2,Data!$DY$1:$IB$1,0)))</f>
        <v>0</v>
      </c>
      <c r="Z396" s="215">
        <f>IF(ISERROR(INDEX(Data!$DY:$IB,MATCH($W396,Data!$DT:$DT,0),MATCH(Z$1&amp;"/"&amp;$A$2,Data!$DY$1:$IB$1,0)))=TRUE,0,INDEX(Data!$DY:$IB,MATCH($W396,Data!$DT:$DT,0),MATCH(Z$1&amp;"/"&amp;$A$2,Data!$DY$1:$IB$1,0)))</f>
        <v>0</v>
      </c>
      <c r="AA396" s="215">
        <f>IF(ISERROR(INDEX(Data!$DY:$IB,MATCH($W396,Data!$DT:$DT,0),MATCH(AA$1&amp;"/"&amp;$A$2,Data!$DY$1:$IB$1,0)))=TRUE,0,INDEX(Data!$DY:$IB,MATCH($W396,Data!$DT:$DT,0),MATCH(AA$1&amp;"/"&amp;$A$2,Data!$DY$1:$IB$1,0)))</f>
        <v>0</v>
      </c>
      <c r="AB396" s="215">
        <f>IF(ISERROR(INDEX(Data!$DY:$IB,MATCH($W396,Data!$DT:$DT,0),MATCH(AB$1&amp;"/"&amp;$A$2,Data!$DY$1:$IB$1,0)))=TRUE,0,INDEX(Data!$DY:$IB,MATCH($W396,Data!$DT:$DT,0),MATCH(AB$1&amp;"/"&amp;$A$2,Data!$DY$1:$IB$1,0)))</f>
        <v>0</v>
      </c>
      <c r="AC396" s="213">
        <f t="array" aca="1" ref="AC396" ca="1">SUMPRODUCT(($X396:$AB396&lt;=AC$2)*($X396:$AB396&gt;0))</f>
        <v>0</v>
      </c>
      <c r="AD396" s="213">
        <f t="shared" ca="1" si="104"/>
        <v>0</v>
      </c>
      <c r="AE396" s="213">
        <f t="shared" ca="1" si="104"/>
        <v>0</v>
      </c>
      <c r="AF396" s="213">
        <f t="shared" ca="1" si="104"/>
        <v>0</v>
      </c>
      <c r="AG396" s="213">
        <f t="shared" ca="1" si="104"/>
        <v>0</v>
      </c>
      <c r="AH396" s="213">
        <f t="shared" ca="1" si="104"/>
        <v>0</v>
      </c>
      <c r="AI396" s="213">
        <f t="shared" ca="1" si="105"/>
        <v>0</v>
      </c>
      <c r="AJ396" s="213" t="str">
        <f t="shared" ca="1" si="95"/>
        <v/>
      </c>
      <c r="AK396" s="213" t="str">
        <f t="shared" ca="1" si="96"/>
        <v/>
      </c>
      <c r="AL396" s="213" t="str">
        <f t="shared" ca="1" si="97"/>
        <v/>
      </c>
      <c r="AM396" s="213" t="str">
        <f t="shared" ca="1" si="98"/>
        <v/>
      </c>
      <c r="AN396" s="213" t="str">
        <f t="shared" ca="1" si="99"/>
        <v/>
      </c>
      <c r="AO396" s="213" t="str">
        <f t="shared" ca="1" si="100"/>
        <v/>
      </c>
      <c r="AP396" s="213" t="str">
        <f t="shared" ca="1" si="101"/>
        <v/>
      </c>
      <c r="AQ396" s="213" t="str">
        <f t="shared" ca="1" si="102"/>
        <v/>
      </c>
      <c r="AR396" s="204" t="str">
        <f ca="1">IF(OFFSET($AB396,0,MATCH(A$17,AC$1:AI$1,0))=0,"",OFFSET($AB396,0,MATCH(A$17,AC$1:AI$1,0))&amp;" / "&amp;W396 &amp;" ("&amp;INDEX(Data!DX:DX,MATCH(W396,Data!DT:DT,0))&amp;")")</f>
        <v/>
      </c>
      <c r="AS396" s="204" t="e">
        <f>INDEX(Data!DX:DX,MATCH(W396,Data!DT:DT,0))</f>
        <v>#REF!</v>
      </c>
      <c r="AT396" s="204" t="e">
        <f>MID(INDEX(Data!A:A,MATCH(W396,Data!DT:DT,0)),2,5)</f>
        <v>#REF!</v>
      </c>
      <c r="AU396" s="204" t="e">
        <f>INDEX(Data!DW:DW,MATCH(W396,Data!DT:DT,0))</f>
        <v>#REF!</v>
      </c>
      <c r="AV396" s="204" t="str">
        <f t="shared" ca="1" si="103"/>
        <v/>
      </c>
      <c r="AW396" s="204" t="e">
        <f t="array" aca="1" ref="AW396" ca="1">INDEX($AR$3:$AR$102,MATCH(LARGE(COUNTIF($AQ$3:$AQ$102,"&lt;"&amp;$AQ$3:$AQ$102),ROWS(AQ$3:AQ396)),COUNTIF($AQ$3:$AQ$102,"&lt;"&amp;$AQ$3:$AQ$102),0))</f>
        <v>#NUM!</v>
      </c>
      <c r="AX396" s="344"/>
      <c r="AY396" s="203"/>
      <c r="AZ396" s="203"/>
      <c r="BA396" s="203"/>
      <c r="BB396" s="203"/>
      <c r="BC396" s="203"/>
      <c r="BD396" s="203"/>
      <c r="BE396" s="203"/>
      <c r="BF396" s="203"/>
      <c r="BG396" s="203"/>
      <c r="BH396" s="203"/>
      <c r="BI396" s="203"/>
      <c r="BJ396" s="203"/>
      <c r="BK396" s="203"/>
      <c r="BL396" s="203"/>
      <c r="BM396" s="203"/>
      <c r="BN396" s="203"/>
      <c r="BO396" s="203"/>
      <c r="BP396" s="203"/>
      <c r="BQ396" s="203"/>
      <c r="BR396" s="203"/>
      <c r="BS396" s="203"/>
      <c r="BT396" s="203"/>
      <c r="BU396" s="203"/>
      <c r="BV396" s="203"/>
      <c r="BW396" s="203"/>
      <c r="BX396" s="203"/>
      <c r="BY396" s="203"/>
      <c r="BZ396" s="203"/>
      <c r="CA396" s="203"/>
      <c r="CB396" s="203"/>
      <c r="CC396" s="203"/>
      <c r="CD396" s="203"/>
      <c r="CE396" s="203"/>
      <c r="CF396" s="203"/>
      <c r="CG396" s="203"/>
      <c r="CH396" s="203"/>
      <c r="CI396" s="203"/>
      <c r="CJ396" s="203"/>
      <c r="CK396" s="203"/>
    </row>
    <row r="397" spans="1:89" s="65" customFormat="1" x14ac:dyDescent="0.25">
      <c r="A397" s="261"/>
      <c r="P397" s="203"/>
      <c r="Q397" s="203"/>
      <c r="R397" s="203"/>
      <c r="S397" s="203"/>
      <c r="T397" s="203"/>
      <c r="U397" s="213"/>
      <c r="V397" s="258"/>
      <c r="W397" s="213" t="e">
        <f>Data!#REF!</f>
        <v>#REF!</v>
      </c>
      <c r="X397" s="215">
        <f>IF(ISERROR(INDEX(Data!$DY:$IB,MATCH($W397,Data!$DT:$DT,0),MATCH(X$1&amp;"/"&amp;$A$2,Data!$DY$1:$IB$1,0)))=TRUE,0,INDEX(Data!$DY:$IB,MATCH($W397,Data!$DT:$DT,0),MATCH(X$1&amp;"/"&amp;$A$2,Data!$DY$1:$IB$1,0)))</f>
        <v>0</v>
      </c>
      <c r="Y397" s="215">
        <f>IF(ISERROR(INDEX(Data!$DY:$IB,MATCH($W397,Data!$DT:$DT,0),MATCH(Y$1&amp;"/"&amp;$A$2,Data!$DY$1:$IB$1,0)))=TRUE,0,INDEX(Data!$DY:$IB,MATCH($W397,Data!$DT:$DT,0),MATCH(Y$1&amp;"/"&amp;$A$2,Data!$DY$1:$IB$1,0)))</f>
        <v>0</v>
      </c>
      <c r="Z397" s="215">
        <f>IF(ISERROR(INDEX(Data!$DY:$IB,MATCH($W397,Data!$DT:$DT,0),MATCH(Z$1&amp;"/"&amp;$A$2,Data!$DY$1:$IB$1,0)))=TRUE,0,INDEX(Data!$DY:$IB,MATCH($W397,Data!$DT:$DT,0),MATCH(Z$1&amp;"/"&amp;$A$2,Data!$DY$1:$IB$1,0)))</f>
        <v>0</v>
      </c>
      <c r="AA397" s="215">
        <f>IF(ISERROR(INDEX(Data!$DY:$IB,MATCH($W397,Data!$DT:$DT,0),MATCH(AA$1&amp;"/"&amp;$A$2,Data!$DY$1:$IB$1,0)))=TRUE,0,INDEX(Data!$DY:$IB,MATCH($W397,Data!$DT:$DT,0),MATCH(AA$1&amp;"/"&amp;$A$2,Data!$DY$1:$IB$1,0)))</f>
        <v>0</v>
      </c>
      <c r="AB397" s="215">
        <f>IF(ISERROR(INDEX(Data!$DY:$IB,MATCH($W397,Data!$DT:$DT,0),MATCH(AB$1&amp;"/"&amp;$A$2,Data!$DY$1:$IB$1,0)))=TRUE,0,INDEX(Data!$DY:$IB,MATCH($W397,Data!$DT:$DT,0),MATCH(AB$1&amp;"/"&amp;$A$2,Data!$DY$1:$IB$1,0)))</f>
        <v>0</v>
      </c>
      <c r="AC397" s="213">
        <f t="array" aca="1" ref="AC397" ca="1">SUMPRODUCT(($X397:$AB397&lt;=AC$2)*($X397:$AB397&gt;0))</f>
        <v>0</v>
      </c>
      <c r="AD397" s="213">
        <f t="shared" ca="1" si="104"/>
        <v>0</v>
      </c>
      <c r="AE397" s="213">
        <f t="shared" ca="1" si="104"/>
        <v>0</v>
      </c>
      <c r="AF397" s="213">
        <f t="shared" ca="1" si="104"/>
        <v>0</v>
      </c>
      <c r="AG397" s="213">
        <f t="shared" ca="1" si="104"/>
        <v>0</v>
      </c>
      <c r="AH397" s="213">
        <f t="shared" ca="1" si="104"/>
        <v>0</v>
      </c>
      <c r="AI397" s="213">
        <f t="shared" ca="1" si="105"/>
        <v>0</v>
      </c>
      <c r="AJ397" s="213" t="str">
        <f t="shared" ca="1" si="95"/>
        <v/>
      </c>
      <c r="AK397" s="213" t="str">
        <f t="shared" ca="1" si="96"/>
        <v/>
      </c>
      <c r="AL397" s="213" t="str">
        <f t="shared" ca="1" si="97"/>
        <v/>
      </c>
      <c r="AM397" s="213" t="str">
        <f t="shared" ca="1" si="98"/>
        <v/>
      </c>
      <c r="AN397" s="213" t="str">
        <f t="shared" ca="1" si="99"/>
        <v/>
      </c>
      <c r="AO397" s="213" t="str">
        <f t="shared" ca="1" si="100"/>
        <v/>
      </c>
      <c r="AP397" s="213" t="str">
        <f t="shared" ca="1" si="101"/>
        <v/>
      </c>
      <c r="AQ397" s="213" t="str">
        <f t="shared" ca="1" si="102"/>
        <v/>
      </c>
      <c r="AR397" s="204" t="str">
        <f ca="1">IF(OFFSET($AB397,0,MATCH(A$17,AC$1:AI$1,0))=0,"",OFFSET($AB397,0,MATCH(A$17,AC$1:AI$1,0))&amp;" / "&amp;W397 &amp;" ("&amp;INDEX(Data!DX:DX,MATCH(W397,Data!DT:DT,0))&amp;")")</f>
        <v/>
      </c>
      <c r="AS397" s="204" t="e">
        <f>INDEX(Data!DX:DX,MATCH(W397,Data!DT:DT,0))</f>
        <v>#REF!</v>
      </c>
      <c r="AT397" s="204" t="e">
        <f>MID(INDEX(Data!A:A,MATCH(W397,Data!DT:DT,0)),2,5)</f>
        <v>#REF!</v>
      </c>
      <c r="AU397" s="204" t="e">
        <f>INDEX(Data!DW:DW,MATCH(W397,Data!DT:DT,0))</f>
        <v>#REF!</v>
      </c>
      <c r="AV397" s="204" t="str">
        <f t="shared" ca="1" si="103"/>
        <v/>
      </c>
      <c r="AW397" s="204" t="e">
        <f t="array" aca="1" ref="AW397" ca="1">INDEX($AR$3:$AR$102,MATCH(LARGE(COUNTIF($AQ$3:$AQ$102,"&lt;"&amp;$AQ$3:$AQ$102),ROWS(AQ$3:AQ397)),COUNTIF($AQ$3:$AQ$102,"&lt;"&amp;$AQ$3:$AQ$102),0))</f>
        <v>#NUM!</v>
      </c>
      <c r="AX397" s="344"/>
      <c r="AY397" s="203"/>
      <c r="AZ397" s="203"/>
      <c r="BA397" s="203"/>
      <c r="BB397" s="203"/>
      <c r="BC397" s="203"/>
      <c r="BD397" s="203"/>
      <c r="BE397" s="203"/>
      <c r="BF397" s="203"/>
      <c r="BG397" s="203"/>
      <c r="BH397" s="203"/>
      <c r="BI397" s="203"/>
      <c r="BJ397" s="203"/>
      <c r="BK397" s="203"/>
      <c r="BL397" s="203"/>
      <c r="BM397" s="203"/>
      <c r="BN397" s="203"/>
      <c r="BO397" s="203"/>
      <c r="BP397" s="203"/>
      <c r="BQ397" s="203"/>
      <c r="BR397" s="203"/>
      <c r="BS397" s="203"/>
      <c r="BT397" s="203"/>
      <c r="BU397" s="203"/>
      <c r="BV397" s="203"/>
      <c r="BW397" s="203"/>
      <c r="BX397" s="203"/>
      <c r="BY397" s="203"/>
      <c r="BZ397" s="203"/>
      <c r="CA397" s="203"/>
      <c r="CB397" s="203"/>
      <c r="CC397" s="203"/>
      <c r="CD397" s="203"/>
      <c r="CE397" s="203"/>
      <c r="CF397" s="203"/>
      <c r="CG397" s="203"/>
      <c r="CH397" s="203"/>
      <c r="CI397" s="203"/>
      <c r="CJ397" s="203"/>
      <c r="CK397" s="203"/>
    </row>
    <row r="398" spans="1:89" s="65" customFormat="1" x14ac:dyDescent="0.25">
      <c r="A398" s="261"/>
      <c r="P398" s="203"/>
      <c r="Q398" s="203"/>
      <c r="R398" s="203"/>
      <c r="S398" s="203"/>
      <c r="T398" s="203"/>
      <c r="U398" s="213"/>
      <c r="V398" s="258"/>
      <c r="W398" s="213" t="e">
        <f>Data!#REF!</f>
        <v>#REF!</v>
      </c>
      <c r="X398" s="215">
        <f>IF(ISERROR(INDEX(Data!$DY:$IB,MATCH($W398,Data!$DT:$DT,0),MATCH(X$1&amp;"/"&amp;$A$2,Data!$DY$1:$IB$1,0)))=TRUE,0,INDEX(Data!$DY:$IB,MATCH($W398,Data!$DT:$DT,0),MATCH(X$1&amp;"/"&amp;$A$2,Data!$DY$1:$IB$1,0)))</f>
        <v>0</v>
      </c>
      <c r="Y398" s="215">
        <f>IF(ISERROR(INDEX(Data!$DY:$IB,MATCH($W398,Data!$DT:$DT,0),MATCH(Y$1&amp;"/"&amp;$A$2,Data!$DY$1:$IB$1,0)))=TRUE,0,INDEX(Data!$DY:$IB,MATCH($W398,Data!$DT:$DT,0),MATCH(Y$1&amp;"/"&amp;$A$2,Data!$DY$1:$IB$1,0)))</f>
        <v>0</v>
      </c>
      <c r="Z398" s="215">
        <f>IF(ISERROR(INDEX(Data!$DY:$IB,MATCH($W398,Data!$DT:$DT,0),MATCH(Z$1&amp;"/"&amp;$A$2,Data!$DY$1:$IB$1,0)))=TRUE,0,INDEX(Data!$DY:$IB,MATCH($W398,Data!$DT:$DT,0),MATCH(Z$1&amp;"/"&amp;$A$2,Data!$DY$1:$IB$1,0)))</f>
        <v>0</v>
      </c>
      <c r="AA398" s="215">
        <f>IF(ISERROR(INDEX(Data!$DY:$IB,MATCH($W398,Data!$DT:$DT,0),MATCH(AA$1&amp;"/"&amp;$A$2,Data!$DY$1:$IB$1,0)))=TRUE,0,INDEX(Data!$DY:$IB,MATCH($W398,Data!$DT:$DT,0),MATCH(AA$1&amp;"/"&amp;$A$2,Data!$DY$1:$IB$1,0)))</f>
        <v>0</v>
      </c>
      <c r="AB398" s="215">
        <f>IF(ISERROR(INDEX(Data!$DY:$IB,MATCH($W398,Data!$DT:$DT,0),MATCH(AB$1&amp;"/"&amp;$A$2,Data!$DY$1:$IB$1,0)))=TRUE,0,INDEX(Data!$DY:$IB,MATCH($W398,Data!$DT:$DT,0),MATCH(AB$1&amp;"/"&amp;$A$2,Data!$DY$1:$IB$1,0)))</f>
        <v>0</v>
      </c>
      <c r="AC398" s="213">
        <f t="array" aca="1" ref="AC398" ca="1">SUMPRODUCT(($X398:$AB398&lt;=AC$2)*($X398:$AB398&gt;0))</f>
        <v>0</v>
      </c>
      <c r="AD398" s="213">
        <f t="shared" ref="AD398:AH448" ca="1" si="106">COUNTIF($X398:$AB398,"="&amp;AD$2)</f>
        <v>0</v>
      </c>
      <c r="AE398" s="213">
        <f t="shared" ca="1" si="106"/>
        <v>0</v>
      </c>
      <c r="AF398" s="213">
        <f t="shared" ca="1" si="106"/>
        <v>0</v>
      </c>
      <c r="AG398" s="213">
        <f t="shared" ca="1" si="106"/>
        <v>0</v>
      </c>
      <c r="AH398" s="213">
        <f t="shared" ca="1" si="106"/>
        <v>0</v>
      </c>
      <c r="AI398" s="213">
        <f t="shared" ca="1" si="105"/>
        <v>0</v>
      </c>
      <c r="AJ398" s="213" t="str">
        <f t="shared" ca="1" si="95"/>
        <v/>
      </c>
      <c r="AK398" s="213" t="str">
        <f t="shared" ca="1" si="96"/>
        <v/>
      </c>
      <c r="AL398" s="213" t="str">
        <f t="shared" ca="1" si="97"/>
        <v/>
      </c>
      <c r="AM398" s="213" t="str">
        <f t="shared" ca="1" si="98"/>
        <v/>
      </c>
      <c r="AN398" s="213" t="str">
        <f t="shared" ca="1" si="99"/>
        <v/>
      </c>
      <c r="AO398" s="213" t="str">
        <f t="shared" ca="1" si="100"/>
        <v/>
      </c>
      <c r="AP398" s="213" t="str">
        <f t="shared" ca="1" si="101"/>
        <v/>
      </c>
      <c r="AQ398" s="213" t="str">
        <f t="shared" ca="1" si="102"/>
        <v/>
      </c>
      <c r="AR398" s="204" t="str">
        <f ca="1">IF(OFFSET($AB398,0,MATCH(A$17,AC$1:AI$1,0))=0,"",OFFSET($AB398,0,MATCH(A$17,AC$1:AI$1,0))&amp;" / "&amp;W398 &amp;" ("&amp;INDEX(Data!DX:DX,MATCH(W398,Data!DT:DT,0))&amp;")")</f>
        <v/>
      </c>
      <c r="AS398" s="204" t="e">
        <f>INDEX(Data!DX:DX,MATCH(W398,Data!DT:DT,0))</f>
        <v>#REF!</v>
      </c>
      <c r="AT398" s="204" t="e">
        <f>MID(INDEX(Data!A:A,MATCH(W398,Data!DT:DT,0)),2,5)</f>
        <v>#REF!</v>
      </c>
      <c r="AU398" s="204" t="e">
        <f>INDEX(Data!DW:DW,MATCH(W398,Data!DT:DT,0))</f>
        <v>#REF!</v>
      </c>
      <c r="AV398" s="204" t="str">
        <f t="shared" ca="1" si="103"/>
        <v/>
      </c>
      <c r="AW398" s="204" t="e">
        <f t="array" aca="1" ref="AW398" ca="1">INDEX($AR$3:$AR$102,MATCH(LARGE(COUNTIF($AQ$3:$AQ$102,"&lt;"&amp;$AQ$3:$AQ$102),ROWS(AQ$3:AQ398)),COUNTIF($AQ$3:$AQ$102,"&lt;"&amp;$AQ$3:$AQ$102),0))</f>
        <v>#NUM!</v>
      </c>
      <c r="AX398" s="344"/>
      <c r="AY398" s="203"/>
      <c r="AZ398" s="203"/>
      <c r="BA398" s="203"/>
      <c r="BB398" s="203"/>
      <c r="BC398" s="203"/>
      <c r="BD398" s="203"/>
      <c r="BE398" s="203"/>
      <c r="BF398" s="203"/>
      <c r="BG398" s="203"/>
      <c r="BH398" s="203"/>
      <c r="BI398" s="203"/>
      <c r="BJ398" s="203"/>
      <c r="BK398" s="203"/>
      <c r="BL398" s="203"/>
      <c r="BM398" s="203"/>
      <c r="BN398" s="203"/>
      <c r="BO398" s="203"/>
      <c r="BP398" s="203"/>
      <c r="BQ398" s="203"/>
      <c r="BR398" s="203"/>
      <c r="BS398" s="203"/>
      <c r="BT398" s="203"/>
      <c r="BU398" s="203"/>
      <c r="BV398" s="203"/>
      <c r="BW398" s="203"/>
      <c r="BX398" s="203"/>
      <c r="BY398" s="203"/>
      <c r="BZ398" s="203"/>
      <c r="CA398" s="203"/>
      <c r="CB398" s="203"/>
      <c r="CC398" s="203"/>
      <c r="CD398" s="203"/>
      <c r="CE398" s="203"/>
      <c r="CF398" s="203"/>
      <c r="CG398" s="203"/>
      <c r="CH398" s="203"/>
      <c r="CI398" s="203"/>
      <c r="CJ398" s="203"/>
      <c r="CK398" s="203"/>
    </row>
    <row r="399" spans="1:89" s="65" customFormat="1" x14ac:dyDescent="0.25">
      <c r="A399" s="261"/>
      <c r="P399" s="203"/>
      <c r="Q399" s="203"/>
      <c r="R399" s="203"/>
      <c r="S399" s="203"/>
      <c r="T399" s="203"/>
      <c r="U399" s="213"/>
      <c r="V399" s="258"/>
      <c r="W399" s="213" t="e">
        <f>Data!#REF!</f>
        <v>#REF!</v>
      </c>
      <c r="X399" s="215">
        <f>IF(ISERROR(INDEX(Data!$DY:$IB,MATCH($W399,Data!$DT:$DT,0),MATCH(X$1&amp;"/"&amp;$A$2,Data!$DY$1:$IB$1,0)))=TRUE,0,INDEX(Data!$DY:$IB,MATCH($W399,Data!$DT:$DT,0),MATCH(X$1&amp;"/"&amp;$A$2,Data!$DY$1:$IB$1,0)))</f>
        <v>0</v>
      </c>
      <c r="Y399" s="215">
        <f>IF(ISERROR(INDEX(Data!$DY:$IB,MATCH($W399,Data!$DT:$DT,0),MATCH(Y$1&amp;"/"&amp;$A$2,Data!$DY$1:$IB$1,0)))=TRUE,0,INDEX(Data!$DY:$IB,MATCH($W399,Data!$DT:$DT,0),MATCH(Y$1&amp;"/"&amp;$A$2,Data!$DY$1:$IB$1,0)))</f>
        <v>0</v>
      </c>
      <c r="Z399" s="215">
        <f>IF(ISERROR(INDEX(Data!$DY:$IB,MATCH($W399,Data!$DT:$DT,0),MATCH(Z$1&amp;"/"&amp;$A$2,Data!$DY$1:$IB$1,0)))=TRUE,0,INDEX(Data!$DY:$IB,MATCH($W399,Data!$DT:$DT,0),MATCH(Z$1&amp;"/"&amp;$A$2,Data!$DY$1:$IB$1,0)))</f>
        <v>0</v>
      </c>
      <c r="AA399" s="215">
        <f>IF(ISERROR(INDEX(Data!$DY:$IB,MATCH($W399,Data!$DT:$DT,0),MATCH(AA$1&amp;"/"&amp;$A$2,Data!$DY$1:$IB$1,0)))=TRUE,0,INDEX(Data!$DY:$IB,MATCH($W399,Data!$DT:$DT,0),MATCH(AA$1&amp;"/"&amp;$A$2,Data!$DY$1:$IB$1,0)))</f>
        <v>0</v>
      </c>
      <c r="AB399" s="215">
        <f>IF(ISERROR(INDEX(Data!$DY:$IB,MATCH($W399,Data!$DT:$DT,0),MATCH(AB$1&amp;"/"&amp;$A$2,Data!$DY$1:$IB$1,0)))=TRUE,0,INDEX(Data!$DY:$IB,MATCH($W399,Data!$DT:$DT,0),MATCH(AB$1&amp;"/"&amp;$A$2,Data!$DY$1:$IB$1,0)))</f>
        <v>0</v>
      </c>
      <c r="AC399" s="213">
        <f t="array" aca="1" ref="AC399" ca="1">SUMPRODUCT(($X399:$AB399&lt;=AC$2)*($X399:$AB399&gt;0))</f>
        <v>0</v>
      </c>
      <c r="AD399" s="213">
        <f t="shared" ca="1" si="106"/>
        <v>0</v>
      </c>
      <c r="AE399" s="213">
        <f t="shared" ca="1" si="106"/>
        <v>0</v>
      </c>
      <c r="AF399" s="213">
        <f t="shared" ca="1" si="106"/>
        <v>0</v>
      </c>
      <c r="AG399" s="213">
        <f t="shared" ca="1" si="106"/>
        <v>0</v>
      </c>
      <c r="AH399" s="213">
        <f t="shared" ca="1" si="106"/>
        <v>0</v>
      </c>
      <c r="AI399" s="213">
        <f t="shared" ca="1" si="105"/>
        <v>0</v>
      </c>
      <c r="AJ399" s="213" t="str">
        <f t="shared" ca="1" si="95"/>
        <v/>
      </c>
      <c r="AK399" s="213" t="str">
        <f t="shared" ca="1" si="96"/>
        <v/>
      </c>
      <c r="AL399" s="213" t="str">
        <f t="shared" ca="1" si="97"/>
        <v/>
      </c>
      <c r="AM399" s="213" t="str">
        <f t="shared" ca="1" si="98"/>
        <v/>
      </c>
      <c r="AN399" s="213" t="str">
        <f t="shared" ca="1" si="99"/>
        <v/>
      </c>
      <c r="AO399" s="213" t="str">
        <f t="shared" ca="1" si="100"/>
        <v/>
      </c>
      <c r="AP399" s="213" t="str">
        <f t="shared" ca="1" si="101"/>
        <v/>
      </c>
      <c r="AQ399" s="213" t="str">
        <f t="shared" ca="1" si="102"/>
        <v/>
      </c>
      <c r="AR399" s="204" t="str">
        <f ca="1">IF(OFFSET($AB399,0,MATCH(A$17,AC$1:AI$1,0))=0,"",OFFSET($AB399,0,MATCH(A$17,AC$1:AI$1,0))&amp;" / "&amp;W399 &amp;" ("&amp;INDEX(Data!DX:DX,MATCH(W399,Data!DT:DT,0))&amp;")")</f>
        <v/>
      </c>
      <c r="AS399" s="204" t="e">
        <f>INDEX(Data!DX:DX,MATCH(W399,Data!DT:DT,0))</f>
        <v>#REF!</v>
      </c>
      <c r="AT399" s="204" t="e">
        <f>MID(INDEX(Data!A:A,MATCH(W399,Data!DT:DT,0)),2,5)</f>
        <v>#REF!</v>
      </c>
      <c r="AU399" s="204" t="e">
        <f>INDEX(Data!DW:DW,MATCH(W399,Data!DT:DT,0))</f>
        <v>#REF!</v>
      </c>
      <c r="AV399" s="204" t="str">
        <f t="shared" ca="1" si="103"/>
        <v/>
      </c>
      <c r="AW399" s="204" t="e">
        <f t="array" aca="1" ref="AW399" ca="1">INDEX($AR$3:$AR$102,MATCH(LARGE(COUNTIF($AQ$3:$AQ$102,"&lt;"&amp;$AQ$3:$AQ$102),ROWS(AQ$3:AQ399)),COUNTIF($AQ$3:$AQ$102,"&lt;"&amp;$AQ$3:$AQ$102),0))</f>
        <v>#NUM!</v>
      </c>
      <c r="AX399" s="344"/>
      <c r="AY399" s="203"/>
      <c r="AZ399" s="203"/>
      <c r="BA399" s="203"/>
      <c r="BB399" s="203"/>
      <c r="BC399" s="203"/>
      <c r="BD399" s="203"/>
      <c r="BE399" s="203"/>
      <c r="BF399" s="203"/>
      <c r="BG399" s="203"/>
      <c r="BH399" s="203"/>
      <c r="BI399" s="203"/>
      <c r="BJ399" s="203"/>
      <c r="BK399" s="203"/>
      <c r="BL399" s="203"/>
      <c r="BM399" s="203"/>
      <c r="BN399" s="203"/>
      <c r="BO399" s="203"/>
      <c r="BP399" s="203"/>
      <c r="BQ399" s="203"/>
      <c r="BR399" s="203"/>
      <c r="BS399" s="203"/>
      <c r="BT399" s="203"/>
      <c r="BU399" s="203"/>
      <c r="BV399" s="203"/>
      <c r="BW399" s="203"/>
      <c r="BX399" s="203"/>
      <c r="BY399" s="203"/>
      <c r="BZ399" s="203"/>
      <c r="CA399" s="203"/>
      <c r="CB399" s="203"/>
      <c r="CC399" s="203"/>
      <c r="CD399" s="203"/>
      <c r="CE399" s="203"/>
      <c r="CF399" s="203"/>
      <c r="CG399" s="203"/>
      <c r="CH399" s="203"/>
      <c r="CI399" s="203"/>
      <c r="CJ399" s="203"/>
      <c r="CK399" s="203"/>
    </row>
    <row r="400" spans="1:89" s="65" customFormat="1" x14ac:dyDescent="0.25">
      <c r="A400" s="261"/>
      <c r="P400" s="203"/>
      <c r="Q400" s="203"/>
      <c r="R400" s="203"/>
      <c r="S400" s="203"/>
      <c r="T400" s="203"/>
      <c r="U400" s="213"/>
      <c r="V400" s="258"/>
      <c r="W400" s="213" t="e">
        <f>Data!#REF!</f>
        <v>#REF!</v>
      </c>
      <c r="X400" s="215">
        <f>IF(ISERROR(INDEX(Data!$DY:$IB,MATCH($W400,Data!$DT:$DT,0),MATCH(X$1&amp;"/"&amp;$A$2,Data!$DY$1:$IB$1,0)))=TRUE,0,INDEX(Data!$DY:$IB,MATCH($W400,Data!$DT:$DT,0),MATCH(X$1&amp;"/"&amp;$A$2,Data!$DY$1:$IB$1,0)))</f>
        <v>0</v>
      </c>
      <c r="Y400" s="215">
        <f>IF(ISERROR(INDEX(Data!$DY:$IB,MATCH($W400,Data!$DT:$DT,0),MATCH(Y$1&amp;"/"&amp;$A$2,Data!$DY$1:$IB$1,0)))=TRUE,0,INDEX(Data!$DY:$IB,MATCH($W400,Data!$DT:$DT,0),MATCH(Y$1&amp;"/"&amp;$A$2,Data!$DY$1:$IB$1,0)))</f>
        <v>0</v>
      </c>
      <c r="Z400" s="215">
        <f>IF(ISERROR(INDEX(Data!$DY:$IB,MATCH($W400,Data!$DT:$DT,0),MATCH(Z$1&amp;"/"&amp;$A$2,Data!$DY$1:$IB$1,0)))=TRUE,0,INDEX(Data!$DY:$IB,MATCH($W400,Data!$DT:$DT,0),MATCH(Z$1&amp;"/"&amp;$A$2,Data!$DY$1:$IB$1,0)))</f>
        <v>0</v>
      </c>
      <c r="AA400" s="215">
        <f>IF(ISERROR(INDEX(Data!$DY:$IB,MATCH($W400,Data!$DT:$DT,0),MATCH(AA$1&amp;"/"&amp;$A$2,Data!$DY$1:$IB$1,0)))=TRUE,0,INDEX(Data!$DY:$IB,MATCH($W400,Data!$DT:$DT,0),MATCH(AA$1&amp;"/"&amp;$A$2,Data!$DY$1:$IB$1,0)))</f>
        <v>0</v>
      </c>
      <c r="AB400" s="215">
        <f>IF(ISERROR(INDEX(Data!$DY:$IB,MATCH($W400,Data!$DT:$DT,0),MATCH(AB$1&amp;"/"&amp;$A$2,Data!$DY$1:$IB$1,0)))=TRUE,0,INDEX(Data!$DY:$IB,MATCH($W400,Data!$DT:$DT,0),MATCH(AB$1&amp;"/"&amp;$A$2,Data!$DY$1:$IB$1,0)))</f>
        <v>0</v>
      </c>
      <c r="AC400" s="213">
        <f t="array" aca="1" ref="AC400" ca="1">SUMPRODUCT(($X400:$AB400&lt;=AC$2)*($X400:$AB400&gt;0))</f>
        <v>0</v>
      </c>
      <c r="AD400" s="213">
        <f t="shared" ca="1" si="106"/>
        <v>0</v>
      </c>
      <c r="AE400" s="213">
        <f t="shared" ca="1" si="106"/>
        <v>0</v>
      </c>
      <c r="AF400" s="213">
        <f t="shared" ca="1" si="106"/>
        <v>0</v>
      </c>
      <c r="AG400" s="213">
        <f t="shared" ca="1" si="106"/>
        <v>0</v>
      </c>
      <c r="AH400" s="213">
        <f t="shared" ca="1" si="106"/>
        <v>0</v>
      </c>
      <c r="AI400" s="213">
        <f t="shared" ca="1" si="105"/>
        <v>0</v>
      </c>
      <c r="AJ400" s="213" t="str">
        <f t="shared" ca="1" si="95"/>
        <v/>
      </c>
      <c r="AK400" s="213" t="str">
        <f t="shared" ca="1" si="96"/>
        <v/>
      </c>
      <c r="AL400" s="213" t="str">
        <f t="shared" ca="1" si="97"/>
        <v/>
      </c>
      <c r="AM400" s="213" t="str">
        <f t="shared" ca="1" si="98"/>
        <v/>
      </c>
      <c r="AN400" s="213" t="str">
        <f t="shared" ca="1" si="99"/>
        <v/>
      </c>
      <c r="AO400" s="213" t="str">
        <f t="shared" ca="1" si="100"/>
        <v/>
      </c>
      <c r="AP400" s="213" t="str">
        <f t="shared" ca="1" si="101"/>
        <v/>
      </c>
      <c r="AQ400" s="213" t="str">
        <f t="shared" ca="1" si="102"/>
        <v/>
      </c>
      <c r="AR400" s="204" t="str">
        <f ca="1">IF(OFFSET($AB400,0,MATCH(A$17,AC$1:AI$1,0))=0,"",OFFSET($AB400,0,MATCH(A$17,AC$1:AI$1,0))&amp;" / "&amp;W400 &amp;" ("&amp;INDEX(Data!DX:DX,MATCH(W400,Data!DT:DT,0))&amp;")")</f>
        <v/>
      </c>
      <c r="AS400" s="204" t="e">
        <f>INDEX(Data!DX:DX,MATCH(W400,Data!DT:DT,0))</f>
        <v>#REF!</v>
      </c>
      <c r="AT400" s="204" t="e">
        <f>MID(INDEX(Data!A:A,MATCH(W400,Data!DT:DT,0)),2,5)</f>
        <v>#REF!</v>
      </c>
      <c r="AU400" s="204" t="e">
        <f>INDEX(Data!DW:DW,MATCH(W400,Data!DT:DT,0))</f>
        <v>#REF!</v>
      </c>
      <c r="AV400" s="204" t="str">
        <f t="shared" ca="1" si="103"/>
        <v/>
      </c>
      <c r="AW400" s="204" t="e">
        <f t="array" aca="1" ref="AW400" ca="1">INDEX($AR$3:$AR$102,MATCH(LARGE(COUNTIF($AQ$3:$AQ$102,"&lt;"&amp;$AQ$3:$AQ$102),ROWS(AQ$3:AQ400)),COUNTIF($AQ$3:$AQ$102,"&lt;"&amp;$AQ$3:$AQ$102),0))</f>
        <v>#NUM!</v>
      </c>
      <c r="AX400" s="344"/>
      <c r="AY400" s="203"/>
      <c r="AZ400" s="203"/>
      <c r="BA400" s="203"/>
      <c r="BB400" s="203"/>
      <c r="BC400" s="203"/>
      <c r="BD400" s="203"/>
      <c r="BE400" s="203"/>
      <c r="BF400" s="203"/>
      <c r="BG400" s="203"/>
      <c r="BH400" s="203"/>
      <c r="BI400" s="203"/>
      <c r="BJ400" s="203"/>
      <c r="BK400" s="203"/>
      <c r="BL400" s="203"/>
      <c r="BM400" s="203"/>
      <c r="BN400" s="203"/>
      <c r="BO400" s="203"/>
      <c r="BP400" s="203"/>
      <c r="BQ400" s="203"/>
      <c r="BR400" s="203"/>
      <c r="BS400" s="203"/>
      <c r="BT400" s="203"/>
      <c r="BU400" s="203"/>
      <c r="BV400" s="203"/>
      <c r="BW400" s="203"/>
      <c r="BX400" s="203"/>
      <c r="BY400" s="203"/>
      <c r="BZ400" s="203"/>
      <c r="CA400" s="203"/>
      <c r="CB400" s="203"/>
      <c r="CC400" s="203"/>
      <c r="CD400" s="203"/>
      <c r="CE400" s="203"/>
      <c r="CF400" s="203"/>
      <c r="CG400" s="203"/>
      <c r="CH400" s="203"/>
      <c r="CI400" s="203"/>
      <c r="CJ400" s="203"/>
      <c r="CK400" s="203"/>
    </row>
    <row r="401" spans="1:89" s="65" customFormat="1" x14ac:dyDescent="0.25">
      <c r="A401" s="261"/>
      <c r="P401" s="203"/>
      <c r="Q401" s="203"/>
      <c r="R401" s="203"/>
      <c r="S401" s="203"/>
      <c r="T401" s="203"/>
      <c r="U401" s="213"/>
      <c r="V401" s="258"/>
      <c r="W401" s="213" t="e">
        <f>Data!#REF!</f>
        <v>#REF!</v>
      </c>
      <c r="X401" s="215">
        <f>IF(ISERROR(INDEX(Data!$DY:$IB,MATCH($W401,Data!$DT:$DT,0),MATCH(X$1&amp;"/"&amp;$A$2,Data!$DY$1:$IB$1,0)))=TRUE,0,INDEX(Data!$DY:$IB,MATCH($W401,Data!$DT:$DT,0),MATCH(X$1&amp;"/"&amp;$A$2,Data!$DY$1:$IB$1,0)))</f>
        <v>0</v>
      </c>
      <c r="Y401" s="215">
        <f>IF(ISERROR(INDEX(Data!$DY:$IB,MATCH($W401,Data!$DT:$DT,0),MATCH(Y$1&amp;"/"&amp;$A$2,Data!$DY$1:$IB$1,0)))=TRUE,0,INDEX(Data!$DY:$IB,MATCH($W401,Data!$DT:$DT,0),MATCH(Y$1&amp;"/"&amp;$A$2,Data!$DY$1:$IB$1,0)))</f>
        <v>0</v>
      </c>
      <c r="Z401" s="215">
        <f>IF(ISERROR(INDEX(Data!$DY:$IB,MATCH($W401,Data!$DT:$DT,0),MATCH(Z$1&amp;"/"&amp;$A$2,Data!$DY$1:$IB$1,0)))=TRUE,0,INDEX(Data!$DY:$IB,MATCH($W401,Data!$DT:$DT,0),MATCH(Z$1&amp;"/"&amp;$A$2,Data!$DY$1:$IB$1,0)))</f>
        <v>0</v>
      </c>
      <c r="AA401" s="215">
        <f>IF(ISERROR(INDEX(Data!$DY:$IB,MATCH($W401,Data!$DT:$DT,0),MATCH(AA$1&amp;"/"&amp;$A$2,Data!$DY$1:$IB$1,0)))=TRUE,0,INDEX(Data!$DY:$IB,MATCH($W401,Data!$DT:$DT,0),MATCH(AA$1&amp;"/"&amp;$A$2,Data!$DY$1:$IB$1,0)))</f>
        <v>0</v>
      </c>
      <c r="AB401" s="215">
        <f>IF(ISERROR(INDEX(Data!$DY:$IB,MATCH($W401,Data!$DT:$DT,0),MATCH(AB$1&amp;"/"&amp;$A$2,Data!$DY$1:$IB$1,0)))=TRUE,0,INDEX(Data!$DY:$IB,MATCH($W401,Data!$DT:$DT,0),MATCH(AB$1&amp;"/"&amp;$A$2,Data!$DY$1:$IB$1,0)))</f>
        <v>0</v>
      </c>
      <c r="AC401" s="213">
        <f t="array" aca="1" ref="AC401" ca="1">SUMPRODUCT(($X401:$AB401&lt;=AC$2)*($X401:$AB401&gt;0))</f>
        <v>0</v>
      </c>
      <c r="AD401" s="213">
        <f t="shared" ca="1" si="106"/>
        <v>0</v>
      </c>
      <c r="AE401" s="213">
        <f t="shared" ca="1" si="106"/>
        <v>0</v>
      </c>
      <c r="AF401" s="213">
        <f t="shared" ca="1" si="106"/>
        <v>0</v>
      </c>
      <c r="AG401" s="213">
        <f t="shared" ca="1" si="106"/>
        <v>0</v>
      </c>
      <c r="AH401" s="213">
        <f t="shared" ca="1" si="106"/>
        <v>0</v>
      </c>
      <c r="AI401" s="213">
        <f t="shared" ca="1" si="105"/>
        <v>0</v>
      </c>
      <c r="AJ401" s="213" t="str">
        <f t="shared" ca="1" si="95"/>
        <v/>
      </c>
      <c r="AK401" s="213" t="str">
        <f t="shared" ca="1" si="96"/>
        <v/>
      </c>
      <c r="AL401" s="213" t="str">
        <f t="shared" ca="1" si="97"/>
        <v/>
      </c>
      <c r="AM401" s="213" t="str">
        <f t="shared" ca="1" si="98"/>
        <v/>
      </c>
      <c r="AN401" s="213" t="str">
        <f t="shared" ca="1" si="99"/>
        <v/>
      </c>
      <c r="AO401" s="213" t="str">
        <f t="shared" ca="1" si="100"/>
        <v/>
      </c>
      <c r="AP401" s="213" t="str">
        <f t="shared" ca="1" si="101"/>
        <v/>
      </c>
      <c r="AQ401" s="213" t="str">
        <f t="shared" ca="1" si="102"/>
        <v/>
      </c>
      <c r="AR401" s="204" t="str">
        <f ca="1">IF(OFFSET($AB401,0,MATCH(A$17,AC$1:AI$1,0))=0,"",OFFSET($AB401,0,MATCH(A$17,AC$1:AI$1,0))&amp;" / "&amp;W401 &amp;" ("&amp;INDEX(Data!DX:DX,MATCH(W401,Data!DT:DT,0))&amp;")")</f>
        <v/>
      </c>
      <c r="AS401" s="204" t="e">
        <f>INDEX(Data!DX:DX,MATCH(W401,Data!DT:DT,0))</f>
        <v>#REF!</v>
      </c>
      <c r="AT401" s="204" t="e">
        <f>MID(INDEX(Data!A:A,MATCH(W401,Data!DT:DT,0)),2,5)</f>
        <v>#REF!</v>
      </c>
      <c r="AU401" s="204" t="e">
        <f>INDEX(Data!DW:DW,MATCH(W401,Data!DT:DT,0))</f>
        <v>#REF!</v>
      </c>
      <c r="AV401" s="204" t="str">
        <f t="shared" ca="1" si="103"/>
        <v/>
      </c>
      <c r="AW401" s="204" t="e">
        <f t="array" aca="1" ref="AW401" ca="1">INDEX($AR$3:$AR$102,MATCH(LARGE(COUNTIF($AQ$3:$AQ$102,"&lt;"&amp;$AQ$3:$AQ$102),ROWS(AQ$3:AQ401)),COUNTIF($AQ$3:$AQ$102,"&lt;"&amp;$AQ$3:$AQ$102),0))</f>
        <v>#NUM!</v>
      </c>
      <c r="AX401" s="344"/>
      <c r="AY401" s="203"/>
      <c r="AZ401" s="203"/>
      <c r="BA401" s="203"/>
      <c r="BB401" s="203"/>
      <c r="BC401" s="203"/>
      <c r="BD401" s="203"/>
      <c r="BE401" s="203"/>
      <c r="BF401" s="203"/>
      <c r="BG401" s="203"/>
      <c r="BH401" s="203"/>
      <c r="BI401" s="203"/>
      <c r="BJ401" s="203"/>
      <c r="BK401" s="203"/>
      <c r="BL401" s="203"/>
      <c r="BM401" s="203"/>
      <c r="BN401" s="203"/>
      <c r="BO401" s="203"/>
      <c r="BP401" s="203"/>
      <c r="BQ401" s="203"/>
      <c r="BR401" s="203"/>
      <c r="BS401" s="203"/>
      <c r="BT401" s="203"/>
      <c r="BU401" s="203"/>
      <c r="BV401" s="203"/>
      <c r="BW401" s="203"/>
      <c r="BX401" s="203"/>
      <c r="BY401" s="203"/>
      <c r="BZ401" s="203"/>
      <c r="CA401" s="203"/>
      <c r="CB401" s="203"/>
      <c r="CC401" s="203"/>
      <c r="CD401" s="203"/>
      <c r="CE401" s="203"/>
      <c r="CF401" s="203"/>
      <c r="CG401" s="203"/>
      <c r="CH401" s="203"/>
      <c r="CI401" s="203"/>
      <c r="CJ401" s="203"/>
      <c r="CK401" s="203"/>
    </row>
    <row r="402" spans="1:89" s="65" customFormat="1" x14ac:dyDescent="0.25">
      <c r="A402" s="261"/>
      <c r="P402" s="203"/>
      <c r="Q402" s="203"/>
      <c r="R402" s="203"/>
      <c r="S402" s="203"/>
      <c r="T402" s="203"/>
      <c r="U402" s="213"/>
      <c r="V402" s="258"/>
      <c r="W402" s="213" t="e">
        <f>Data!#REF!</f>
        <v>#REF!</v>
      </c>
      <c r="X402" s="215">
        <f>IF(ISERROR(INDEX(Data!$DY:$IB,MATCH($W402,Data!$DT:$DT,0),MATCH(X$1&amp;"/"&amp;$A$2,Data!$DY$1:$IB$1,0)))=TRUE,0,INDEX(Data!$DY:$IB,MATCH($W402,Data!$DT:$DT,0),MATCH(X$1&amp;"/"&amp;$A$2,Data!$DY$1:$IB$1,0)))</f>
        <v>0</v>
      </c>
      <c r="Y402" s="215">
        <f>IF(ISERROR(INDEX(Data!$DY:$IB,MATCH($W402,Data!$DT:$DT,0),MATCH(Y$1&amp;"/"&amp;$A$2,Data!$DY$1:$IB$1,0)))=TRUE,0,INDEX(Data!$DY:$IB,MATCH($W402,Data!$DT:$DT,0),MATCH(Y$1&amp;"/"&amp;$A$2,Data!$DY$1:$IB$1,0)))</f>
        <v>0</v>
      </c>
      <c r="Z402" s="215">
        <f>IF(ISERROR(INDEX(Data!$DY:$IB,MATCH($W402,Data!$DT:$DT,0),MATCH(Z$1&amp;"/"&amp;$A$2,Data!$DY$1:$IB$1,0)))=TRUE,0,INDEX(Data!$DY:$IB,MATCH($W402,Data!$DT:$DT,0),MATCH(Z$1&amp;"/"&amp;$A$2,Data!$DY$1:$IB$1,0)))</f>
        <v>0</v>
      </c>
      <c r="AA402" s="215">
        <f>IF(ISERROR(INDEX(Data!$DY:$IB,MATCH($W402,Data!$DT:$DT,0),MATCH(AA$1&amp;"/"&amp;$A$2,Data!$DY$1:$IB$1,0)))=TRUE,0,INDEX(Data!$DY:$IB,MATCH($W402,Data!$DT:$DT,0),MATCH(AA$1&amp;"/"&amp;$A$2,Data!$DY$1:$IB$1,0)))</f>
        <v>0</v>
      </c>
      <c r="AB402" s="215">
        <f>IF(ISERROR(INDEX(Data!$DY:$IB,MATCH($W402,Data!$DT:$DT,0),MATCH(AB$1&amp;"/"&amp;$A$2,Data!$DY$1:$IB$1,0)))=TRUE,0,INDEX(Data!$DY:$IB,MATCH($W402,Data!$DT:$DT,0),MATCH(AB$1&amp;"/"&amp;$A$2,Data!$DY$1:$IB$1,0)))</f>
        <v>0</v>
      </c>
      <c r="AC402" s="213">
        <f t="array" aca="1" ref="AC402" ca="1">SUMPRODUCT(($X402:$AB402&lt;=AC$2)*($X402:$AB402&gt;0))</f>
        <v>0</v>
      </c>
      <c r="AD402" s="213">
        <f t="shared" ca="1" si="106"/>
        <v>0</v>
      </c>
      <c r="AE402" s="213">
        <f t="shared" ca="1" si="106"/>
        <v>0</v>
      </c>
      <c r="AF402" s="213">
        <f t="shared" ca="1" si="106"/>
        <v>0</v>
      </c>
      <c r="AG402" s="213">
        <f t="shared" ca="1" si="106"/>
        <v>0</v>
      </c>
      <c r="AH402" s="213">
        <f t="shared" ca="1" si="106"/>
        <v>0</v>
      </c>
      <c r="AI402" s="213">
        <f t="shared" ca="1" si="105"/>
        <v>0</v>
      </c>
      <c r="AJ402" s="213" t="str">
        <f t="shared" ca="1" si="95"/>
        <v/>
      </c>
      <c r="AK402" s="213" t="str">
        <f t="shared" ca="1" si="96"/>
        <v/>
      </c>
      <c r="AL402" s="213" t="str">
        <f t="shared" ca="1" si="97"/>
        <v/>
      </c>
      <c r="AM402" s="213" t="str">
        <f t="shared" ca="1" si="98"/>
        <v/>
      </c>
      <c r="AN402" s="213" t="str">
        <f t="shared" ca="1" si="99"/>
        <v/>
      </c>
      <c r="AO402" s="213" t="str">
        <f t="shared" ca="1" si="100"/>
        <v/>
      </c>
      <c r="AP402" s="213" t="str">
        <f t="shared" ca="1" si="101"/>
        <v/>
      </c>
      <c r="AQ402" s="213" t="str">
        <f t="shared" ca="1" si="102"/>
        <v/>
      </c>
      <c r="AR402" s="204" t="str">
        <f ca="1">IF(OFFSET($AB402,0,MATCH(A$17,AC$1:AI$1,0))=0,"",OFFSET($AB402,0,MATCH(A$17,AC$1:AI$1,0))&amp;" / "&amp;W402 &amp;" ("&amp;INDEX(Data!DX:DX,MATCH(W402,Data!DT:DT,0))&amp;")")</f>
        <v/>
      </c>
      <c r="AS402" s="204" t="e">
        <f>INDEX(Data!DX:DX,MATCH(W402,Data!DT:DT,0))</f>
        <v>#REF!</v>
      </c>
      <c r="AT402" s="204" t="e">
        <f>MID(INDEX(Data!A:A,MATCH(W402,Data!DT:DT,0)),2,5)</f>
        <v>#REF!</v>
      </c>
      <c r="AU402" s="204" t="e">
        <f>INDEX(Data!DW:DW,MATCH(W402,Data!DT:DT,0))</f>
        <v>#REF!</v>
      </c>
      <c r="AV402" s="204" t="str">
        <f t="shared" ca="1" si="103"/>
        <v/>
      </c>
      <c r="AW402" s="204" t="e">
        <f t="array" aca="1" ref="AW402" ca="1">INDEX($AR$3:$AR$102,MATCH(LARGE(COUNTIF($AQ$3:$AQ$102,"&lt;"&amp;$AQ$3:$AQ$102),ROWS(AQ$3:AQ402)),COUNTIF($AQ$3:$AQ$102,"&lt;"&amp;$AQ$3:$AQ$102),0))</f>
        <v>#NUM!</v>
      </c>
      <c r="AX402" s="344"/>
      <c r="AY402" s="203"/>
      <c r="AZ402" s="203"/>
      <c r="BA402" s="203"/>
      <c r="BB402" s="203"/>
      <c r="BC402" s="203"/>
      <c r="BD402" s="203"/>
      <c r="BE402" s="203"/>
      <c r="BF402" s="203"/>
      <c r="BG402" s="203"/>
      <c r="BH402" s="203"/>
      <c r="BI402" s="203"/>
      <c r="BJ402" s="203"/>
      <c r="BK402" s="203"/>
      <c r="BL402" s="203"/>
      <c r="BM402" s="203"/>
      <c r="BN402" s="203"/>
      <c r="BO402" s="203"/>
      <c r="BP402" s="203"/>
      <c r="BQ402" s="203"/>
      <c r="BR402" s="203"/>
      <c r="BS402" s="203"/>
      <c r="BT402" s="203"/>
      <c r="BU402" s="203"/>
      <c r="BV402" s="203"/>
      <c r="BW402" s="203"/>
      <c r="BX402" s="203"/>
      <c r="BY402" s="203"/>
      <c r="BZ402" s="203"/>
      <c r="CA402" s="203"/>
      <c r="CB402" s="203"/>
      <c r="CC402" s="203"/>
      <c r="CD402" s="203"/>
      <c r="CE402" s="203"/>
      <c r="CF402" s="203"/>
      <c r="CG402" s="203"/>
      <c r="CH402" s="203"/>
      <c r="CI402" s="203"/>
      <c r="CJ402" s="203"/>
      <c r="CK402" s="203"/>
    </row>
    <row r="403" spans="1:89" s="65" customFormat="1" x14ac:dyDescent="0.25">
      <c r="A403" s="261"/>
      <c r="P403" s="203"/>
      <c r="Q403" s="203"/>
      <c r="R403" s="203"/>
      <c r="S403" s="203"/>
      <c r="T403" s="203"/>
      <c r="U403" s="213"/>
      <c r="V403" s="258"/>
      <c r="W403" s="213" t="e">
        <f>Data!#REF!</f>
        <v>#REF!</v>
      </c>
      <c r="X403" s="215">
        <f>IF(ISERROR(INDEX(Data!$DY:$IB,MATCH($W403,Data!$DT:$DT,0),MATCH(X$1&amp;"/"&amp;$A$2,Data!$DY$1:$IB$1,0)))=TRUE,0,INDEX(Data!$DY:$IB,MATCH($W403,Data!$DT:$DT,0),MATCH(X$1&amp;"/"&amp;$A$2,Data!$DY$1:$IB$1,0)))</f>
        <v>0</v>
      </c>
      <c r="Y403" s="215">
        <f>IF(ISERROR(INDEX(Data!$DY:$IB,MATCH($W403,Data!$DT:$DT,0),MATCH(Y$1&amp;"/"&amp;$A$2,Data!$DY$1:$IB$1,0)))=TRUE,0,INDEX(Data!$DY:$IB,MATCH($W403,Data!$DT:$DT,0),MATCH(Y$1&amp;"/"&amp;$A$2,Data!$DY$1:$IB$1,0)))</f>
        <v>0</v>
      </c>
      <c r="Z403" s="215">
        <f>IF(ISERROR(INDEX(Data!$DY:$IB,MATCH($W403,Data!$DT:$DT,0),MATCH(Z$1&amp;"/"&amp;$A$2,Data!$DY$1:$IB$1,0)))=TRUE,0,INDEX(Data!$DY:$IB,MATCH($W403,Data!$DT:$DT,0),MATCH(Z$1&amp;"/"&amp;$A$2,Data!$DY$1:$IB$1,0)))</f>
        <v>0</v>
      </c>
      <c r="AA403" s="215">
        <f>IF(ISERROR(INDEX(Data!$DY:$IB,MATCH($W403,Data!$DT:$DT,0),MATCH(AA$1&amp;"/"&amp;$A$2,Data!$DY$1:$IB$1,0)))=TRUE,0,INDEX(Data!$DY:$IB,MATCH($W403,Data!$DT:$DT,0),MATCH(AA$1&amp;"/"&amp;$A$2,Data!$DY$1:$IB$1,0)))</f>
        <v>0</v>
      </c>
      <c r="AB403" s="215">
        <f>IF(ISERROR(INDEX(Data!$DY:$IB,MATCH($W403,Data!$DT:$DT,0),MATCH(AB$1&amp;"/"&amp;$A$2,Data!$DY$1:$IB$1,0)))=TRUE,0,INDEX(Data!$DY:$IB,MATCH($W403,Data!$DT:$DT,0),MATCH(AB$1&amp;"/"&amp;$A$2,Data!$DY$1:$IB$1,0)))</f>
        <v>0</v>
      </c>
      <c r="AC403" s="213">
        <f t="array" aca="1" ref="AC403" ca="1">SUMPRODUCT(($X403:$AB403&lt;=AC$2)*($X403:$AB403&gt;0))</f>
        <v>0</v>
      </c>
      <c r="AD403" s="213">
        <f t="shared" ca="1" si="106"/>
        <v>0</v>
      </c>
      <c r="AE403" s="213">
        <f t="shared" ca="1" si="106"/>
        <v>0</v>
      </c>
      <c r="AF403" s="213">
        <f t="shared" ca="1" si="106"/>
        <v>0</v>
      </c>
      <c r="AG403" s="213">
        <f t="shared" ca="1" si="106"/>
        <v>0</v>
      </c>
      <c r="AH403" s="213">
        <f t="shared" ca="1" si="106"/>
        <v>0</v>
      </c>
      <c r="AI403" s="213">
        <f t="shared" ca="1" si="105"/>
        <v>0</v>
      </c>
      <c r="AJ403" s="213" t="str">
        <f t="shared" ref="AJ403:AJ466" ca="1" si="107">IF($AC403=0,"",IF(AND($X403&lt;=AC$2,$X403&gt;0),"/R1","")&amp;IF(AND($Y403&lt;=AC$2,$Y403&gt;0),"/R2","")&amp;IF(AND($Z403&lt;=AC$2,$Z403&gt;0),"/R3","")&amp;IF(AND($AA403&lt;=AC$2,$AA403&gt;0),"/F","")&amp;IF(AND($AB403&lt;=AC$2,$AB403&gt;0),"/PO",""))</f>
        <v/>
      </c>
      <c r="AK403" s="213" t="str">
        <f t="shared" ref="AK403:AK466" ca="1" si="108">IF(AD403=0,"",IF($X403=AD$2,"/R1","")&amp;IF($Y403=AD$2,"/R2","")&amp;IF($Z403=AD$2,"/R3","")&amp;IF($AA403=AD$2,"/F","")&amp;IF($AB403=AD$2,"/PO",""))</f>
        <v/>
      </c>
      <c r="AL403" s="213" t="str">
        <f t="shared" ref="AL403:AL466" ca="1" si="109">IF(AE403=0,"",IF($X403=AE$2,"/R1","")&amp;IF($Y403=AE$2,"/R2","")&amp;IF($Z403=AE$2,"/R3","")&amp;IF($AA403=AE$2,"/F","")&amp;IF($AB403=AE$2,"/PO",""))</f>
        <v/>
      </c>
      <c r="AM403" s="213" t="str">
        <f t="shared" ref="AM403:AM466" ca="1" si="110">IF(AF403=0,"",IF($X403=AF$2,"/R1","")&amp;IF($Y403=AF$2,"/R2","")&amp;IF($Z403=AF$2,"/R3","")&amp;IF($AA403=AF$2,"/F","")&amp;IF($AB403=AF$2,"/PO",""))</f>
        <v/>
      </c>
      <c r="AN403" s="213" t="str">
        <f t="shared" ref="AN403:AN466" ca="1" si="111">IF(AG403=0,"",IF($X403=AG$2,"/R1","")&amp;IF($Y403=AG$2,"/R2","")&amp;IF($Z403=AG$2,"/R3","")&amp;IF($AA403=AG$2,"/F","")&amp;IF($AB403=AG$2,"/PO",""))</f>
        <v/>
      </c>
      <c r="AO403" s="213" t="str">
        <f t="shared" ref="AO403:AO466" ca="1" si="112">IF(AH403=0,"",IF($X403=AH$2,"/R1","")&amp;IF($Y403=AH$2,"/R2","")&amp;IF($Z403=AH$2,"/R3","")&amp;IF($AA403=AH$2,"/F","")&amp;IF($AB403=AH$2,"/PO",""))</f>
        <v/>
      </c>
      <c r="AP403" s="213" t="str">
        <f t="shared" ref="AP403:AP466" ca="1" si="113">IF(AI403=0,"",IF($X403&gt;=AI$2,"/R1","")&amp;IF($Y403&gt;=AI$2,"/R2","")&amp;IF($Z403&gt;=AI$2,"/R3","")&amp;IF($AA403&gt;=AI$2,"/F","")&amp;IF($AB403&gt;=AI$2,"/PO",""))</f>
        <v/>
      </c>
      <c r="AQ403" s="213" t="str">
        <f t="shared" ref="AQ403:AQ466" ca="1" si="114">IF(OFFSET($AB403,0,MATCH(A$17,AC$1:AI$1,0))=0,"",OFFSET($AB403,0,MATCH(A$17,AC$1:AI$1,0))&amp;IF(AS403="NF",200,500)-SUBSTITUTE(AT403,"NF","")&amp;AU403)</f>
        <v/>
      </c>
      <c r="AR403" s="204" t="str">
        <f ca="1">IF(OFFSET($AB403,0,MATCH(A$17,AC$1:AI$1,0))=0,"",OFFSET($AB403,0,MATCH(A$17,AC$1:AI$1,0))&amp;" / "&amp;W403 &amp;" ("&amp;INDEX(Data!DX:DX,MATCH(W403,Data!DT:DT,0))&amp;")")</f>
        <v/>
      </c>
      <c r="AS403" s="204" t="e">
        <f>INDEX(Data!DX:DX,MATCH(W403,Data!DT:DT,0))</f>
        <v>#REF!</v>
      </c>
      <c r="AT403" s="204" t="e">
        <f>MID(INDEX(Data!A:A,MATCH(W403,Data!DT:DT,0)),2,5)</f>
        <v>#REF!</v>
      </c>
      <c r="AU403" s="204" t="e">
        <f>INDEX(Data!DW:DW,MATCH(W403,Data!DT:DT,0))</f>
        <v>#REF!</v>
      </c>
      <c r="AV403" s="204" t="str">
        <f t="shared" ref="AV403:AV466" ca="1" si="115">MID(OFFSET($AI403,0,MATCH(A$17,AJ$1:AP$1,0)),2,30)</f>
        <v/>
      </c>
      <c r="AW403" s="204" t="e">
        <f t="array" aca="1" ref="AW403" ca="1">INDEX($AR$3:$AR$102,MATCH(LARGE(COUNTIF($AQ$3:$AQ$102,"&lt;"&amp;$AQ$3:$AQ$102),ROWS(AQ$3:AQ403)),COUNTIF($AQ$3:$AQ$102,"&lt;"&amp;$AQ$3:$AQ$102),0))</f>
        <v>#NUM!</v>
      </c>
      <c r="AX403" s="344"/>
      <c r="AY403" s="203"/>
      <c r="AZ403" s="203"/>
      <c r="BA403" s="203"/>
      <c r="BB403" s="203"/>
      <c r="BC403" s="203"/>
      <c r="BD403" s="203"/>
      <c r="BE403" s="203"/>
      <c r="BF403" s="203"/>
      <c r="BG403" s="203"/>
      <c r="BH403" s="203"/>
      <c r="BI403" s="203"/>
      <c r="BJ403" s="203"/>
      <c r="BK403" s="203"/>
      <c r="BL403" s="203"/>
      <c r="BM403" s="203"/>
      <c r="BN403" s="203"/>
      <c r="BO403" s="203"/>
      <c r="BP403" s="203"/>
      <c r="BQ403" s="203"/>
      <c r="BR403" s="203"/>
      <c r="BS403" s="203"/>
      <c r="BT403" s="203"/>
      <c r="BU403" s="203"/>
      <c r="BV403" s="203"/>
      <c r="BW403" s="203"/>
      <c r="BX403" s="203"/>
      <c r="BY403" s="203"/>
      <c r="BZ403" s="203"/>
      <c r="CA403" s="203"/>
      <c r="CB403" s="203"/>
      <c r="CC403" s="203"/>
      <c r="CD403" s="203"/>
      <c r="CE403" s="203"/>
      <c r="CF403" s="203"/>
      <c r="CG403" s="203"/>
      <c r="CH403" s="203"/>
      <c r="CI403" s="203"/>
      <c r="CJ403" s="203"/>
      <c r="CK403" s="203"/>
    </row>
    <row r="404" spans="1:89" x14ac:dyDescent="0.25">
      <c r="W404" s="213" t="e">
        <f>Data!#REF!</f>
        <v>#REF!</v>
      </c>
      <c r="X404" s="215">
        <f>IF(ISERROR(INDEX(Data!$DY:$IB,MATCH($W404,Data!$DT:$DT,0),MATCH(X$1&amp;"/"&amp;$A$2,Data!$DY$1:$IB$1,0)))=TRUE,0,INDEX(Data!$DY:$IB,MATCH($W404,Data!$DT:$DT,0),MATCH(X$1&amp;"/"&amp;$A$2,Data!$DY$1:$IB$1,0)))</f>
        <v>0</v>
      </c>
      <c r="Y404" s="215">
        <f>IF(ISERROR(INDEX(Data!$DY:$IB,MATCH($W404,Data!$DT:$DT,0),MATCH(Y$1&amp;"/"&amp;$A$2,Data!$DY$1:$IB$1,0)))=TRUE,0,INDEX(Data!$DY:$IB,MATCH($W404,Data!$DT:$DT,0),MATCH(Y$1&amp;"/"&amp;$A$2,Data!$DY$1:$IB$1,0)))</f>
        <v>0</v>
      </c>
      <c r="Z404" s="215">
        <f>IF(ISERROR(INDEX(Data!$DY:$IB,MATCH($W404,Data!$DT:$DT,0),MATCH(Z$1&amp;"/"&amp;$A$2,Data!$DY$1:$IB$1,0)))=TRUE,0,INDEX(Data!$DY:$IB,MATCH($W404,Data!$DT:$DT,0),MATCH(Z$1&amp;"/"&amp;$A$2,Data!$DY$1:$IB$1,0)))</f>
        <v>0</v>
      </c>
      <c r="AA404" s="215">
        <f>IF(ISERROR(INDEX(Data!$DY:$IB,MATCH($W404,Data!$DT:$DT,0),MATCH(AA$1&amp;"/"&amp;$A$2,Data!$DY$1:$IB$1,0)))=TRUE,0,INDEX(Data!$DY:$IB,MATCH($W404,Data!$DT:$DT,0),MATCH(AA$1&amp;"/"&amp;$A$2,Data!$DY$1:$IB$1,0)))</f>
        <v>0</v>
      </c>
      <c r="AB404" s="215">
        <f>IF(ISERROR(INDEX(Data!$DY:$IB,MATCH($W404,Data!$DT:$DT,0),MATCH(AB$1&amp;"/"&amp;$A$2,Data!$DY$1:$IB$1,0)))=TRUE,0,INDEX(Data!$DY:$IB,MATCH($W404,Data!$DT:$DT,0),MATCH(AB$1&amp;"/"&amp;$A$2,Data!$DY$1:$IB$1,0)))</f>
        <v>0</v>
      </c>
      <c r="AC404" s="213">
        <f t="array" aca="1" ref="AC404" ca="1">SUMPRODUCT(($X404:$AB404&lt;=AC$2)*($X404:$AB404&gt;0))</f>
        <v>0</v>
      </c>
      <c r="AD404" s="213">
        <f t="shared" ca="1" si="106"/>
        <v>0</v>
      </c>
      <c r="AE404" s="213">
        <f t="shared" ca="1" si="106"/>
        <v>0</v>
      </c>
      <c r="AF404" s="213">
        <f t="shared" ca="1" si="106"/>
        <v>0</v>
      </c>
      <c r="AG404" s="213">
        <f t="shared" ca="1" si="106"/>
        <v>0</v>
      </c>
      <c r="AH404" s="213">
        <f t="shared" ca="1" si="106"/>
        <v>0</v>
      </c>
      <c r="AI404" s="213">
        <f t="shared" ca="1" si="105"/>
        <v>0</v>
      </c>
      <c r="AJ404" s="213" t="str">
        <f t="shared" ca="1" si="107"/>
        <v/>
      </c>
      <c r="AK404" s="213" t="str">
        <f t="shared" ca="1" si="108"/>
        <v/>
      </c>
      <c r="AL404" s="213" t="str">
        <f t="shared" ca="1" si="109"/>
        <v/>
      </c>
      <c r="AM404" s="213" t="str">
        <f t="shared" ca="1" si="110"/>
        <v/>
      </c>
      <c r="AN404" s="213" t="str">
        <f t="shared" ca="1" si="111"/>
        <v/>
      </c>
      <c r="AO404" s="213" t="str">
        <f t="shared" ca="1" si="112"/>
        <v/>
      </c>
      <c r="AP404" s="213" t="str">
        <f t="shared" ca="1" si="113"/>
        <v/>
      </c>
      <c r="AQ404" s="213" t="str">
        <f t="shared" ca="1" si="114"/>
        <v/>
      </c>
      <c r="AR404" s="204" t="str">
        <f ca="1">IF(OFFSET($AB404,0,MATCH(A$17,AC$1:AI$1,0))=0,"",OFFSET($AB404,0,MATCH(A$17,AC$1:AI$1,0))&amp;" / "&amp;W404 &amp;" ("&amp;INDEX(Data!DX:DX,MATCH(W404,Data!DT:DT,0))&amp;")")</f>
        <v/>
      </c>
      <c r="AS404" s="204" t="e">
        <f>INDEX(Data!DX:DX,MATCH(W404,Data!DT:DT,0))</f>
        <v>#REF!</v>
      </c>
      <c r="AT404" s="204" t="e">
        <f>MID(INDEX(Data!A:A,MATCH(W404,Data!DT:DT,0)),2,5)</f>
        <v>#REF!</v>
      </c>
      <c r="AU404" s="204" t="e">
        <f>INDEX(Data!DW:DW,MATCH(W404,Data!DT:DT,0))</f>
        <v>#REF!</v>
      </c>
      <c r="AV404" s="204" t="str">
        <f t="shared" ca="1" si="115"/>
        <v/>
      </c>
      <c r="AW404" s="204" t="e">
        <f t="array" aca="1" ref="AW404" ca="1">INDEX($AR$3:$AR$102,MATCH(LARGE(COUNTIF($AQ$3:$AQ$102,"&lt;"&amp;$AQ$3:$AQ$102),ROWS(AQ$3:AQ404)),COUNTIF($AQ$3:$AQ$102,"&lt;"&amp;$AQ$3:$AQ$102),0))</f>
        <v>#NUM!</v>
      </c>
    </row>
    <row r="405" spans="1:89" x14ac:dyDescent="0.25">
      <c r="W405" s="213" t="e">
        <f>Data!#REF!</f>
        <v>#REF!</v>
      </c>
      <c r="X405" s="215">
        <f>IF(ISERROR(INDEX(Data!$DY:$IB,MATCH($W405,Data!$DT:$DT,0),MATCH(X$1&amp;"/"&amp;$A$2,Data!$DY$1:$IB$1,0)))=TRUE,0,INDEX(Data!$DY:$IB,MATCH($W405,Data!$DT:$DT,0),MATCH(X$1&amp;"/"&amp;$A$2,Data!$DY$1:$IB$1,0)))</f>
        <v>0</v>
      </c>
      <c r="Y405" s="215">
        <f>IF(ISERROR(INDEX(Data!$DY:$IB,MATCH($W405,Data!$DT:$DT,0),MATCH(Y$1&amp;"/"&amp;$A$2,Data!$DY$1:$IB$1,0)))=TRUE,0,INDEX(Data!$DY:$IB,MATCH($W405,Data!$DT:$DT,0),MATCH(Y$1&amp;"/"&amp;$A$2,Data!$DY$1:$IB$1,0)))</f>
        <v>0</v>
      </c>
      <c r="Z405" s="215">
        <f>IF(ISERROR(INDEX(Data!$DY:$IB,MATCH($W405,Data!$DT:$DT,0),MATCH(Z$1&amp;"/"&amp;$A$2,Data!$DY$1:$IB$1,0)))=TRUE,0,INDEX(Data!$DY:$IB,MATCH($W405,Data!$DT:$DT,0),MATCH(Z$1&amp;"/"&amp;$A$2,Data!$DY$1:$IB$1,0)))</f>
        <v>0</v>
      </c>
      <c r="AA405" s="215">
        <f>IF(ISERROR(INDEX(Data!$DY:$IB,MATCH($W405,Data!$DT:$DT,0),MATCH(AA$1&amp;"/"&amp;$A$2,Data!$DY$1:$IB$1,0)))=TRUE,0,INDEX(Data!$DY:$IB,MATCH($W405,Data!$DT:$DT,0),MATCH(AA$1&amp;"/"&amp;$A$2,Data!$DY$1:$IB$1,0)))</f>
        <v>0</v>
      </c>
      <c r="AB405" s="215">
        <f>IF(ISERROR(INDEX(Data!$DY:$IB,MATCH($W405,Data!$DT:$DT,0),MATCH(AB$1&amp;"/"&amp;$A$2,Data!$DY$1:$IB$1,0)))=TRUE,0,INDEX(Data!$DY:$IB,MATCH($W405,Data!$DT:$DT,0),MATCH(AB$1&amp;"/"&amp;$A$2,Data!$DY$1:$IB$1,0)))</f>
        <v>0</v>
      </c>
      <c r="AC405" s="213">
        <f t="array" aca="1" ref="AC405" ca="1">SUMPRODUCT(($X405:$AB405&lt;=AC$2)*($X405:$AB405&gt;0))</f>
        <v>0</v>
      </c>
      <c r="AD405" s="213">
        <f t="shared" ca="1" si="106"/>
        <v>0</v>
      </c>
      <c r="AE405" s="213">
        <f t="shared" ca="1" si="106"/>
        <v>0</v>
      </c>
      <c r="AF405" s="213">
        <f t="shared" ca="1" si="106"/>
        <v>0</v>
      </c>
      <c r="AG405" s="213">
        <f t="shared" ca="1" si="106"/>
        <v>0</v>
      </c>
      <c r="AH405" s="213">
        <f t="shared" ca="1" si="106"/>
        <v>0</v>
      </c>
      <c r="AI405" s="213">
        <f t="shared" ca="1" si="105"/>
        <v>0</v>
      </c>
      <c r="AJ405" s="213" t="str">
        <f t="shared" ca="1" si="107"/>
        <v/>
      </c>
      <c r="AK405" s="213" t="str">
        <f t="shared" ca="1" si="108"/>
        <v/>
      </c>
      <c r="AL405" s="213" t="str">
        <f t="shared" ca="1" si="109"/>
        <v/>
      </c>
      <c r="AM405" s="213" t="str">
        <f t="shared" ca="1" si="110"/>
        <v/>
      </c>
      <c r="AN405" s="213" t="str">
        <f t="shared" ca="1" si="111"/>
        <v/>
      </c>
      <c r="AO405" s="213" t="str">
        <f t="shared" ca="1" si="112"/>
        <v/>
      </c>
      <c r="AP405" s="213" t="str">
        <f t="shared" ca="1" si="113"/>
        <v/>
      </c>
      <c r="AQ405" s="213" t="str">
        <f t="shared" ca="1" si="114"/>
        <v/>
      </c>
      <c r="AR405" s="204" t="str">
        <f ca="1">IF(OFFSET($AB405,0,MATCH(A$17,AC$1:AI$1,0))=0,"",OFFSET($AB405,0,MATCH(A$17,AC$1:AI$1,0))&amp;" / "&amp;W405 &amp;" ("&amp;INDEX(Data!DX:DX,MATCH(W405,Data!DT:DT,0))&amp;")")</f>
        <v/>
      </c>
      <c r="AS405" s="204" t="e">
        <f>INDEX(Data!DX:DX,MATCH(W405,Data!DT:DT,0))</f>
        <v>#REF!</v>
      </c>
      <c r="AT405" s="204" t="e">
        <f>MID(INDEX(Data!A:A,MATCH(W405,Data!DT:DT,0)),2,5)</f>
        <v>#REF!</v>
      </c>
      <c r="AU405" s="204" t="e">
        <f>INDEX(Data!DW:DW,MATCH(W405,Data!DT:DT,0))</f>
        <v>#REF!</v>
      </c>
      <c r="AV405" s="204" t="str">
        <f t="shared" ca="1" si="115"/>
        <v/>
      </c>
      <c r="AW405" s="204" t="e">
        <f t="array" aca="1" ref="AW405" ca="1">INDEX($AR$3:$AR$102,MATCH(LARGE(COUNTIF($AQ$3:$AQ$102,"&lt;"&amp;$AQ$3:$AQ$102),ROWS(AQ$3:AQ405)),COUNTIF($AQ$3:$AQ$102,"&lt;"&amp;$AQ$3:$AQ$102),0))</f>
        <v>#NUM!</v>
      </c>
    </row>
    <row r="406" spans="1:89" x14ac:dyDescent="0.25">
      <c r="W406" s="213" t="e">
        <f>Data!#REF!</f>
        <v>#REF!</v>
      </c>
      <c r="X406" s="215">
        <f>IF(ISERROR(INDEX(Data!$DY:$IB,MATCH($W406,Data!$DT:$DT,0),MATCH(X$1&amp;"/"&amp;$A$2,Data!$DY$1:$IB$1,0)))=TRUE,0,INDEX(Data!$DY:$IB,MATCH($W406,Data!$DT:$DT,0),MATCH(X$1&amp;"/"&amp;$A$2,Data!$DY$1:$IB$1,0)))</f>
        <v>0</v>
      </c>
      <c r="Y406" s="215">
        <f>IF(ISERROR(INDEX(Data!$DY:$IB,MATCH($W406,Data!$DT:$DT,0),MATCH(Y$1&amp;"/"&amp;$A$2,Data!$DY$1:$IB$1,0)))=TRUE,0,INDEX(Data!$DY:$IB,MATCH($W406,Data!$DT:$DT,0),MATCH(Y$1&amp;"/"&amp;$A$2,Data!$DY$1:$IB$1,0)))</f>
        <v>0</v>
      </c>
      <c r="Z406" s="215">
        <f>IF(ISERROR(INDEX(Data!$DY:$IB,MATCH($W406,Data!$DT:$DT,0),MATCH(Z$1&amp;"/"&amp;$A$2,Data!$DY$1:$IB$1,0)))=TRUE,0,INDEX(Data!$DY:$IB,MATCH($W406,Data!$DT:$DT,0),MATCH(Z$1&amp;"/"&amp;$A$2,Data!$DY$1:$IB$1,0)))</f>
        <v>0</v>
      </c>
      <c r="AA406" s="215">
        <f>IF(ISERROR(INDEX(Data!$DY:$IB,MATCH($W406,Data!$DT:$DT,0),MATCH(AA$1&amp;"/"&amp;$A$2,Data!$DY$1:$IB$1,0)))=TRUE,0,INDEX(Data!$DY:$IB,MATCH($W406,Data!$DT:$DT,0),MATCH(AA$1&amp;"/"&amp;$A$2,Data!$DY$1:$IB$1,0)))</f>
        <v>0</v>
      </c>
      <c r="AB406" s="215">
        <f>IF(ISERROR(INDEX(Data!$DY:$IB,MATCH($W406,Data!$DT:$DT,0),MATCH(AB$1&amp;"/"&amp;$A$2,Data!$DY$1:$IB$1,0)))=TRUE,0,INDEX(Data!$DY:$IB,MATCH($W406,Data!$DT:$DT,0),MATCH(AB$1&amp;"/"&amp;$A$2,Data!$DY$1:$IB$1,0)))</f>
        <v>0</v>
      </c>
      <c r="AC406" s="213">
        <f t="array" aca="1" ref="AC406" ca="1">SUMPRODUCT(($X406:$AB406&lt;=AC$2)*($X406:$AB406&gt;0))</f>
        <v>0</v>
      </c>
      <c r="AD406" s="213">
        <f t="shared" ca="1" si="106"/>
        <v>0</v>
      </c>
      <c r="AE406" s="213">
        <f t="shared" ca="1" si="106"/>
        <v>0</v>
      </c>
      <c r="AF406" s="213">
        <f t="shared" ca="1" si="106"/>
        <v>0</v>
      </c>
      <c r="AG406" s="213">
        <f t="shared" ca="1" si="106"/>
        <v>0</v>
      </c>
      <c r="AH406" s="213">
        <f t="shared" ca="1" si="106"/>
        <v>0</v>
      </c>
      <c r="AI406" s="213">
        <f t="shared" ca="1" si="105"/>
        <v>0</v>
      </c>
      <c r="AJ406" s="213" t="str">
        <f t="shared" ca="1" si="107"/>
        <v/>
      </c>
      <c r="AK406" s="213" t="str">
        <f t="shared" ca="1" si="108"/>
        <v/>
      </c>
      <c r="AL406" s="213" t="str">
        <f t="shared" ca="1" si="109"/>
        <v/>
      </c>
      <c r="AM406" s="213" t="str">
        <f t="shared" ca="1" si="110"/>
        <v/>
      </c>
      <c r="AN406" s="213" t="str">
        <f t="shared" ca="1" si="111"/>
        <v/>
      </c>
      <c r="AO406" s="213" t="str">
        <f t="shared" ca="1" si="112"/>
        <v/>
      </c>
      <c r="AP406" s="213" t="str">
        <f t="shared" ca="1" si="113"/>
        <v/>
      </c>
      <c r="AQ406" s="213" t="str">
        <f t="shared" ca="1" si="114"/>
        <v/>
      </c>
      <c r="AR406" s="204" t="str">
        <f ca="1">IF(OFFSET($AB406,0,MATCH(A$17,AC$1:AI$1,0))=0,"",OFFSET($AB406,0,MATCH(A$17,AC$1:AI$1,0))&amp;" / "&amp;W406 &amp;" ("&amp;INDEX(Data!DX:DX,MATCH(W406,Data!DT:DT,0))&amp;")")</f>
        <v/>
      </c>
      <c r="AS406" s="204" t="e">
        <f>INDEX(Data!DX:DX,MATCH(W406,Data!DT:DT,0))</f>
        <v>#REF!</v>
      </c>
      <c r="AT406" s="204" t="e">
        <f>MID(INDEX(Data!A:A,MATCH(W406,Data!DT:DT,0)),2,5)</f>
        <v>#REF!</v>
      </c>
      <c r="AU406" s="204" t="e">
        <f>INDEX(Data!DW:DW,MATCH(W406,Data!DT:DT,0))</f>
        <v>#REF!</v>
      </c>
      <c r="AV406" s="204" t="str">
        <f t="shared" ca="1" si="115"/>
        <v/>
      </c>
      <c r="AW406" s="204" t="e">
        <f t="array" aca="1" ref="AW406" ca="1">INDEX($AR$3:$AR$102,MATCH(LARGE(COUNTIF($AQ$3:$AQ$102,"&lt;"&amp;$AQ$3:$AQ$102),ROWS(AQ$3:AQ406)),COUNTIF($AQ$3:$AQ$102,"&lt;"&amp;$AQ$3:$AQ$102),0))</f>
        <v>#NUM!</v>
      </c>
    </row>
    <row r="407" spans="1:89" x14ac:dyDescent="0.25">
      <c r="W407" s="213" t="e">
        <f>Data!#REF!</f>
        <v>#REF!</v>
      </c>
      <c r="X407" s="215">
        <f>IF(ISERROR(INDEX(Data!$DY:$IB,MATCH($W407,Data!$DT:$DT,0),MATCH(X$1&amp;"/"&amp;$A$2,Data!$DY$1:$IB$1,0)))=TRUE,0,INDEX(Data!$DY:$IB,MATCH($W407,Data!$DT:$DT,0),MATCH(X$1&amp;"/"&amp;$A$2,Data!$DY$1:$IB$1,0)))</f>
        <v>0</v>
      </c>
      <c r="Y407" s="215">
        <f>IF(ISERROR(INDEX(Data!$DY:$IB,MATCH($W407,Data!$DT:$DT,0),MATCH(Y$1&amp;"/"&amp;$A$2,Data!$DY$1:$IB$1,0)))=TRUE,0,INDEX(Data!$DY:$IB,MATCH($W407,Data!$DT:$DT,0),MATCH(Y$1&amp;"/"&amp;$A$2,Data!$DY$1:$IB$1,0)))</f>
        <v>0</v>
      </c>
      <c r="Z407" s="215">
        <f>IF(ISERROR(INDEX(Data!$DY:$IB,MATCH($W407,Data!$DT:$DT,0),MATCH(Z$1&amp;"/"&amp;$A$2,Data!$DY$1:$IB$1,0)))=TRUE,0,INDEX(Data!$DY:$IB,MATCH($W407,Data!$DT:$DT,0),MATCH(Z$1&amp;"/"&amp;$A$2,Data!$DY$1:$IB$1,0)))</f>
        <v>0</v>
      </c>
      <c r="AA407" s="215">
        <f>IF(ISERROR(INDEX(Data!$DY:$IB,MATCH($W407,Data!$DT:$DT,0),MATCH(AA$1&amp;"/"&amp;$A$2,Data!$DY$1:$IB$1,0)))=TRUE,0,INDEX(Data!$DY:$IB,MATCH($W407,Data!$DT:$DT,0),MATCH(AA$1&amp;"/"&amp;$A$2,Data!$DY$1:$IB$1,0)))</f>
        <v>0</v>
      </c>
      <c r="AB407" s="215">
        <f>IF(ISERROR(INDEX(Data!$DY:$IB,MATCH($W407,Data!$DT:$DT,0),MATCH(AB$1&amp;"/"&amp;$A$2,Data!$DY$1:$IB$1,0)))=TRUE,0,INDEX(Data!$DY:$IB,MATCH($W407,Data!$DT:$DT,0),MATCH(AB$1&amp;"/"&amp;$A$2,Data!$DY$1:$IB$1,0)))</f>
        <v>0</v>
      </c>
      <c r="AC407" s="213">
        <f t="array" aca="1" ref="AC407" ca="1">SUMPRODUCT(($X407:$AB407&lt;=AC$2)*($X407:$AB407&gt;0))</f>
        <v>0</v>
      </c>
      <c r="AD407" s="213">
        <f t="shared" ca="1" si="106"/>
        <v>0</v>
      </c>
      <c r="AE407" s="213">
        <f t="shared" ca="1" si="106"/>
        <v>0</v>
      </c>
      <c r="AF407" s="213">
        <f t="shared" ca="1" si="106"/>
        <v>0</v>
      </c>
      <c r="AG407" s="213">
        <f t="shared" ca="1" si="106"/>
        <v>0</v>
      </c>
      <c r="AH407" s="213">
        <f t="shared" ca="1" si="106"/>
        <v>0</v>
      </c>
      <c r="AI407" s="213">
        <f t="shared" ca="1" si="105"/>
        <v>0</v>
      </c>
      <c r="AJ407" s="213" t="str">
        <f t="shared" ca="1" si="107"/>
        <v/>
      </c>
      <c r="AK407" s="213" t="str">
        <f t="shared" ca="1" si="108"/>
        <v/>
      </c>
      <c r="AL407" s="213" t="str">
        <f t="shared" ca="1" si="109"/>
        <v/>
      </c>
      <c r="AM407" s="213" t="str">
        <f t="shared" ca="1" si="110"/>
        <v/>
      </c>
      <c r="AN407" s="213" t="str">
        <f t="shared" ca="1" si="111"/>
        <v/>
      </c>
      <c r="AO407" s="213" t="str">
        <f t="shared" ca="1" si="112"/>
        <v/>
      </c>
      <c r="AP407" s="213" t="str">
        <f t="shared" ca="1" si="113"/>
        <v/>
      </c>
      <c r="AQ407" s="213" t="str">
        <f t="shared" ca="1" si="114"/>
        <v/>
      </c>
      <c r="AR407" s="204" t="str">
        <f ca="1">IF(OFFSET($AB407,0,MATCH(A$17,AC$1:AI$1,0))=0,"",OFFSET($AB407,0,MATCH(A$17,AC$1:AI$1,0))&amp;" / "&amp;W407 &amp;" ("&amp;INDEX(Data!DX:DX,MATCH(W407,Data!DT:DT,0))&amp;")")</f>
        <v/>
      </c>
      <c r="AS407" s="204" t="e">
        <f>INDEX(Data!DX:DX,MATCH(W407,Data!DT:DT,0))</f>
        <v>#REF!</v>
      </c>
      <c r="AT407" s="204" t="e">
        <f>MID(INDEX(Data!A:A,MATCH(W407,Data!DT:DT,0)),2,5)</f>
        <v>#REF!</v>
      </c>
      <c r="AU407" s="204" t="e">
        <f>INDEX(Data!DW:DW,MATCH(W407,Data!DT:DT,0))</f>
        <v>#REF!</v>
      </c>
      <c r="AV407" s="204" t="str">
        <f t="shared" ca="1" si="115"/>
        <v/>
      </c>
      <c r="AW407" s="204" t="e">
        <f t="array" aca="1" ref="AW407" ca="1">INDEX($AR$3:$AR$102,MATCH(LARGE(COUNTIF($AQ$3:$AQ$102,"&lt;"&amp;$AQ$3:$AQ$102),ROWS(AQ$3:AQ407)),COUNTIF($AQ$3:$AQ$102,"&lt;"&amp;$AQ$3:$AQ$102),0))</f>
        <v>#NUM!</v>
      </c>
    </row>
    <row r="408" spans="1:89" x14ac:dyDescent="0.25">
      <c r="W408" s="213" t="e">
        <f>Data!#REF!</f>
        <v>#REF!</v>
      </c>
      <c r="X408" s="215">
        <f>IF(ISERROR(INDEX(Data!$DY:$IB,MATCH($W408,Data!$DT:$DT,0),MATCH(X$1&amp;"/"&amp;$A$2,Data!$DY$1:$IB$1,0)))=TRUE,0,INDEX(Data!$DY:$IB,MATCH($W408,Data!$DT:$DT,0),MATCH(X$1&amp;"/"&amp;$A$2,Data!$DY$1:$IB$1,0)))</f>
        <v>0</v>
      </c>
      <c r="Y408" s="215">
        <f>IF(ISERROR(INDEX(Data!$DY:$IB,MATCH($W408,Data!$DT:$DT,0),MATCH(Y$1&amp;"/"&amp;$A$2,Data!$DY$1:$IB$1,0)))=TRUE,0,INDEX(Data!$DY:$IB,MATCH($W408,Data!$DT:$DT,0),MATCH(Y$1&amp;"/"&amp;$A$2,Data!$DY$1:$IB$1,0)))</f>
        <v>0</v>
      </c>
      <c r="Z408" s="215">
        <f>IF(ISERROR(INDEX(Data!$DY:$IB,MATCH($W408,Data!$DT:$DT,0),MATCH(Z$1&amp;"/"&amp;$A$2,Data!$DY$1:$IB$1,0)))=TRUE,0,INDEX(Data!$DY:$IB,MATCH($W408,Data!$DT:$DT,0),MATCH(Z$1&amp;"/"&amp;$A$2,Data!$DY$1:$IB$1,0)))</f>
        <v>0</v>
      </c>
      <c r="AA408" s="215">
        <f>IF(ISERROR(INDEX(Data!$DY:$IB,MATCH($W408,Data!$DT:$DT,0),MATCH(AA$1&amp;"/"&amp;$A$2,Data!$DY$1:$IB$1,0)))=TRUE,0,INDEX(Data!$DY:$IB,MATCH($W408,Data!$DT:$DT,0),MATCH(AA$1&amp;"/"&amp;$A$2,Data!$DY$1:$IB$1,0)))</f>
        <v>0</v>
      </c>
      <c r="AB408" s="215">
        <f>IF(ISERROR(INDEX(Data!$DY:$IB,MATCH($W408,Data!$DT:$DT,0),MATCH(AB$1&amp;"/"&amp;$A$2,Data!$DY$1:$IB$1,0)))=TRUE,0,INDEX(Data!$DY:$IB,MATCH($W408,Data!$DT:$DT,0),MATCH(AB$1&amp;"/"&amp;$A$2,Data!$DY$1:$IB$1,0)))</f>
        <v>0</v>
      </c>
      <c r="AC408" s="213">
        <f t="array" aca="1" ref="AC408" ca="1">SUMPRODUCT(($X408:$AB408&lt;=AC$2)*($X408:$AB408&gt;0))</f>
        <v>0</v>
      </c>
      <c r="AD408" s="213">
        <f t="shared" ca="1" si="106"/>
        <v>0</v>
      </c>
      <c r="AE408" s="213">
        <f t="shared" ca="1" si="106"/>
        <v>0</v>
      </c>
      <c r="AF408" s="213">
        <f t="shared" ca="1" si="106"/>
        <v>0</v>
      </c>
      <c r="AG408" s="213">
        <f t="shared" ca="1" si="106"/>
        <v>0</v>
      </c>
      <c r="AH408" s="213">
        <f t="shared" ca="1" si="106"/>
        <v>0</v>
      </c>
      <c r="AI408" s="213">
        <f t="shared" ca="1" si="105"/>
        <v>0</v>
      </c>
      <c r="AJ408" s="213" t="str">
        <f t="shared" ca="1" si="107"/>
        <v/>
      </c>
      <c r="AK408" s="213" t="str">
        <f t="shared" ca="1" si="108"/>
        <v/>
      </c>
      <c r="AL408" s="213" t="str">
        <f t="shared" ca="1" si="109"/>
        <v/>
      </c>
      <c r="AM408" s="213" t="str">
        <f t="shared" ca="1" si="110"/>
        <v/>
      </c>
      <c r="AN408" s="213" t="str">
        <f t="shared" ca="1" si="111"/>
        <v/>
      </c>
      <c r="AO408" s="213" t="str">
        <f t="shared" ca="1" si="112"/>
        <v/>
      </c>
      <c r="AP408" s="213" t="str">
        <f t="shared" ca="1" si="113"/>
        <v/>
      </c>
      <c r="AQ408" s="213" t="str">
        <f t="shared" ca="1" si="114"/>
        <v/>
      </c>
      <c r="AR408" s="204" t="str">
        <f ca="1">IF(OFFSET($AB408,0,MATCH(A$17,AC$1:AI$1,0))=0,"",OFFSET($AB408,0,MATCH(A$17,AC$1:AI$1,0))&amp;" / "&amp;W408 &amp;" ("&amp;INDEX(Data!DX:DX,MATCH(W408,Data!DT:DT,0))&amp;")")</f>
        <v/>
      </c>
      <c r="AS408" s="204" t="e">
        <f>INDEX(Data!DX:DX,MATCH(W408,Data!DT:DT,0))</f>
        <v>#REF!</v>
      </c>
      <c r="AT408" s="204" t="e">
        <f>MID(INDEX(Data!A:A,MATCH(W408,Data!DT:DT,0)),2,5)</f>
        <v>#REF!</v>
      </c>
      <c r="AU408" s="204" t="e">
        <f>INDEX(Data!DW:DW,MATCH(W408,Data!DT:DT,0))</f>
        <v>#REF!</v>
      </c>
      <c r="AV408" s="204" t="str">
        <f t="shared" ca="1" si="115"/>
        <v/>
      </c>
      <c r="AW408" s="204" t="e">
        <f t="array" aca="1" ref="AW408" ca="1">INDEX($AR$3:$AR$102,MATCH(LARGE(COUNTIF($AQ$3:$AQ$102,"&lt;"&amp;$AQ$3:$AQ$102),ROWS(AQ$3:AQ408)),COUNTIF($AQ$3:$AQ$102,"&lt;"&amp;$AQ$3:$AQ$102),0))</f>
        <v>#NUM!</v>
      </c>
    </row>
    <row r="409" spans="1:89" x14ac:dyDescent="0.25">
      <c r="W409" s="213" t="e">
        <f>Data!#REF!</f>
        <v>#REF!</v>
      </c>
      <c r="X409" s="215">
        <f>IF(ISERROR(INDEX(Data!$DY:$IB,MATCH($W409,Data!$DT:$DT,0),MATCH(X$1&amp;"/"&amp;$A$2,Data!$DY$1:$IB$1,0)))=TRUE,0,INDEX(Data!$DY:$IB,MATCH($W409,Data!$DT:$DT,0),MATCH(X$1&amp;"/"&amp;$A$2,Data!$DY$1:$IB$1,0)))</f>
        <v>0</v>
      </c>
      <c r="Y409" s="215">
        <f>IF(ISERROR(INDEX(Data!$DY:$IB,MATCH($W409,Data!$DT:$DT,0),MATCH(Y$1&amp;"/"&amp;$A$2,Data!$DY$1:$IB$1,0)))=TRUE,0,INDEX(Data!$DY:$IB,MATCH($W409,Data!$DT:$DT,0),MATCH(Y$1&amp;"/"&amp;$A$2,Data!$DY$1:$IB$1,0)))</f>
        <v>0</v>
      </c>
      <c r="Z409" s="215">
        <f>IF(ISERROR(INDEX(Data!$DY:$IB,MATCH($W409,Data!$DT:$DT,0),MATCH(Z$1&amp;"/"&amp;$A$2,Data!$DY$1:$IB$1,0)))=TRUE,0,INDEX(Data!$DY:$IB,MATCH($W409,Data!$DT:$DT,0),MATCH(Z$1&amp;"/"&amp;$A$2,Data!$DY$1:$IB$1,0)))</f>
        <v>0</v>
      </c>
      <c r="AA409" s="215">
        <f>IF(ISERROR(INDEX(Data!$DY:$IB,MATCH($W409,Data!$DT:$DT,0),MATCH(AA$1&amp;"/"&amp;$A$2,Data!$DY$1:$IB$1,0)))=TRUE,0,INDEX(Data!$DY:$IB,MATCH($W409,Data!$DT:$DT,0),MATCH(AA$1&amp;"/"&amp;$A$2,Data!$DY$1:$IB$1,0)))</f>
        <v>0</v>
      </c>
      <c r="AB409" s="215">
        <f>IF(ISERROR(INDEX(Data!$DY:$IB,MATCH($W409,Data!$DT:$DT,0),MATCH(AB$1&amp;"/"&amp;$A$2,Data!$DY$1:$IB$1,0)))=TRUE,0,INDEX(Data!$DY:$IB,MATCH($W409,Data!$DT:$DT,0),MATCH(AB$1&amp;"/"&amp;$A$2,Data!$DY$1:$IB$1,0)))</f>
        <v>0</v>
      </c>
      <c r="AC409" s="213">
        <f t="array" aca="1" ref="AC409" ca="1">SUMPRODUCT(($X409:$AB409&lt;=AC$2)*($X409:$AB409&gt;0))</f>
        <v>0</v>
      </c>
      <c r="AD409" s="213">
        <f t="shared" ca="1" si="106"/>
        <v>0</v>
      </c>
      <c r="AE409" s="213">
        <f t="shared" ca="1" si="106"/>
        <v>0</v>
      </c>
      <c r="AF409" s="213">
        <f t="shared" ca="1" si="106"/>
        <v>0</v>
      </c>
      <c r="AG409" s="213">
        <f t="shared" ca="1" si="106"/>
        <v>0</v>
      </c>
      <c r="AH409" s="213">
        <f t="shared" ca="1" si="106"/>
        <v>0</v>
      </c>
      <c r="AI409" s="213">
        <f t="shared" ca="1" si="105"/>
        <v>0</v>
      </c>
      <c r="AJ409" s="213" t="str">
        <f t="shared" ca="1" si="107"/>
        <v/>
      </c>
      <c r="AK409" s="213" t="str">
        <f t="shared" ca="1" si="108"/>
        <v/>
      </c>
      <c r="AL409" s="213" t="str">
        <f t="shared" ca="1" si="109"/>
        <v/>
      </c>
      <c r="AM409" s="213" t="str">
        <f t="shared" ca="1" si="110"/>
        <v/>
      </c>
      <c r="AN409" s="213" t="str">
        <f t="shared" ca="1" si="111"/>
        <v/>
      </c>
      <c r="AO409" s="213" t="str">
        <f t="shared" ca="1" si="112"/>
        <v/>
      </c>
      <c r="AP409" s="213" t="str">
        <f t="shared" ca="1" si="113"/>
        <v/>
      </c>
      <c r="AQ409" s="213" t="str">
        <f t="shared" ca="1" si="114"/>
        <v/>
      </c>
      <c r="AR409" s="204" t="str">
        <f ca="1">IF(OFFSET($AB409,0,MATCH(A$17,AC$1:AI$1,0))=0,"",OFFSET($AB409,0,MATCH(A$17,AC$1:AI$1,0))&amp;" / "&amp;W409 &amp;" ("&amp;INDEX(Data!DX:DX,MATCH(W409,Data!DT:DT,0))&amp;")")</f>
        <v/>
      </c>
      <c r="AS409" s="204" t="e">
        <f>INDEX(Data!DX:DX,MATCH(W409,Data!DT:DT,0))</f>
        <v>#REF!</v>
      </c>
      <c r="AT409" s="204" t="e">
        <f>MID(INDEX(Data!A:A,MATCH(W409,Data!DT:DT,0)),2,5)</f>
        <v>#REF!</v>
      </c>
      <c r="AU409" s="204" t="e">
        <f>INDEX(Data!DW:DW,MATCH(W409,Data!DT:DT,0))</f>
        <v>#REF!</v>
      </c>
      <c r="AV409" s="204" t="str">
        <f t="shared" ca="1" si="115"/>
        <v/>
      </c>
      <c r="AW409" s="204" t="e">
        <f t="array" aca="1" ref="AW409" ca="1">INDEX($AR$3:$AR$102,MATCH(LARGE(COUNTIF($AQ$3:$AQ$102,"&lt;"&amp;$AQ$3:$AQ$102),ROWS(AQ$3:AQ409)),COUNTIF($AQ$3:$AQ$102,"&lt;"&amp;$AQ$3:$AQ$102),0))</f>
        <v>#NUM!</v>
      </c>
    </row>
    <row r="410" spans="1:89" x14ac:dyDescent="0.25">
      <c r="W410" s="213" t="e">
        <f>Data!#REF!</f>
        <v>#REF!</v>
      </c>
      <c r="X410" s="215">
        <f>IF(ISERROR(INDEX(Data!$DY:$IB,MATCH($W410,Data!$DT:$DT,0),MATCH(X$1&amp;"/"&amp;$A$2,Data!$DY$1:$IB$1,0)))=TRUE,0,INDEX(Data!$DY:$IB,MATCH($W410,Data!$DT:$DT,0),MATCH(X$1&amp;"/"&amp;$A$2,Data!$DY$1:$IB$1,0)))</f>
        <v>0</v>
      </c>
      <c r="Y410" s="215">
        <f>IF(ISERROR(INDEX(Data!$DY:$IB,MATCH($W410,Data!$DT:$DT,0),MATCH(Y$1&amp;"/"&amp;$A$2,Data!$DY$1:$IB$1,0)))=TRUE,0,INDEX(Data!$DY:$IB,MATCH($W410,Data!$DT:$DT,0),MATCH(Y$1&amp;"/"&amp;$A$2,Data!$DY$1:$IB$1,0)))</f>
        <v>0</v>
      </c>
      <c r="Z410" s="215">
        <f>IF(ISERROR(INDEX(Data!$DY:$IB,MATCH($W410,Data!$DT:$DT,0),MATCH(Z$1&amp;"/"&amp;$A$2,Data!$DY$1:$IB$1,0)))=TRUE,0,INDEX(Data!$DY:$IB,MATCH($W410,Data!$DT:$DT,0),MATCH(Z$1&amp;"/"&amp;$A$2,Data!$DY$1:$IB$1,0)))</f>
        <v>0</v>
      </c>
      <c r="AA410" s="215">
        <f>IF(ISERROR(INDEX(Data!$DY:$IB,MATCH($W410,Data!$DT:$DT,0),MATCH(AA$1&amp;"/"&amp;$A$2,Data!$DY$1:$IB$1,0)))=TRUE,0,INDEX(Data!$DY:$IB,MATCH($W410,Data!$DT:$DT,0),MATCH(AA$1&amp;"/"&amp;$A$2,Data!$DY$1:$IB$1,0)))</f>
        <v>0</v>
      </c>
      <c r="AB410" s="215">
        <f>IF(ISERROR(INDEX(Data!$DY:$IB,MATCH($W410,Data!$DT:$DT,0),MATCH(AB$1&amp;"/"&amp;$A$2,Data!$DY$1:$IB$1,0)))=TRUE,0,INDEX(Data!$DY:$IB,MATCH($W410,Data!$DT:$DT,0),MATCH(AB$1&amp;"/"&amp;$A$2,Data!$DY$1:$IB$1,0)))</f>
        <v>0</v>
      </c>
      <c r="AC410" s="213">
        <f t="array" aca="1" ref="AC410" ca="1">SUMPRODUCT(($X410:$AB410&lt;=AC$2)*($X410:$AB410&gt;0))</f>
        <v>0</v>
      </c>
      <c r="AD410" s="213">
        <f t="shared" ca="1" si="106"/>
        <v>0</v>
      </c>
      <c r="AE410" s="213">
        <f t="shared" ca="1" si="106"/>
        <v>0</v>
      </c>
      <c r="AF410" s="213">
        <f t="shared" ca="1" si="106"/>
        <v>0</v>
      </c>
      <c r="AG410" s="213">
        <f t="shared" ca="1" si="106"/>
        <v>0</v>
      </c>
      <c r="AH410" s="213">
        <f t="shared" ca="1" si="106"/>
        <v>0</v>
      </c>
      <c r="AI410" s="213">
        <f t="shared" ca="1" si="105"/>
        <v>0</v>
      </c>
      <c r="AJ410" s="213" t="str">
        <f t="shared" ca="1" si="107"/>
        <v/>
      </c>
      <c r="AK410" s="213" t="str">
        <f t="shared" ca="1" si="108"/>
        <v/>
      </c>
      <c r="AL410" s="213" t="str">
        <f t="shared" ca="1" si="109"/>
        <v/>
      </c>
      <c r="AM410" s="213" t="str">
        <f t="shared" ca="1" si="110"/>
        <v/>
      </c>
      <c r="AN410" s="213" t="str">
        <f t="shared" ca="1" si="111"/>
        <v/>
      </c>
      <c r="AO410" s="213" t="str">
        <f t="shared" ca="1" si="112"/>
        <v/>
      </c>
      <c r="AP410" s="213" t="str">
        <f t="shared" ca="1" si="113"/>
        <v/>
      </c>
      <c r="AQ410" s="213" t="str">
        <f t="shared" ca="1" si="114"/>
        <v/>
      </c>
      <c r="AR410" s="204" t="str">
        <f ca="1">IF(OFFSET($AB410,0,MATCH(A$17,AC$1:AI$1,0))=0,"",OFFSET($AB410,0,MATCH(A$17,AC$1:AI$1,0))&amp;" / "&amp;W410 &amp;" ("&amp;INDEX(Data!DX:DX,MATCH(W410,Data!DT:DT,0))&amp;")")</f>
        <v/>
      </c>
      <c r="AS410" s="204" t="e">
        <f>INDEX(Data!DX:DX,MATCH(W410,Data!DT:DT,0))</f>
        <v>#REF!</v>
      </c>
      <c r="AT410" s="204" t="e">
        <f>MID(INDEX(Data!A:A,MATCH(W410,Data!DT:DT,0)),2,5)</f>
        <v>#REF!</v>
      </c>
      <c r="AU410" s="204" t="e">
        <f>INDEX(Data!DW:DW,MATCH(W410,Data!DT:DT,0))</f>
        <v>#REF!</v>
      </c>
      <c r="AV410" s="204" t="str">
        <f t="shared" ca="1" si="115"/>
        <v/>
      </c>
      <c r="AW410" s="204" t="e">
        <f t="array" aca="1" ref="AW410" ca="1">INDEX($AR$3:$AR$102,MATCH(LARGE(COUNTIF($AQ$3:$AQ$102,"&lt;"&amp;$AQ$3:$AQ$102),ROWS(AQ$3:AQ410)),COUNTIF($AQ$3:$AQ$102,"&lt;"&amp;$AQ$3:$AQ$102),0))</f>
        <v>#NUM!</v>
      </c>
    </row>
    <row r="411" spans="1:89" x14ac:dyDescent="0.25">
      <c r="W411" s="213" t="e">
        <f>Data!#REF!</f>
        <v>#REF!</v>
      </c>
      <c r="X411" s="215">
        <f>IF(ISERROR(INDEX(Data!$DY:$IB,MATCH($W411,Data!$DT:$DT,0),MATCH(X$1&amp;"/"&amp;$A$2,Data!$DY$1:$IB$1,0)))=TRUE,0,INDEX(Data!$DY:$IB,MATCH($W411,Data!$DT:$DT,0),MATCH(X$1&amp;"/"&amp;$A$2,Data!$DY$1:$IB$1,0)))</f>
        <v>0</v>
      </c>
      <c r="Y411" s="215">
        <f>IF(ISERROR(INDEX(Data!$DY:$IB,MATCH($W411,Data!$DT:$DT,0),MATCH(Y$1&amp;"/"&amp;$A$2,Data!$DY$1:$IB$1,0)))=TRUE,0,INDEX(Data!$DY:$IB,MATCH($W411,Data!$DT:$DT,0),MATCH(Y$1&amp;"/"&amp;$A$2,Data!$DY$1:$IB$1,0)))</f>
        <v>0</v>
      </c>
      <c r="Z411" s="215">
        <f>IF(ISERROR(INDEX(Data!$DY:$IB,MATCH($W411,Data!$DT:$DT,0),MATCH(Z$1&amp;"/"&amp;$A$2,Data!$DY$1:$IB$1,0)))=TRUE,0,INDEX(Data!$DY:$IB,MATCH($W411,Data!$DT:$DT,0),MATCH(Z$1&amp;"/"&amp;$A$2,Data!$DY$1:$IB$1,0)))</f>
        <v>0</v>
      </c>
      <c r="AA411" s="215">
        <f>IF(ISERROR(INDEX(Data!$DY:$IB,MATCH($W411,Data!$DT:$DT,0),MATCH(AA$1&amp;"/"&amp;$A$2,Data!$DY$1:$IB$1,0)))=TRUE,0,INDEX(Data!$DY:$IB,MATCH($W411,Data!$DT:$DT,0),MATCH(AA$1&amp;"/"&amp;$A$2,Data!$DY$1:$IB$1,0)))</f>
        <v>0</v>
      </c>
      <c r="AB411" s="215">
        <f>IF(ISERROR(INDEX(Data!$DY:$IB,MATCH($W411,Data!$DT:$DT,0),MATCH(AB$1&amp;"/"&amp;$A$2,Data!$DY$1:$IB$1,0)))=TRUE,0,INDEX(Data!$DY:$IB,MATCH($W411,Data!$DT:$DT,0),MATCH(AB$1&amp;"/"&amp;$A$2,Data!$DY$1:$IB$1,0)))</f>
        <v>0</v>
      </c>
      <c r="AC411" s="213">
        <f t="array" aca="1" ref="AC411" ca="1">SUMPRODUCT(($X411:$AB411&lt;=AC$2)*($X411:$AB411&gt;0))</f>
        <v>0</v>
      </c>
      <c r="AD411" s="213">
        <f t="shared" ca="1" si="106"/>
        <v>0</v>
      </c>
      <c r="AE411" s="213">
        <f t="shared" ca="1" si="106"/>
        <v>0</v>
      </c>
      <c r="AF411" s="213">
        <f t="shared" ca="1" si="106"/>
        <v>0</v>
      </c>
      <c r="AG411" s="213">
        <f t="shared" ca="1" si="106"/>
        <v>0</v>
      </c>
      <c r="AH411" s="213">
        <f t="shared" ca="1" si="106"/>
        <v>0</v>
      </c>
      <c r="AI411" s="213">
        <f t="shared" ca="1" si="105"/>
        <v>0</v>
      </c>
      <c r="AJ411" s="213" t="str">
        <f t="shared" ca="1" si="107"/>
        <v/>
      </c>
      <c r="AK411" s="213" t="str">
        <f t="shared" ca="1" si="108"/>
        <v/>
      </c>
      <c r="AL411" s="213" t="str">
        <f t="shared" ca="1" si="109"/>
        <v/>
      </c>
      <c r="AM411" s="213" t="str">
        <f t="shared" ca="1" si="110"/>
        <v/>
      </c>
      <c r="AN411" s="213" t="str">
        <f t="shared" ca="1" si="111"/>
        <v/>
      </c>
      <c r="AO411" s="213" t="str">
        <f t="shared" ca="1" si="112"/>
        <v/>
      </c>
      <c r="AP411" s="213" t="str">
        <f t="shared" ca="1" si="113"/>
        <v/>
      </c>
      <c r="AQ411" s="213" t="str">
        <f t="shared" ca="1" si="114"/>
        <v/>
      </c>
      <c r="AR411" s="204" t="str">
        <f ca="1">IF(OFFSET($AB411,0,MATCH(A$17,AC$1:AI$1,0))=0,"",OFFSET($AB411,0,MATCH(A$17,AC$1:AI$1,0))&amp;" / "&amp;W411 &amp;" ("&amp;INDEX(Data!DX:DX,MATCH(W411,Data!DT:DT,0))&amp;")")</f>
        <v/>
      </c>
      <c r="AS411" s="204" t="e">
        <f>INDEX(Data!DX:DX,MATCH(W411,Data!DT:DT,0))</f>
        <v>#REF!</v>
      </c>
      <c r="AT411" s="204" t="e">
        <f>MID(INDEX(Data!A:A,MATCH(W411,Data!DT:DT,0)),2,5)</f>
        <v>#REF!</v>
      </c>
      <c r="AU411" s="204" t="e">
        <f>INDEX(Data!DW:DW,MATCH(W411,Data!DT:DT,0))</f>
        <v>#REF!</v>
      </c>
      <c r="AV411" s="204" t="str">
        <f t="shared" ca="1" si="115"/>
        <v/>
      </c>
      <c r="AW411" s="204" t="e">
        <f t="array" aca="1" ref="AW411" ca="1">INDEX($AR$3:$AR$102,MATCH(LARGE(COUNTIF($AQ$3:$AQ$102,"&lt;"&amp;$AQ$3:$AQ$102),ROWS(AQ$3:AQ411)),COUNTIF($AQ$3:$AQ$102,"&lt;"&amp;$AQ$3:$AQ$102),0))</f>
        <v>#NUM!</v>
      </c>
    </row>
    <row r="412" spans="1:89" x14ac:dyDescent="0.25">
      <c r="W412" s="213" t="e">
        <f>Data!#REF!</f>
        <v>#REF!</v>
      </c>
      <c r="X412" s="215">
        <f>IF(ISERROR(INDEX(Data!$DY:$IB,MATCH($W412,Data!$DT:$DT,0),MATCH(X$1&amp;"/"&amp;$A$2,Data!$DY$1:$IB$1,0)))=TRUE,0,INDEX(Data!$DY:$IB,MATCH($W412,Data!$DT:$DT,0),MATCH(X$1&amp;"/"&amp;$A$2,Data!$DY$1:$IB$1,0)))</f>
        <v>0</v>
      </c>
      <c r="Y412" s="215">
        <f>IF(ISERROR(INDEX(Data!$DY:$IB,MATCH($W412,Data!$DT:$DT,0),MATCH(Y$1&amp;"/"&amp;$A$2,Data!$DY$1:$IB$1,0)))=TRUE,0,INDEX(Data!$DY:$IB,MATCH($W412,Data!$DT:$DT,0),MATCH(Y$1&amp;"/"&amp;$A$2,Data!$DY$1:$IB$1,0)))</f>
        <v>0</v>
      </c>
      <c r="Z412" s="215">
        <f>IF(ISERROR(INDEX(Data!$DY:$IB,MATCH($W412,Data!$DT:$DT,0),MATCH(Z$1&amp;"/"&amp;$A$2,Data!$DY$1:$IB$1,0)))=TRUE,0,INDEX(Data!$DY:$IB,MATCH($W412,Data!$DT:$DT,0),MATCH(Z$1&amp;"/"&amp;$A$2,Data!$DY$1:$IB$1,0)))</f>
        <v>0</v>
      </c>
      <c r="AA412" s="215">
        <f>IF(ISERROR(INDEX(Data!$DY:$IB,MATCH($W412,Data!$DT:$DT,0),MATCH(AA$1&amp;"/"&amp;$A$2,Data!$DY$1:$IB$1,0)))=TRUE,0,INDEX(Data!$DY:$IB,MATCH($W412,Data!$DT:$DT,0),MATCH(AA$1&amp;"/"&amp;$A$2,Data!$DY$1:$IB$1,0)))</f>
        <v>0</v>
      </c>
      <c r="AB412" s="215">
        <f>IF(ISERROR(INDEX(Data!$DY:$IB,MATCH($W412,Data!$DT:$DT,0),MATCH(AB$1&amp;"/"&amp;$A$2,Data!$DY$1:$IB$1,0)))=TRUE,0,INDEX(Data!$DY:$IB,MATCH($W412,Data!$DT:$DT,0),MATCH(AB$1&amp;"/"&amp;$A$2,Data!$DY$1:$IB$1,0)))</f>
        <v>0</v>
      </c>
      <c r="AC412" s="213">
        <f t="array" aca="1" ref="AC412" ca="1">SUMPRODUCT(($X412:$AB412&lt;=AC$2)*($X412:$AB412&gt;0))</f>
        <v>0</v>
      </c>
      <c r="AD412" s="213">
        <f t="shared" ca="1" si="106"/>
        <v>0</v>
      </c>
      <c r="AE412" s="213">
        <f t="shared" ca="1" si="106"/>
        <v>0</v>
      </c>
      <c r="AF412" s="213">
        <f t="shared" ca="1" si="106"/>
        <v>0</v>
      </c>
      <c r="AG412" s="213">
        <f t="shared" ca="1" si="106"/>
        <v>0</v>
      </c>
      <c r="AH412" s="213">
        <f t="shared" ca="1" si="106"/>
        <v>0</v>
      </c>
      <c r="AI412" s="213">
        <f t="shared" ca="1" si="105"/>
        <v>0</v>
      </c>
      <c r="AJ412" s="213" t="str">
        <f t="shared" ca="1" si="107"/>
        <v/>
      </c>
      <c r="AK412" s="213" t="str">
        <f t="shared" ca="1" si="108"/>
        <v/>
      </c>
      <c r="AL412" s="213" t="str">
        <f t="shared" ca="1" si="109"/>
        <v/>
      </c>
      <c r="AM412" s="213" t="str">
        <f t="shared" ca="1" si="110"/>
        <v/>
      </c>
      <c r="AN412" s="213" t="str">
        <f t="shared" ca="1" si="111"/>
        <v/>
      </c>
      <c r="AO412" s="213" t="str">
        <f t="shared" ca="1" si="112"/>
        <v/>
      </c>
      <c r="AP412" s="213" t="str">
        <f t="shared" ca="1" si="113"/>
        <v/>
      </c>
      <c r="AQ412" s="213" t="str">
        <f t="shared" ca="1" si="114"/>
        <v/>
      </c>
      <c r="AR412" s="204" t="str">
        <f ca="1">IF(OFFSET($AB412,0,MATCH(A$17,AC$1:AI$1,0))=0,"",OFFSET($AB412,0,MATCH(A$17,AC$1:AI$1,0))&amp;" / "&amp;W412 &amp;" ("&amp;INDEX(Data!DX:DX,MATCH(W412,Data!DT:DT,0))&amp;")")</f>
        <v/>
      </c>
      <c r="AS412" s="204" t="e">
        <f>INDEX(Data!DX:DX,MATCH(W412,Data!DT:DT,0))</f>
        <v>#REF!</v>
      </c>
      <c r="AT412" s="204" t="e">
        <f>MID(INDEX(Data!A:A,MATCH(W412,Data!DT:DT,0)),2,5)</f>
        <v>#REF!</v>
      </c>
      <c r="AU412" s="204" t="e">
        <f>INDEX(Data!DW:DW,MATCH(W412,Data!DT:DT,0))</f>
        <v>#REF!</v>
      </c>
      <c r="AV412" s="204" t="str">
        <f t="shared" ca="1" si="115"/>
        <v/>
      </c>
      <c r="AW412" s="204" t="e">
        <f t="array" aca="1" ref="AW412" ca="1">INDEX($AR$3:$AR$102,MATCH(LARGE(COUNTIF($AQ$3:$AQ$102,"&lt;"&amp;$AQ$3:$AQ$102),ROWS(AQ$3:AQ412)),COUNTIF($AQ$3:$AQ$102,"&lt;"&amp;$AQ$3:$AQ$102),0))</f>
        <v>#NUM!</v>
      </c>
    </row>
    <row r="413" spans="1:89" x14ac:dyDescent="0.25">
      <c r="W413" s="213" t="e">
        <f>Data!#REF!</f>
        <v>#REF!</v>
      </c>
      <c r="X413" s="215">
        <f>IF(ISERROR(INDEX(Data!$DY:$IB,MATCH($W413,Data!$DT:$DT,0),MATCH(X$1&amp;"/"&amp;$A$2,Data!$DY$1:$IB$1,0)))=TRUE,0,INDEX(Data!$DY:$IB,MATCH($W413,Data!$DT:$DT,0),MATCH(X$1&amp;"/"&amp;$A$2,Data!$DY$1:$IB$1,0)))</f>
        <v>0</v>
      </c>
      <c r="Y413" s="215">
        <f>IF(ISERROR(INDEX(Data!$DY:$IB,MATCH($W413,Data!$DT:$DT,0),MATCH(Y$1&amp;"/"&amp;$A$2,Data!$DY$1:$IB$1,0)))=TRUE,0,INDEX(Data!$DY:$IB,MATCH($W413,Data!$DT:$DT,0),MATCH(Y$1&amp;"/"&amp;$A$2,Data!$DY$1:$IB$1,0)))</f>
        <v>0</v>
      </c>
      <c r="Z413" s="215">
        <f>IF(ISERROR(INDEX(Data!$DY:$IB,MATCH($W413,Data!$DT:$DT,0),MATCH(Z$1&amp;"/"&amp;$A$2,Data!$DY$1:$IB$1,0)))=TRUE,0,INDEX(Data!$DY:$IB,MATCH($W413,Data!$DT:$DT,0),MATCH(Z$1&amp;"/"&amp;$A$2,Data!$DY$1:$IB$1,0)))</f>
        <v>0</v>
      </c>
      <c r="AA413" s="215">
        <f>IF(ISERROR(INDEX(Data!$DY:$IB,MATCH($W413,Data!$DT:$DT,0),MATCH(AA$1&amp;"/"&amp;$A$2,Data!$DY$1:$IB$1,0)))=TRUE,0,INDEX(Data!$DY:$IB,MATCH($W413,Data!$DT:$DT,0),MATCH(AA$1&amp;"/"&amp;$A$2,Data!$DY$1:$IB$1,0)))</f>
        <v>0</v>
      </c>
      <c r="AB413" s="215">
        <f>IF(ISERROR(INDEX(Data!$DY:$IB,MATCH($W413,Data!$DT:$DT,0),MATCH(AB$1&amp;"/"&amp;$A$2,Data!$DY$1:$IB$1,0)))=TRUE,0,INDEX(Data!$DY:$IB,MATCH($W413,Data!$DT:$DT,0),MATCH(AB$1&amp;"/"&amp;$A$2,Data!$DY$1:$IB$1,0)))</f>
        <v>0</v>
      </c>
      <c r="AC413" s="213">
        <f t="array" aca="1" ref="AC413" ca="1">SUMPRODUCT(($X413:$AB413&lt;=AC$2)*($X413:$AB413&gt;0))</f>
        <v>0</v>
      </c>
      <c r="AD413" s="213">
        <f t="shared" ca="1" si="106"/>
        <v>0</v>
      </c>
      <c r="AE413" s="213">
        <f t="shared" ca="1" si="106"/>
        <v>0</v>
      </c>
      <c r="AF413" s="213">
        <f t="shared" ca="1" si="106"/>
        <v>0</v>
      </c>
      <c r="AG413" s="213">
        <f t="shared" ca="1" si="106"/>
        <v>0</v>
      </c>
      <c r="AH413" s="213">
        <f t="shared" ca="1" si="106"/>
        <v>0</v>
      </c>
      <c r="AI413" s="213">
        <f t="shared" ca="1" si="105"/>
        <v>0</v>
      </c>
      <c r="AJ413" s="213" t="str">
        <f t="shared" ca="1" si="107"/>
        <v/>
      </c>
      <c r="AK413" s="213" t="str">
        <f t="shared" ca="1" si="108"/>
        <v/>
      </c>
      <c r="AL413" s="213" t="str">
        <f t="shared" ca="1" si="109"/>
        <v/>
      </c>
      <c r="AM413" s="213" t="str">
        <f t="shared" ca="1" si="110"/>
        <v/>
      </c>
      <c r="AN413" s="213" t="str">
        <f t="shared" ca="1" si="111"/>
        <v/>
      </c>
      <c r="AO413" s="213" t="str">
        <f t="shared" ca="1" si="112"/>
        <v/>
      </c>
      <c r="AP413" s="213" t="str">
        <f t="shared" ca="1" si="113"/>
        <v/>
      </c>
      <c r="AQ413" s="213" t="str">
        <f t="shared" ca="1" si="114"/>
        <v/>
      </c>
      <c r="AR413" s="204" t="str">
        <f ca="1">IF(OFFSET($AB413,0,MATCH(A$17,AC$1:AI$1,0))=0,"",OFFSET($AB413,0,MATCH(A$17,AC$1:AI$1,0))&amp;" / "&amp;W413 &amp;" ("&amp;INDEX(Data!DX:DX,MATCH(W413,Data!DT:DT,0))&amp;")")</f>
        <v/>
      </c>
      <c r="AS413" s="204" t="e">
        <f>INDEX(Data!DX:DX,MATCH(W413,Data!DT:DT,0))</f>
        <v>#REF!</v>
      </c>
      <c r="AT413" s="204" t="e">
        <f>MID(INDEX(Data!A:A,MATCH(W413,Data!DT:DT,0)),2,5)</f>
        <v>#REF!</v>
      </c>
      <c r="AU413" s="204" t="e">
        <f>INDEX(Data!DW:DW,MATCH(W413,Data!DT:DT,0))</f>
        <v>#REF!</v>
      </c>
      <c r="AV413" s="204" t="str">
        <f t="shared" ca="1" si="115"/>
        <v/>
      </c>
      <c r="AW413" s="204" t="e">
        <f t="array" aca="1" ref="AW413" ca="1">INDEX($AR$3:$AR$102,MATCH(LARGE(COUNTIF($AQ$3:$AQ$102,"&lt;"&amp;$AQ$3:$AQ$102),ROWS(AQ$3:AQ413)),COUNTIF($AQ$3:$AQ$102,"&lt;"&amp;$AQ$3:$AQ$102),0))</f>
        <v>#NUM!</v>
      </c>
    </row>
    <row r="414" spans="1:89" x14ac:dyDescent="0.25">
      <c r="W414" s="213" t="e">
        <f>Data!#REF!</f>
        <v>#REF!</v>
      </c>
      <c r="X414" s="215">
        <f>IF(ISERROR(INDEX(Data!$DY:$IB,MATCH($W414,Data!$DT:$DT,0),MATCH(X$1&amp;"/"&amp;$A$2,Data!$DY$1:$IB$1,0)))=TRUE,0,INDEX(Data!$DY:$IB,MATCH($W414,Data!$DT:$DT,0),MATCH(X$1&amp;"/"&amp;$A$2,Data!$DY$1:$IB$1,0)))</f>
        <v>0</v>
      </c>
      <c r="Y414" s="215">
        <f>IF(ISERROR(INDEX(Data!$DY:$IB,MATCH($W414,Data!$DT:$DT,0),MATCH(Y$1&amp;"/"&amp;$A$2,Data!$DY$1:$IB$1,0)))=TRUE,0,INDEX(Data!$DY:$IB,MATCH($W414,Data!$DT:$DT,0),MATCH(Y$1&amp;"/"&amp;$A$2,Data!$DY$1:$IB$1,0)))</f>
        <v>0</v>
      </c>
      <c r="Z414" s="215">
        <f>IF(ISERROR(INDEX(Data!$DY:$IB,MATCH($W414,Data!$DT:$DT,0),MATCH(Z$1&amp;"/"&amp;$A$2,Data!$DY$1:$IB$1,0)))=TRUE,0,INDEX(Data!$DY:$IB,MATCH($W414,Data!$DT:$DT,0),MATCH(Z$1&amp;"/"&amp;$A$2,Data!$DY$1:$IB$1,0)))</f>
        <v>0</v>
      </c>
      <c r="AA414" s="215">
        <f>IF(ISERROR(INDEX(Data!$DY:$IB,MATCH($W414,Data!$DT:$DT,0),MATCH(AA$1&amp;"/"&amp;$A$2,Data!$DY$1:$IB$1,0)))=TRUE,0,INDEX(Data!$DY:$IB,MATCH($W414,Data!$DT:$DT,0),MATCH(AA$1&amp;"/"&amp;$A$2,Data!$DY$1:$IB$1,0)))</f>
        <v>0</v>
      </c>
      <c r="AB414" s="215">
        <f>IF(ISERROR(INDEX(Data!$DY:$IB,MATCH($W414,Data!$DT:$DT,0),MATCH(AB$1&amp;"/"&amp;$A$2,Data!$DY$1:$IB$1,0)))=TRUE,0,INDEX(Data!$DY:$IB,MATCH($W414,Data!$DT:$DT,0),MATCH(AB$1&amp;"/"&amp;$A$2,Data!$DY$1:$IB$1,0)))</f>
        <v>0</v>
      </c>
      <c r="AC414" s="213">
        <f t="array" aca="1" ref="AC414" ca="1">SUMPRODUCT(($X414:$AB414&lt;=AC$2)*($X414:$AB414&gt;0))</f>
        <v>0</v>
      </c>
      <c r="AD414" s="213">
        <f t="shared" ca="1" si="106"/>
        <v>0</v>
      </c>
      <c r="AE414" s="213">
        <f t="shared" ca="1" si="106"/>
        <v>0</v>
      </c>
      <c r="AF414" s="213">
        <f t="shared" ca="1" si="106"/>
        <v>0</v>
      </c>
      <c r="AG414" s="213">
        <f t="shared" ca="1" si="106"/>
        <v>0</v>
      </c>
      <c r="AH414" s="213">
        <f t="shared" ca="1" si="106"/>
        <v>0</v>
      </c>
      <c r="AI414" s="213">
        <f t="shared" ca="1" si="105"/>
        <v>0</v>
      </c>
      <c r="AJ414" s="213" t="str">
        <f t="shared" ca="1" si="107"/>
        <v/>
      </c>
      <c r="AK414" s="213" t="str">
        <f t="shared" ca="1" si="108"/>
        <v/>
      </c>
      <c r="AL414" s="213" t="str">
        <f t="shared" ca="1" si="109"/>
        <v/>
      </c>
      <c r="AM414" s="213" t="str">
        <f t="shared" ca="1" si="110"/>
        <v/>
      </c>
      <c r="AN414" s="213" t="str">
        <f t="shared" ca="1" si="111"/>
        <v/>
      </c>
      <c r="AO414" s="213" t="str">
        <f t="shared" ca="1" si="112"/>
        <v/>
      </c>
      <c r="AP414" s="213" t="str">
        <f t="shared" ca="1" si="113"/>
        <v/>
      </c>
      <c r="AQ414" s="213" t="str">
        <f t="shared" ca="1" si="114"/>
        <v/>
      </c>
      <c r="AR414" s="204" t="str">
        <f ca="1">IF(OFFSET($AB414,0,MATCH(A$17,AC$1:AI$1,0))=0,"",OFFSET($AB414,0,MATCH(A$17,AC$1:AI$1,0))&amp;" / "&amp;W414 &amp;" ("&amp;INDEX(Data!DX:DX,MATCH(W414,Data!DT:DT,0))&amp;")")</f>
        <v/>
      </c>
      <c r="AS414" s="204" t="e">
        <f>INDEX(Data!DX:DX,MATCH(W414,Data!DT:DT,0))</f>
        <v>#REF!</v>
      </c>
      <c r="AT414" s="204" t="e">
        <f>MID(INDEX(Data!A:A,MATCH(W414,Data!DT:DT,0)),2,5)</f>
        <v>#REF!</v>
      </c>
      <c r="AU414" s="204" t="e">
        <f>INDEX(Data!DW:DW,MATCH(W414,Data!DT:DT,0))</f>
        <v>#REF!</v>
      </c>
      <c r="AV414" s="204" t="str">
        <f t="shared" ca="1" si="115"/>
        <v/>
      </c>
      <c r="AW414" s="204" t="e">
        <f t="array" aca="1" ref="AW414" ca="1">INDEX($AR$3:$AR$102,MATCH(LARGE(COUNTIF($AQ$3:$AQ$102,"&lt;"&amp;$AQ$3:$AQ$102),ROWS(AQ$3:AQ414)),COUNTIF($AQ$3:$AQ$102,"&lt;"&amp;$AQ$3:$AQ$102),0))</f>
        <v>#NUM!</v>
      </c>
    </row>
    <row r="415" spans="1:89" x14ac:dyDescent="0.25">
      <c r="W415" s="213" t="e">
        <f>Data!#REF!</f>
        <v>#REF!</v>
      </c>
      <c r="X415" s="215">
        <f>IF(ISERROR(INDEX(Data!$DY:$IB,MATCH($W415,Data!$DT:$DT,0),MATCH(X$1&amp;"/"&amp;$A$2,Data!$DY$1:$IB$1,0)))=TRUE,0,INDEX(Data!$DY:$IB,MATCH($W415,Data!$DT:$DT,0),MATCH(X$1&amp;"/"&amp;$A$2,Data!$DY$1:$IB$1,0)))</f>
        <v>0</v>
      </c>
      <c r="Y415" s="215">
        <f>IF(ISERROR(INDEX(Data!$DY:$IB,MATCH($W415,Data!$DT:$DT,0),MATCH(Y$1&amp;"/"&amp;$A$2,Data!$DY$1:$IB$1,0)))=TRUE,0,INDEX(Data!$DY:$IB,MATCH($W415,Data!$DT:$DT,0),MATCH(Y$1&amp;"/"&amp;$A$2,Data!$DY$1:$IB$1,0)))</f>
        <v>0</v>
      </c>
      <c r="Z415" s="215">
        <f>IF(ISERROR(INDEX(Data!$DY:$IB,MATCH($W415,Data!$DT:$DT,0),MATCH(Z$1&amp;"/"&amp;$A$2,Data!$DY$1:$IB$1,0)))=TRUE,0,INDEX(Data!$DY:$IB,MATCH($W415,Data!$DT:$DT,0),MATCH(Z$1&amp;"/"&amp;$A$2,Data!$DY$1:$IB$1,0)))</f>
        <v>0</v>
      </c>
      <c r="AA415" s="215">
        <f>IF(ISERROR(INDEX(Data!$DY:$IB,MATCH($W415,Data!$DT:$DT,0),MATCH(AA$1&amp;"/"&amp;$A$2,Data!$DY$1:$IB$1,0)))=TRUE,0,INDEX(Data!$DY:$IB,MATCH($W415,Data!$DT:$DT,0),MATCH(AA$1&amp;"/"&amp;$A$2,Data!$DY$1:$IB$1,0)))</f>
        <v>0</v>
      </c>
      <c r="AB415" s="215">
        <f>IF(ISERROR(INDEX(Data!$DY:$IB,MATCH($W415,Data!$DT:$DT,0),MATCH(AB$1&amp;"/"&amp;$A$2,Data!$DY$1:$IB$1,0)))=TRUE,0,INDEX(Data!$DY:$IB,MATCH($W415,Data!$DT:$DT,0),MATCH(AB$1&amp;"/"&amp;$A$2,Data!$DY$1:$IB$1,0)))</f>
        <v>0</v>
      </c>
      <c r="AC415" s="213">
        <f t="array" aca="1" ref="AC415" ca="1">SUMPRODUCT(($X415:$AB415&lt;=AC$2)*($X415:$AB415&gt;0))</f>
        <v>0</v>
      </c>
      <c r="AD415" s="213">
        <f t="shared" ca="1" si="106"/>
        <v>0</v>
      </c>
      <c r="AE415" s="213">
        <f t="shared" ca="1" si="106"/>
        <v>0</v>
      </c>
      <c r="AF415" s="213">
        <f t="shared" ca="1" si="106"/>
        <v>0</v>
      </c>
      <c r="AG415" s="213">
        <f t="shared" ca="1" si="106"/>
        <v>0</v>
      </c>
      <c r="AH415" s="213">
        <f t="shared" ca="1" si="106"/>
        <v>0</v>
      </c>
      <c r="AI415" s="213">
        <f t="shared" ca="1" si="105"/>
        <v>0</v>
      </c>
      <c r="AJ415" s="213" t="str">
        <f t="shared" ca="1" si="107"/>
        <v/>
      </c>
      <c r="AK415" s="213" t="str">
        <f t="shared" ca="1" si="108"/>
        <v/>
      </c>
      <c r="AL415" s="213" t="str">
        <f t="shared" ca="1" si="109"/>
        <v/>
      </c>
      <c r="AM415" s="213" t="str">
        <f t="shared" ca="1" si="110"/>
        <v/>
      </c>
      <c r="AN415" s="213" t="str">
        <f t="shared" ca="1" si="111"/>
        <v/>
      </c>
      <c r="AO415" s="213" t="str">
        <f t="shared" ca="1" si="112"/>
        <v/>
      </c>
      <c r="AP415" s="213" t="str">
        <f t="shared" ca="1" si="113"/>
        <v/>
      </c>
      <c r="AQ415" s="213" t="str">
        <f t="shared" ca="1" si="114"/>
        <v/>
      </c>
      <c r="AR415" s="204" t="str">
        <f ca="1">IF(OFFSET($AB415,0,MATCH(A$17,AC$1:AI$1,0))=0,"",OFFSET($AB415,0,MATCH(A$17,AC$1:AI$1,0))&amp;" / "&amp;W415 &amp;" ("&amp;INDEX(Data!DX:DX,MATCH(W415,Data!DT:DT,0))&amp;")")</f>
        <v/>
      </c>
      <c r="AS415" s="204" t="e">
        <f>INDEX(Data!DX:DX,MATCH(W415,Data!DT:DT,0))</f>
        <v>#REF!</v>
      </c>
      <c r="AT415" s="204" t="e">
        <f>MID(INDEX(Data!A:A,MATCH(W415,Data!DT:DT,0)),2,5)</f>
        <v>#REF!</v>
      </c>
      <c r="AU415" s="204" t="e">
        <f>INDEX(Data!DW:DW,MATCH(W415,Data!DT:DT,0))</f>
        <v>#REF!</v>
      </c>
      <c r="AV415" s="204" t="str">
        <f t="shared" ca="1" si="115"/>
        <v/>
      </c>
      <c r="AW415" s="204" t="e">
        <f t="array" aca="1" ref="AW415" ca="1">INDEX($AR$3:$AR$102,MATCH(LARGE(COUNTIF($AQ$3:$AQ$102,"&lt;"&amp;$AQ$3:$AQ$102),ROWS(AQ$3:AQ415)),COUNTIF($AQ$3:$AQ$102,"&lt;"&amp;$AQ$3:$AQ$102),0))</f>
        <v>#NUM!</v>
      </c>
    </row>
    <row r="416" spans="1:89" x14ac:dyDescent="0.25">
      <c r="W416" s="213" t="e">
        <f>Data!#REF!</f>
        <v>#REF!</v>
      </c>
      <c r="X416" s="215">
        <f>IF(ISERROR(INDEX(Data!$DY:$IB,MATCH($W416,Data!$DT:$DT,0),MATCH(X$1&amp;"/"&amp;$A$2,Data!$DY$1:$IB$1,0)))=TRUE,0,INDEX(Data!$DY:$IB,MATCH($W416,Data!$DT:$DT,0),MATCH(X$1&amp;"/"&amp;$A$2,Data!$DY$1:$IB$1,0)))</f>
        <v>0</v>
      </c>
      <c r="Y416" s="215">
        <f>IF(ISERROR(INDEX(Data!$DY:$IB,MATCH($W416,Data!$DT:$DT,0),MATCH(Y$1&amp;"/"&amp;$A$2,Data!$DY$1:$IB$1,0)))=TRUE,0,INDEX(Data!$DY:$IB,MATCH($W416,Data!$DT:$DT,0),MATCH(Y$1&amp;"/"&amp;$A$2,Data!$DY$1:$IB$1,0)))</f>
        <v>0</v>
      </c>
      <c r="Z416" s="215">
        <f>IF(ISERROR(INDEX(Data!$DY:$IB,MATCH($W416,Data!$DT:$DT,0),MATCH(Z$1&amp;"/"&amp;$A$2,Data!$DY$1:$IB$1,0)))=TRUE,0,INDEX(Data!$DY:$IB,MATCH($W416,Data!$DT:$DT,0),MATCH(Z$1&amp;"/"&amp;$A$2,Data!$DY$1:$IB$1,0)))</f>
        <v>0</v>
      </c>
      <c r="AA416" s="215">
        <f>IF(ISERROR(INDEX(Data!$DY:$IB,MATCH($W416,Data!$DT:$DT,0),MATCH(AA$1&amp;"/"&amp;$A$2,Data!$DY$1:$IB$1,0)))=TRUE,0,INDEX(Data!$DY:$IB,MATCH($W416,Data!$DT:$DT,0),MATCH(AA$1&amp;"/"&amp;$A$2,Data!$DY$1:$IB$1,0)))</f>
        <v>0</v>
      </c>
      <c r="AB416" s="215">
        <f>IF(ISERROR(INDEX(Data!$DY:$IB,MATCH($W416,Data!$DT:$DT,0),MATCH(AB$1&amp;"/"&amp;$A$2,Data!$DY$1:$IB$1,0)))=TRUE,0,INDEX(Data!$DY:$IB,MATCH($W416,Data!$DT:$DT,0),MATCH(AB$1&amp;"/"&amp;$A$2,Data!$DY$1:$IB$1,0)))</f>
        <v>0</v>
      </c>
      <c r="AC416" s="213">
        <f t="array" aca="1" ref="AC416" ca="1">SUMPRODUCT(($X416:$AB416&lt;=AC$2)*($X416:$AB416&gt;0))</f>
        <v>0</v>
      </c>
      <c r="AD416" s="213">
        <f t="shared" ca="1" si="106"/>
        <v>0</v>
      </c>
      <c r="AE416" s="213">
        <f t="shared" ca="1" si="106"/>
        <v>0</v>
      </c>
      <c r="AF416" s="213">
        <f t="shared" ca="1" si="106"/>
        <v>0</v>
      </c>
      <c r="AG416" s="213">
        <f t="shared" ca="1" si="106"/>
        <v>0</v>
      </c>
      <c r="AH416" s="213">
        <f t="shared" ca="1" si="106"/>
        <v>0</v>
      </c>
      <c r="AI416" s="213">
        <f t="shared" ca="1" si="105"/>
        <v>0</v>
      </c>
      <c r="AJ416" s="213" t="str">
        <f t="shared" ca="1" si="107"/>
        <v/>
      </c>
      <c r="AK416" s="213" t="str">
        <f t="shared" ca="1" si="108"/>
        <v/>
      </c>
      <c r="AL416" s="213" t="str">
        <f t="shared" ca="1" si="109"/>
        <v/>
      </c>
      <c r="AM416" s="213" t="str">
        <f t="shared" ca="1" si="110"/>
        <v/>
      </c>
      <c r="AN416" s="213" t="str">
        <f t="shared" ca="1" si="111"/>
        <v/>
      </c>
      <c r="AO416" s="213" t="str">
        <f t="shared" ca="1" si="112"/>
        <v/>
      </c>
      <c r="AP416" s="213" t="str">
        <f t="shared" ca="1" si="113"/>
        <v/>
      </c>
      <c r="AQ416" s="213" t="str">
        <f t="shared" ca="1" si="114"/>
        <v/>
      </c>
      <c r="AR416" s="204" t="str">
        <f ca="1">IF(OFFSET($AB416,0,MATCH(A$17,AC$1:AI$1,0))=0,"",OFFSET($AB416,0,MATCH(A$17,AC$1:AI$1,0))&amp;" / "&amp;W416 &amp;" ("&amp;INDEX(Data!DX:DX,MATCH(W416,Data!DT:DT,0))&amp;")")</f>
        <v/>
      </c>
      <c r="AS416" s="204" t="e">
        <f>INDEX(Data!DX:DX,MATCH(W416,Data!DT:DT,0))</f>
        <v>#REF!</v>
      </c>
      <c r="AT416" s="204" t="e">
        <f>MID(INDEX(Data!A:A,MATCH(W416,Data!DT:DT,0)),2,5)</f>
        <v>#REF!</v>
      </c>
      <c r="AU416" s="204" t="e">
        <f>INDEX(Data!DW:DW,MATCH(W416,Data!DT:DT,0))</f>
        <v>#REF!</v>
      </c>
      <c r="AV416" s="204" t="str">
        <f t="shared" ca="1" si="115"/>
        <v/>
      </c>
      <c r="AW416" s="204" t="e">
        <f t="array" aca="1" ref="AW416" ca="1">INDEX($AR$3:$AR$102,MATCH(LARGE(COUNTIF($AQ$3:$AQ$102,"&lt;"&amp;$AQ$3:$AQ$102),ROWS(AQ$3:AQ416)),COUNTIF($AQ$3:$AQ$102,"&lt;"&amp;$AQ$3:$AQ$102),0))</f>
        <v>#NUM!</v>
      </c>
    </row>
    <row r="417" spans="23:49" x14ac:dyDescent="0.25">
      <c r="W417" s="213" t="e">
        <f>Data!#REF!</f>
        <v>#REF!</v>
      </c>
      <c r="X417" s="215">
        <f>IF(ISERROR(INDEX(Data!$DY:$IB,MATCH($W417,Data!$DT:$DT,0),MATCH(X$1&amp;"/"&amp;$A$2,Data!$DY$1:$IB$1,0)))=TRUE,0,INDEX(Data!$DY:$IB,MATCH($W417,Data!$DT:$DT,0),MATCH(X$1&amp;"/"&amp;$A$2,Data!$DY$1:$IB$1,0)))</f>
        <v>0</v>
      </c>
      <c r="Y417" s="215">
        <f>IF(ISERROR(INDEX(Data!$DY:$IB,MATCH($W417,Data!$DT:$DT,0),MATCH(Y$1&amp;"/"&amp;$A$2,Data!$DY$1:$IB$1,0)))=TRUE,0,INDEX(Data!$DY:$IB,MATCH($W417,Data!$DT:$DT,0),MATCH(Y$1&amp;"/"&amp;$A$2,Data!$DY$1:$IB$1,0)))</f>
        <v>0</v>
      </c>
      <c r="Z417" s="215">
        <f>IF(ISERROR(INDEX(Data!$DY:$IB,MATCH($W417,Data!$DT:$DT,0),MATCH(Z$1&amp;"/"&amp;$A$2,Data!$DY$1:$IB$1,0)))=TRUE,0,INDEX(Data!$DY:$IB,MATCH($W417,Data!$DT:$DT,0),MATCH(Z$1&amp;"/"&amp;$A$2,Data!$DY$1:$IB$1,0)))</f>
        <v>0</v>
      </c>
      <c r="AA417" s="215">
        <f>IF(ISERROR(INDEX(Data!$DY:$IB,MATCH($W417,Data!$DT:$DT,0),MATCH(AA$1&amp;"/"&amp;$A$2,Data!$DY$1:$IB$1,0)))=TRUE,0,INDEX(Data!$DY:$IB,MATCH($W417,Data!$DT:$DT,0),MATCH(AA$1&amp;"/"&amp;$A$2,Data!$DY$1:$IB$1,0)))</f>
        <v>0</v>
      </c>
      <c r="AB417" s="215">
        <f>IF(ISERROR(INDEX(Data!$DY:$IB,MATCH($W417,Data!$DT:$DT,0),MATCH(AB$1&amp;"/"&amp;$A$2,Data!$DY$1:$IB$1,0)))=TRUE,0,INDEX(Data!$DY:$IB,MATCH($W417,Data!$DT:$DT,0),MATCH(AB$1&amp;"/"&amp;$A$2,Data!$DY$1:$IB$1,0)))</f>
        <v>0</v>
      </c>
      <c r="AC417" s="213">
        <f t="array" aca="1" ref="AC417" ca="1">SUMPRODUCT(($X417:$AB417&lt;=AC$2)*($X417:$AB417&gt;0))</f>
        <v>0</v>
      </c>
      <c r="AD417" s="213">
        <f t="shared" ca="1" si="106"/>
        <v>0</v>
      </c>
      <c r="AE417" s="213">
        <f t="shared" ca="1" si="106"/>
        <v>0</v>
      </c>
      <c r="AF417" s="213">
        <f t="shared" ca="1" si="106"/>
        <v>0</v>
      </c>
      <c r="AG417" s="213">
        <f t="shared" ca="1" si="106"/>
        <v>0</v>
      </c>
      <c r="AH417" s="213">
        <f t="shared" ca="1" si="106"/>
        <v>0</v>
      </c>
      <c r="AI417" s="213">
        <f t="shared" ca="1" si="105"/>
        <v>0</v>
      </c>
      <c r="AJ417" s="213" t="str">
        <f t="shared" ca="1" si="107"/>
        <v/>
      </c>
      <c r="AK417" s="213" t="str">
        <f t="shared" ca="1" si="108"/>
        <v/>
      </c>
      <c r="AL417" s="213" t="str">
        <f t="shared" ca="1" si="109"/>
        <v/>
      </c>
      <c r="AM417" s="213" t="str">
        <f t="shared" ca="1" si="110"/>
        <v/>
      </c>
      <c r="AN417" s="213" t="str">
        <f t="shared" ca="1" si="111"/>
        <v/>
      </c>
      <c r="AO417" s="213" t="str">
        <f t="shared" ca="1" si="112"/>
        <v/>
      </c>
      <c r="AP417" s="213" t="str">
        <f t="shared" ca="1" si="113"/>
        <v/>
      </c>
      <c r="AQ417" s="213" t="str">
        <f t="shared" ca="1" si="114"/>
        <v/>
      </c>
      <c r="AR417" s="204" t="str">
        <f ca="1">IF(OFFSET($AB417,0,MATCH(A$17,AC$1:AI$1,0))=0,"",OFFSET($AB417,0,MATCH(A$17,AC$1:AI$1,0))&amp;" / "&amp;W417 &amp;" ("&amp;INDEX(Data!DX:DX,MATCH(W417,Data!DT:DT,0))&amp;")")</f>
        <v/>
      </c>
      <c r="AS417" s="204" t="e">
        <f>INDEX(Data!DX:DX,MATCH(W417,Data!DT:DT,0))</f>
        <v>#REF!</v>
      </c>
      <c r="AT417" s="204" t="e">
        <f>MID(INDEX(Data!A:A,MATCH(W417,Data!DT:DT,0)),2,5)</f>
        <v>#REF!</v>
      </c>
      <c r="AU417" s="204" t="e">
        <f>INDEX(Data!DW:DW,MATCH(W417,Data!DT:DT,0))</f>
        <v>#REF!</v>
      </c>
      <c r="AV417" s="204" t="str">
        <f t="shared" ca="1" si="115"/>
        <v/>
      </c>
      <c r="AW417" s="204" t="e">
        <f t="array" aca="1" ref="AW417" ca="1">INDEX($AR$3:$AR$102,MATCH(LARGE(COUNTIF($AQ$3:$AQ$102,"&lt;"&amp;$AQ$3:$AQ$102),ROWS(AQ$3:AQ417)),COUNTIF($AQ$3:$AQ$102,"&lt;"&amp;$AQ$3:$AQ$102),0))</f>
        <v>#NUM!</v>
      </c>
    </row>
    <row r="418" spans="23:49" x14ac:dyDescent="0.25">
      <c r="W418" s="213" t="e">
        <f>Data!#REF!</f>
        <v>#REF!</v>
      </c>
      <c r="X418" s="215">
        <f>IF(ISERROR(INDEX(Data!$DY:$IB,MATCH($W418,Data!$DT:$DT,0),MATCH(X$1&amp;"/"&amp;$A$2,Data!$DY$1:$IB$1,0)))=TRUE,0,INDEX(Data!$DY:$IB,MATCH($W418,Data!$DT:$DT,0),MATCH(X$1&amp;"/"&amp;$A$2,Data!$DY$1:$IB$1,0)))</f>
        <v>0</v>
      </c>
      <c r="Y418" s="215">
        <f>IF(ISERROR(INDEX(Data!$DY:$IB,MATCH($W418,Data!$DT:$DT,0),MATCH(Y$1&amp;"/"&amp;$A$2,Data!$DY$1:$IB$1,0)))=TRUE,0,INDEX(Data!$DY:$IB,MATCH($W418,Data!$DT:$DT,0),MATCH(Y$1&amp;"/"&amp;$A$2,Data!$DY$1:$IB$1,0)))</f>
        <v>0</v>
      </c>
      <c r="Z418" s="215">
        <f>IF(ISERROR(INDEX(Data!$DY:$IB,MATCH($W418,Data!$DT:$DT,0),MATCH(Z$1&amp;"/"&amp;$A$2,Data!$DY$1:$IB$1,0)))=TRUE,0,INDEX(Data!$DY:$IB,MATCH($W418,Data!$DT:$DT,0),MATCH(Z$1&amp;"/"&amp;$A$2,Data!$DY$1:$IB$1,0)))</f>
        <v>0</v>
      </c>
      <c r="AA418" s="215">
        <f>IF(ISERROR(INDEX(Data!$DY:$IB,MATCH($W418,Data!$DT:$DT,0),MATCH(AA$1&amp;"/"&amp;$A$2,Data!$DY$1:$IB$1,0)))=TRUE,0,INDEX(Data!$DY:$IB,MATCH($W418,Data!$DT:$DT,0),MATCH(AA$1&amp;"/"&amp;$A$2,Data!$DY$1:$IB$1,0)))</f>
        <v>0</v>
      </c>
      <c r="AB418" s="215">
        <f>IF(ISERROR(INDEX(Data!$DY:$IB,MATCH($W418,Data!$DT:$DT,0),MATCH(AB$1&amp;"/"&amp;$A$2,Data!$DY$1:$IB$1,0)))=TRUE,0,INDEX(Data!$DY:$IB,MATCH($W418,Data!$DT:$DT,0),MATCH(AB$1&amp;"/"&amp;$A$2,Data!$DY$1:$IB$1,0)))</f>
        <v>0</v>
      </c>
      <c r="AC418" s="213">
        <f t="array" aca="1" ref="AC418" ca="1">SUMPRODUCT(($X418:$AB418&lt;=AC$2)*($X418:$AB418&gt;0))</f>
        <v>0</v>
      </c>
      <c r="AD418" s="213">
        <f t="shared" ca="1" si="106"/>
        <v>0</v>
      </c>
      <c r="AE418" s="213">
        <f t="shared" ca="1" si="106"/>
        <v>0</v>
      </c>
      <c r="AF418" s="213">
        <f t="shared" ca="1" si="106"/>
        <v>0</v>
      </c>
      <c r="AG418" s="213">
        <f t="shared" ca="1" si="106"/>
        <v>0</v>
      </c>
      <c r="AH418" s="213">
        <f t="shared" ca="1" si="106"/>
        <v>0</v>
      </c>
      <c r="AI418" s="213">
        <f t="shared" ca="1" si="105"/>
        <v>0</v>
      </c>
      <c r="AJ418" s="213" t="str">
        <f t="shared" ca="1" si="107"/>
        <v/>
      </c>
      <c r="AK418" s="213" t="str">
        <f t="shared" ca="1" si="108"/>
        <v/>
      </c>
      <c r="AL418" s="213" t="str">
        <f t="shared" ca="1" si="109"/>
        <v/>
      </c>
      <c r="AM418" s="213" t="str">
        <f t="shared" ca="1" si="110"/>
        <v/>
      </c>
      <c r="AN418" s="213" t="str">
        <f t="shared" ca="1" si="111"/>
        <v/>
      </c>
      <c r="AO418" s="213" t="str">
        <f t="shared" ca="1" si="112"/>
        <v/>
      </c>
      <c r="AP418" s="213" t="str">
        <f t="shared" ca="1" si="113"/>
        <v/>
      </c>
      <c r="AQ418" s="213" t="str">
        <f t="shared" ca="1" si="114"/>
        <v/>
      </c>
      <c r="AR418" s="204" t="str">
        <f ca="1">IF(OFFSET($AB418,0,MATCH(A$17,AC$1:AI$1,0))=0,"",OFFSET($AB418,0,MATCH(A$17,AC$1:AI$1,0))&amp;" / "&amp;W418 &amp;" ("&amp;INDEX(Data!DX:DX,MATCH(W418,Data!DT:DT,0))&amp;")")</f>
        <v/>
      </c>
      <c r="AS418" s="204" t="e">
        <f>INDEX(Data!DX:DX,MATCH(W418,Data!DT:DT,0))</f>
        <v>#REF!</v>
      </c>
      <c r="AT418" s="204" t="e">
        <f>MID(INDEX(Data!A:A,MATCH(W418,Data!DT:DT,0)),2,5)</f>
        <v>#REF!</v>
      </c>
      <c r="AU418" s="204" t="e">
        <f>INDEX(Data!DW:DW,MATCH(W418,Data!DT:DT,0))</f>
        <v>#REF!</v>
      </c>
      <c r="AV418" s="204" t="str">
        <f t="shared" ca="1" si="115"/>
        <v/>
      </c>
      <c r="AW418" s="204" t="e">
        <f t="array" aca="1" ref="AW418" ca="1">INDEX($AR$3:$AR$102,MATCH(LARGE(COUNTIF($AQ$3:$AQ$102,"&lt;"&amp;$AQ$3:$AQ$102),ROWS(AQ$3:AQ418)),COUNTIF($AQ$3:$AQ$102,"&lt;"&amp;$AQ$3:$AQ$102),0))</f>
        <v>#NUM!</v>
      </c>
    </row>
    <row r="419" spans="23:49" x14ac:dyDescent="0.25">
      <c r="W419" s="213" t="e">
        <f>Data!#REF!</f>
        <v>#REF!</v>
      </c>
      <c r="X419" s="215">
        <f>IF(ISERROR(INDEX(Data!$DY:$IB,MATCH($W419,Data!$DT:$DT,0),MATCH(X$1&amp;"/"&amp;$A$2,Data!$DY$1:$IB$1,0)))=TRUE,0,INDEX(Data!$DY:$IB,MATCH($W419,Data!$DT:$DT,0),MATCH(X$1&amp;"/"&amp;$A$2,Data!$DY$1:$IB$1,0)))</f>
        <v>0</v>
      </c>
      <c r="Y419" s="215">
        <f>IF(ISERROR(INDEX(Data!$DY:$IB,MATCH($W419,Data!$DT:$DT,0),MATCH(Y$1&amp;"/"&amp;$A$2,Data!$DY$1:$IB$1,0)))=TRUE,0,INDEX(Data!$DY:$IB,MATCH($W419,Data!$DT:$DT,0),MATCH(Y$1&amp;"/"&amp;$A$2,Data!$DY$1:$IB$1,0)))</f>
        <v>0</v>
      </c>
      <c r="Z419" s="215">
        <f>IF(ISERROR(INDEX(Data!$DY:$IB,MATCH($W419,Data!$DT:$DT,0),MATCH(Z$1&amp;"/"&amp;$A$2,Data!$DY$1:$IB$1,0)))=TRUE,0,INDEX(Data!$DY:$IB,MATCH($W419,Data!$DT:$DT,0),MATCH(Z$1&amp;"/"&amp;$A$2,Data!$DY$1:$IB$1,0)))</f>
        <v>0</v>
      </c>
      <c r="AA419" s="215">
        <f>IF(ISERROR(INDEX(Data!$DY:$IB,MATCH($W419,Data!$DT:$DT,0),MATCH(AA$1&amp;"/"&amp;$A$2,Data!$DY$1:$IB$1,0)))=TRUE,0,INDEX(Data!$DY:$IB,MATCH($W419,Data!$DT:$DT,0),MATCH(AA$1&amp;"/"&amp;$A$2,Data!$DY$1:$IB$1,0)))</f>
        <v>0</v>
      </c>
      <c r="AB419" s="215">
        <f>IF(ISERROR(INDEX(Data!$DY:$IB,MATCH($W419,Data!$DT:$DT,0),MATCH(AB$1&amp;"/"&amp;$A$2,Data!$DY$1:$IB$1,0)))=TRUE,0,INDEX(Data!$DY:$IB,MATCH($W419,Data!$DT:$DT,0),MATCH(AB$1&amp;"/"&amp;$A$2,Data!$DY$1:$IB$1,0)))</f>
        <v>0</v>
      </c>
      <c r="AC419" s="213">
        <f t="array" aca="1" ref="AC419" ca="1">SUMPRODUCT(($X419:$AB419&lt;=AC$2)*($X419:$AB419&gt;0))</f>
        <v>0</v>
      </c>
      <c r="AD419" s="213">
        <f t="shared" ca="1" si="106"/>
        <v>0</v>
      </c>
      <c r="AE419" s="213">
        <f t="shared" ca="1" si="106"/>
        <v>0</v>
      </c>
      <c r="AF419" s="213">
        <f t="shared" ca="1" si="106"/>
        <v>0</v>
      </c>
      <c r="AG419" s="213">
        <f t="shared" ca="1" si="106"/>
        <v>0</v>
      </c>
      <c r="AH419" s="213">
        <f t="shared" ca="1" si="106"/>
        <v>0</v>
      </c>
      <c r="AI419" s="213">
        <f t="shared" ca="1" si="105"/>
        <v>0</v>
      </c>
      <c r="AJ419" s="213" t="str">
        <f t="shared" ca="1" si="107"/>
        <v/>
      </c>
      <c r="AK419" s="213" t="str">
        <f t="shared" ca="1" si="108"/>
        <v/>
      </c>
      <c r="AL419" s="213" t="str">
        <f t="shared" ca="1" si="109"/>
        <v/>
      </c>
      <c r="AM419" s="213" t="str">
        <f t="shared" ca="1" si="110"/>
        <v/>
      </c>
      <c r="AN419" s="213" t="str">
        <f t="shared" ca="1" si="111"/>
        <v/>
      </c>
      <c r="AO419" s="213" t="str">
        <f t="shared" ca="1" si="112"/>
        <v/>
      </c>
      <c r="AP419" s="213" t="str">
        <f t="shared" ca="1" si="113"/>
        <v/>
      </c>
      <c r="AQ419" s="213" t="str">
        <f t="shared" ca="1" si="114"/>
        <v/>
      </c>
      <c r="AR419" s="204" t="str">
        <f ca="1">IF(OFFSET($AB419,0,MATCH(A$17,AC$1:AI$1,0))=0,"",OFFSET($AB419,0,MATCH(A$17,AC$1:AI$1,0))&amp;" / "&amp;W419 &amp;" ("&amp;INDEX(Data!DX:DX,MATCH(W419,Data!DT:DT,0))&amp;")")</f>
        <v/>
      </c>
      <c r="AS419" s="204" t="e">
        <f>INDEX(Data!DX:DX,MATCH(W419,Data!DT:DT,0))</f>
        <v>#REF!</v>
      </c>
      <c r="AT419" s="204" t="e">
        <f>MID(INDEX(Data!A:A,MATCH(W419,Data!DT:DT,0)),2,5)</f>
        <v>#REF!</v>
      </c>
      <c r="AU419" s="204" t="e">
        <f>INDEX(Data!DW:DW,MATCH(W419,Data!DT:DT,0))</f>
        <v>#REF!</v>
      </c>
      <c r="AV419" s="204" t="str">
        <f t="shared" ca="1" si="115"/>
        <v/>
      </c>
      <c r="AW419" s="204" t="e">
        <f t="array" aca="1" ref="AW419" ca="1">INDEX($AR$3:$AR$102,MATCH(LARGE(COUNTIF($AQ$3:$AQ$102,"&lt;"&amp;$AQ$3:$AQ$102),ROWS(AQ$3:AQ419)),COUNTIF($AQ$3:$AQ$102,"&lt;"&amp;$AQ$3:$AQ$102),0))</f>
        <v>#NUM!</v>
      </c>
    </row>
    <row r="420" spans="23:49" x14ac:dyDescent="0.25">
      <c r="W420" s="213" t="e">
        <f>Data!#REF!</f>
        <v>#REF!</v>
      </c>
      <c r="X420" s="215">
        <f>IF(ISERROR(INDEX(Data!$DY:$IB,MATCH($W420,Data!$DT:$DT,0),MATCH(X$1&amp;"/"&amp;$A$2,Data!$DY$1:$IB$1,0)))=TRUE,0,INDEX(Data!$DY:$IB,MATCH($W420,Data!$DT:$DT,0),MATCH(X$1&amp;"/"&amp;$A$2,Data!$DY$1:$IB$1,0)))</f>
        <v>0</v>
      </c>
      <c r="Y420" s="215">
        <f>IF(ISERROR(INDEX(Data!$DY:$IB,MATCH($W420,Data!$DT:$DT,0),MATCH(Y$1&amp;"/"&amp;$A$2,Data!$DY$1:$IB$1,0)))=TRUE,0,INDEX(Data!$DY:$IB,MATCH($W420,Data!$DT:$DT,0),MATCH(Y$1&amp;"/"&amp;$A$2,Data!$DY$1:$IB$1,0)))</f>
        <v>0</v>
      </c>
      <c r="Z420" s="215">
        <f>IF(ISERROR(INDEX(Data!$DY:$IB,MATCH($W420,Data!$DT:$DT,0),MATCH(Z$1&amp;"/"&amp;$A$2,Data!$DY$1:$IB$1,0)))=TRUE,0,INDEX(Data!$DY:$IB,MATCH($W420,Data!$DT:$DT,0),MATCH(Z$1&amp;"/"&amp;$A$2,Data!$DY$1:$IB$1,0)))</f>
        <v>0</v>
      </c>
      <c r="AA420" s="215">
        <f>IF(ISERROR(INDEX(Data!$DY:$IB,MATCH($W420,Data!$DT:$DT,0),MATCH(AA$1&amp;"/"&amp;$A$2,Data!$DY$1:$IB$1,0)))=TRUE,0,INDEX(Data!$DY:$IB,MATCH($W420,Data!$DT:$DT,0),MATCH(AA$1&amp;"/"&amp;$A$2,Data!$DY$1:$IB$1,0)))</f>
        <v>0</v>
      </c>
      <c r="AB420" s="215">
        <f>IF(ISERROR(INDEX(Data!$DY:$IB,MATCH($W420,Data!$DT:$DT,0),MATCH(AB$1&amp;"/"&amp;$A$2,Data!$DY$1:$IB$1,0)))=TRUE,0,INDEX(Data!$DY:$IB,MATCH($W420,Data!$DT:$DT,0),MATCH(AB$1&amp;"/"&amp;$A$2,Data!$DY$1:$IB$1,0)))</f>
        <v>0</v>
      </c>
      <c r="AC420" s="213">
        <f t="array" aca="1" ref="AC420" ca="1">SUMPRODUCT(($X420:$AB420&lt;=AC$2)*($X420:$AB420&gt;0))</f>
        <v>0</v>
      </c>
      <c r="AD420" s="213">
        <f t="shared" ca="1" si="106"/>
        <v>0</v>
      </c>
      <c r="AE420" s="213">
        <f t="shared" ca="1" si="106"/>
        <v>0</v>
      </c>
      <c r="AF420" s="213">
        <f t="shared" ca="1" si="106"/>
        <v>0</v>
      </c>
      <c r="AG420" s="213">
        <f t="shared" ca="1" si="106"/>
        <v>0</v>
      </c>
      <c r="AH420" s="213">
        <f t="shared" ca="1" si="106"/>
        <v>0</v>
      </c>
      <c r="AI420" s="213">
        <f t="shared" ca="1" si="105"/>
        <v>0</v>
      </c>
      <c r="AJ420" s="213" t="str">
        <f t="shared" ca="1" si="107"/>
        <v/>
      </c>
      <c r="AK420" s="213" t="str">
        <f t="shared" ca="1" si="108"/>
        <v/>
      </c>
      <c r="AL420" s="213" t="str">
        <f t="shared" ca="1" si="109"/>
        <v/>
      </c>
      <c r="AM420" s="213" t="str">
        <f t="shared" ca="1" si="110"/>
        <v/>
      </c>
      <c r="AN420" s="213" t="str">
        <f t="shared" ca="1" si="111"/>
        <v/>
      </c>
      <c r="AO420" s="213" t="str">
        <f t="shared" ca="1" si="112"/>
        <v/>
      </c>
      <c r="AP420" s="213" t="str">
        <f t="shared" ca="1" si="113"/>
        <v/>
      </c>
      <c r="AQ420" s="213" t="str">
        <f t="shared" ca="1" si="114"/>
        <v/>
      </c>
      <c r="AR420" s="204" t="str">
        <f ca="1">IF(OFFSET($AB420,0,MATCH(A$17,AC$1:AI$1,0))=0,"",OFFSET($AB420,0,MATCH(A$17,AC$1:AI$1,0))&amp;" / "&amp;W420 &amp;" ("&amp;INDEX(Data!DX:DX,MATCH(W420,Data!DT:DT,0))&amp;")")</f>
        <v/>
      </c>
      <c r="AS420" s="204" t="e">
        <f>INDEX(Data!DX:DX,MATCH(W420,Data!DT:DT,0))</f>
        <v>#REF!</v>
      </c>
      <c r="AT420" s="204" t="e">
        <f>MID(INDEX(Data!A:A,MATCH(W420,Data!DT:DT,0)),2,5)</f>
        <v>#REF!</v>
      </c>
      <c r="AU420" s="204" t="e">
        <f>INDEX(Data!DW:DW,MATCH(W420,Data!DT:DT,0))</f>
        <v>#REF!</v>
      </c>
      <c r="AV420" s="204" t="str">
        <f t="shared" ca="1" si="115"/>
        <v/>
      </c>
      <c r="AW420" s="204" t="e">
        <f t="array" aca="1" ref="AW420" ca="1">INDEX($AR$3:$AR$102,MATCH(LARGE(COUNTIF($AQ$3:$AQ$102,"&lt;"&amp;$AQ$3:$AQ$102),ROWS(AQ$3:AQ420)),COUNTIF($AQ$3:$AQ$102,"&lt;"&amp;$AQ$3:$AQ$102),0))</f>
        <v>#NUM!</v>
      </c>
    </row>
    <row r="421" spans="23:49" x14ac:dyDescent="0.25">
      <c r="W421" s="213" t="e">
        <f>Data!#REF!</f>
        <v>#REF!</v>
      </c>
      <c r="X421" s="215">
        <f>IF(ISERROR(INDEX(Data!$DY:$IB,MATCH($W421,Data!$DT:$DT,0),MATCH(X$1&amp;"/"&amp;$A$2,Data!$DY$1:$IB$1,0)))=TRUE,0,INDEX(Data!$DY:$IB,MATCH($W421,Data!$DT:$DT,0),MATCH(X$1&amp;"/"&amp;$A$2,Data!$DY$1:$IB$1,0)))</f>
        <v>0</v>
      </c>
      <c r="Y421" s="215">
        <f>IF(ISERROR(INDEX(Data!$DY:$IB,MATCH($W421,Data!$DT:$DT,0),MATCH(Y$1&amp;"/"&amp;$A$2,Data!$DY$1:$IB$1,0)))=TRUE,0,INDEX(Data!$DY:$IB,MATCH($W421,Data!$DT:$DT,0),MATCH(Y$1&amp;"/"&amp;$A$2,Data!$DY$1:$IB$1,0)))</f>
        <v>0</v>
      </c>
      <c r="Z421" s="215">
        <f>IF(ISERROR(INDEX(Data!$DY:$IB,MATCH($W421,Data!$DT:$DT,0),MATCH(Z$1&amp;"/"&amp;$A$2,Data!$DY$1:$IB$1,0)))=TRUE,0,INDEX(Data!$DY:$IB,MATCH($W421,Data!$DT:$DT,0),MATCH(Z$1&amp;"/"&amp;$A$2,Data!$DY$1:$IB$1,0)))</f>
        <v>0</v>
      </c>
      <c r="AA421" s="215">
        <f>IF(ISERROR(INDEX(Data!$DY:$IB,MATCH($W421,Data!$DT:$DT,0),MATCH(AA$1&amp;"/"&amp;$A$2,Data!$DY$1:$IB$1,0)))=TRUE,0,INDEX(Data!$DY:$IB,MATCH($W421,Data!$DT:$DT,0),MATCH(AA$1&amp;"/"&amp;$A$2,Data!$DY$1:$IB$1,0)))</f>
        <v>0</v>
      </c>
      <c r="AB421" s="215">
        <f>IF(ISERROR(INDEX(Data!$DY:$IB,MATCH($W421,Data!$DT:$DT,0),MATCH(AB$1&amp;"/"&amp;$A$2,Data!$DY$1:$IB$1,0)))=TRUE,0,INDEX(Data!$DY:$IB,MATCH($W421,Data!$DT:$DT,0),MATCH(AB$1&amp;"/"&amp;$A$2,Data!$DY$1:$IB$1,0)))</f>
        <v>0</v>
      </c>
      <c r="AC421" s="213">
        <f t="array" aca="1" ref="AC421" ca="1">SUMPRODUCT(($X421:$AB421&lt;=AC$2)*($X421:$AB421&gt;0))</f>
        <v>0</v>
      </c>
      <c r="AD421" s="213">
        <f t="shared" ca="1" si="106"/>
        <v>0</v>
      </c>
      <c r="AE421" s="213">
        <f t="shared" ca="1" si="106"/>
        <v>0</v>
      </c>
      <c r="AF421" s="213">
        <f t="shared" ca="1" si="106"/>
        <v>0</v>
      </c>
      <c r="AG421" s="213">
        <f t="shared" ca="1" si="106"/>
        <v>0</v>
      </c>
      <c r="AH421" s="213">
        <f t="shared" ca="1" si="106"/>
        <v>0</v>
      </c>
      <c r="AI421" s="213">
        <f t="shared" ca="1" si="105"/>
        <v>0</v>
      </c>
      <c r="AJ421" s="213" t="str">
        <f t="shared" ca="1" si="107"/>
        <v/>
      </c>
      <c r="AK421" s="213" t="str">
        <f t="shared" ca="1" si="108"/>
        <v/>
      </c>
      <c r="AL421" s="213" t="str">
        <f t="shared" ca="1" si="109"/>
        <v/>
      </c>
      <c r="AM421" s="213" t="str">
        <f t="shared" ca="1" si="110"/>
        <v/>
      </c>
      <c r="AN421" s="213" t="str">
        <f t="shared" ca="1" si="111"/>
        <v/>
      </c>
      <c r="AO421" s="213" t="str">
        <f t="shared" ca="1" si="112"/>
        <v/>
      </c>
      <c r="AP421" s="213" t="str">
        <f t="shared" ca="1" si="113"/>
        <v/>
      </c>
      <c r="AQ421" s="213" t="str">
        <f t="shared" ca="1" si="114"/>
        <v/>
      </c>
      <c r="AR421" s="204" t="str">
        <f ca="1">IF(OFFSET($AB421,0,MATCH(A$17,AC$1:AI$1,0))=0,"",OFFSET($AB421,0,MATCH(A$17,AC$1:AI$1,0))&amp;" / "&amp;W421 &amp;" ("&amp;INDEX(Data!DX:DX,MATCH(W421,Data!DT:DT,0))&amp;")")</f>
        <v/>
      </c>
      <c r="AS421" s="204" t="e">
        <f>INDEX(Data!DX:DX,MATCH(W421,Data!DT:DT,0))</f>
        <v>#REF!</v>
      </c>
      <c r="AT421" s="204" t="e">
        <f>MID(INDEX(Data!A:A,MATCH(W421,Data!DT:DT,0)),2,5)</f>
        <v>#REF!</v>
      </c>
      <c r="AU421" s="204" t="e">
        <f>INDEX(Data!DW:DW,MATCH(W421,Data!DT:DT,0))</f>
        <v>#REF!</v>
      </c>
      <c r="AV421" s="204" t="str">
        <f t="shared" ca="1" si="115"/>
        <v/>
      </c>
      <c r="AW421" s="204" t="e">
        <f t="array" aca="1" ref="AW421" ca="1">INDEX($AR$3:$AR$102,MATCH(LARGE(COUNTIF($AQ$3:$AQ$102,"&lt;"&amp;$AQ$3:$AQ$102),ROWS(AQ$3:AQ421)),COUNTIF($AQ$3:$AQ$102,"&lt;"&amp;$AQ$3:$AQ$102),0))</f>
        <v>#NUM!</v>
      </c>
    </row>
    <row r="422" spans="23:49" x14ac:dyDescent="0.25">
      <c r="W422" s="213" t="e">
        <f>Data!#REF!</f>
        <v>#REF!</v>
      </c>
      <c r="X422" s="215">
        <f>IF(ISERROR(INDEX(Data!$DY:$IB,MATCH($W422,Data!$DT:$DT,0),MATCH(X$1&amp;"/"&amp;$A$2,Data!$DY$1:$IB$1,0)))=TRUE,0,INDEX(Data!$DY:$IB,MATCH($W422,Data!$DT:$DT,0),MATCH(X$1&amp;"/"&amp;$A$2,Data!$DY$1:$IB$1,0)))</f>
        <v>0</v>
      </c>
      <c r="Y422" s="215">
        <f>IF(ISERROR(INDEX(Data!$DY:$IB,MATCH($W422,Data!$DT:$DT,0),MATCH(Y$1&amp;"/"&amp;$A$2,Data!$DY$1:$IB$1,0)))=TRUE,0,INDEX(Data!$DY:$IB,MATCH($W422,Data!$DT:$DT,0),MATCH(Y$1&amp;"/"&amp;$A$2,Data!$DY$1:$IB$1,0)))</f>
        <v>0</v>
      </c>
      <c r="Z422" s="215">
        <f>IF(ISERROR(INDEX(Data!$DY:$IB,MATCH($W422,Data!$DT:$DT,0),MATCH(Z$1&amp;"/"&amp;$A$2,Data!$DY$1:$IB$1,0)))=TRUE,0,INDEX(Data!$DY:$IB,MATCH($W422,Data!$DT:$DT,0),MATCH(Z$1&amp;"/"&amp;$A$2,Data!$DY$1:$IB$1,0)))</f>
        <v>0</v>
      </c>
      <c r="AA422" s="215">
        <f>IF(ISERROR(INDEX(Data!$DY:$IB,MATCH($W422,Data!$DT:$DT,0),MATCH(AA$1&amp;"/"&amp;$A$2,Data!$DY$1:$IB$1,0)))=TRUE,0,INDEX(Data!$DY:$IB,MATCH($W422,Data!$DT:$DT,0),MATCH(AA$1&amp;"/"&amp;$A$2,Data!$DY$1:$IB$1,0)))</f>
        <v>0</v>
      </c>
      <c r="AB422" s="215">
        <f>IF(ISERROR(INDEX(Data!$DY:$IB,MATCH($W422,Data!$DT:$DT,0),MATCH(AB$1&amp;"/"&amp;$A$2,Data!$DY$1:$IB$1,0)))=TRUE,0,INDEX(Data!$DY:$IB,MATCH($W422,Data!$DT:$DT,0),MATCH(AB$1&amp;"/"&amp;$A$2,Data!$DY$1:$IB$1,0)))</f>
        <v>0</v>
      </c>
      <c r="AC422" s="213">
        <f t="array" aca="1" ref="AC422" ca="1">SUMPRODUCT(($X422:$AB422&lt;=AC$2)*($X422:$AB422&gt;0))</f>
        <v>0</v>
      </c>
      <c r="AD422" s="213">
        <f t="shared" ca="1" si="106"/>
        <v>0</v>
      </c>
      <c r="AE422" s="213">
        <f t="shared" ca="1" si="106"/>
        <v>0</v>
      </c>
      <c r="AF422" s="213">
        <f t="shared" ca="1" si="106"/>
        <v>0</v>
      </c>
      <c r="AG422" s="213">
        <f t="shared" ca="1" si="106"/>
        <v>0</v>
      </c>
      <c r="AH422" s="213">
        <f t="shared" ca="1" si="106"/>
        <v>0</v>
      </c>
      <c r="AI422" s="213">
        <f t="shared" ca="1" si="105"/>
        <v>0</v>
      </c>
      <c r="AJ422" s="213" t="str">
        <f t="shared" ca="1" si="107"/>
        <v/>
      </c>
      <c r="AK422" s="213" t="str">
        <f t="shared" ca="1" si="108"/>
        <v/>
      </c>
      <c r="AL422" s="213" t="str">
        <f t="shared" ca="1" si="109"/>
        <v/>
      </c>
      <c r="AM422" s="213" t="str">
        <f t="shared" ca="1" si="110"/>
        <v/>
      </c>
      <c r="AN422" s="213" t="str">
        <f t="shared" ca="1" si="111"/>
        <v/>
      </c>
      <c r="AO422" s="213" t="str">
        <f t="shared" ca="1" si="112"/>
        <v/>
      </c>
      <c r="AP422" s="213" t="str">
        <f t="shared" ca="1" si="113"/>
        <v/>
      </c>
      <c r="AQ422" s="213" t="str">
        <f t="shared" ca="1" si="114"/>
        <v/>
      </c>
      <c r="AR422" s="204" t="str">
        <f ca="1">IF(OFFSET($AB422,0,MATCH(A$17,AC$1:AI$1,0))=0,"",OFFSET($AB422,0,MATCH(A$17,AC$1:AI$1,0))&amp;" / "&amp;W422 &amp;" ("&amp;INDEX(Data!DX:DX,MATCH(W422,Data!DT:DT,0))&amp;")")</f>
        <v/>
      </c>
      <c r="AS422" s="204" t="e">
        <f>INDEX(Data!DX:DX,MATCH(W422,Data!DT:DT,0))</f>
        <v>#REF!</v>
      </c>
      <c r="AT422" s="204" t="e">
        <f>MID(INDEX(Data!A:A,MATCH(W422,Data!DT:DT,0)),2,5)</f>
        <v>#REF!</v>
      </c>
      <c r="AU422" s="204" t="e">
        <f>INDEX(Data!DW:DW,MATCH(W422,Data!DT:DT,0))</f>
        <v>#REF!</v>
      </c>
      <c r="AV422" s="204" t="str">
        <f t="shared" ca="1" si="115"/>
        <v/>
      </c>
      <c r="AW422" s="204" t="e">
        <f t="array" aca="1" ref="AW422" ca="1">INDEX($AR$3:$AR$102,MATCH(LARGE(COUNTIF($AQ$3:$AQ$102,"&lt;"&amp;$AQ$3:$AQ$102),ROWS(AQ$3:AQ422)),COUNTIF($AQ$3:$AQ$102,"&lt;"&amp;$AQ$3:$AQ$102),0))</f>
        <v>#NUM!</v>
      </c>
    </row>
    <row r="423" spans="23:49" x14ac:dyDescent="0.25">
      <c r="W423" s="213" t="e">
        <f>Data!#REF!</f>
        <v>#REF!</v>
      </c>
      <c r="X423" s="215">
        <f>IF(ISERROR(INDEX(Data!$DY:$IB,MATCH($W423,Data!$DT:$DT,0),MATCH(X$1&amp;"/"&amp;$A$2,Data!$DY$1:$IB$1,0)))=TRUE,0,INDEX(Data!$DY:$IB,MATCH($W423,Data!$DT:$DT,0),MATCH(X$1&amp;"/"&amp;$A$2,Data!$DY$1:$IB$1,0)))</f>
        <v>0</v>
      </c>
      <c r="Y423" s="215">
        <f>IF(ISERROR(INDEX(Data!$DY:$IB,MATCH($W423,Data!$DT:$DT,0),MATCH(Y$1&amp;"/"&amp;$A$2,Data!$DY$1:$IB$1,0)))=TRUE,0,INDEX(Data!$DY:$IB,MATCH($W423,Data!$DT:$DT,0),MATCH(Y$1&amp;"/"&amp;$A$2,Data!$DY$1:$IB$1,0)))</f>
        <v>0</v>
      </c>
      <c r="Z423" s="215">
        <f>IF(ISERROR(INDEX(Data!$DY:$IB,MATCH($W423,Data!$DT:$DT,0),MATCH(Z$1&amp;"/"&amp;$A$2,Data!$DY$1:$IB$1,0)))=TRUE,0,INDEX(Data!$DY:$IB,MATCH($W423,Data!$DT:$DT,0),MATCH(Z$1&amp;"/"&amp;$A$2,Data!$DY$1:$IB$1,0)))</f>
        <v>0</v>
      </c>
      <c r="AA423" s="215">
        <f>IF(ISERROR(INDEX(Data!$DY:$IB,MATCH($W423,Data!$DT:$DT,0),MATCH(AA$1&amp;"/"&amp;$A$2,Data!$DY$1:$IB$1,0)))=TRUE,0,INDEX(Data!$DY:$IB,MATCH($W423,Data!$DT:$DT,0),MATCH(AA$1&amp;"/"&amp;$A$2,Data!$DY$1:$IB$1,0)))</f>
        <v>0</v>
      </c>
      <c r="AB423" s="215">
        <f>IF(ISERROR(INDEX(Data!$DY:$IB,MATCH($W423,Data!$DT:$DT,0),MATCH(AB$1&amp;"/"&amp;$A$2,Data!$DY$1:$IB$1,0)))=TRUE,0,INDEX(Data!$DY:$IB,MATCH($W423,Data!$DT:$DT,0),MATCH(AB$1&amp;"/"&amp;$A$2,Data!$DY$1:$IB$1,0)))</f>
        <v>0</v>
      </c>
      <c r="AC423" s="213">
        <f t="array" aca="1" ref="AC423" ca="1">SUMPRODUCT(($X423:$AB423&lt;=AC$2)*($X423:$AB423&gt;0))</f>
        <v>0</v>
      </c>
      <c r="AD423" s="213">
        <f t="shared" ca="1" si="106"/>
        <v>0</v>
      </c>
      <c r="AE423" s="213">
        <f t="shared" ca="1" si="106"/>
        <v>0</v>
      </c>
      <c r="AF423" s="213">
        <f t="shared" ca="1" si="106"/>
        <v>0</v>
      </c>
      <c r="AG423" s="213">
        <f t="shared" ca="1" si="106"/>
        <v>0</v>
      </c>
      <c r="AH423" s="213">
        <f t="shared" ca="1" si="106"/>
        <v>0</v>
      </c>
      <c r="AI423" s="213">
        <f t="shared" ca="1" si="105"/>
        <v>0</v>
      </c>
      <c r="AJ423" s="213" t="str">
        <f t="shared" ca="1" si="107"/>
        <v/>
      </c>
      <c r="AK423" s="213" t="str">
        <f t="shared" ca="1" si="108"/>
        <v/>
      </c>
      <c r="AL423" s="213" t="str">
        <f t="shared" ca="1" si="109"/>
        <v/>
      </c>
      <c r="AM423" s="213" t="str">
        <f t="shared" ca="1" si="110"/>
        <v/>
      </c>
      <c r="AN423" s="213" t="str">
        <f t="shared" ca="1" si="111"/>
        <v/>
      </c>
      <c r="AO423" s="213" t="str">
        <f t="shared" ca="1" si="112"/>
        <v/>
      </c>
      <c r="AP423" s="213" t="str">
        <f t="shared" ca="1" si="113"/>
        <v/>
      </c>
      <c r="AQ423" s="213" t="str">
        <f t="shared" ca="1" si="114"/>
        <v/>
      </c>
      <c r="AR423" s="204" t="str">
        <f ca="1">IF(OFFSET($AB423,0,MATCH(A$17,AC$1:AI$1,0))=0,"",OFFSET($AB423,0,MATCH(A$17,AC$1:AI$1,0))&amp;" / "&amp;W423 &amp;" ("&amp;INDEX(Data!DX:DX,MATCH(W423,Data!DT:DT,0))&amp;")")</f>
        <v/>
      </c>
      <c r="AS423" s="204" t="e">
        <f>INDEX(Data!DX:DX,MATCH(W423,Data!DT:DT,0))</f>
        <v>#REF!</v>
      </c>
      <c r="AT423" s="204" t="e">
        <f>MID(INDEX(Data!A:A,MATCH(W423,Data!DT:DT,0)),2,5)</f>
        <v>#REF!</v>
      </c>
      <c r="AU423" s="204" t="e">
        <f>INDEX(Data!DW:DW,MATCH(W423,Data!DT:DT,0))</f>
        <v>#REF!</v>
      </c>
      <c r="AV423" s="204" t="str">
        <f t="shared" ca="1" si="115"/>
        <v/>
      </c>
      <c r="AW423" s="204" t="e">
        <f t="array" aca="1" ref="AW423" ca="1">INDEX($AR$3:$AR$102,MATCH(LARGE(COUNTIF($AQ$3:$AQ$102,"&lt;"&amp;$AQ$3:$AQ$102),ROWS(AQ$3:AQ423)),COUNTIF($AQ$3:$AQ$102,"&lt;"&amp;$AQ$3:$AQ$102),0))</f>
        <v>#NUM!</v>
      </c>
    </row>
    <row r="424" spans="23:49" x14ac:dyDescent="0.25">
      <c r="W424" s="213" t="e">
        <f>Data!#REF!</f>
        <v>#REF!</v>
      </c>
      <c r="X424" s="215">
        <f>IF(ISERROR(INDEX(Data!$DY:$IB,MATCH($W424,Data!$DT:$DT,0),MATCH(X$1&amp;"/"&amp;$A$2,Data!$DY$1:$IB$1,0)))=TRUE,0,INDEX(Data!$DY:$IB,MATCH($W424,Data!$DT:$DT,0),MATCH(X$1&amp;"/"&amp;$A$2,Data!$DY$1:$IB$1,0)))</f>
        <v>0</v>
      </c>
      <c r="Y424" s="215">
        <f>IF(ISERROR(INDEX(Data!$DY:$IB,MATCH($W424,Data!$DT:$DT,0),MATCH(Y$1&amp;"/"&amp;$A$2,Data!$DY$1:$IB$1,0)))=TRUE,0,INDEX(Data!$DY:$IB,MATCH($W424,Data!$DT:$DT,0),MATCH(Y$1&amp;"/"&amp;$A$2,Data!$DY$1:$IB$1,0)))</f>
        <v>0</v>
      </c>
      <c r="Z424" s="215">
        <f>IF(ISERROR(INDEX(Data!$DY:$IB,MATCH($W424,Data!$DT:$DT,0),MATCH(Z$1&amp;"/"&amp;$A$2,Data!$DY$1:$IB$1,0)))=TRUE,0,INDEX(Data!$DY:$IB,MATCH($W424,Data!$DT:$DT,0),MATCH(Z$1&amp;"/"&amp;$A$2,Data!$DY$1:$IB$1,0)))</f>
        <v>0</v>
      </c>
      <c r="AA424" s="215">
        <f>IF(ISERROR(INDEX(Data!$DY:$IB,MATCH($W424,Data!$DT:$DT,0),MATCH(AA$1&amp;"/"&amp;$A$2,Data!$DY$1:$IB$1,0)))=TRUE,0,INDEX(Data!$DY:$IB,MATCH($W424,Data!$DT:$DT,0),MATCH(AA$1&amp;"/"&amp;$A$2,Data!$DY$1:$IB$1,0)))</f>
        <v>0</v>
      </c>
      <c r="AB424" s="215">
        <f>IF(ISERROR(INDEX(Data!$DY:$IB,MATCH($W424,Data!$DT:$DT,0),MATCH(AB$1&amp;"/"&amp;$A$2,Data!$DY$1:$IB$1,0)))=TRUE,0,INDEX(Data!$DY:$IB,MATCH($W424,Data!$DT:$DT,0),MATCH(AB$1&amp;"/"&amp;$A$2,Data!$DY$1:$IB$1,0)))</f>
        <v>0</v>
      </c>
      <c r="AC424" s="213">
        <f t="array" aca="1" ref="AC424" ca="1">SUMPRODUCT(($X424:$AB424&lt;=AC$2)*($X424:$AB424&gt;0))</f>
        <v>0</v>
      </c>
      <c r="AD424" s="213">
        <f t="shared" ca="1" si="106"/>
        <v>0</v>
      </c>
      <c r="AE424" s="213">
        <f t="shared" ca="1" si="106"/>
        <v>0</v>
      </c>
      <c r="AF424" s="213">
        <f t="shared" ca="1" si="106"/>
        <v>0</v>
      </c>
      <c r="AG424" s="213">
        <f t="shared" ca="1" si="106"/>
        <v>0</v>
      </c>
      <c r="AH424" s="213">
        <f t="shared" ca="1" si="106"/>
        <v>0</v>
      </c>
      <c r="AI424" s="213">
        <f t="shared" ca="1" si="105"/>
        <v>0</v>
      </c>
      <c r="AJ424" s="213" t="str">
        <f t="shared" ca="1" si="107"/>
        <v/>
      </c>
      <c r="AK424" s="213" t="str">
        <f t="shared" ca="1" si="108"/>
        <v/>
      </c>
      <c r="AL424" s="213" t="str">
        <f t="shared" ca="1" si="109"/>
        <v/>
      </c>
      <c r="AM424" s="213" t="str">
        <f t="shared" ca="1" si="110"/>
        <v/>
      </c>
      <c r="AN424" s="213" t="str">
        <f t="shared" ca="1" si="111"/>
        <v/>
      </c>
      <c r="AO424" s="213" t="str">
        <f t="shared" ca="1" si="112"/>
        <v/>
      </c>
      <c r="AP424" s="213" t="str">
        <f t="shared" ca="1" si="113"/>
        <v/>
      </c>
      <c r="AQ424" s="213" t="str">
        <f t="shared" ca="1" si="114"/>
        <v/>
      </c>
      <c r="AR424" s="204" t="str">
        <f ca="1">IF(OFFSET($AB424,0,MATCH(A$17,AC$1:AI$1,0))=0,"",OFFSET($AB424,0,MATCH(A$17,AC$1:AI$1,0))&amp;" / "&amp;W424 &amp;" ("&amp;INDEX(Data!DX:DX,MATCH(W424,Data!DT:DT,0))&amp;")")</f>
        <v/>
      </c>
      <c r="AS424" s="204" t="e">
        <f>INDEX(Data!DX:DX,MATCH(W424,Data!DT:DT,0))</f>
        <v>#REF!</v>
      </c>
      <c r="AT424" s="204" t="e">
        <f>MID(INDEX(Data!A:A,MATCH(W424,Data!DT:DT,0)),2,5)</f>
        <v>#REF!</v>
      </c>
      <c r="AU424" s="204" t="e">
        <f>INDEX(Data!DW:DW,MATCH(W424,Data!DT:DT,0))</f>
        <v>#REF!</v>
      </c>
      <c r="AV424" s="204" t="str">
        <f t="shared" ca="1" si="115"/>
        <v/>
      </c>
      <c r="AW424" s="204" t="e">
        <f t="array" aca="1" ref="AW424" ca="1">INDEX($AR$3:$AR$102,MATCH(LARGE(COUNTIF($AQ$3:$AQ$102,"&lt;"&amp;$AQ$3:$AQ$102),ROWS(AQ$3:AQ424)),COUNTIF($AQ$3:$AQ$102,"&lt;"&amp;$AQ$3:$AQ$102),0))</f>
        <v>#NUM!</v>
      </c>
    </row>
    <row r="425" spans="23:49" x14ac:dyDescent="0.25">
      <c r="W425" s="213" t="e">
        <f>Data!#REF!</f>
        <v>#REF!</v>
      </c>
      <c r="X425" s="215">
        <f>IF(ISERROR(INDEX(Data!$DY:$IB,MATCH($W425,Data!$DT:$DT,0),MATCH(X$1&amp;"/"&amp;$A$2,Data!$DY$1:$IB$1,0)))=TRUE,0,INDEX(Data!$DY:$IB,MATCH($W425,Data!$DT:$DT,0),MATCH(X$1&amp;"/"&amp;$A$2,Data!$DY$1:$IB$1,0)))</f>
        <v>0</v>
      </c>
      <c r="Y425" s="215">
        <f>IF(ISERROR(INDEX(Data!$DY:$IB,MATCH($W425,Data!$DT:$DT,0),MATCH(Y$1&amp;"/"&amp;$A$2,Data!$DY$1:$IB$1,0)))=TRUE,0,INDEX(Data!$DY:$IB,MATCH($W425,Data!$DT:$DT,0),MATCH(Y$1&amp;"/"&amp;$A$2,Data!$DY$1:$IB$1,0)))</f>
        <v>0</v>
      </c>
      <c r="Z425" s="215">
        <f>IF(ISERROR(INDEX(Data!$DY:$IB,MATCH($W425,Data!$DT:$DT,0),MATCH(Z$1&amp;"/"&amp;$A$2,Data!$DY$1:$IB$1,0)))=TRUE,0,INDEX(Data!$DY:$IB,MATCH($W425,Data!$DT:$DT,0),MATCH(Z$1&amp;"/"&amp;$A$2,Data!$DY$1:$IB$1,0)))</f>
        <v>0</v>
      </c>
      <c r="AA425" s="215">
        <f>IF(ISERROR(INDEX(Data!$DY:$IB,MATCH($W425,Data!$DT:$DT,0),MATCH(AA$1&amp;"/"&amp;$A$2,Data!$DY$1:$IB$1,0)))=TRUE,0,INDEX(Data!$DY:$IB,MATCH($W425,Data!$DT:$DT,0),MATCH(AA$1&amp;"/"&amp;$A$2,Data!$DY$1:$IB$1,0)))</f>
        <v>0</v>
      </c>
      <c r="AB425" s="215">
        <f>IF(ISERROR(INDEX(Data!$DY:$IB,MATCH($W425,Data!$DT:$DT,0),MATCH(AB$1&amp;"/"&amp;$A$2,Data!$DY$1:$IB$1,0)))=TRUE,0,INDEX(Data!$DY:$IB,MATCH($W425,Data!$DT:$DT,0),MATCH(AB$1&amp;"/"&amp;$A$2,Data!$DY$1:$IB$1,0)))</f>
        <v>0</v>
      </c>
      <c r="AC425" s="213">
        <f t="array" aca="1" ref="AC425" ca="1">SUMPRODUCT(($X425:$AB425&lt;=AC$2)*($X425:$AB425&gt;0))</f>
        <v>0</v>
      </c>
      <c r="AD425" s="213">
        <f t="shared" ca="1" si="106"/>
        <v>0</v>
      </c>
      <c r="AE425" s="213">
        <f t="shared" ca="1" si="106"/>
        <v>0</v>
      </c>
      <c r="AF425" s="213">
        <f t="shared" ca="1" si="106"/>
        <v>0</v>
      </c>
      <c r="AG425" s="213">
        <f t="shared" ca="1" si="106"/>
        <v>0</v>
      </c>
      <c r="AH425" s="213">
        <f t="shared" ca="1" si="106"/>
        <v>0</v>
      </c>
      <c r="AI425" s="213">
        <f t="shared" ca="1" si="105"/>
        <v>0</v>
      </c>
      <c r="AJ425" s="213" t="str">
        <f t="shared" ca="1" si="107"/>
        <v/>
      </c>
      <c r="AK425" s="213" t="str">
        <f t="shared" ca="1" si="108"/>
        <v/>
      </c>
      <c r="AL425" s="213" t="str">
        <f t="shared" ca="1" si="109"/>
        <v/>
      </c>
      <c r="AM425" s="213" t="str">
        <f t="shared" ca="1" si="110"/>
        <v/>
      </c>
      <c r="AN425" s="213" t="str">
        <f t="shared" ca="1" si="111"/>
        <v/>
      </c>
      <c r="AO425" s="213" t="str">
        <f t="shared" ca="1" si="112"/>
        <v/>
      </c>
      <c r="AP425" s="213" t="str">
        <f t="shared" ca="1" si="113"/>
        <v/>
      </c>
      <c r="AQ425" s="213" t="str">
        <f t="shared" ca="1" si="114"/>
        <v/>
      </c>
      <c r="AR425" s="204" t="str">
        <f ca="1">IF(OFFSET($AB425,0,MATCH(A$17,AC$1:AI$1,0))=0,"",OFFSET($AB425,0,MATCH(A$17,AC$1:AI$1,0))&amp;" / "&amp;W425 &amp;" ("&amp;INDEX(Data!DX:DX,MATCH(W425,Data!DT:DT,0))&amp;")")</f>
        <v/>
      </c>
      <c r="AS425" s="204" t="e">
        <f>INDEX(Data!DX:DX,MATCH(W425,Data!DT:DT,0))</f>
        <v>#REF!</v>
      </c>
      <c r="AT425" s="204" t="e">
        <f>MID(INDEX(Data!A:A,MATCH(W425,Data!DT:DT,0)),2,5)</f>
        <v>#REF!</v>
      </c>
      <c r="AU425" s="204" t="e">
        <f>INDEX(Data!DW:DW,MATCH(W425,Data!DT:DT,0))</f>
        <v>#REF!</v>
      </c>
      <c r="AV425" s="204" t="str">
        <f t="shared" ca="1" si="115"/>
        <v/>
      </c>
      <c r="AW425" s="204" t="e">
        <f t="array" aca="1" ref="AW425" ca="1">INDEX($AR$3:$AR$102,MATCH(LARGE(COUNTIF($AQ$3:$AQ$102,"&lt;"&amp;$AQ$3:$AQ$102),ROWS(AQ$3:AQ425)),COUNTIF($AQ$3:$AQ$102,"&lt;"&amp;$AQ$3:$AQ$102),0))</f>
        <v>#NUM!</v>
      </c>
    </row>
    <row r="426" spans="23:49" x14ac:dyDescent="0.25">
      <c r="W426" s="213" t="e">
        <f>Data!#REF!</f>
        <v>#REF!</v>
      </c>
      <c r="X426" s="215">
        <f>IF(ISERROR(INDEX(Data!$DY:$IB,MATCH($W426,Data!$DT:$DT,0),MATCH(X$1&amp;"/"&amp;$A$2,Data!$DY$1:$IB$1,0)))=TRUE,0,INDEX(Data!$DY:$IB,MATCH($W426,Data!$DT:$DT,0),MATCH(X$1&amp;"/"&amp;$A$2,Data!$DY$1:$IB$1,0)))</f>
        <v>0</v>
      </c>
      <c r="Y426" s="215">
        <f>IF(ISERROR(INDEX(Data!$DY:$IB,MATCH($W426,Data!$DT:$DT,0),MATCH(Y$1&amp;"/"&amp;$A$2,Data!$DY$1:$IB$1,0)))=TRUE,0,INDEX(Data!$DY:$IB,MATCH($W426,Data!$DT:$DT,0),MATCH(Y$1&amp;"/"&amp;$A$2,Data!$DY$1:$IB$1,0)))</f>
        <v>0</v>
      </c>
      <c r="Z426" s="215">
        <f>IF(ISERROR(INDEX(Data!$DY:$IB,MATCH($W426,Data!$DT:$DT,0),MATCH(Z$1&amp;"/"&amp;$A$2,Data!$DY$1:$IB$1,0)))=TRUE,0,INDEX(Data!$DY:$IB,MATCH($W426,Data!$DT:$DT,0),MATCH(Z$1&amp;"/"&amp;$A$2,Data!$DY$1:$IB$1,0)))</f>
        <v>0</v>
      </c>
      <c r="AA426" s="215">
        <f>IF(ISERROR(INDEX(Data!$DY:$IB,MATCH($W426,Data!$DT:$DT,0),MATCH(AA$1&amp;"/"&amp;$A$2,Data!$DY$1:$IB$1,0)))=TRUE,0,INDEX(Data!$DY:$IB,MATCH($W426,Data!$DT:$DT,0),MATCH(AA$1&amp;"/"&amp;$A$2,Data!$DY$1:$IB$1,0)))</f>
        <v>0</v>
      </c>
      <c r="AB426" s="215">
        <f>IF(ISERROR(INDEX(Data!$DY:$IB,MATCH($W426,Data!$DT:$DT,0),MATCH(AB$1&amp;"/"&amp;$A$2,Data!$DY$1:$IB$1,0)))=TRUE,0,INDEX(Data!$DY:$IB,MATCH($W426,Data!$DT:$DT,0),MATCH(AB$1&amp;"/"&amp;$A$2,Data!$DY$1:$IB$1,0)))</f>
        <v>0</v>
      </c>
      <c r="AC426" s="213">
        <f t="array" aca="1" ref="AC426" ca="1">SUMPRODUCT(($X426:$AB426&lt;=AC$2)*($X426:$AB426&gt;0))</f>
        <v>0</v>
      </c>
      <c r="AD426" s="213">
        <f t="shared" ca="1" si="106"/>
        <v>0</v>
      </c>
      <c r="AE426" s="213">
        <f t="shared" ca="1" si="106"/>
        <v>0</v>
      </c>
      <c r="AF426" s="213">
        <f t="shared" ca="1" si="106"/>
        <v>0</v>
      </c>
      <c r="AG426" s="213">
        <f t="shared" ca="1" si="106"/>
        <v>0</v>
      </c>
      <c r="AH426" s="213">
        <f t="shared" ca="1" si="106"/>
        <v>0</v>
      </c>
      <c r="AI426" s="213">
        <f t="shared" ca="1" si="105"/>
        <v>0</v>
      </c>
      <c r="AJ426" s="213" t="str">
        <f t="shared" ca="1" si="107"/>
        <v/>
      </c>
      <c r="AK426" s="213" t="str">
        <f t="shared" ca="1" si="108"/>
        <v/>
      </c>
      <c r="AL426" s="213" t="str">
        <f t="shared" ca="1" si="109"/>
        <v/>
      </c>
      <c r="AM426" s="213" t="str">
        <f t="shared" ca="1" si="110"/>
        <v/>
      </c>
      <c r="AN426" s="213" t="str">
        <f t="shared" ca="1" si="111"/>
        <v/>
      </c>
      <c r="AO426" s="213" t="str">
        <f t="shared" ca="1" si="112"/>
        <v/>
      </c>
      <c r="AP426" s="213" t="str">
        <f t="shared" ca="1" si="113"/>
        <v/>
      </c>
      <c r="AQ426" s="213" t="str">
        <f t="shared" ca="1" si="114"/>
        <v/>
      </c>
      <c r="AR426" s="204" t="str">
        <f ca="1">IF(OFFSET($AB426,0,MATCH(A$17,AC$1:AI$1,0))=0,"",OFFSET($AB426,0,MATCH(A$17,AC$1:AI$1,0))&amp;" / "&amp;W426 &amp;" ("&amp;INDEX(Data!DX:DX,MATCH(W426,Data!DT:DT,0))&amp;")")</f>
        <v/>
      </c>
      <c r="AS426" s="204" t="e">
        <f>INDEX(Data!DX:DX,MATCH(W426,Data!DT:DT,0))</f>
        <v>#REF!</v>
      </c>
      <c r="AT426" s="204" t="e">
        <f>MID(INDEX(Data!A:A,MATCH(W426,Data!DT:DT,0)),2,5)</f>
        <v>#REF!</v>
      </c>
      <c r="AU426" s="204" t="e">
        <f>INDEX(Data!DW:DW,MATCH(W426,Data!DT:DT,0))</f>
        <v>#REF!</v>
      </c>
      <c r="AV426" s="204" t="str">
        <f t="shared" ca="1" si="115"/>
        <v/>
      </c>
      <c r="AW426" s="204" t="e">
        <f t="array" aca="1" ref="AW426" ca="1">INDEX($AR$3:$AR$102,MATCH(LARGE(COUNTIF($AQ$3:$AQ$102,"&lt;"&amp;$AQ$3:$AQ$102),ROWS(AQ$3:AQ426)),COUNTIF($AQ$3:$AQ$102,"&lt;"&amp;$AQ$3:$AQ$102),0))</f>
        <v>#NUM!</v>
      </c>
    </row>
    <row r="427" spans="23:49" x14ac:dyDescent="0.25">
      <c r="W427" s="213" t="e">
        <f>Data!#REF!</f>
        <v>#REF!</v>
      </c>
      <c r="X427" s="215">
        <f>IF(ISERROR(INDEX(Data!$DY:$IB,MATCH($W427,Data!$DT:$DT,0),MATCH(X$1&amp;"/"&amp;$A$2,Data!$DY$1:$IB$1,0)))=TRUE,0,INDEX(Data!$DY:$IB,MATCH($W427,Data!$DT:$DT,0),MATCH(X$1&amp;"/"&amp;$A$2,Data!$DY$1:$IB$1,0)))</f>
        <v>0</v>
      </c>
      <c r="Y427" s="215">
        <f>IF(ISERROR(INDEX(Data!$DY:$IB,MATCH($W427,Data!$DT:$DT,0),MATCH(Y$1&amp;"/"&amp;$A$2,Data!$DY$1:$IB$1,0)))=TRUE,0,INDEX(Data!$DY:$IB,MATCH($W427,Data!$DT:$DT,0),MATCH(Y$1&amp;"/"&amp;$A$2,Data!$DY$1:$IB$1,0)))</f>
        <v>0</v>
      </c>
      <c r="Z427" s="215">
        <f>IF(ISERROR(INDEX(Data!$DY:$IB,MATCH($W427,Data!$DT:$DT,0),MATCH(Z$1&amp;"/"&amp;$A$2,Data!$DY$1:$IB$1,0)))=TRUE,0,INDEX(Data!$DY:$IB,MATCH($W427,Data!$DT:$DT,0),MATCH(Z$1&amp;"/"&amp;$A$2,Data!$DY$1:$IB$1,0)))</f>
        <v>0</v>
      </c>
      <c r="AA427" s="215">
        <f>IF(ISERROR(INDEX(Data!$DY:$IB,MATCH($W427,Data!$DT:$DT,0),MATCH(AA$1&amp;"/"&amp;$A$2,Data!$DY$1:$IB$1,0)))=TRUE,0,INDEX(Data!$DY:$IB,MATCH($W427,Data!$DT:$DT,0),MATCH(AA$1&amp;"/"&amp;$A$2,Data!$DY$1:$IB$1,0)))</f>
        <v>0</v>
      </c>
      <c r="AB427" s="215">
        <f>IF(ISERROR(INDEX(Data!$DY:$IB,MATCH($W427,Data!$DT:$DT,0),MATCH(AB$1&amp;"/"&amp;$A$2,Data!$DY$1:$IB$1,0)))=TRUE,0,INDEX(Data!$DY:$IB,MATCH($W427,Data!$DT:$DT,0),MATCH(AB$1&amp;"/"&amp;$A$2,Data!$DY$1:$IB$1,0)))</f>
        <v>0</v>
      </c>
      <c r="AC427" s="213">
        <f t="array" aca="1" ref="AC427" ca="1">SUMPRODUCT(($X427:$AB427&lt;=AC$2)*($X427:$AB427&gt;0))</f>
        <v>0</v>
      </c>
      <c r="AD427" s="213">
        <f t="shared" ca="1" si="106"/>
        <v>0</v>
      </c>
      <c r="AE427" s="213">
        <f t="shared" ca="1" si="106"/>
        <v>0</v>
      </c>
      <c r="AF427" s="213">
        <f t="shared" ca="1" si="106"/>
        <v>0</v>
      </c>
      <c r="AG427" s="213">
        <f t="shared" ca="1" si="106"/>
        <v>0</v>
      </c>
      <c r="AH427" s="213">
        <f t="shared" ca="1" si="106"/>
        <v>0</v>
      </c>
      <c r="AI427" s="213">
        <f t="shared" ca="1" si="105"/>
        <v>0</v>
      </c>
      <c r="AJ427" s="213" t="str">
        <f t="shared" ca="1" si="107"/>
        <v/>
      </c>
      <c r="AK427" s="213" t="str">
        <f t="shared" ca="1" si="108"/>
        <v/>
      </c>
      <c r="AL427" s="213" t="str">
        <f t="shared" ca="1" si="109"/>
        <v/>
      </c>
      <c r="AM427" s="213" t="str">
        <f t="shared" ca="1" si="110"/>
        <v/>
      </c>
      <c r="AN427" s="213" t="str">
        <f t="shared" ca="1" si="111"/>
        <v/>
      </c>
      <c r="AO427" s="213" t="str">
        <f t="shared" ca="1" si="112"/>
        <v/>
      </c>
      <c r="AP427" s="213" t="str">
        <f t="shared" ca="1" si="113"/>
        <v/>
      </c>
      <c r="AQ427" s="213" t="str">
        <f t="shared" ca="1" si="114"/>
        <v/>
      </c>
      <c r="AR427" s="204" t="str">
        <f ca="1">IF(OFFSET($AB427,0,MATCH(A$17,AC$1:AI$1,0))=0,"",OFFSET($AB427,0,MATCH(A$17,AC$1:AI$1,0))&amp;" / "&amp;W427 &amp;" ("&amp;INDEX(Data!DX:DX,MATCH(W427,Data!DT:DT,0))&amp;")")</f>
        <v/>
      </c>
      <c r="AS427" s="204" t="e">
        <f>INDEX(Data!DX:DX,MATCH(W427,Data!DT:DT,0))</f>
        <v>#REF!</v>
      </c>
      <c r="AT427" s="204" t="e">
        <f>MID(INDEX(Data!A:A,MATCH(W427,Data!DT:DT,0)),2,5)</f>
        <v>#REF!</v>
      </c>
      <c r="AU427" s="204" t="e">
        <f>INDEX(Data!DW:DW,MATCH(W427,Data!DT:DT,0))</f>
        <v>#REF!</v>
      </c>
      <c r="AV427" s="204" t="str">
        <f t="shared" ca="1" si="115"/>
        <v/>
      </c>
      <c r="AW427" s="204" t="e">
        <f t="array" aca="1" ref="AW427" ca="1">INDEX($AR$3:$AR$102,MATCH(LARGE(COUNTIF($AQ$3:$AQ$102,"&lt;"&amp;$AQ$3:$AQ$102),ROWS(AQ$3:AQ427)),COUNTIF($AQ$3:$AQ$102,"&lt;"&amp;$AQ$3:$AQ$102),0))</f>
        <v>#NUM!</v>
      </c>
    </row>
    <row r="428" spans="23:49" x14ac:dyDescent="0.25">
      <c r="W428" s="213" t="e">
        <f>Data!#REF!</f>
        <v>#REF!</v>
      </c>
      <c r="X428" s="215">
        <f>IF(ISERROR(INDEX(Data!$DY:$IB,MATCH($W428,Data!$DT:$DT,0),MATCH(X$1&amp;"/"&amp;$A$2,Data!$DY$1:$IB$1,0)))=TRUE,0,INDEX(Data!$DY:$IB,MATCH($W428,Data!$DT:$DT,0),MATCH(X$1&amp;"/"&amp;$A$2,Data!$DY$1:$IB$1,0)))</f>
        <v>0</v>
      </c>
      <c r="Y428" s="215">
        <f>IF(ISERROR(INDEX(Data!$DY:$IB,MATCH($W428,Data!$DT:$DT,0),MATCH(Y$1&amp;"/"&amp;$A$2,Data!$DY$1:$IB$1,0)))=TRUE,0,INDEX(Data!$DY:$IB,MATCH($W428,Data!$DT:$DT,0),MATCH(Y$1&amp;"/"&amp;$A$2,Data!$DY$1:$IB$1,0)))</f>
        <v>0</v>
      </c>
      <c r="Z428" s="215">
        <f>IF(ISERROR(INDEX(Data!$DY:$IB,MATCH($W428,Data!$DT:$DT,0),MATCH(Z$1&amp;"/"&amp;$A$2,Data!$DY$1:$IB$1,0)))=TRUE,0,INDEX(Data!$DY:$IB,MATCH($W428,Data!$DT:$DT,0),MATCH(Z$1&amp;"/"&amp;$A$2,Data!$DY$1:$IB$1,0)))</f>
        <v>0</v>
      </c>
      <c r="AA428" s="215">
        <f>IF(ISERROR(INDEX(Data!$DY:$IB,MATCH($W428,Data!$DT:$DT,0),MATCH(AA$1&amp;"/"&amp;$A$2,Data!$DY$1:$IB$1,0)))=TRUE,0,INDEX(Data!$DY:$IB,MATCH($W428,Data!$DT:$DT,0),MATCH(AA$1&amp;"/"&amp;$A$2,Data!$DY$1:$IB$1,0)))</f>
        <v>0</v>
      </c>
      <c r="AB428" s="215">
        <f>IF(ISERROR(INDEX(Data!$DY:$IB,MATCH($W428,Data!$DT:$DT,0),MATCH(AB$1&amp;"/"&amp;$A$2,Data!$DY$1:$IB$1,0)))=TRUE,0,INDEX(Data!$DY:$IB,MATCH($W428,Data!$DT:$DT,0),MATCH(AB$1&amp;"/"&amp;$A$2,Data!$DY$1:$IB$1,0)))</f>
        <v>0</v>
      </c>
      <c r="AC428" s="213">
        <f t="array" aca="1" ref="AC428" ca="1">SUMPRODUCT(($X428:$AB428&lt;=AC$2)*($X428:$AB428&gt;0))</f>
        <v>0</v>
      </c>
      <c r="AD428" s="213">
        <f t="shared" ca="1" si="106"/>
        <v>0</v>
      </c>
      <c r="AE428" s="213">
        <f t="shared" ca="1" si="106"/>
        <v>0</v>
      </c>
      <c r="AF428" s="213">
        <f t="shared" ca="1" si="106"/>
        <v>0</v>
      </c>
      <c r="AG428" s="213">
        <f t="shared" ca="1" si="106"/>
        <v>0</v>
      </c>
      <c r="AH428" s="213">
        <f t="shared" ca="1" si="106"/>
        <v>0</v>
      </c>
      <c r="AI428" s="213">
        <f t="shared" ca="1" si="105"/>
        <v>0</v>
      </c>
      <c r="AJ428" s="213" t="str">
        <f t="shared" ca="1" si="107"/>
        <v/>
      </c>
      <c r="AK428" s="213" t="str">
        <f t="shared" ca="1" si="108"/>
        <v/>
      </c>
      <c r="AL428" s="213" t="str">
        <f t="shared" ca="1" si="109"/>
        <v/>
      </c>
      <c r="AM428" s="213" t="str">
        <f t="shared" ca="1" si="110"/>
        <v/>
      </c>
      <c r="AN428" s="213" t="str">
        <f t="shared" ca="1" si="111"/>
        <v/>
      </c>
      <c r="AO428" s="213" t="str">
        <f t="shared" ca="1" si="112"/>
        <v/>
      </c>
      <c r="AP428" s="213" t="str">
        <f t="shared" ca="1" si="113"/>
        <v/>
      </c>
      <c r="AQ428" s="213" t="str">
        <f t="shared" ca="1" si="114"/>
        <v/>
      </c>
      <c r="AR428" s="204" t="str">
        <f ca="1">IF(OFFSET($AB428,0,MATCH(A$17,AC$1:AI$1,0))=0,"",OFFSET($AB428,0,MATCH(A$17,AC$1:AI$1,0))&amp;" / "&amp;W428 &amp;" ("&amp;INDEX(Data!DX:DX,MATCH(W428,Data!DT:DT,0))&amp;")")</f>
        <v/>
      </c>
      <c r="AS428" s="204" t="e">
        <f>INDEX(Data!DX:DX,MATCH(W428,Data!DT:DT,0))</f>
        <v>#REF!</v>
      </c>
      <c r="AT428" s="204" t="e">
        <f>MID(INDEX(Data!A:A,MATCH(W428,Data!DT:DT,0)),2,5)</f>
        <v>#REF!</v>
      </c>
      <c r="AU428" s="204" t="e">
        <f>INDEX(Data!DW:DW,MATCH(W428,Data!DT:DT,0))</f>
        <v>#REF!</v>
      </c>
      <c r="AV428" s="204" t="str">
        <f t="shared" ca="1" si="115"/>
        <v/>
      </c>
      <c r="AW428" s="204" t="e">
        <f t="array" aca="1" ref="AW428" ca="1">INDEX($AR$3:$AR$102,MATCH(LARGE(COUNTIF($AQ$3:$AQ$102,"&lt;"&amp;$AQ$3:$AQ$102),ROWS(AQ$3:AQ428)),COUNTIF($AQ$3:$AQ$102,"&lt;"&amp;$AQ$3:$AQ$102),0))</f>
        <v>#NUM!</v>
      </c>
    </row>
    <row r="429" spans="23:49" x14ac:dyDescent="0.25">
      <c r="W429" s="213" t="e">
        <f>Data!#REF!</f>
        <v>#REF!</v>
      </c>
      <c r="X429" s="215">
        <f>IF(ISERROR(INDEX(Data!$DY:$IB,MATCH($W429,Data!$DT:$DT,0),MATCH(X$1&amp;"/"&amp;$A$2,Data!$DY$1:$IB$1,0)))=TRUE,0,INDEX(Data!$DY:$IB,MATCH($W429,Data!$DT:$DT,0),MATCH(X$1&amp;"/"&amp;$A$2,Data!$DY$1:$IB$1,0)))</f>
        <v>0</v>
      </c>
      <c r="Y429" s="215">
        <f>IF(ISERROR(INDEX(Data!$DY:$IB,MATCH($W429,Data!$DT:$DT,0),MATCH(Y$1&amp;"/"&amp;$A$2,Data!$DY$1:$IB$1,0)))=TRUE,0,INDEX(Data!$DY:$IB,MATCH($W429,Data!$DT:$DT,0),MATCH(Y$1&amp;"/"&amp;$A$2,Data!$DY$1:$IB$1,0)))</f>
        <v>0</v>
      </c>
      <c r="Z429" s="215">
        <f>IF(ISERROR(INDEX(Data!$DY:$IB,MATCH($W429,Data!$DT:$DT,0),MATCH(Z$1&amp;"/"&amp;$A$2,Data!$DY$1:$IB$1,0)))=TRUE,0,INDEX(Data!$DY:$IB,MATCH($W429,Data!$DT:$DT,0),MATCH(Z$1&amp;"/"&amp;$A$2,Data!$DY$1:$IB$1,0)))</f>
        <v>0</v>
      </c>
      <c r="AA429" s="215">
        <f>IF(ISERROR(INDEX(Data!$DY:$IB,MATCH($W429,Data!$DT:$DT,0),MATCH(AA$1&amp;"/"&amp;$A$2,Data!$DY$1:$IB$1,0)))=TRUE,0,INDEX(Data!$DY:$IB,MATCH($W429,Data!$DT:$DT,0),MATCH(AA$1&amp;"/"&amp;$A$2,Data!$DY$1:$IB$1,0)))</f>
        <v>0</v>
      </c>
      <c r="AB429" s="215">
        <f>IF(ISERROR(INDEX(Data!$DY:$IB,MATCH($W429,Data!$DT:$DT,0),MATCH(AB$1&amp;"/"&amp;$A$2,Data!$DY$1:$IB$1,0)))=TRUE,0,INDEX(Data!$DY:$IB,MATCH($W429,Data!$DT:$DT,0),MATCH(AB$1&amp;"/"&amp;$A$2,Data!$DY$1:$IB$1,0)))</f>
        <v>0</v>
      </c>
      <c r="AC429" s="213">
        <f t="array" aca="1" ref="AC429" ca="1">SUMPRODUCT(($X429:$AB429&lt;=AC$2)*($X429:$AB429&gt;0))</f>
        <v>0</v>
      </c>
      <c r="AD429" s="213">
        <f t="shared" ca="1" si="106"/>
        <v>0</v>
      </c>
      <c r="AE429" s="213">
        <f t="shared" ca="1" si="106"/>
        <v>0</v>
      </c>
      <c r="AF429" s="213">
        <f t="shared" ca="1" si="106"/>
        <v>0</v>
      </c>
      <c r="AG429" s="213">
        <f t="shared" ca="1" si="106"/>
        <v>0</v>
      </c>
      <c r="AH429" s="213">
        <f t="shared" ca="1" si="106"/>
        <v>0</v>
      </c>
      <c r="AI429" s="213">
        <f t="shared" ca="1" si="105"/>
        <v>0</v>
      </c>
      <c r="AJ429" s="213" t="str">
        <f t="shared" ca="1" si="107"/>
        <v/>
      </c>
      <c r="AK429" s="213" t="str">
        <f t="shared" ca="1" si="108"/>
        <v/>
      </c>
      <c r="AL429" s="213" t="str">
        <f t="shared" ca="1" si="109"/>
        <v/>
      </c>
      <c r="AM429" s="213" t="str">
        <f t="shared" ca="1" si="110"/>
        <v/>
      </c>
      <c r="AN429" s="213" t="str">
        <f t="shared" ca="1" si="111"/>
        <v/>
      </c>
      <c r="AO429" s="213" t="str">
        <f t="shared" ca="1" si="112"/>
        <v/>
      </c>
      <c r="AP429" s="213" t="str">
        <f t="shared" ca="1" si="113"/>
        <v/>
      </c>
      <c r="AQ429" s="213" t="str">
        <f t="shared" ca="1" si="114"/>
        <v/>
      </c>
      <c r="AR429" s="204" t="str">
        <f ca="1">IF(OFFSET($AB429,0,MATCH(A$17,AC$1:AI$1,0))=0,"",OFFSET($AB429,0,MATCH(A$17,AC$1:AI$1,0))&amp;" / "&amp;W429 &amp;" ("&amp;INDEX(Data!DX:DX,MATCH(W429,Data!DT:DT,0))&amp;")")</f>
        <v/>
      </c>
      <c r="AS429" s="204" t="e">
        <f>INDEX(Data!DX:DX,MATCH(W429,Data!DT:DT,0))</f>
        <v>#REF!</v>
      </c>
      <c r="AT429" s="204" t="e">
        <f>MID(INDEX(Data!A:A,MATCH(W429,Data!DT:DT,0)),2,5)</f>
        <v>#REF!</v>
      </c>
      <c r="AU429" s="204" t="e">
        <f>INDEX(Data!DW:DW,MATCH(W429,Data!DT:DT,0))</f>
        <v>#REF!</v>
      </c>
      <c r="AV429" s="204" t="str">
        <f t="shared" ca="1" si="115"/>
        <v/>
      </c>
      <c r="AW429" s="204" t="e">
        <f t="array" aca="1" ref="AW429" ca="1">INDEX($AR$3:$AR$102,MATCH(LARGE(COUNTIF($AQ$3:$AQ$102,"&lt;"&amp;$AQ$3:$AQ$102),ROWS(AQ$3:AQ429)),COUNTIF($AQ$3:$AQ$102,"&lt;"&amp;$AQ$3:$AQ$102),0))</f>
        <v>#NUM!</v>
      </c>
    </row>
    <row r="430" spans="23:49" x14ac:dyDescent="0.25">
      <c r="W430" s="213" t="e">
        <f>Data!#REF!</f>
        <v>#REF!</v>
      </c>
      <c r="X430" s="215">
        <f>IF(ISERROR(INDEX(Data!$DY:$IB,MATCH($W430,Data!$DT:$DT,0),MATCH(X$1&amp;"/"&amp;$A$2,Data!$DY$1:$IB$1,0)))=TRUE,0,INDEX(Data!$DY:$IB,MATCH($W430,Data!$DT:$DT,0),MATCH(X$1&amp;"/"&amp;$A$2,Data!$DY$1:$IB$1,0)))</f>
        <v>0</v>
      </c>
      <c r="Y430" s="215">
        <f>IF(ISERROR(INDEX(Data!$DY:$IB,MATCH($W430,Data!$DT:$DT,0),MATCH(Y$1&amp;"/"&amp;$A$2,Data!$DY$1:$IB$1,0)))=TRUE,0,INDEX(Data!$DY:$IB,MATCH($W430,Data!$DT:$DT,0),MATCH(Y$1&amp;"/"&amp;$A$2,Data!$DY$1:$IB$1,0)))</f>
        <v>0</v>
      </c>
      <c r="Z430" s="215">
        <f>IF(ISERROR(INDEX(Data!$DY:$IB,MATCH($W430,Data!$DT:$DT,0),MATCH(Z$1&amp;"/"&amp;$A$2,Data!$DY$1:$IB$1,0)))=TRUE,0,INDEX(Data!$DY:$IB,MATCH($W430,Data!$DT:$DT,0),MATCH(Z$1&amp;"/"&amp;$A$2,Data!$DY$1:$IB$1,0)))</f>
        <v>0</v>
      </c>
      <c r="AA430" s="215">
        <f>IF(ISERROR(INDEX(Data!$DY:$IB,MATCH($W430,Data!$DT:$DT,0),MATCH(AA$1&amp;"/"&amp;$A$2,Data!$DY$1:$IB$1,0)))=TRUE,0,INDEX(Data!$DY:$IB,MATCH($W430,Data!$DT:$DT,0),MATCH(AA$1&amp;"/"&amp;$A$2,Data!$DY$1:$IB$1,0)))</f>
        <v>0</v>
      </c>
      <c r="AB430" s="215">
        <f>IF(ISERROR(INDEX(Data!$DY:$IB,MATCH($W430,Data!$DT:$DT,0),MATCH(AB$1&amp;"/"&amp;$A$2,Data!$DY$1:$IB$1,0)))=TRUE,0,INDEX(Data!$DY:$IB,MATCH($W430,Data!$DT:$DT,0),MATCH(AB$1&amp;"/"&amp;$A$2,Data!$DY$1:$IB$1,0)))</f>
        <v>0</v>
      </c>
      <c r="AC430" s="213">
        <f t="array" aca="1" ref="AC430" ca="1">SUMPRODUCT(($X430:$AB430&lt;=AC$2)*($X430:$AB430&gt;0))</f>
        <v>0</v>
      </c>
      <c r="AD430" s="213">
        <f t="shared" ca="1" si="106"/>
        <v>0</v>
      </c>
      <c r="AE430" s="213">
        <f t="shared" ca="1" si="106"/>
        <v>0</v>
      </c>
      <c r="AF430" s="213">
        <f t="shared" ca="1" si="106"/>
        <v>0</v>
      </c>
      <c r="AG430" s="213">
        <f t="shared" ca="1" si="106"/>
        <v>0</v>
      </c>
      <c r="AH430" s="213">
        <f t="shared" ca="1" si="106"/>
        <v>0</v>
      </c>
      <c r="AI430" s="213">
        <f t="shared" ca="1" si="105"/>
        <v>0</v>
      </c>
      <c r="AJ430" s="213" t="str">
        <f t="shared" ca="1" si="107"/>
        <v/>
      </c>
      <c r="AK430" s="213" t="str">
        <f t="shared" ca="1" si="108"/>
        <v/>
      </c>
      <c r="AL430" s="213" t="str">
        <f t="shared" ca="1" si="109"/>
        <v/>
      </c>
      <c r="AM430" s="213" t="str">
        <f t="shared" ca="1" si="110"/>
        <v/>
      </c>
      <c r="AN430" s="213" t="str">
        <f t="shared" ca="1" si="111"/>
        <v/>
      </c>
      <c r="AO430" s="213" t="str">
        <f t="shared" ca="1" si="112"/>
        <v/>
      </c>
      <c r="AP430" s="213" t="str">
        <f t="shared" ca="1" si="113"/>
        <v/>
      </c>
      <c r="AQ430" s="213" t="str">
        <f t="shared" ca="1" si="114"/>
        <v/>
      </c>
      <c r="AR430" s="204" t="str">
        <f ca="1">IF(OFFSET($AB430,0,MATCH(A$17,AC$1:AI$1,0))=0,"",OFFSET($AB430,0,MATCH(A$17,AC$1:AI$1,0))&amp;" / "&amp;W430 &amp;" ("&amp;INDEX(Data!DX:DX,MATCH(W430,Data!DT:DT,0))&amp;")")</f>
        <v/>
      </c>
      <c r="AS430" s="204" t="e">
        <f>INDEX(Data!DX:DX,MATCH(W430,Data!DT:DT,0))</f>
        <v>#REF!</v>
      </c>
      <c r="AT430" s="204" t="e">
        <f>MID(INDEX(Data!A:A,MATCH(W430,Data!DT:DT,0)),2,5)</f>
        <v>#REF!</v>
      </c>
      <c r="AU430" s="204" t="e">
        <f>INDEX(Data!DW:DW,MATCH(W430,Data!DT:DT,0))</f>
        <v>#REF!</v>
      </c>
      <c r="AV430" s="204" t="str">
        <f t="shared" ca="1" si="115"/>
        <v/>
      </c>
      <c r="AW430" s="204" t="e">
        <f t="array" aca="1" ref="AW430" ca="1">INDEX($AR$3:$AR$102,MATCH(LARGE(COUNTIF($AQ$3:$AQ$102,"&lt;"&amp;$AQ$3:$AQ$102),ROWS(AQ$3:AQ430)),COUNTIF($AQ$3:$AQ$102,"&lt;"&amp;$AQ$3:$AQ$102),0))</f>
        <v>#NUM!</v>
      </c>
    </row>
    <row r="431" spans="23:49" x14ac:dyDescent="0.25">
      <c r="W431" s="213" t="e">
        <f>Data!#REF!</f>
        <v>#REF!</v>
      </c>
      <c r="X431" s="215">
        <f>IF(ISERROR(INDEX(Data!$DY:$IB,MATCH($W431,Data!$DT:$DT,0),MATCH(X$1&amp;"/"&amp;$A$2,Data!$DY$1:$IB$1,0)))=TRUE,0,INDEX(Data!$DY:$IB,MATCH($W431,Data!$DT:$DT,0),MATCH(X$1&amp;"/"&amp;$A$2,Data!$DY$1:$IB$1,0)))</f>
        <v>0</v>
      </c>
      <c r="Y431" s="215">
        <f>IF(ISERROR(INDEX(Data!$DY:$IB,MATCH($W431,Data!$DT:$DT,0),MATCH(Y$1&amp;"/"&amp;$A$2,Data!$DY$1:$IB$1,0)))=TRUE,0,INDEX(Data!$DY:$IB,MATCH($W431,Data!$DT:$DT,0),MATCH(Y$1&amp;"/"&amp;$A$2,Data!$DY$1:$IB$1,0)))</f>
        <v>0</v>
      </c>
      <c r="Z431" s="215">
        <f>IF(ISERROR(INDEX(Data!$DY:$IB,MATCH($W431,Data!$DT:$DT,0),MATCH(Z$1&amp;"/"&amp;$A$2,Data!$DY$1:$IB$1,0)))=TRUE,0,INDEX(Data!$DY:$IB,MATCH($W431,Data!$DT:$DT,0),MATCH(Z$1&amp;"/"&amp;$A$2,Data!$DY$1:$IB$1,0)))</f>
        <v>0</v>
      </c>
      <c r="AA431" s="215">
        <f>IF(ISERROR(INDEX(Data!$DY:$IB,MATCH($W431,Data!$DT:$DT,0),MATCH(AA$1&amp;"/"&amp;$A$2,Data!$DY$1:$IB$1,0)))=TRUE,0,INDEX(Data!$DY:$IB,MATCH($W431,Data!$DT:$DT,0),MATCH(AA$1&amp;"/"&amp;$A$2,Data!$DY$1:$IB$1,0)))</f>
        <v>0</v>
      </c>
      <c r="AB431" s="215">
        <f>IF(ISERROR(INDEX(Data!$DY:$IB,MATCH($W431,Data!$DT:$DT,0),MATCH(AB$1&amp;"/"&amp;$A$2,Data!$DY$1:$IB$1,0)))=TRUE,0,INDEX(Data!$DY:$IB,MATCH($W431,Data!$DT:$DT,0),MATCH(AB$1&amp;"/"&amp;$A$2,Data!$DY$1:$IB$1,0)))</f>
        <v>0</v>
      </c>
      <c r="AC431" s="213">
        <f t="array" aca="1" ref="AC431" ca="1">SUMPRODUCT(($X431:$AB431&lt;=AC$2)*($X431:$AB431&gt;0))</f>
        <v>0</v>
      </c>
      <c r="AD431" s="213">
        <f t="shared" ca="1" si="106"/>
        <v>0</v>
      </c>
      <c r="AE431" s="213">
        <f t="shared" ca="1" si="106"/>
        <v>0</v>
      </c>
      <c r="AF431" s="213">
        <f t="shared" ca="1" si="106"/>
        <v>0</v>
      </c>
      <c r="AG431" s="213">
        <f t="shared" ca="1" si="106"/>
        <v>0</v>
      </c>
      <c r="AH431" s="213">
        <f t="shared" ca="1" si="106"/>
        <v>0</v>
      </c>
      <c r="AI431" s="213">
        <f t="shared" ca="1" si="105"/>
        <v>0</v>
      </c>
      <c r="AJ431" s="213" t="str">
        <f t="shared" ca="1" si="107"/>
        <v/>
      </c>
      <c r="AK431" s="213" t="str">
        <f t="shared" ca="1" si="108"/>
        <v/>
      </c>
      <c r="AL431" s="213" t="str">
        <f t="shared" ca="1" si="109"/>
        <v/>
      </c>
      <c r="AM431" s="213" t="str">
        <f t="shared" ca="1" si="110"/>
        <v/>
      </c>
      <c r="AN431" s="213" t="str">
        <f t="shared" ca="1" si="111"/>
        <v/>
      </c>
      <c r="AO431" s="213" t="str">
        <f t="shared" ca="1" si="112"/>
        <v/>
      </c>
      <c r="AP431" s="213" t="str">
        <f t="shared" ca="1" si="113"/>
        <v/>
      </c>
      <c r="AQ431" s="213" t="str">
        <f t="shared" ca="1" si="114"/>
        <v/>
      </c>
      <c r="AR431" s="204" t="str">
        <f ca="1">IF(OFFSET($AB431,0,MATCH(A$17,AC$1:AI$1,0))=0,"",OFFSET($AB431,0,MATCH(A$17,AC$1:AI$1,0))&amp;" / "&amp;W431 &amp;" ("&amp;INDEX(Data!DX:DX,MATCH(W431,Data!DT:DT,0))&amp;")")</f>
        <v/>
      </c>
      <c r="AS431" s="204" t="e">
        <f>INDEX(Data!DX:DX,MATCH(W431,Data!DT:DT,0))</f>
        <v>#REF!</v>
      </c>
      <c r="AT431" s="204" t="e">
        <f>MID(INDEX(Data!A:A,MATCH(W431,Data!DT:DT,0)),2,5)</f>
        <v>#REF!</v>
      </c>
      <c r="AU431" s="204" t="e">
        <f>INDEX(Data!DW:DW,MATCH(W431,Data!DT:DT,0))</f>
        <v>#REF!</v>
      </c>
      <c r="AV431" s="204" t="str">
        <f t="shared" ca="1" si="115"/>
        <v/>
      </c>
      <c r="AW431" s="204" t="e">
        <f t="array" aca="1" ref="AW431" ca="1">INDEX($AR$3:$AR$102,MATCH(LARGE(COUNTIF($AQ$3:$AQ$102,"&lt;"&amp;$AQ$3:$AQ$102),ROWS(AQ$3:AQ431)),COUNTIF($AQ$3:$AQ$102,"&lt;"&amp;$AQ$3:$AQ$102),0))</f>
        <v>#NUM!</v>
      </c>
    </row>
    <row r="432" spans="23:49" x14ac:dyDescent="0.25">
      <c r="W432" s="213" t="e">
        <f>Data!#REF!</f>
        <v>#REF!</v>
      </c>
      <c r="X432" s="215">
        <f>IF(ISERROR(INDEX(Data!$DY:$IB,MATCH($W432,Data!$DT:$DT,0),MATCH(X$1&amp;"/"&amp;$A$2,Data!$DY$1:$IB$1,0)))=TRUE,0,INDEX(Data!$DY:$IB,MATCH($W432,Data!$DT:$DT,0),MATCH(X$1&amp;"/"&amp;$A$2,Data!$DY$1:$IB$1,0)))</f>
        <v>0</v>
      </c>
      <c r="Y432" s="215">
        <f>IF(ISERROR(INDEX(Data!$DY:$IB,MATCH($W432,Data!$DT:$DT,0),MATCH(Y$1&amp;"/"&amp;$A$2,Data!$DY$1:$IB$1,0)))=TRUE,0,INDEX(Data!$DY:$IB,MATCH($W432,Data!$DT:$DT,0),MATCH(Y$1&amp;"/"&amp;$A$2,Data!$DY$1:$IB$1,0)))</f>
        <v>0</v>
      </c>
      <c r="Z432" s="215">
        <f>IF(ISERROR(INDEX(Data!$DY:$IB,MATCH($W432,Data!$DT:$DT,0),MATCH(Z$1&amp;"/"&amp;$A$2,Data!$DY$1:$IB$1,0)))=TRUE,0,INDEX(Data!$DY:$IB,MATCH($W432,Data!$DT:$DT,0),MATCH(Z$1&amp;"/"&amp;$A$2,Data!$DY$1:$IB$1,0)))</f>
        <v>0</v>
      </c>
      <c r="AA432" s="215">
        <f>IF(ISERROR(INDEX(Data!$DY:$IB,MATCH($W432,Data!$DT:$DT,0),MATCH(AA$1&amp;"/"&amp;$A$2,Data!$DY$1:$IB$1,0)))=TRUE,0,INDEX(Data!$DY:$IB,MATCH($W432,Data!$DT:$DT,0),MATCH(AA$1&amp;"/"&amp;$A$2,Data!$DY$1:$IB$1,0)))</f>
        <v>0</v>
      </c>
      <c r="AB432" s="215">
        <f>IF(ISERROR(INDEX(Data!$DY:$IB,MATCH($W432,Data!$DT:$DT,0),MATCH(AB$1&amp;"/"&amp;$A$2,Data!$DY$1:$IB$1,0)))=TRUE,0,INDEX(Data!$DY:$IB,MATCH($W432,Data!$DT:$DT,0),MATCH(AB$1&amp;"/"&amp;$A$2,Data!$DY$1:$IB$1,0)))</f>
        <v>0</v>
      </c>
      <c r="AC432" s="213">
        <f t="array" aca="1" ref="AC432" ca="1">SUMPRODUCT(($X432:$AB432&lt;=AC$2)*($X432:$AB432&gt;0))</f>
        <v>0</v>
      </c>
      <c r="AD432" s="213">
        <f t="shared" ca="1" si="106"/>
        <v>0</v>
      </c>
      <c r="AE432" s="213">
        <f t="shared" ca="1" si="106"/>
        <v>0</v>
      </c>
      <c r="AF432" s="213">
        <f t="shared" ca="1" si="106"/>
        <v>0</v>
      </c>
      <c r="AG432" s="213">
        <f t="shared" ca="1" si="106"/>
        <v>0</v>
      </c>
      <c r="AH432" s="213">
        <f t="shared" ca="1" si="106"/>
        <v>0</v>
      </c>
      <c r="AI432" s="213">
        <f t="shared" ca="1" si="105"/>
        <v>0</v>
      </c>
      <c r="AJ432" s="213" t="str">
        <f t="shared" ca="1" si="107"/>
        <v/>
      </c>
      <c r="AK432" s="213" t="str">
        <f t="shared" ca="1" si="108"/>
        <v/>
      </c>
      <c r="AL432" s="213" t="str">
        <f t="shared" ca="1" si="109"/>
        <v/>
      </c>
      <c r="AM432" s="213" t="str">
        <f t="shared" ca="1" si="110"/>
        <v/>
      </c>
      <c r="AN432" s="213" t="str">
        <f t="shared" ca="1" si="111"/>
        <v/>
      </c>
      <c r="AO432" s="213" t="str">
        <f t="shared" ca="1" si="112"/>
        <v/>
      </c>
      <c r="AP432" s="213" t="str">
        <f t="shared" ca="1" si="113"/>
        <v/>
      </c>
      <c r="AQ432" s="213" t="str">
        <f t="shared" ca="1" si="114"/>
        <v/>
      </c>
      <c r="AR432" s="204" t="str">
        <f ca="1">IF(OFFSET($AB432,0,MATCH(A$17,AC$1:AI$1,0))=0,"",OFFSET($AB432,0,MATCH(A$17,AC$1:AI$1,0))&amp;" / "&amp;W432 &amp;" ("&amp;INDEX(Data!DX:DX,MATCH(W432,Data!DT:DT,0))&amp;")")</f>
        <v/>
      </c>
      <c r="AS432" s="204" t="e">
        <f>INDEX(Data!DX:DX,MATCH(W432,Data!DT:DT,0))</f>
        <v>#REF!</v>
      </c>
      <c r="AT432" s="204" t="e">
        <f>MID(INDEX(Data!A:A,MATCH(W432,Data!DT:DT,0)),2,5)</f>
        <v>#REF!</v>
      </c>
      <c r="AU432" s="204" t="e">
        <f>INDEX(Data!DW:DW,MATCH(W432,Data!DT:DT,0))</f>
        <v>#REF!</v>
      </c>
      <c r="AV432" s="204" t="str">
        <f t="shared" ca="1" si="115"/>
        <v/>
      </c>
      <c r="AW432" s="204" t="e">
        <f t="array" aca="1" ref="AW432" ca="1">INDEX($AR$3:$AR$102,MATCH(LARGE(COUNTIF($AQ$3:$AQ$102,"&lt;"&amp;$AQ$3:$AQ$102),ROWS(AQ$3:AQ432)),COUNTIF($AQ$3:$AQ$102,"&lt;"&amp;$AQ$3:$AQ$102),0))</f>
        <v>#NUM!</v>
      </c>
    </row>
    <row r="433" spans="23:49" x14ac:dyDescent="0.25">
      <c r="W433" s="213" t="e">
        <f>Data!#REF!</f>
        <v>#REF!</v>
      </c>
      <c r="X433" s="215">
        <f>IF(ISERROR(INDEX(Data!$DY:$IB,MATCH($W433,Data!$DT:$DT,0),MATCH(X$1&amp;"/"&amp;$A$2,Data!$DY$1:$IB$1,0)))=TRUE,0,INDEX(Data!$DY:$IB,MATCH($W433,Data!$DT:$DT,0),MATCH(X$1&amp;"/"&amp;$A$2,Data!$DY$1:$IB$1,0)))</f>
        <v>0</v>
      </c>
      <c r="Y433" s="215">
        <f>IF(ISERROR(INDEX(Data!$DY:$IB,MATCH($W433,Data!$DT:$DT,0),MATCH(Y$1&amp;"/"&amp;$A$2,Data!$DY$1:$IB$1,0)))=TRUE,0,INDEX(Data!$DY:$IB,MATCH($W433,Data!$DT:$DT,0),MATCH(Y$1&amp;"/"&amp;$A$2,Data!$DY$1:$IB$1,0)))</f>
        <v>0</v>
      </c>
      <c r="Z433" s="215">
        <f>IF(ISERROR(INDEX(Data!$DY:$IB,MATCH($W433,Data!$DT:$DT,0),MATCH(Z$1&amp;"/"&amp;$A$2,Data!$DY$1:$IB$1,0)))=TRUE,0,INDEX(Data!$DY:$IB,MATCH($W433,Data!$DT:$DT,0),MATCH(Z$1&amp;"/"&amp;$A$2,Data!$DY$1:$IB$1,0)))</f>
        <v>0</v>
      </c>
      <c r="AA433" s="215">
        <f>IF(ISERROR(INDEX(Data!$DY:$IB,MATCH($W433,Data!$DT:$DT,0),MATCH(AA$1&amp;"/"&amp;$A$2,Data!$DY$1:$IB$1,0)))=TRUE,0,INDEX(Data!$DY:$IB,MATCH($W433,Data!$DT:$DT,0),MATCH(AA$1&amp;"/"&amp;$A$2,Data!$DY$1:$IB$1,0)))</f>
        <v>0</v>
      </c>
      <c r="AB433" s="215">
        <f>IF(ISERROR(INDEX(Data!$DY:$IB,MATCH($W433,Data!$DT:$DT,0),MATCH(AB$1&amp;"/"&amp;$A$2,Data!$DY$1:$IB$1,0)))=TRUE,0,INDEX(Data!$DY:$IB,MATCH($W433,Data!$DT:$DT,0),MATCH(AB$1&amp;"/"&amp;$A$2,Data!$DY$1:$IB$1,0)))</f>
        <v>0</v>
      </c>
      <c r="AC433" s="213">
        <f t="array" aca="1" ref="AC433" ca="1">SUMPRODUCT(($X433:$AB433&lt;=AC$2)*($X433:$AB433&gt;0))</f>
        <v>0</v>
      </c>
      <c r="AD433" s="213">
        <f t="shared" ca="1" si="106"/>
        <v>0</v>
      </c>
      <c r="AE433" s="213">
        <f t="shared" ca="1" si="106"/>
        <v>0</v>
      </c>
      <c r="AF433" s="213">
        <f t="shared" ca="1" si="106"/>
        <v>0</v>
      </c>
      <c r="AG433" s="213">
        <f t="shared" ca="1" si="106"/>
        <v>0</v>
      </c>
      <c r="AH433" s="213">
        <f t="shared" ca="1" si="106"/>
        <v>0</v>
      </c>
      <c r="AI433" s="213">
        <f t="shared" ca="1" si="105"/>
        <v>0</v>
      </c>
      <c r="AJ433" s="213" t="str">
        <f t="shared" ca="1" si="107"/>
        <v/>
      </c>
      <c r="AK433" s="213" t="str">
        <f t="shared" ca="1" si="108"/>
        <v/>
      </c>
      <c r="AL433" s="213" t="str">
        <f t="shared" ca="1" si="109"/>
        <v/>
      </c>
      <c r="AM433" s="213" t="str">
        <f t="shared" ca="1" si="110"/>
        <v/>
      </c>
      <c r="AN433" s="213" t="str">
        <f t="shared" ca="1" si="111"/>
        <v/>
      </c>
      <c r="AO433" s="213" t="str">
        <f t="shared" ca="1" si="112"/>
        <v/>
      </c>
      <c r="AP433" s="213" t="str">
        <f t="shared" ca="1" si="113"/>
        <v/>
      </c>
      <c r="AQ433" s="213" t="str">
        <f t="shared" ca="1" si="114"/>
        <v/>
      </c>
      <c r="AR433" s="204" t="str">
        <f ca="1">IF(OFFSET($AB433,0,MATCH(A$17,AC$1:AI$1,0))=0,"",OFFSET($AB433,0,MATCH(A$17,AC$1:AI$1,0))&amp;" / "&amp;W433 &amp;" ("&amp;INDEX(Data!DX:DX,MATCH(W433,Data!DT:DT,0))&amp;")")</f>
        <v/>
      </c>
      <c r="AS433" s="204" t="e">
        <f>INDEX(Data!DX:DX,MATCH(W433,Data!DT:DT,0))</f>
        <v>#REF!</v>
      </c>
      <c r="AT433" s="204" t="e">
        <f>MID(INDEX(Data!A:A,MATCH(W433,Data!DT:DT,0)),2,5)</f>
        <v>#REF!</v>
      </c>
      <c r="AU433" s="204" t="e">
        <f>INDEX(Data!DW:DW,MATCH(W433,Data!DT:DT,0))</f>
        <v>#REF!</v>
      </c>
      <c r="AV433" s="204" t="str">
        <f t="shared" ca="1" si="115"/>
        <v/>
      </c>
      <c r="AW433" s="204" t="e">
        <f t="array" aca="1" ref="AW433" ca="1">INDEX($AR$3:$AR$102,MATCH(LARGE(COUNTIF($AQ$3:$AQ$102,"&lt;"&amp;$AQ$3:$AQ$102),ROWS(AQ$3:AQ433)),COUNTIF($AQ$3:$AQ$102,"&lt;"&amp;$AQ$3:$AQ$102),0))</f>
        <v>#NUM!</v>
      </c>
    </row>
    <row r="434" spans="23:49" x14ac:dyDescent="0.25">
      <c r="W434" s="213" t="e">
        <f>Data!#REF!</f>
        <v>#REF!</v>
      </c>
      <c r="X434" s="215">
        <f>IF(ISERROR(INDEX(Data!$DY:$IB,MATCH($W434,Data!$DT:$DT,0),MATCH(X$1&amp;"/"&amp;$A$2,Data!$DY$1:$IB$1,0)))=TRUE,0,INDEX(Data!$DY:$IB,MATCH($W434,Data!$DT:$DT,0),MATCH(X$1&amp;"/"&amp;$A$2,Data!$DY$1:$IB$1,0)))</f>
        <v>0</v>
      </c>
      <c r="Y434" s="215">
        <f>IF(ISERROR(INDEX(Data!$DY:$IB,MATCH($W434,Data!$DT:$DT,0),MATCH(Y$1&amp;"/"&amp;$A$2,Data!$DY$1:$IB$1,0)))=TRUE,0,INDEX(Data!$DY:$IB,MATCH($W434,Data!$DT:$DT,0),MATCH(Y$1&amp;"/"&amp;$A$2,Data!$DY$1:$IB$1,0)))</f>
        <v>0</v>
      </c>
      <c r="Z434" s="215">
        <f>IF(ISERROR(INDEX(Data!$DY:$IB,MATCH($W434,Data!$DT:$DT,0),MATCH(Z$1&amp;"/"&amp;$A$2,Data!$DY$1:$IB$1,0)))=TRUE,0,INDEX(Data!$DY:$IB,MATCH($W434,Data!$DT:$DT,0),MATCH(Z$1&amp;"/"&amp;$A$2,Data!$DY$1:$IB$1,0)))</f>
        <v>0</v>
      </c>
      <c r="AA434" s="215">
        <f>IF(ISERROR(INDEX(Data!$DY:$IB,MATCH($W434,Data!$DT:$DT,0),MATCH(AA$1&amp;"/"&amp;$A$2,Data!$DY$1:$IB$1,0)))=TRUE,0,INDEX(Data!$DY:$IB,MATCH($W434,Data!$DT:$DT,0),MATCH(AA$1&amp;"/"&amp;$A$2,Data!$DY$1:$IB$1,0)))</f>
        <v>0</v>
      </c>
      <c r="AB434" s="215">
        <f>IF(ISERROR(INDEX(Data!$DY:$IB,MATCH($W434,Data!$DT:$DT,0),MATCH(AB$1&amp;"/"&amp;$A$2,Data!$DY$1:$IB$1,0)))=TRUE,0,INDEX(Data!$DY:$IB,MATCH($W434,Data!$DT:$DT,0),MATCH(AB$1&amp;"/"&amp;$A$2,Data!$DY$1:$IB$1,0)))</f>
        <v>0</v>
      </c>
      <c r="AC434" s="213">
        <f t="array" aca="1" ref="AC434" ca="1">SUMPRODUCT(($X434:$AB434&lt;=AC$2)*($X434:$AB434&gt;0))</f>
        <v>0</v>
      </c>
      <c r="AD434" s="213">
        <f t="shared" ca="1" si="106"/>
        <v>0</v>
      </c>
      <c r="AE434" s="213">
        <f t="shared" ca="1" si="106"/>
        <v>0</v>
      </c>
      <c r="AF434" s="213">
        <f t="shared" ca="1" si="106"/>
        <v>0</v>
      </c>
      <c r="AG434" s="213">
        <f t="shared" ca="1" si="106"/>
        <v>0</v>
      </c>
      <c r="AH434" s="213">
        <f t="shared" ca="1" si="106"/>
        <v>0</v>
      </c>
      <c r="AI434" s="213">
        <f t="shared" ca="1" si="105"/>
        <v>0</v>
      </c>
      <c r="AJ434" s="213" t="str">
        <f t="shared" ca="1" si="107"/>
        <v/>
      </c>
      <c r="AK434" s="213" t="str">
        <f t="shared" ca="1" si="108"/>
        <v/>
      </c>
      <c r="AL434" s="213" t="str">
        <f t="shared" ca="1" si="109"/>
        <v/>
      </c>
      <c r="AM434" s="213" t="str">
        <f t="shared" ca="1" si="110"/>
        <v/>
      </c>
      <c r="AN434" s="213" t="str">
        <f t="shared" ca="1" si="111"/>
        <v/>
      </c>
      <c r="AO434" s="213" t="str">
        <f t="shared" ca="1" si="112"/>
        <v/>
      </c>
      <c r="AP434" s="213" t="str">
        <f t="shared" ca="1" si="113"/>
        <v/>
      </c>
      <c r="AQ434" s="213" t="str">
        <f t="shared" ca="1" si="114"/>
        <v/>
      </c>
      <c r="AR434" s="204" t="str">
        <f ca="1">IF(OFFSET($AB434,0,MATCH(A$17,AC$1:AI$1,0))=0,"",OFFSET($AB434,0,MATCH(A$17,AC$1:AI$1,0))&amp;" / "&amp;W434 &amp;" ("&amp;INDEX(Data!DX:DX,MATCH(W434,Data!DT:DT,0))&amp;")")</f>
        <v/>
      </c>
      <c r="AS434" s="204" t="e">
        <f>INDEX(Data!DX:DX,MATCH(W434,Data!DT:DT,0))</f>
        <v>#REF!</v>
      </c>
      <c r="AT434" s="204" t="e">
        <f>MID(INDEX(Data!A:A,MATCH(W434,Data!DT:DT,0)),2,5)</f>
        <v>#REF!</v>
      </c>
      <c r="AU434" s="204" t="e">
        <f>INDEX(Data!DW:DW,MATCH(W434,Data!DT:DT,0))</f>
        <v>#REF!</v>
      </c>
      <c r="AV434" s="204" t="str">
        <f t="shared" ca="1" si="115"/>
        <v/>
      </c>
      <c r="AW434" s="204" t="e">
        <f t="array" aca="1" ref="AW434" ca="1">INDEX($AR$3:$AR$102,MATCH(LARGE(COUNTIF($AQ$3:$AQ$102,"&lt;"&amp;$AQ$3:$AQ$102),ROWS(AQ$3:AQ434)),COUNTIF($AQ$3:$AQ$102,"&lt;"&amp;$AQ$3:$AQ$102),0))</f>
        <v>#NUM!</v>
      </c>
    </row>
    <row r="435" spans="23:49" x14ac:dyDescent="0.25">
      <c r="W435" s="213" t="e">
        <f>Data!#REF!</f>
        <v>#REF!</v>
      </c>
      <c r="X435" s="215">
        <f>IF(ISERROR(INDEX(Data!$DY:$IB,MATCH($W435,Data!$DT:$DT,0),MATCH(X$1&amp;"/"&amp;$A$2,Data!$DY$1:$IB$1,0)))=TRUE,0,INDEX(Data!$DY:$IB,MATCH($W435,Data!$DT:$DT,0),MATCH(X$1&amp;"/"&amp;$A$2,Data!$DY$1:$IB$1,0)))</f>
        <v>0</v>
      </c>
      <c r="Y435" s="215">
        <f>IF(ISERROR(INDEX(Data!$DY:$IB,MATCH($W435,Data!$DT:$DT,0),MATCH(Y$1&amp;"/"&amp;$A$2,Data!$DY$1:$IB$1,0)))=TRUE,0,INDEX(Data!$DY:$IB,MATCH($W435,Data!$DT:$DT,0),MATCH(Y$1&amp;"/"&amp;$A$2,Data!$DY$1:$IB$1,0)))</f>
        <v>0</v>
      </c>
      <c r="Z435" s="215">
        <f>IF(ISERROR(INDEX(Data!$DY:$IB,MATCH($W435,Data!$DT:$DT,0),MATCH(Z$1&amp;"/"&amp;$A$2,Data!$DY$1:$IB$1,0)))=TRUE,0,INDEX(Data!$DY:$IB,MATCH($W435,Data!$DT:$DT,0),MATCH(Z$1&amp;"/"&amp;$A$2,Data!$DY$1:$IB$1,0)))</f>
        <v>0</v>
      </c>
      <c r="AA435" s="215">
        <f>IF(ISERROR(INDEX(Data!$DY:$IB,MATCH($W435,Data!$DT:$DT,0),MATCH(AA$1&amp;"/"&amp;$A$2,Data!$DY$1:$IB$1,0)))=TRUE,0,INDEX(Data!$DY:$IB,MATCH($W435,Data!$DT:$DT,0),MATCH(AA$1&amp;"/"&amp;$A$2,Data!$DY$1:$IB$1,0)))</f>
        <v>0</v>
      </c>
      <c r="AB435" s="215">
        <f>IF(ISERROR(INDEX(Data!$DY:$IB,MATCH($W435,Data!$DT:$DT,0),MATCH(AB$1&amp;"/"&amp;$A$2,Data!$DY$1:$IB$1,0)))=TRUE,0,INDEX(Data!$DY:$IB,MATCH($W435,Data!$DT:$DT,0),MATCH(AB$1&amp;"/"&amp;$A$2,Data!$DY$1:$IB$1,0)))</f>
        <v>0</v>
      </c>
      <c r="AC435" s="213">
        <f t="array" aca="1" ref="AC435" ca="1">SUMPRODUCT(($X435:$AB435&lt;=AC$2)*($X435:$AB435&gt;0))</f>
        <v>0</v>
      </c>
      <c r="AD435" s="213">
        <f t="shared" ca="1" si="106"/>
        <v>0</v>
      </c>
      <c r="AE435" s="213">
        <f t="shared" ca="1" si="106"/>
        <v>0</v>
      </c>
      <c r="AF435" s="213">
        <f t="shared" ca="1" si="106"/>
        <v>0</v>
      </c>
      <c r="AG435" s="213">
        <f t="shared" ca="1" si="106"/>
        <v>0</v>
      </c>
      <c r="AH435" s="213">
        <f t="shared" ca="1" si="106"/>
        <v>0</v>
      </c>
      <c r="AI435" s="213">
        <f t="shared" ca="1" si="105"/>
        <v>0</v>
      </c>
      <c r="AJ435" s="213" t="str">
        <f t="shared" ca="1" si="107"/>
        <v/>
      </c>
      <c r="AK435" s="213" t="str">
        <f t="shared" ca="1" si="108"/>
        <v/>
      </c>
      <c r="AL435" s="213" t="str">
        <f t="shared" ca="1" si="109"/>
        <v/>
      </c>
      <c r="AM435" s="213" t="str">
        <f t="shared" ca="1" si="110"/>
        <v/>
      </c>
      <c r="AN435" s="213" t="str">
        <f t="shared" ca="1" si="111"/>
        <v/>
      </c>
      <c r="AO435" s="213" t="str">
        <f t="shared" ca="1" si="112"/>
        <v/>
      </c>
      <c r="AP435" s="213" t="str">
        <f t="shared" ca="1" si="113"/>
        <v/>
      </c>
      <c r="AQ435" s="213" t="str">
        <f t="shared" ca="1" si="114"/>
        <v/>
      </c>
      <c r="AR435" s="204" t="str">
        <f ca="1">IF(OFFSET($AB435,0,MATCH(A$17,AC$1:AI$1,0))=0,"",OFFSET($AB435,0,MATCH(A$17,AC$1:AI$1,0))&amp;" / "&amp;W435 &amp;" ("&amp;INDEX(Data!DX:DX,MATCH(W435,Data!DT:DT,0))&amp;")")</f>
        <v/>
      </c>
      <c r="AS435" s="204" t="e">
        <f>INDEX(Data!DX:DX,MATCH(W435,Data!DT:DT,0))</f>
        <v>#REF!</v>
      </c>
      <c r="AT435" s="204" t="e">
        <f>MID(INDEX(Data!A:A,MATCH(W435,Data!DT:DT,0)),2,5)</f>
        <v>#REF!</v>
      </c>
      <c r="AU435" s="204" t="e">
        <f>INDEX(Data!DW:DW,MATCH(W435,Data!DT:DT,0))</f>
        <v>#REF!</v>
      </c>
      <c r="AV435" s="204" t="str">
        <f t="shared" ca="1" si="115"/>
        <v/>
      </c>
      <c r="AW435" s="204" t="e">
        <f t="array" aca="1" ref="AW435" ca="1">INDEX($AR$3:$AR$102,MATCH(LARGE(COUNTIF($AQ$3:$AQ$102,"&lt;"&amp;$AQ$3:$AQ$102),ROWS(AQ$3:AQ435)),COUNTIF($AQ$3:$AQ$102,"&lt;"&amp;$AQ$3:$AQ$102),0))</f>
        <v>#NUM!</v>
      </c>
    </row>
    <row r="436" spans="23:49" x14ac:dyDescent="0.25">
      <c r="W436" s="213" t="e">
        <f>Data!#REF!</f>
        <v>#REF!</v>
      </c>
      <c r="X436" s="215">
        <f>IF(ISERROR(INDEX(Data!$DY:$IB,MATCH($W436,Data!$DT:$DT,0),MATCH(X$1&amp;"/"&amp;$A$2,Data!$DY$1:$IB$1,0)))=TRUE,0,INDEX(Data!$DY:$IB,MATCH($W436,Data!$DT:$DT,0),MATCH(X$1&amp;"/"&amp;$A$2,Data!$DY$1:$IB$1,0)))</f>
        <v>0</v>
      </c>
      <c r="Y436" s="215">
        <f>IF(ISERROR(INDEX(Data!$DY:$IB,MATCH($W436,Data!$DT:$DT,0),MATCH(Y$1&amp;"/"&amp;$A$2,Data!$DY$1:$IB$1,0)))=TRUE,0,INDEX(Data!$DY:$IB,MATCH($W436,Data!$DT:$DT,0),MATCH(Y$1&amp;"/"&amp;$A$2,Data!$DY$1:$IB$1,0)))</f>
        <v>0</v>
      </c>
      <c r="Z436" s="215">
        <f>IF(ISERROR(INDEX(Data!$DY:$IB,MATCH($W436,Data!$DT:$DT,0),MATCH(Z$1&amp;"/"&amp;$A$2,Data!$DY$1:$IB$1,0)))=TRUE,0,INDEX(Data!$DY:$IB,MATCH($W436,Data!$DT:$DT,0),MATCH(Z$1&amp;"/"&amp;$A$2,Data!$DY$1:$IB$1,0)))</f>
        <v>0</v>
      </c>
      <c r="AA436" s="215">
        <f>IF(ISERROR(INDEX(Data!$DY:$IB,MATCH($W436,Data!$DT:$DT,0),MATCH(AA$1&amp;"/"&amp;$A$2,Data!$DY$1:$IB$1,0)))=TRUE,0,INDEX(Data!$DY:$IB,MATCH($W436,Data!$DT:$DT,0),MATCH(AA$1&amp;"/"&amp;$A$2,Data!$DY$1:$IB$1,0)))</f>
        <v>0</v>
      </c>
      <c r="AB436" s="215">
        <f>IF(ISERROR(INDEX(Data!$DY:$IB,MATCH($W436,Data!$DT:$DT,0),MATCH(AB$1&amp;"/"&amp;$A$2,Data!$DY$1:$IB$1,0)))=TRUE,0,INDEX(Data!$DY:$IB,MATCH($W436,Data!$DT:$DT,0),MATCH(AB$1&amp;"/"&amp;$A$2,Data!$DY$1:$IB$1,0)))</f>
        <v>0</v>
      </c>
      <c r="AC436" s="213">
        <f t="array" aca="1" ref="AC436" ca="1">SUMPRODUCT(($X436:$AB436&lt;=AC$2)*($X436:$AB436&gt;0))</f>
        <v>0</v>
      </c>
      <c r="AD436" s="213">
        <f t="shared" ca="1" si="106"/>
        <v>0</v>
      </c>
      <c r="AE436" s="213">
        <f t="shared" ca="1" si="106"/>
        <v>0</v>
      </c>
      <c r="AF436" s="213">
        <f t="shared" ca="1" si="106"/>
        <v>0</v>
      </c>
      <c r="AG436" s="213">
        <f t="shared" ca="1" si="106"/>
        <v>0</v>
      </c>
      <c r="AH436" s="213">
        <f t="shared" ca="1" si="106"/>
        <v>0</v>
      </c>
      <c r="AI436" s="213">
        <f t="shared" ca="1" si="105"/>
        <v>0</v>
      </c>
      <c r="AJ436" s="213" t="str">
        <f t="shared" ca="1" si="107"/>
        <v/>
      </c>
      <c r="AK436" s="213" t="str">
        <f t="shared" ca="1" si="108"/>
        <v/>
      </c>
      <c r="AL436" s="213" t="str">
        <f t="shared" ca="1" si="109"/>
        <v/>
      </c>
      <c r="AM436" s="213" t="str">
        <f t="shared" ca="1" si="110"/>
        <v/>
      </c>
      <c r="AN436" s="213" t="str">
        <f t="shared" ca="1" si="111"/>
        <v/>
      </c>
      <c r="AO436" s="213" t="str">
        <f t="shared" ca="1" si="112"/>
        <v/>
      </c>
      <c r="AP436" s="213" t="str">
        <f t="shared" ca="1" si="113"/>
        <v/>
      </c>
      <c r="AQ436" s="213" t="str">
        <f t="shared" ca="1" si="114"/>
        <v/>
      </c>
      <c r="AR436" s="204" t="str">
        <f ca="1">IF(OFFSET($AB436,0,MATCH(A$17,AC$1:AI$1,0))=0,"",OFFSET($AB436,0,MATCH(A$17,AC$1:AI$1,0))&amp;" / "&amp;W436 &amp;" ("&amp;INDEX(Data!DX:DX,MATCH(W436,Data!DT:DT,0))&amp;")")</f>
        <v/>
      </c>
      <c r="AS436" s="204" t="e">
        <f>INDEX(Data!DX:DX,MATCH(W436,Data!DT:DT,0))</f>
        <v>#REF!</v>
      </c>
      <c r="AT436" s="204" t="e">
        <f>MID(INDEX(Data!A:A,MATCH(W436,Data!DT:DT,0)),2,5)</f>
        <v>#REF!</v>
      </c>
      <c r="AU436" s="204" t="e">
        <f>INDEX(Data!DW:DW,MATCH(W436,Data!DT:DT,0))</f>
        <v>#REF!</v>
      </c>
      <c r="AV436" s="204" t="str">
        <f t="shared" ca="1" si="115"/>
        <v/>
      </c>
      <c r="AW436" s="204" t="e">
        <f t="array" aca="1" ref="AW436" ca="1">INDEX($AR$3:$AR$102,MATCH(LARGE(COUNTIF($AQ$3:$AQ$102,"&lt;"&amp;$AQ$3:$AQ$102),ROWS(AQ$3:AQ436)),COUNTIF($AQ$3:$AQ$102,"&lt;"&amp;$AQ$3:$AQ$102),0))</f>
        <v>#NUM!</v>
      </c>
    </row>
    <row r="437" spans="23:49" x14ac:dyDescent="0.25">
      <c r="W437" s="213" t="e">
        <f>Data!#REF!</f>
        <v>#REF!</v>
      </c>
      <c r="X437" s="215">
        <f>IF(ISERROR(INDEX(Data!$DY:$IB,MATCH($W437,Data!$DT:$DT,0),MATCH(X$1&amp;"/"&amp;$A$2,Data!$DY$1:$IB$1,0)))=TRUE,0,INDEX(Data!$DY:$IB,MATCH($W437,Data!$DT:$DT,0),MATCH(X$1&amp;"/"&amp;$A$2,Data!$DY$1:$IB$1,0)))</f>
        <v>0</v>
      </c>
      <c r="Y437" s="215">
        <f>IF(ISERROR(INDEX(Data!$DY:$IB,MATCH($W437,Data!$DT:$DT,0),MATCH(Y$1&amp;"/"&amp;$A$2,Data!$DY$1:$IB$1,0)))=TRUE,0,INDEX(Data!$DY:$IB,MATCH($W437,Data!$DT:$DT,0),MATCH(Y$1&amp;"/"&amp;$A$2,Data!$DY$1:$IB$1,0)))</f>
        <v>0</v>
      </c>
      <c r="Z437" s="215">
        <f>IF(ISERROR(INDEX(Data!$DY:$IB,MATCH($W437,Data!$DT:$DT,0),MATCH(Z$1&amp;"/"&amp;$A$2,Data!$DY$1:$IB$1,0)))=TRUE,0,INDEX(Data!$DY:$IB,MATCH($W437,Data!$DT:$DT,0),MATCH(Z$1&amp;"/"&amp;$A$2,Data!$DY$1:$IB$1,0)))</f>
        <v>0</v>
      </c>
      <c r="AA437" s="215">
        <f>IF(ISERROR(INDEX(Data!$DY:$IB,MATCH($W437,Data!$DT:$DT,0),MATCH(AA$1&amp;"/"&amp;$A$2,Data!$DY$1:$IB$1,0)))=TRUE,0,INDEX(Data!$DY:$IB,MATCH($W437,Data!$DT:$DT,0),MATCH(AA$1&amp;"/"&amp;$A$2,Data!$DY$1:$IB$1,0)))</f>
        <v>0</v>
      </c>
      <c r="AB437" s="215">
        <f>IF(ISERROR(INDEX(Data!$DY:$IB,MATCH($W437,Data!$DT:$DT,0),MATCH(AB$1&amp;"/"&amp;$A$2,Data!$DY$1:$IB$1,0)))=TRUE,0,INDEX(Data!$DY:$IB,MATCH($W437,Data!$DT:$DT,0),MATCH(AB$1&amp;"/"&amp;$A$2,Data!$DY$1:$IB$1,0)))</f>
        <v>0</v>
      </c>
      <c r="AC437" s="213">
        <f t="array" aca="1" ref="AC437" ca="1">SUMPRODUCT(($X437:$AB437&lt;=AC$2)*($X437:$AB437&gt;0))</f>
        <v>0</v>
      </c>
      <c r="AD437" s="213">
        <f t="shared" ca="1" si="106"/>
        <v>0</v>
      </c>
      <c r="AE437" s="213">
        <f t="shared" ca="1" si="106"/>
        <v>0</v>
      </c>
      <c r="AF437" s="213">
        <f t="shared" ca="1" si="106"/>
        <v>0</v>
      </c>
      <c r="AG437" s="213">
        <f t="shared" ca="1" si="106"/>
        <v>0</v>
      </c>
      <c r="AH437" s="213">
        <f t="shared" ca="1" si="106"/>
        <v>0</v>
      </c>
      <c r="AI437" s="213">
        <f t="shared" ca="1" si="105"/>
        <v>0</v>
      </c>
      <c r="AJ437" s="213" t="str">
        <f t="shared" ca="1" si="107"/>
        <v/>
      </c>
      <c r="AK437" s="213" t="str">
        <f t="shared" ca="1" si="108"/>
        <v/>
      </c>
      <c r="AL437" s="213" t="str">
        <f t="shared" ca="1" si="109"/>
        <v/>
      </c>
      <c r="AM437" s="213" t="str">
        <f t="shared" ca="1" si="110"/>
        <v/>
      </c>
      <c r="AN437" s="213" t="str">
        <f t="shared" ca="1" si="111"/>
        <v/>
      </c>
      <c r="AO437" s="213" t="str">
        <f t="shared" ca="1" si="112"/>
        <v/>
      </c>
      <c r="AP437" s="213" t="str">
        <f t="shared" ca="1" si="113"/>
        <v/>
      </c>
      <c r="AQ437" s="213" t="str">
        <f t="shared" ca="1" si="114"/>
        <v/>
      </c>
      <c r="AR437" s="204" t="str">
        <f ca="1">IF(OFFSET($AB437,0,MATCH(A$17,AC$1:AI$1,0))=0,"",OFFSET($AB437,0,MATCH(A$17,AC$1:AI$1,0))&amp;" / "&amp;W437 &amp;" ("&amp;INDEX(Data!DX:DX,MATCH(W437,Data!DT:DT,0))&amp;")")</f>
        <v/>
      </c>
      <c r="AS437" s="204" t="e">
        <f>INDEX(Data!DX:DX,MATCH(W437,Data!DT:DT,0))</f>
        <v>#REF!</v>
      </c>
      <c r="AT437" s="204" t="e">
        <f>MID(INDEX(Data!A:A,MATCH(W437,Data!DT:DT,0)),2,5)</f>
        <v>#REF!</v>
      </c>
      <c r="AU437" s="204" t="e">
        <f>INDEX(Data!DW:DW,MATCH(W437,Data!DT:DT,0))</f>
        <v>#REF!</v>
      </c>
      <c r="AV437" s="204" t="str">
        <f t="shared" ca="1" si="115"/>
        <v/>
      </c>
      <c r="AW437" s="204" t="e">
        <f t="array" aca="1" ref="AW437" ca="1">INDEX($AR$3:$AR$102,MATCH(LARGE(COUNTIF($AQ$3:$AQ$102,"&lt;"&amp;$AQ$3:$AQ$102),ROWS(AQ$3:AQ437)),COUNTIF($AQ$3:$AQ$102,"&lt;"&amp;$AQ$3:$AQ$102),0))</f>
        <v>#NUM!</v>
      </c>
    </row>
    <row r="438" spans="23:49" x14ac:dyDescent="0.25">
      <c r="W438" s="213" t="e">
        <f>Data!#REF!</f>
        <v>#REF!</v>
      </c>
      <c r="X438" s="215">
        <f>IF(ISERROR(INDEX(Data!$DY:$IB,MATCH($W438,Data!$DT:$DT,0),MATCH(X$1&amp;"/"&amp;$A$2,Data!$DY$1:$IB$1,0)))=TRUE,0,INDEX(Data!$DY:$IB,MATCH($W438,Data!$DT:$DT,0),MATCH(X$1&amp;"/"&amp;$A$2,Data!$DY$1:$IB$1,0)))</f>
        <v>0</v>
      </c>
      <c r="Y438" s="215">
        <f>IF(ISERROR(INDEX(Data!$DY:$IB,MATCH($W438,Data!$DT:$DT,0),MATCH(Y$1&amp;"/"&amp;$A$2,Data!$DY$1:$IB$1,0)))=TRUE,0,INDEX(Data!$DY:$IB,MATCH($W438,Data!$DT:$DT,0),MATCH(Y$1&amp;"/"&amp;$A$2,Data!$DY$1:$IB$1,0)))</f>
        <v>0</v>
      </c>
      <c r="Z438" s="215">
        <f>IF(ISERROR(INDEX(Data!$DY:$IB,MATCH($W438,Data!$DT:$DT,0),MATCH(Z$1&amp;"/"&amp;$A$2,Data!$DY$1:$IB$1,0)))=TRUE,0,INDEX(Data!$DY:$IB,MATCH($W438,Data!$DT:$DT,0),MATCH(Z$1&amp;"/"&amp;$A$2,Data!$DY$1:$IB$1,0)))</f>
        <v>0</v>
      </c>
      <c r="AA438" s="215">
        <f>IF(ISERROR(INDEX(Data!$DY:$IB,MATCH($W438,Data!$DT:$DT,0),MATCH(AA$1&amp;"/"&amp;$A$2,Data!$DY$1:$IB$1,0)))=TRUE,0,INDEX(Data!$DY:$IB,MATCH($W438,Data!$DT:$DT,0),MATCH(AA$1&amp;"/"&amp;$A$2,Data!$DY$1:$IB$1,0)))</f>
        <v>0</v>
      </c>
      <c r="AB438" s="215">
        <f>IF(ISERROR(INDEX(Data!$DY:$IB,MATCH($W438,Data!$DT:$DT,0),MATCH(AB$1&amp;"/"&amp;$A$2,Data!$DY$1:$IB$1,0)))=TRUE,0,INDEX(Data!$DY:$IB,MATCH($W438,Data!$DT:$DT,0),MATCH(AB$1&amp;"/"&amp;$A$2,Data!$DY$1:$IB$1,0)))</f>
        <v>0</v>
      </c>
      <c r="AC438" s="213">
        <f t="array" aca="1" ref="AC438" ca="1">SUMPRODUCT(($X438:$AB438&lt;=AC$2)*($X438:$AB438&gt;0))</f>
        <v>0</v>
      </c>
      <c r="AD438" s="213">
        <f t="shared" ca="1" si="106"/>
        <v>0</v>
      </c>
      <c r="AE438" s="213">
        <f t="shared" ca="1" si="106"/>
        <v>0</v>
      </c>
      <c r="AF438" s="213">
        <f t="shared" ca="1" si="106"/>
        <v>0</v>
      </c>
      <c r="AG438" s="213">
        <f t="shared" ca="1" si="106"/>
        <v>0</v>
      </c>
      <c r="AH438" s="213">
        <f t="shared" ca="1" si="106"/>
        <v>0</v>
      </c>
      <c r="AI438" s="213">
        <f t="shared" ca="1" si="105"/>
        <v>0</v>
      </c>
      <c r="AJ438" s="213" t="str">
        <f t="shared" ca="1" si="107"/>
        <v/>
      </c>
      <c r="AK438" s="213" t="str">
        <f t="shared" ca="1" si="108"/>
        <v/>
      </c>
      <c r="AL438" s="213" t="str">
        <f t="shared" ca="1" si="109"/>
        <v/>
      </c>
      <c r="AM438" s="213" t="str">
        <f t="shared" ca="1" si="110"/>
        <v/>
      </c>
      <c r="AN438" s="213" t="str">
        <f t="shared" ca="1" si="111"/>
        <v/>
      </c>
      <c r="AO438" s="213" t="str">
        <f t="shared" ca="1" si="112"/>
        <v/>
      </c>
      <c r="AP438" s="213" t="str">
        <f t="shared" ca="1" si="113"/>
        <v/>
      </c>
      <c r="AQ438" s="213" t="str">
        <f t="shared" ca="1" si="114"/>
        <v/>
      </c>
      <c r="AR438" s="204" t="str">
        <f ca="1">IF(OFFSET($AB438,0,MATCH(A$17,AC$1:AI$1,0))=0,"",OFFSET($AB438,0,MATCH(A$17,AC$1:AI$1,0))&amp;" / "&amp;W438 &amp;" ("&amp;INDEX(Data!DX:DX,MATCH(W438,Data!DT:DT,0))&amp;")")</f>
        <v/>
      </c>
      <c r="AS438" s="204" t="e">
        <f>INDEX(Data!DX:DX,MATCH(W438,Data!DT:DT,0))</f>
        <v>#REF!</v>
      </c>
      <c r="AT438" s="204" t="e">
        <f>MID(INDEX(Data!A:A,MATCH(W438,Data!DT:DT,0)),2,5)</f>
        <v>#REF!</v>
      </c>
      <c r="AU438" s="204" t="e">
        <f>INDEX(Data!DW:DW,MATCH(W438,Data!DT:DT,0))</f>
        <v>#REF!</v>
      </c>
      <c r="AV438" s="204" t="str">
        <f t="shared" ca="1" si="115"/>
        <v/>
      </c>
      <c r="AW438" s="204" t="e">
        <f t="array" aca="1" ref="AW438" ca="1">INDEX($AR$3:$AR$102,MATCH(LARGE(COUNTIF($AQ$3:$AQ$102,"&lt;"&amp;$AQ$3:$AQ$102),ROWS(AQ$3:AQ438)),COUNTIF($AQ$3:$AQ$102,"&lt;"&amp;$AQ$3:$AQ$102),0))</f>
        <v>#NUM!</v>
      </c>
    </row>
    <row r="439" spans="23:49" x14ac:dyDescent="0.25">
      <c r="W439" s="213" t="e">
        <f>Data!#REF!</f>
        <v>#REF!</v>
      </c>
      <c r="X439" s="215">
        <f>IF(ISERROR(INDEX(Data!$DY:$IB,MATCH($W439,Data!$DT:$DT,0),MATCH(X$1&amp;"/"&amp;$A$2,Data!$DY$1:$IB$1,0)))=TRUE,0,INDEX(Data!$DY:$IB,MATCH($W439,Data!$DT:$DT,0),MATCH(X$1&amp;"/"&amp;$A$2,Data!$DY$1:$IB$1,0)))</f>
        <v>0</v>
      </c>
      <c r="Y439" s="215">
        <f>IF(ISERROR(INDEX(Data!$DY:$IB,MATCH($W439,Data!$DT:$DT,0),MATCH(Y$1&amp;"/"&amp;$A$2,Data!$DY$1:$IB$1,0)))=TRUE,0,INDEX(Data!$DY:$IB,MATCH($W439,Data!$DT:$DT,0),MATCH(Y$1&amp;"/"&amp;$A$2,Data!$DY$1:$IB$1,0)))</f>
        <v>0</v>
      </c>
      <c r="Z439" s="215">
        <f>IF(ISERROR(INDEX(Data!$DY:$IB,MATCH($W439,Data!$DT:$DT,0),MATCH(Z$1&amp;"/"&amp;$A$2,Data!$DY$1:$IB$1,0)))=TRUE,0,INDEX(Data!$DY:$IB,MATCH($W439,Data!$DT:$DT,0),MATCH(Z$1&amp;"/"&amp;$A$2,Data!$DY$1:$IB$1,0)))</f>
        <v>0</v>
      </c>
      <c r="AA439" s="215">
        <f>IF(ISERROR(INDEX(Data!$DY:$IB,MATCH($W439,Data!$DT:$DT,0),MATCH(AA$1&amp;"/"&amp;$A$2,Data!$DY$1:$IB$1,0)))=TRUE,0,INDEX(Data!$DY:$IB,MATCH($W439,Data!$DT:$DT,0),MATCH(AA$1&amp;"/"&amp;$A$2,Data!$DY$1:$IB$1,0)))</f>
        <v>0</v>
      </c>
      <c r="AB439" s="215">
        <f>IF(ISERROR(INDEX(Data!$DY:$IB,MATCH($W439,Data!$DT:$DT,0),MATCH(AB$1&amp;"/"&amp;$A$2,Data!$DY$1:$IB$1,0)))=TRUE,0,INDEX(Data!$DY:$IB,MATCH($W439,Data!$DT:$DT,0),MATCH(AB$1&amp;"/"&amp;$A$2,Data!$DY$1:$IB$1,0)))</f>
        <v>0</v>
      </c>
      <c r="AC439" s="213">
        <f t="array" aca="1" ref="AC439" ca="1">SUMPRODUCT(($X439:$AB439&lt;=AC$2)*($X439:$AB439&gt;0))</f>
        <v>0</v>
      </c>
      <c r="AD439" s="213">
        <f t="shared" ca="1" si="106"/>
        <v>0</v>
      </c>
      <c r="AE439" s="213">
        <f t="shared" ca="1" si="106"/>
        <v>0</v>
      </c>
      <c r="AF439" s="213">
        <f t="shared" ca="1" si="106"/>
        <v>0</v>
      </c>
      <c r="AG439" s="213">
        <f t="shared" ca="1" si="106"/>
        <v>0</v>
      </c>
      <c r="AH439" s="213">
        <f t="shared" ca="1" si="106"/>
        <v>0</v>
      </c>
      <c r="AI439" s="213">
        <f t="shared" ca="1" si="105"/>
        <v>0</v>
      </c>
      <c r="AJ439" s="213" t="str">
        <f t="shared" ca="1" si="107"/>
        <v/>
      </c>
      <c r="AK439" s="213" t="str">
        <f t="shared" ca="1" si="108"/>
        <v/>
      </c>
      <c r="AL439" s="213" t="str">
        <f t="shared" ca="1" si="109"/>
        <v/>
      </c>
      <c r="AM439" s="213" t="str">
        <f t="shared" ca="1" si="110"/>
        <v/>
      </c>
      <c r="AN439" s="213" t="str">
        <f t="shared" ca="1" si="111"/>
        <v/>
      </c>
      <c r="AO439" s="213" t="str">
        <f t="shared" ca="1" si="112"/>
        <v/>
      </c>
      <c r="AP439" s="213" t="str">
        <f t="shared" ca="1" si="113"/>
        <v/>
      </c>
      <c r="AQ439" s="213" t="str">
        <f t="shared" ca="1" si="114"/>
        <v/>
      </c>
      <c r="AR439" s="204" t="str">
        <f ca="1">IF(OFFSET($AB439,0,MATCH(A$17,AC$1:AI$1,0))=0,"",OFFSET($AB439,0,MATCH(A$17,AC$1:AI$1,0))&amp;" / "&amp;W439 &amp;" ("&amp;INDEX(Data!DX:DX,MATCH(W439,Data!DT:DT,0))&amp;")")</f>
        <v/>
      </c>
      <c r="AS439" s="204" t="e">
        <f>INDEX(Data!DX:DX,MATCH(W439,Data!DT:DT,0))</f>
        <v>#REF!</v>
      </c>
      <c r="AT439" s="204" t="e">
        <f>MID(INDEX(Data!A:A,MATCH(W439,Data!DT:DT,0)),2,5)</f>
        <v>#REF!</v>
      </c>
      <c r="AU439" s="204" t="e">
        <f>INDEX(Data!DW:DW,MATCH(W439,Data!DT:DT,0))</f>
        <v>#REF!</v>
      </c>
      <c r="AV439" s="204" t="str">
        <f t="shared" ca="1" si="115"/>
        <v/>
      </c>
      <c r="AW439" s="204" t="e">
        <f t="array" aca="1" ref="AW439" ca="1">INDEX($AR$3:$AR$102,MATCH(LARGE(COUNTIF($AQ$3:$AQ$102,"&lt;"&amp;$AQ$3:$AQ$102),ROWS(AQ$3:AQ439)),COUNTIF($AQ$3:$AQ$102,"&lt;"&amp;$AQ$3:$AQ$102),0))</f>
        <v>#NUM!</v>
      </c>
    </row>
    <row r="440" spans="23:49" x14ac:dyDescent="0.25">
      <c r="W440" s="213" t="e">
        <f>Data!#REF!</f>
        <v>#REF!</v>
      </c>
      <c r="X440" s="215">
        <f>IF(ISERROR(INDEX(Data!$DY:$IB,MATCH($W440,Data!$DT:$DT,0),MATCH(X$1&amp;"/"&amp;$A$2,Data!$DY$1:$IB$1,0)))=TRUE,0,INDEX(Data!$DY:$IB,MATCH($W440,Data!$DT:$DT,0),MATCH(X$1&amp;"/"&amp;$A$2,Data!$DY$1:$IB$1,0)))</f>
        <v>0</v>
      </c>
      <c r="Y440" s="215">
        <f>IF(ISERROR(INDEX(Data!$DY:$IB,MATCH($W440,Data!$DT:$DT,0),MATCH(Y$1&amp;"/"&amp;$A$2,Data!$DY$1:$IB$1,0)))=TRUE,0,INDEX(Data!$DY:$IB,MATCH($W440,Data!$DT:$DT,0),MATCH(Y$1&amp;"/"&amp;$A$2,Data!$DY$1:$IB$1,0)))</f>
        <v>0</v>
      </c>
      <c r="Z440" s="215">
        <f>IF(ISERROR(INDEX(Data!$DY:$IB,MATCH($W440,Data!$DT:$DT,0),MATCH(Z$1&amp;"/"&amp;$A$2,Data!$DY$1:$IB$1,0)))=TRUE,0,INDEX(Data!$DY:$IB,MATCH($W440,Data!$DT:$DT,0),MATCH(Z$1&amp;"/"&amp;$A$2,Data!$DY$1:$IB$1,0)))</f>
        <v>0</v>
      </c>
      <c r="AA440" s="215">
        <f>IF(ISERROR(INDEX(Data!$DY:$IB,MATCH($W440,Data!$DT:$DT,0),MATCH(AA$1&amp;"/"&amp;$A$2,Data!$DY$1:$IB$1,0)))=TRUE,0,INDEX(Data!$DY:$IB,MATCH($W440,Data!$DT:$DT,0),MATCH(AA$1&amp;"/"&amp;$A$2,Data!$DY$1:$IB$1,0)))</f>
        <v>0</v>
      </c>
      <c r="AB440" s="215">
        <f>IF(ISERROR(INDEX(Data!$DY:$IB,MATCH($W440,Data!$DT:$DT,0),MATCH(AB$1&amp;"/"&amp;$A$2,Data!$DY$1:$IB$1,0)))=TRUE,0,INDEX(Data!$DY:$IB,MATCH($W440,Data!$DT:$DT,0),MATCH(AB$1&amp;"/"&amp;$A$2,Data!$DY$1:$IB$1,0)))</f>
        <v>0</v>
      </c>
      <c r="AC440" s="213">
        <f t="array" aca="1" ref="AC440" ca="1">SUMPRODUCT(($X440:$AB440&lt;=AC$2)*($X440:$AB440&gt;0))</f>
        <v>0</v>
      </c>
      <c r="AD440" s="213">
        <f t="shared" ca="1" si="106"/>
        <v>0</v>
      </c>
      <c r="AE440" s="213">
        <f t="shared" ca="1" si="106"/>
        <v>0</v>
      </c>
      <c r="AF440" s="213">
        <f t="shared" ca="1" si="106"/>
        <v>0</v>
      </c>
      <c r="AG440" s="213">
        <f t="shared" ca="1" si="106"/>
        <v>0</v>
      </c>
      <c r="AH440" s="213">
        <f t="shared" ca="1" si="106"/>
        <v>0</v>
      </c>
      <c r="AI440" s="213">
        <f t="shared" ca="1" si="105"/>
        <v>0</v>
      </c>
      <c r="AJ440" s="213" t="str">
        <f t="shared" ca="1" si="107"/>
        <v/>
      </c>
      <c r="AK440" s="213" t="str">
        <f t="shared" ca="1" si="108"/>
        <v/>
      </c>
      <c r="AL440" s="213" t="str">
        <f t="shared" ca="1" si="109"/>
        <v/>
      </c>
      <c r="AM440" s="213" t="str">
        <f t="shared" ca="1" si="110"/>
        <v/>
      </c>
      <c r="AN440" s="213" t="str">
        <f t="shared" ca="1" si="111"/>
        <v/>
      </c>
      <c r="AO440" s="213" t="str">
        <f t="shared" ca="1" si="112"/>
        <v/>
      </c>
      <c r="AP440" s="213" t="str">
        <f t="shared" ca="1" si="113"/>
        <v/>
      </c>
      <c r="AQ440" s="213" t="str">
        <f t="shared" ca="1" si="114"/>
        <v/>
      </c>
      <c r="AR440" s="204" t="str">
        <f ca="1">IF(OFFSET($AB440,0,MATCH(A$17,AC$1:AI$1,0))=0,"",OFFSET($AB440,0,MATCH(A$17,AC$1:AI$1,0))&amp;" / "&amp;W440 &amp;" ("&amp;INDEX(Data!DX:DX,MATCH(W440,Data!DT:DT,0))&amp;")")</f>
        <v/>
      </c>
      <c r="AS440" s="204" t="e">
        <f>INDEX(Data!DX:DX,MATCH(W440,Data!DT:DT,0))</f>
        <v>#REF!</v>
      </c>
      <c r="AT440" s="204" t="e">
        <f>MID(INDEX(Data!A:A,MATCH(W440,Data!DT:DT,0)),2,5)</f>
        <v>#REF!</v>
      </c>
      <c r="AU440" s="204" t="e">
        <f>INDEX(Data!DW:DW,MATCH(W440,Data!DT:DT,0))</f>
        <v>#REF!</v>
      </c>
      <c r="AV440" s="204" t="str">
        <f t="shared" ca="1" si="115"/>
        <v/>
      </c>
      <c r="AW440" s="204" t="e">
        <f t="array" aca="1" ref="AW440" ca="1">INDEX($AR$3:$AR$102,MATCH(LARGE(COUNTIF($AQ$3:$AQ$102,"&lt;"&amp;$AQ$3:$AQ$102),ROWS(AQ$3:AQ440)),COUNTIF($AQ$3:$AQ$102,"&lt;"&amp;$AQ$3:$AQ$102),0))</f>
        <v>#NUM!</v>
      </c>
    </row>
    <row r="441" spans="23:49" x14ac:dyDescent="0.25">
      <c r="W441" s="213" t="e">
        <f>Data!#REF!</f>
        <v>#REF!</v>
      </c>
      <c r="X441" s="215">
        <f>IF(ISERROR(INDEX(Data!$DY:$IB,MATCH($W441,Data!$DT:$DT,0),MATCH(X$1&amp;"/"&amp;$A$2,Data!$DY$1:$IB$1,0)))=TRUE,0,INDEX(Data!$DY:$IB,MATCH($W441,Data!$DT:$DT,0),MATCH(X$1&amp;"/"&amp;$A$2,Data!$DY$1:$IB$1,0)))</f>
        <v>0</v>
      </c>
      <c r="Y441" s="215">
        <f>IF(ISERROR(INDEX(Data!$DY:$IB,MATCH($W441,Data!$DT:$DT,0),MATCH(Y$1&amp;"/"&amp;$A$2,Data!$DY$1:$IB$1,0)))=TRUE,0,INDEX(Data!$DY:$IB,MATCH($W441,Data!$DT:$DT,0),MATCH(Y$1&amp;"/"&amp;$A$2,Data!$DY$1:$IB$1,0)))</f>
        <v>0</v>
      </c>
      <c r="Z441" s="215">
        <f>IF(ISERROR(INDEX(Data!$DY:$IB,MATCH($W441,Data!$DT:$DT,0),MATCH(Z$1&amp;"/"&amp;$A$2,Data!$DY$1:$IB$1,0)))=TRUE,0,INDEX(Data!$DY:$IB,MATCH($W441,Data!$DT:$DT,0),MATCH(Z$1&amp;"/"&amp;$A$2,Data!$DY$1:$IB$1,0)))</f>
        <v>0</v>
      </c>
      <c r="AA441" s="215">
        <f>IF(ISERROR(INDEX(Data!$DY:$IB,MATCH($W441,Data!$DT:$DT,0),MATCH(AA$1&amp;"/"&amp;$A$2,Data!$DY$1:$IB$1,0)))=TRUE,0,INDEX(Data!$DY:$IB,MATCH($W441,Data!$DT:$DT,0),MATCH(AA$1&amp;"/"&amp;$A$2,Data!$DY$1:$IB$1,0)))</f>
        <v>0</v>
      </c>
      <c r="AB441" s="215">
        <f>IF(ISERROR(INDEX(Data!$DY:$IB,MATCH($W441,Data!$DT:$DT,0),MATCH(AB$1&amp;"/"&amp;$A$2,Data!$DY$1:$IB$1,0)))=TRUE,0,INDEX(Data!$DY:$IB,MATCH($W441,Data!$DT:$DT,0),MATCH(AB$1&amp;"/"&amp;$A$2,Data!$DY$1:$IB$1,0)))</f>
        <v>0</v>
      </c>
      <c r="AC441" s="213">
        <f t="array" aca="1" ref="AC441" ca="1">SUMPRODUCT(($X441:$AB441&lt;=AC$2)*($X441:$AB441&gt;0))</f>
        <v>0</v>
      </c>
      <c r="AD441" s="213">
        <f t="shared" ca="1" si="106"/>
        <v>0</v>
      </c>
      <c r="AE441" s="213">
        <f t="shared" ca="1" si="106"/>
        <v>0</v>
      </c>
      <c r="AF441" s="213">
        <f t="shared" ca="1" si="106"/>
        <v>0</v>
      </c>
      <c r="AG441" s="213">
        <f t="shared" ca="1" si="106"/>
        <v>0</v>
      </c>
      <c r="AH441" s="213">
        <f t="shared" ca="1" si="106"/>
        <v>0</v>
      </c>
      <c r="AI441" s="213">
        <f t="shared" ca="1" si="105"/>
        <v>0</v>
      </c>
      <c r="AJ441" s="213" t="str">
        <f t="shared" ca="1" si="107"/>
        <v/>
      </c>
      <c r="AK441" s="213" t="str">
        <f t="shared" ca="1" si="108"/>
        <v/>
      </c>
      <c r="AL441" s="213" t="str">
        <f t="shared" ca="1" si="109"/>
        <v/>
      </c>
      <c r="AM441" s="213" t="str">
        <f t="shared" ca="1" si="110"/>
        <v/>
      </c>
      <c r="AN441" s="213" t="str">
        <f t="shared" ca="1" si="111"/>
        <v/>
      </c>
      <c r="AO441" s="213" t="str">
        <f t="shared" ca="1" si="112"/>
        <v/>
      </c>
      <c r="AP441" s="213" t="str">
        <f t="shared" ca="1" si="113"/>
        <v/>
      </c>
      <c r="AQ441" s="213" t="str">
        <f t="shared" ca="1" si="114"/>
        <v/>
      </c>
      <c r="AR441" s="204" t="str">
        <f ca="1">IF(OFFSET($AB441,0,MATCH(A$17,AC$1:AI$1,0))=0,"",OFFSET($AB441,0,MATCH(A$17,AC$1:AI$1,0))&amp;" / "&amp;W441 &amp;" ("&amp;INDEX(Data!DX:DX,MATCH(W441,Data!DT:DT,0))&amp;")")</f>
        <v/>
      </c>
      <c r="AS441" s="204" t="e">
        <f>INDEX(Data!DX:DX,MATCH(W441,Data!DT:DT,0))</f>
        <v>#REF!</v>
      </c>
      <c r="AT441" s="204" t="e">
        <f>MID(INDEX(Data!A:A,MATCH(W441,Data!DT:DT,0)),2,5)</f>
        <v>#REF!</v>
      </c>
      <c r="AU441" s="204" t="e">
        <f>INDEX(Data!DW:DW,MATCH(W441,Data!DT:DT,0))</f>
        <v>#REF!</v>
      </c>
      <c r="AV441" s="204" t="str">
        <f t="shared" ca="1" si="115"/>
        <v/>
      </c>
      <c r="AW441" s="204" t="e">
        <f t="array" aca="1" ref="AW441" ca="1">INDEX($AR$3:$AR$102,MATCH(LARGE(COUNTIF($AQ$3:$AQ$102,"&lt;"&amp;$AQ$3:$AQ$102),ROWS(AQ$3:AQ441)),COUNTIF($AQ$3:$AQ$102,"&lt;"&amp;$AQ$3:$AQ$102),0))</f>
        <v>#NUM!</v>
      </c>
    </row>
    <row r="442" spans="23:49" x14ac:dyDescent="0.25">
      <c r="W442" s="213" t="e">
        <f>Data!#REF!</f>
        <v>#REF!</v>
      </c>
      <c r="X442" s="215">
        <f>IF(ISERROR(INDEX(Data!$DY:$IB,MATCH($W442,Data!$DT:$DT,0),MATCH(X$1&amp;"/"&amp;$A$2,Data!$DY$1:$IB$1,0)))=TRUE,0,INDEX(Data!$DY:$IB,MATCH($W442,Data!$DT:$DT,0),MATCH(X$1&amp;"/"&amp;$A$2,Data!$DY$1:$IB$1,0)))</f>
        <v>0</v>
      </c>
      <c r="Y442" s="215">
        <f>IF(ISERROR(INDEX(Data!$DY:$IB,MATCH($W442,Data!$DT:$DT,0),MATCH(Y$1&amp;"/"&amp;$A$2,Data!$DY$1:$IB$1,0)))=TRUE,0,INDEX(Data!$DY:$IB,MATCH($W442,Data!$DT:$DT,0),MATCH(Y$1&amp;"/"&amp;$A$2,Data!$DY$1:$IB$1,0)))</f>
        <v>0</v>
      </c>
      <c r="Z442" s="215">
        <f>IF(ISERROR(INDEX(Data!$DY:$IB,MATCH($W442,Data!$DT:$DT,0),MATCH(Z$1&amp;"/"&amp;$A$2,Data!$DY$1:$IB$1,0)))=TRUE,0,INDEX(Data!$DY:$IB,MATCH($W442,Data!$DT:$DT,0),MATCH(Z$1&amp;"/"&amp;$A$2,Data!$DY$1:$IB$1,0)))</f>
        <v>0</v>
      </c>
      <c r="AA442" s="215">
        <f>IF(ISERROR(INDEX(Data!$DY:$IB,MATCH($W442,Data!$DT:$DT,0),MATCH(AA$1&amp;"/"&amp;$A$2,Data!$DY$1:$IB$1,0)))=TRUE,0,INDEX(Data!$DY:$IB,MATCH($W442,Data!$DT:$DT,0),MATCH(AA$1&amp;"/"&amp;$A$2,Data!$DY$1:$IB$1,0)))</f>
        <v>0</v>
      </c>
      <c r="AB442" s="215">
        <f>IF(ISERROR(INDEX(Data!$DY:$IB,MATCH($W442,Data!$DT:$DT,0),MATCH(AB$1&amp;"/"&amp;$A$2,Data!$DY$1:$IB$1,0)))=TRUE,0,INDEX(Data!$DY:$IB,MATCH($W442,Data!$DT:$DT,0),MATCH(AB$1&amp;"/"&amp;$A$2,Data!$DY$1:$IB$1,0)))</f>
        <v>0</v>
      </c>
      <c r="AC442" s="213">
        <f t="array" aca="1" ref="AC442" ca="1">SUMPRODUCT(($X442:$AB442&lt;=AC$2)*($X442:$AB442&gt;0))</f>
        <v>0</v>
      </c>
      <c r="AD442" s="213">
        <f t="shared" ca="1" si="106"/>
        <v>0</v>
      </c>
      <c r="AE442" s="213">
        <f t="shared" ca="1" si="106"/>
        <v>0</v>
      </c>
      <c r="AF442" s="213">
        <f t="shared" ca="1" si="106"/>
        <v>0</v>
      </c>
      <c r="AG442" s="213">
        <f t="shared" ca="1" si="106"/>
        <v>0</v>
      </c>
      <c r="AH442" s="213">
        <f t="shared" ca="1" si="106"/>
        <v>0</v>
      </c>
      <c r="AI442" s="213">
        <f t="shared" ca="1" si="105"/>
        <v>0</v>
      </c>
      <c r="AJ442" s="213" t="str">
        <f t="shared" ca="1" si="107"/>
        <v/>
      </c>
      <c r="AK442" s="213" t="str">
        <f t="shared" ca="1" si="108"/>
        <v/>
      </c>
      <c r="AL442" s="213" t="str">
        <f t="shared" ca="1" si="109"/>
        <v/>
      </c>
      <c r="AM442" s="213" t="str">
        <f t="shared" ca="1" si="110"/>
        <v/>
      </c>
      <c r="AN442" s="213" t="str">
        <f t="shared" ca="1" si="111"/>
        <v/>
      </c>
      <c r="AO442" s="213" t="str">
        <f t="shared" ca="1" si="112"/>
        <v/>
      </c>
      <c r="AP442" s="213" t="str">
        <f t="shared" ca="1" si="113"/>
        <v/>
      </c>
      <c r="AQ442" s="213" t="str">
        <f t="shared" ca="1" si="114"/>
        <v/>
      </c>
      <c r="AR442" s="204" t="str">
        <f ca="1">IF(OFFSET($AB442,0,MATCH(A$17,AC$1:AI$1,0))=0,"",OFFSET($AB442,0,MATCH(A$17,AC$1:AI$1,0))&amp;" / "&amp;W442 &amp;" ("&amp;INDEX(Data!DX:DX,MATCH(W442,Data!DT:DT,0))&amp;")")</f>
        <v/>
      </c>
      <c r="AS442" s="204" t="e">
        <f>INDEX(Data!DX:DX,MATCH(W442,Data!DT:DT,0))</f>
        <v>#REF!</v>
      </c>
      <c r="AT442" s="204" t="e">
        <f>MID(INDEX(Data!A:A,MATCH(W442,Data!DT:DT,0)),2,5)</f>
        <v>#REF!</v>
      </c>
      <c r="AU442" s="204" t="e">
        <f>INDEX(Data!DW:DW,MATCH(W442,Data!DT:DT,0))</f>
        <v>#REF!</v>
      </c>
      <c r="AV442" s="204" t="str">
        <f t="shared" ca="1" si="115"/>
        <v/>
      </c>
      <c r="AW442" s="204" t="e">
        <f t="array" aca="1" ref="AW442" ca="1">INDEX($AR$3:$AR$102,MATCH(LARGE(COUNTIF($AQ$3:$AQ$102,"&lt;"&amp;$AQ$3:$AQ$102),ROWS(AQ$3:AQ442)),COUNTIF($AQ$3:$AQ$102,"&lt;"&amp;$AQ$3:$AQ$102),0))</f>
        <v>#NUM!</v>
      </c>
    </row>
    <row r="443" spans="23:49" x14ac:dyDescent="0.25">
      <c r="W443" s="213" t="e">
        <f>Data!#REF!</f>
        <v>#REF!</v>
      </c>
      <c r="X443" s="215">
        <f>IF(ISERROR(INDEX(Data!$DY:$IB,MATCH($W443,Data!$DT:$DT,0),MATCH(X$1&amp;"/"&amp;$A$2,Data!$DY$1:$IB$1,0)))=TRUE,0,INDEX(Data!$DY:$IB,MATCH($W443,Data!$DT:$DT,0),MATCH(X$1&amp;"/"&amp;$A$2,Data!$DY$1:$IB$1,0)))</f>
        <v>0</v>
      </c>
      <c r="Y443" s="215">
        <f>IF(ISERROR(INDEX(Data!$DY:$IB,MATCH($W443,Data!$DT:$DT,0),MATCH(Y$1&amp;"/"&amp;$A$2,Data!$DY$1:$IB$1,0)))=TRUE,0,INDEX(Data!$DY:$IB,MATCH($W443,Data!$DT:$DT,0),MATCH(Y$1&amp;"/"&amp;$A$2,Data!$DY$1:$IB$1,0)))</f>
        <v>0</v>
      </c>
      <c r="Z443" s="215">
        <f>IF(ISERROR(INDEX(Data!$DY:$IB,MATCH($W443,Data!$DT:$DT,0),MATCH(Z$1&amp;"/"&amp;$A$2,Data!$DY$1:$IB$1,0)))=TRUE,0,INDEX(Data!$DY:$IB,MATCH($W443,Data!$DT:$DT,0),MATCH(Z$1&amp;"/"&amp;$A$2,Data!$DY$1:$IB$1,0)))</f>
        <v>0</v>
      </c>
      <c r="AA443" s="215">
        <f>IF(ISERROR(INDEX(Data!$DY:$IB,MATCH($W443,Data!$DT:$DT,0),MATCH(AA$1&amp;"/"&amp;$A$2,Data!$DY$1:$IB$1,0)))=TRUE,0,INDEX(Data!$DY:$IB,MATCH($W443,Data!$DT:$DT,0),MATCH(AA$1&amp;"/"&amp;$A$2,Data!$DY$1:$IB$1,0)))</f>
        <v>0</v>
      </c>
      <c r="AB443" s="215">
        <f>IF(ISERROR(INDEX(Data!$DY:$IB,MATCH($W443,Data!$DT:$DT,0),MATCH(AB$1&amp;"/"&amp;$A$2,Data!$DY$1:$IB$1,0)))=TRUE,0,INDEX(Data!$DY:$IB,MATCH($W443,Data!$DT:$DT,0),MATCH(AB$1&amp;"/"&amp;$A$2,Data!$DY$1:$IB$1,0)))</f>
        <v>0</v>
      </c>
      <c r="AC443" s="213">
        <f t="array" aca="1" ref="AC443" ca="1">SUMPRODUCT(($X443:$AB443&lt;=AC$2)*($X443:$AB443&gt;0))</f>
        <v>0</v>
      </c>
      <c r="AD443" s="213">
        <f t="shared" ca="1" si="106"/>
        <v>0</v>
      </c>
      <c r="AE443" s="213">
        <f t="shared" ca="1" si="106"/>
        <v>0</v>
      </c>
      <c r="AF443" s="213">
        <f t="shared" ca="1" si="106"/>
        <v>0</v>
      </c>
      <c r="AG443" s="213">
        <f t="shared" ca="1" si="106"/>
        <v>0</v>
      </c>
      <c r="AH443" s="213">
        <f t="shared" ca="1" si="106"/>
        <v>0</v>
      </c>
      <c r="AI443" s="213">
        <f t="shared" ca="1" si="105"/>
        <v>0</v>
      </c>
      <c r="AJ443" s="213" t="str">
        <f t="shared" ca="1" si="107"/>
        <v/>
      </c>
      <c r="AK443" s="213" t="str">
        <f t="shared" ca="1" si="108"/>
        <v/>
      </c>
      <c r="AL443" s="213" t="str">
        <f t="shared" ca="1" si="109"/>
        <v/>
      </c>
      <c r="AM443" s="213" t="str">
        <f t="shared" ca="1" si="110"/>
        <v/>
      </c>
      <c r="AN443" s="213" t="str">
        <f t="shared" ca="1" si="111"/>
        <v/>
      </c>
      <c r="AO443" s="213" t="str">
        <f t="shared" ca="1" si="112"/>
        <v/>
      </c>
      <c r="AP443" s="213" t="str">
        <f t="shared" ca="1" si="113"/>
        <v/>
      </c>
      <c r="AQ443" s="213" t="str">
        <f t="shared" ca="1" si="114"/>
        <v/>
      </c>
      <c r="AR443" s="204" t="str">
        <f ca="1">IF(OFFSET($AB443,0,MATCH(A$17,AC$1:AI$1,0))=0,"",OFFSET($AB443,0,MATCH(A$17,AC$1:AI$1,0))&amp;" / "&amp;W443 &amp;" ("&amp;INDEX(Data!DX:DX,MATCH(W443,Data!DT:DT,0))&amp;")")</f>
        <v/>
      </c>
      <c r="AS443" s="204" t="e">
        <f>INDEX(Data!DX:DX,MATCH(W443,Data!DT:DT,0))</f>
        <v>#REF!</v>
      </c>
      <c r="AT443" s="204" t="e">
        <f>MID(INDEX(Data!A:A,MATCH(W443,Data!DT:DT,0)),2,5)</f>
        <v>#REF!</v>
      </c>
      <c r="AU443" s="204" t="e">
        <f>INDEX(Data!DW:DW,MATCH(W443,Data!DT:DT,0))</f>
        <v>#REF!</v>
      </c>
      <c r="AV443" s="204" t="str">
        <f t="shared" ca="1" si="115"/>
        <v/>
      </c>
      <c r="AW443" s="204" t="e">
        <f t="array" aca="1" ref="AW443" ca="1">INDEX($AR$3:$AR$102,MATCH(LARGE(COUNTIF($AQ$3:$AQ$102,"&lt;"&amp;$AQ$3:$AQ$102),ROWS(AQ$3:AQ443)),COUNTIF($AQ$3:$AQ$102,"&lt;"&amp;$AQ$3:$AQ$102),0))</f>
        <v>#NUM!</v>
      </c>
    </row>
    <row r="444" spans="23:49" x14ac:dyDescent="0.25">
      <c r="W444" s="213" t="e">
        <f>Data!#REF!</f>
        <v>#REF!</v>
      </c>
      <c r="X444" s="215">
        <f>IF(ISERROR(INDEX(Data!$DY:$IB,MATCH($W444,Data!$DT:$DT,0),MATCH(X$1&amp;"/"&amp;$A$2,Data!$DY$1:$IB$1,0)))=TRUE,0,INDEX(Data!$DY:$IB,MATCH($W444,Data!$DT:$DT,0),MATCH(X$1&amp;"/"&amp;$A$2,Data!$DY$1:$IB$1,0)))</f>
        <v>0</v>
      </c>
      <c r="Y444" s="215">
        <f>IF(ISERROR(INDEX(Data!$DY:$IB,MATCH($W444,Data!$DT:$DT,0),MATCH(Y$1&amp;"/"&amp;$A$2,Data!$DY$1:$IB$1,0)))=TRUE,0,INDEX(Data!$DY:$IB,MATCH($W444,Data!$DT:$DT,0),MATCH(Y$1&amp;"/"&amp;$A$2,Data!$DY$1:$IB$1,0)))</f>
        <v>0</v>
      </c>
      <c r="Z444" s="215">
        <f>IF(ISERROR(INDEX(Data!$DY:$IB,MATCH($W444,Data!$DT:$DT,0),MATCH(Z$1&amp;"/"&amp;$A$2,Data!$DY$1:$IB$1,0)))=TRUE,0,INDEX(Data!$DY:$IB,MATCH($W444,Data!$DT:$DT,0),MATCH(Z$1&amp;"/"&amp;$A$2,Data!$DY$1:$IB$1,0)))</f>
        <v>0</v>
      </c>
      <c r="AA444" s="215">
        <f>IF(ISERROR(INDEX(Data!$DY:$IB,MATCH($W444,Data!$DT:$DT,0),MATCH(AA$1&amp;"/"&amp;$A$2,Data!$DY$1:$IB$1,0)))=TRUE,0,INDEX(Data!$DY:$IB,MATCH($W444,Data!$DT:$DT,0),MATCH(AA$1&amp;"/"&amp;$A$2,Data!$DY$1:$IB$1,0)))</f>
        <v>0</v>
      </c>
      <c r="AB444" s="215">
        <f>IF(ISERROR(INDEX(Data!$DY:$IB,MATCH($W444,Data!$DT:$DT,0),MATCH(AB$1&amp;"/"&amp;$A$2,Data!$DY$1:$IB$1,0)))=TRUE,0,INDEX(Data!$DY:$IB,MATCH($W444,Data!$DT:$DT,0),MATCH(AB$1&amp;"/"&amp;$A$2,Data!$DY$1:$IB$1,0)))</f>
        <v>0</v>
      </c>
      <c r="AC444" s="213">
        <f t="array" aca="1" ref="AC444" ca="1">SUMPRODUCT(($X444:$AB444&lt;=AC$2)*($X444:$AB444&gt;0))</f>
        <v>0</v>
      </c>
      <c r="AD444" s="213">
        <f t="shared" ca="1" si="106"/>
        <v>0</v>
      </c>
      <c r="AE444" s="213">
        <f t="shared" ca="1" si="106"/>
        <v>0</v>
      </c>
      <c r="AF444" s="213">
        <f t="shared" ca="1" si="106"/>
        <v>0</v>
      </c>
      <c r="AG444" s="213">
        <f t="shared" ca="1" si="106"/>
        <v>0</v>
      </c>
      <c r="AH444" s="213">
        <f t="shared" ca="1" si="106"/>
        <v>0</v>
      </c>
      <c r="AI444" s="213">
        <f t="shared" ca="1" si="105"/>
        <v>0</v>
      </c>
      <c r="AJ444" s="213" t="str">
        <f t="shared" ca="1" si="107"/>
        <v/>
      </c>
      <c r="AK444" s="213" t="str">
        <f t="shared" ca="1" si="108"/>
        <v/>
      </c>
      <c r="AL444" s="213" t="str">
        <f t="shared" ca="1" si="109"/>
        <v/>
      </c>
      <c r="AM444" s="213" t="str">
        <f t="shared" ca="1" si="110"/>
        <v/>
      </c>
      <c r="AN444" s="213" t="str">
        <f t="shared" ca="1" si="111"/>
        <v/>
      </c>
      <c r="AO444" s="213" t="str">
        <f t="shared" ca="1" si="112"/>
        <v/>
      </c>
      <c r="AP444" s="213" t="str">
        <f t="shared" ca="1" si="113"/>
        <v/>
      </c>
      <c r="AQ444" s="213" t="str">
        <f t="shared" ca="1" si="114"/>
        <v/>
      </c>
      <c r="AR444" s="204" t="str">
        <f ca="1">IF(OFFSET($AB444,0,MATCH(A$17,AC$1:AI$1,0))=0,"",OFFSET($AB444,0,MATCH(A$17,AC$1:AI$1,0))&amp;" / "&amp;W444 &amp;" ("&amp;INDEX(Data!DX:DX,MATCH(W444,Data!DT:DT,0))&amp;")")</f>
        <v/>
      </c>
      <c r="AS444" s="204" t="e">
        <f>INDEX(Data!DX:DX,MATCH(W444,Data!DT:DT,0))</f>
        <v>#REF!</v>
      </c>
      <c r="AT444" s="204" t="e">
        <f>MID(INDEX(Data!A:A,MATCH(W444,Data!DT:DT,0)),2,5)</f>
        <v>#REF!</v>
      </c>
      <c r="AU444" s="204" t="e">
        <f>INDEX(Data!DW:DW,MATCH(W444,Data!DT:DT,0))</f>
        <v>#REF!</v>
      </c>
      <c r="AV444" s="204" t="str">
        <f t="shared" ca="1" si="115"/>
        <v/>
      </c>
      <c r="AW444" s="204" t="e">
        <f t="array" aca="1" ref="AW444" ca="1">INDEX($AR$3:$AR$102,MATCH(LARGE(COUNTIF($AQ$3:$AQ$102,"&lt;"&amp;$AQ$3:$AQ$102),ROWS(AQ$3:AQ444)),COUNTIF($AQ$3:$AQ$102,"&lt;"&amp;$AQ$3:$AQ$102),0))</f>
        <v>#NUM!</v>
      </c>
    </row>
    <row r="445" spans="23:49" x14ac:dyDescent="0.25">
      <c r="W445" s="213" t="e">
        <f>Data!#REF!</f>
        <v>#REF!</v>
      </c>
      <c r="X445" s="215">
        <f>IF(ISERROR(INDEX(Data!$DY:$IB,MATCH($W445,Data!$DT:$DT,0),MATCH(X$1&amp;"/"&amp;$A$2,Data!$DY$1:$IB$1,0)))=TRUE,0,INDEX(Data!$DY:$IB,MATCH($W445,Data!$DT:$DT,0),MATCH(X$1&amp;"/"&amp;$A$2,Data!$DY$1:$IB$1,0)))</f>
        <v>0</v>
      </c>
      <c r="Y445" s="215">
        <f>IF(ISERROR(INDEX(Data!$DY:$IB,MATCH($W445,Data!$DT:$DT,0),MATCH(Y$1&amp;"/"&amp;$A$2,Data!$DY$1:$IB$1,0)))=TRUE,0,INDEX(Data!$DY:$IB,MATCH($W445,Data!$DT:$DT,0),MATCH(Y$1&amp;"/"&amp;$A$2,Data!$DY$1:$IB$1,0)))</f>
        <v>0</v>
      </c>
      <c r="Z445" s="215">
        <f>IF(ISERROR(INDEX(Data!$DY:$IB,MATCH($W445,Data!$DT:$DT,0),MATCH(Z$1&amp;"/"&amp;$A$2,Data!$DY$1:$IB$1,0)))=TRUE,0,INDEX(Data!$DY:$IB,MATCH($W445,Data!$DT:$DT,0),MATCH(Z$1&amp;"/"&amp;$A$2,Data!$DY$1:$IB$1,0)))</f>
        <v>0</v>
      </c>
      <c r="AA445" s="215">
        <f>IF(ISERROR(INDEX(Data!$DY:$IB,MATCH($W445,Data!$DT:$DT,0),MATCH(AA$1&amp;"/"&amp;$A$2,Data!$DY$1:$IB$1,0)))=TRUE,0,INDEX(Data!$DY:$IB,MATCH($W445,Data!$DT:$DT,0),MATCH(AA$1&amp;"/"&amp;$A$2,Data!$DY$1:$IB$1,0)))</f>
        <v>0</v>
      </c>
      <c r="AB445" s="215">
        <f>IF(ISERROR(INDEX(Data!$DY:$IB,MATCH($W445,Data!$DT:$DT,0),MATCH(AB$1&amp;"/"&amp;$A$2,Data!$DY$1:$IB$1,0)))=TRUE,0,INDEX(Data!$DY:$IB,MATCH($W445,Data!$DT:$DT,0),MATCH(AB$1&amp;"/"&amp;$A$2,Data!$DY$1:$IB$1,0)))</f>
        <v>0</v>
      </c>
      <c r="AC445" s="213">
        <f t="array" aca="1" ref="AC445" ca="1">SUMPRODUCT(($X445:$AB445&lt;=AC$2)*($X445:$AB445&gt;0))</f>
        <v>0</v>
      </c>
      <c r="AD445" s="213">
        <f t="shared" ca="1" si="106"/>
        <v>0</v>
      </c>
      <c r="AE445" s="213">
        <f t="shared" ca="1" si="106"/>
        <v>0</v>
      </c>
      <c r="AF445" s="213">
        <f t="shared" ca="1" si="106"/>
        <v>0</v>
      </c>
      <c r="AG445" s="213">
        <f t="shared" ca="1" si="106"/>
        <v>0</v>
      </c>
      <c r="AH445" s="213">
        <f t="shared" ca="1" si="106"/>
        <v>0</v>
      </c>
      <c r="AI445" s="213">
        <f t="shared" ca="1" si="105"/>
        <v>0</v>
      </c>
      <c r="AJ445" s="213" t="str">
        <f t="shared" ca="1" si="107"/>
        <v/>
      </c>
      <c r="AK445" s="213" t="str">
        <f t="shared" ca="1" si="108"/>
        <v/>
      </c>
      <c r="AL445" s="213" t="str">
        <f t="shared" ca="1" si="109"/>
        <v/>
      </c>
      <c r="AM445" s="213" t="str">
        <f t="shared" ca="1" si="110"/>
        <v/>
      </c>
      <c r="AN445" s="213" t="str">
        <f t="shared" ca="1" si="111"/>
        <v/>
      </c>
      <c r="AO445" s="213" t="str">
        <f t="shared" ca="1" si="112"/>
        <v/>
      </c>
      <c r="AP445" s="213" t="str">
        <f t="shared" ca="1" si="113"/>
        <v/>
      </c>
      <c r="AQ445" s="213" t="str">
        <f t="shared" ca="1" si="114"/>
        <v/>
      </c>
      <c r="AR445" s="204" t="str">
        <f ca="1">IF(OFFSET($AB445,0,MATCH(A$17,AC$1:AI$1,0))=0,"",OFFSET($AB445,0,MATCH(A$17,AC$1:AI$1,0))&amp;" / "&amp;W445 &amp;" ("&amp;INDEX(Data!DX:DX,MATCH(W445,Data!DT:DT,0))&amp;")")</f>
        <v/>
      </c>
      <c r="AS445" s="204" t="e">
        <f>INDEX(Data!DX:DX,MATCH(W445,Data!DT:DT,0))</f>
        <v>#REF!</v>
      </c>
      <c r="AT445" s="204" t="e">
        <f>MID(INDEX(Data!A:A,MATCH(W445,Data!DT:DT,0)),2,5)</f>
        <v>#REF!</v>
      </c>
      <c r="AU445" s="204" t="e">
        <f>INDEX(Data!DW:DW,MATCH(W445,Data!DT:DT,0))</f>
        <v>#REF!</v>
      </c>
      <c r="AV445" s="204" t="str">
        <f t="shared" ca="1" si="115"/>
        <v/>
      </c>
      <c r="AW445" s="204" t="e">
        <f t="array" aca="1" ref="AW445" ca="1">INDEX($AR$3:$AR$102,MATCH(LARGE(COUNTIF($AQ$3:$AQ$102,"&lt;"&amp;$AQ$3:$AQ$102),ROWS(AQ$3:AQ445)),COUNTIF($AQ$3:$AQ$102,"&lt;"&amp;$AQ$3:$AQ$102),0))</f>
        <v>#NUM!</v>
      </c>
    </row>
    <row r="446" spans="23:49" x14ac:dyDescent="0.25">
      <c r="W446" s="213" t="e">
        <f>Data!#REF!</f>
        <v>#REF!</v>
      </c>
      <c r="X446" s="215">
        <f>IF(ISERROR(INDEX(Data!$DY:$IB,MATCH($W446,Data!$DT:$DT,0),MATCH(X$1&amp;"/"&amp;$A$2,Data!$DY$1:$IB$1,0)))=TRUE,0,INDEX(Data!$DY:$IB,MATCH($W446,Data!$DT:$DT,0),MATCH(X$1&amp;"/"&amp;$A$2,Data!$DY$1:$IB$1,0)))</f>
        <v>0</v>
      </c>
      <c r="Y446" s="215">
        <f>IF(ISERROR(INDEX(Data!$DY:$IB,MATCH($W446,Data!$DT:$DT,0),MATCH(Y$1&amp;"/"&amp;$A$2,Data!$DY$1:$IB$1,0)))=TRUE,0,INDEX(Data!$DY:$IB,MATCH($W446,Data!$DT:$DT,0),MATCH(Y$1&amp;"/"&amp;$A$2,Data!$DY$1:$IB$1,0)))</f>
        <v>0</v>
      </c>
      <c r="Z446" s="215">
        <f>IF(ISERROR(INDEX(Data!$DY:$IB,MATCH($W446,Data!$DT:$DT,0),MATCH(Z$1&amp;"/"&amp;$A$2,Data!$DY$1:$IB$1,0)))=TRUE,0,INDEX(Data!$DY:$IB,MATCH($W446,Data!$DT:$DT,0),MATCH(Z$1&amp;"/"&amp;$A$2,Data!$DY$1:$IB$1,0)))</f>
        <v>0</v>
      </c>
      <c r="AA446" s="215">
        <f>IF(ISERROR(INDEX(Data!$DY:$IB,MATCH($W446,Data!$DT:$DT,0),MATCH(AA$1&amp;"/"&amp;$A$2,Data!$DY$1:$IB$1,0)))=TRUE,0,INDEX(Data!$DY:$IB,MATCH($W446,Data!$DT:$DT,0),MATCH(AA$1&amp;"/"&amp;$A$2,Data!$DY$1:$IB$1,0)))</f>
        <v>0</v>
      </c>
      <c r="AB446" s="215">
        <f>IF(ISERROR(INDEX(Data!$DY:$IB,MATCH($W446,Data!$DT:$DT,0),MATCH(AB$1&amp;"/"&amp;$A$2,Data!$DY$1:$IB$1,0)))=TRUE,0,INDEX(Data!$DY:$IB,MATCH($W446,Data!$DT:$DT,0),MATCH(AB$1&amp;"/"&amp;$A$2,Data!$DY$1:$IB$1,0)))</f>
        <v>0</v>
      </c>
      <c r="AC446" s="213">
        <f t="array" aca="1" ref="AC446" ca="1">SUMPRODUCT(($X446:$AB446&lt;=AC$2)*($X446:$AB446&gt;0))</f>
        <v>0</v>
      </c>
      <c r="AD446" s="213">
        <f t="shared" ca="1" si="106"/>
        <v>0</v>
      </c>
      <c r="AE446" s="213">
        <f t="shared" ca="1" si="106"/>
        <v>0</v>
      </c>
      <c r="AF446" s="213">
        <f t="shared" ca="1" si="106"/>
        <v>0</v>
      </c>
      <c r="AG446" s="213">
        <f t="shared" ca="1" si="106"/>
        <v>0</v>
      </c>
      <c r="AH446" s="213">
        <f t="shared" ca="1" si="106"/>
        <v>0</v>
      </c>
      <c r="AI446" s="213">
        <f t="shared" ca="1" si="105"/>
        <v>0</v>
      </c>
      <c r="AJ446" s="213" t="str">
        <f t="shared" ca="1" si="107"/>
        <v/>
      </c>
      <c r="AK446" s="213" t="str">
        <f t="shared" ca="1" si="108"/>
        <v/>
      </c>
      <c r="AL446" s="213" t="str">
        <f t="shared" ca="1" si="109"/>
        <v/>
      </c>
      <c r="AM446" s="213" t="str">
        <f t="shared" ca="1" si="110"/>
        <v/>
      </c>
      <c r="AN446" s="213" t="str">
        <f t="shared" ca="1" si="111"/>
        <v/>
      </c>
      <c r="AO446" s="213" t="str">
        <f t="shared" ca="1" si="112"/>
        <v/>
      </c>
      <c r="AP446" s="213" t="str">
        <f t="shared" ca="1" si="113"/>
        <v/>
      </c>
      <c r="AQ446" s="213" t="str">
        <f t="shared" ca="1" si="114"/>
        <v/>
      </c>
      <c r="AR446" s="204" t="str">
        <f ca="1">IF(OFFSET($AB446,0,MATCH(A$17,AC$1:AI$1,0))=0,"",OFFSET($AB446,0,MATCH(A$17,AC$1:AI$1,0))&amp;" / "&amp;W446 &amp;" ("&amp;INDEX(Data!DX:DX,MATCH(W446,Data!DT:DT,0))&amp;")")</f>
        <v/>
      </c>
      <c r="AS446" s="204" t="e">
        <f>INDEX(Data!DX:DX,MATCH(W446,Data!DT:DT,0))</f>
        <v>#REF!</v>
      </c>
      <c r="AT446" s="204" t="e">
        <f>MID(INDEX(Data!A:A,MATCH(W446,Data!DT:DT,0)),2,5)</f>
        <v>#REF!</v>
      </c>
      <c r="AU446" s="204" t="e">
        <f>INDEX(Data!DW:DW,MATCH(W446,Data!DT:DT,0))</f>
        <v>#REF!</v>
      </c>
      <c r="AV446" s="204" t="str">
        <f t="shared" ca="1" si="115"/>
        <v/>
      </c>
      <c r="AW446" s="204" t="e">
        <f t="array" aca="1" ref="AW446" ca="1">INDEX($AR$3:$AR$102,MATCH(LARGE(COUNTIF($AQ$3:$AQ$102,"&lt;"&amp;$AQ$3:$AQ$102),ROWS(AQ$3:AQ446)),COUNTIF($AQ$3:$AQ$102,"&lt;"&amp;$AQ$3:$AQ$102),0))</f>
        <v>#NUM!</v>
      </c>
    </row>
    <row r="447" spans="23:49" x14ac:dyDescent="0.25">
      <c r="W447" s="213" t="e">
        <f>Data!#REF!</f>
        <v>#REF!</v>
      </c>
      <c r="X447" s="215">
        <f>IF(ISERROR(INDEX(Data!$DY:$IB,MATCH($W447,Data!$DT:$DT,0),MATCH(X$1&amp;"/"&amp;$A$2,Data!$DY$1:$IB$1,0)))=TRUE,0,INDEX(Data!$DY:$IB,MATCH($W447,Data!$DT:$DT,0),MATCH(X$1&amp;"/"&amp;$A$2,Data!$DY$1:$IB$1,0)))</f>
        <v>0</v>
      </c>
      <c r="Y447" s="215">
        <f>IF(ISERROR(INDEX(Data!$DY:$IB,MATCH($W447,Data!$DT:$DT,0),MATCH(Y$1&amp;"/"&amp;$A$2,Data!$DY$1:$IB$1,0)))=TRUE,0,INDEX(Data!$DY:$IB,MATCH($W447,Data!$DT:$DT,0),MATCH(Y$1&amp;"/"&amp;$A$2,Data!$DY$1:$IB$1,0)))</f>
        <v>0</v>
      </c>
      <c r="Z447" s="215">
        <f>IF(ISERROR(INDEX(Data!$DY:$IB,MATCH($W447,Data!$DT:$DT,0),MATCH(Z$1&amp;"/"&amp;$A$2,Data!$DY$1:$IB$1,0)))=TRUE,0,INDEX(Data!$DY:$IB,MATCH($W447,Data!$DT:$DT,0),MATCH(Z$1&amp;"/"&amp;$A$2,Data!$DY$1:$IB$1,0)))</f>
        <v>0</v>
      </c>
      <c r="AA447" s="215">
        <f>IF(ISERROR(INDEX(Data!$DY:$IB,MATCH($W447,Data!$DT:$DT,0),MATCH(AA$1&amp;"/"&amp;$A$2,Data!$DY$1:$IB$1,0)))=TRUE,0,INDEX(Data!$DY:$IB,MATCH($W447,Data!$DT:$DT,0),MATCH(AA$1&amp;"/"&amp;$A$2,Data!$DY$1:$IB$1,0)))</f>
        <v>0</v>
      </c>
      <c r="AB447" s="215">
        <f>IF(ISERROR(INDEX(Data!$DY:$IB,MATCH($W447,Data!$DT:$DT,0),MATCH(AB$1&amp;"/"&amp;$A$2,Data!$DY$1:$IB$1,0)))=TRUE,0,INDEX(Data!$DY:$IB,MATCH($W447,Data!$DT:$DT,0),MATCH(AB$1&amp;"/"&amp;$A$2,Data!$DY$1:$IB$1,0)))</f>
        <v>0</v>
      </c>
      <c r="AC447" s="213">
        <f t="array" aca="1" ref="AC447" ca="1">SUMPRODUCT(($X447:$AB447&lt;=AC$2)*($X447:$AB447&gt;0))</f>
        <v>0</v>
      </c>
      <c r="AD447" s="213">
        <f t="shared" ca="1" si="106"/>
        <v>0</v>
      </c>
      <c r="AE447" s="213">
        <f t="shared" ca="1" si="106"/>
        <v>0</v>
      </c>
      <c r="AF447" s="213">
        <f t="shared" ca="1" si="106"/>
        <v>0</v>
      </c>
      <c r="AG447" s="213">
        <f t="shared" ca="1" si="106"/>
        <v>0</v>
      </c>
      <c r="AH447" s="213">
        <f t="shared" ca="1" si="106"/>
        <v>0</v>
      </c>
      <c r="AI447" s="213">
        <f t="shared" ca="1" si="105"/>
        <v>0</v>
      </c>
      <c r="AJ447" s="213" t="str">
        <f t="shared" ca="1" si="107"/>
        <v/>
      </c>
      <c r="AK447" s="213" t="str">
        <f t="shared" ca="1" si="108"/>
        <v/>
      </c>
      <c r="AL447" s="213" t="str">
        <f t="shared" ca="1" si="109"/>
        <v/>
      </c>
      <c r="AM447" s="213" t="str">
        <f t="shared" ca="1" si="110"/>
        <v/>
      </c>
      <c r="AN447" s="213" t="str">
        <f t="shared" ca="1" si="111"/>
        <v/>
      </c>
      <c r="AO447" s="213" t="str">
        <f t="shared" ca="1" si="112"/>
        <v/>
      </c>
      <c r="AP447" s="213" t="str">
        <f t="shared" ca="1" si="113"/>
        <v/>
      </c>
      <c r="AQ447" s="213" t="str">
        <f t="shared" ca="1" si="114"/>
        <v/>
      </c>
      <c r="AR447" s="204" t="str">
        <f ca="1">IF(OFFSET($AB447,0,MATCH(A$17,AC$1:AI$1,0))=0,"",OFFSET($AB447,0,MATCH(A$17,AC$1:AI$1,0))&amp;" / "&amp;W447 &amp;" ("&amp;INDEX(Data!DX:DX,MATCH(W447,Data!DT:DT,0))&amp;")")</f>
        <v/>
      </c>
      <c r="AS447" s="204" t="e">
        <f>INDEX(Data!DX:DX,MATCH(W447,Data!DT:DT,0))</f>
        <v>#REF!</v>
      </c>
      <c r="AT447" s="204" t="e">
        <f>MID(INDEX(Data!A:A,MATCH(W447,Data!DT:DT,0)),2,5)</f>
        <v>#REF!</v>
      </c>
      <c r="AU447" s="204" t="e">
        <f>INDEX(Data!DW:DW,MATCH(W447,Data!DT:DT,0))</f>
        <v>#REF!</v>
      </c>
      <c r="AV447" s="204" t="str">
        <f t="shared" ca="1" si="115"/>
        <v/>
      </c>
      <c r="AW447" s="204" t="e">
        <f t="array" aca="1" ref="AW447" ca="1">INDEX($AR$3:$AR$102,MATCH(LARGE(COUNTIF($AQ$3:$AQ$102,"&lt;"&amp;$AQ$3:$AQ$102),ROWS(AQ$3:AQ447)),COUNTIF($AQ$3:$AQ$102,"&lt;"&amp;$AQ$3:$AQ$102),0))</f>
        <v>#NUM!</v>
      </c>
    </row>
    <row r="448" spans="23:49" x14ac:dyDescent="0.25">
      <c r="W448" s="213" t="e">
        <f>Data!#REF!</f>
        <v>#REF!</v>
      </c>
      <c r="X448" s="215">
        <f>IF(ISERROR(INDEX(Data!$DY:$IB,MATCH($W448,Data!$DT:$DT,0),MATCH(X$1&amp;"/"&amp;$A$2,Data!$DY$1:$IB$1,0)))=TRUE,0,INDEX(Data!$DY:$IB,MATCH($W448,Data!$DT:$DT,0),MATCH(X$1&amp;"/"&amp;$A$2,Data!$DY$1:$IB$1,0)))</f>
        <v>0</v>
      </c>
      <c r="Y448" s="215">
        <f>IF(ISERROR(INDEX(Data!$DY:$IB,MATCH($W448,Data!$DT:$DT,0),MATCH(Y$1&amp;"/"&amp;$A$2,Data!$DY$1:$IB$1,0)))=TRUE,0,INDEX(Data!$DY:$IB,MATCH($W448,Data!$DT:$DT,0),MATCH(Y$1&amp;"/"&amp;$A$2,Data!$DY$1:$IB$1,0)))</f>
        <v>0</v>
      </c>
      <c r="Z448" s="215">
        <f>IF(ISERROR(INDEX(Data!$DY:$IB,MATCH($W448,Data!$DT:$DT,0),MATCH(Z$1&amp;"/"&amp;$A$2,Data!$DY$1:$IB$1,0)))=TRUE,0,INDEX(Data!$DY:$IB,MATCH($W448,Data!$DT:$DT,0),MATCH(Z$1&amp;"/"&amp;$A$2,Data!$DY$1:$IB$1,0)))</f>
        <v>0</v>
      </c>
      <c r="AA448" s="215">
        <f>IF(ISERROR(INDEX(Data!$DY:$IB,MATCH($W448,Data!$DT:$DT,0),MATCH(AA$1&amp;"/"&amp;$A$2,Data!$DY$1:$IB$1,0)))=TRUE,0,INDEX(Data!$DY:$IB,MATCH($W448,Data!$DT:$DT,0),MATCH(AA$1&amp;"/"&amp;$A$2,Data!$DY$1:$IB$1,0)))</f>
        <v>0</v>
      </c>
      <c r="AB448" s="215">
        <f>IF(ISERROR(INDEX(Data!$DY:$IB,MATCH($W448,Data!$DT:$DT,0),MATCH(AB$1&amp;"/"&amp;$A$2,Data!$DY$1:$IB$1,0)))=TRUE,0,INDEX(Data!$DY:$IB,MATCH($W448,Data!$DT:$DT,0),MATCH(AB$1&amp;"/"&amp;$A$2,Data!$DY$1:$IB$1,0)))</f>
        <v>0</v>
      </c>
      <c r="AC448" s="213">
        <f t="array" aca="1" ref="AC448" ca="1">SUMPRODUCT(($X448:$AB448&lt;=AC$2)*($X448:$AB448&gt;0))</f>
        <v>0</v>
      </c>
      <c r="AD448" s="213">
        <f t="shared" ca="1" si="106"/>
        <v>0</v>
      </c>
      <c r="AE448" s="213">
        <f t="shared" ca="1" si="106"/>
        <v>0</v>
      </c>
      <c r="AF448" s="213">
        <f t="shared" ca="1" si="106"/>
        <v>0</v>
      </c>
      <c r="AG448" s="213">
        <f t="shared" ca="1" si="106"/>
        <v>0</v>
      </c>
      <c r="AH448" s="213">
        <f t="shared" ca="1" si="106"/>
        <v>0</v>
      </c>
      <c r="AI448" s="213">
        <f t="shared" ca="1" si="105"/>
        <v>0</v>
      </c>
      <c r="AJ448" s="213" t="str">
        <f t="shared" ca="1" si="107"/>
        <v/>
      </c>
      <c r="AK448" s="213" t="str">
        <f t="shared" ca="1" si="108"/>
        <v/>
      </c>
      <c r="AL448" s="213" t="str">
        <f t="shared" ca="1" si="109"/>
        <v/>
      </c>
      <c r="AM448" s="213" t="str">
        <f t="shared" ca="1" si="110"/>
        <v/>
      </c>
      <c r="AN448" s="213" t="str">
        <f t="shared" ca="1" si="111"/>
        <v/>
      </c>
      <c r="AO448" s="213" t="str">
        <f t="shared" ca="1" si="112"/>
        <v/>
      </c>
      <c r="AP448" s="213" t="str">
        <f t="shared" ca="1" si="113"/>
        <v/>
      </c>
      <c r="AQ448" s="213" t="str">
        <f t="shared" ca="1" si="114"/>
        <v/>
      </c>
      <c r="AR448" s="204" t="str">
        <f ca="1">IF(OFFSET($AB448,0,MATCH(A$17,AC$1:AI$1,0))=0,"",OFFSET($AB448,0,MATCH(A$17,AC$1:AI$1,0))&amp;" / "&amp;W448 &amp;" ("&amp;INDEX(Data!DX:DX,MATCH(W448,Data!DT:DT,0))&amp;")")</f>
        <v/>
      </c>
      <c r="AS448" s="204" t="e">
        <f>INDEX(Data!DX:DX,MATCH(W448,Data!DT:DT,0))</f>
        <v>#REF!</v>
      </c>
      <c r="AT448" s="204" t="e">
        <f>MID(INDEX(Data!A:A,MATCH(W448,Data!DT:DT,0)),2,5)</f>
        <v>#REF!</v>
      </c>
      <c r="AU448" s="204" t="e">
        <f>INDEX(Data!DW:DW,MATCH(W448,Data!DT:DT,0))</f>
        <v>#REF!</v>
      </c>
      <c r="AV448" s="204" t="str">
        <f t="shared" ca="1" si="115"/>
        <v/>
      </c>
      <c r="AW448" s="204" t="e">
        <f t="array" aca="1" ref="AW448" ca="1">INDEX($AR$3:$AR$102,MATCH(LARGE(COUNTIF($AQ$3:$AQ$102,"&lt;"&amp;$AQ$3:$AQ$102),ROWS(AQ$3:AQ448)),COUNTIF($AQ$3:$AQ$102,"&lt;"&amp;$AQ$3:$AQ$102),0))</f>
        <v>#NUM!</v>
      </c>
    </row>
    <row r="449" spans="23:49" x14ac:dyDescent="0.25">
      <c r="W449" s="213" t="e">
        <f>Data!#REF!</f>
        <v>#REF!</v>
      </c>
      <c r="X449" s="215">
        <f>IF(ISERROR(INDEX(Data!$DY:$IB,MATCH($W449,Data!$DT:$DT,0),MATCH(X$1&amp;"/"&amp;$A$2,Data!$DY$1:$IB$1,0)))=TRUE,0,INDEX(Data!$DY:$IB,MATCH($W449,Data!$DT:$DT,0),MATCH(X$1&amp;"/"&amp;$A$2,Data!$DY$1:$IB$1,0)))</f>
        <v>0</v>
      </c>
      <c r="Y449" s="215">
        <f>IF(ISERROR(INDEX(Data!$DY:$IB,MATCH($W449,Data!$DT:$DT,0),MATCH(Y$1&amp;"/"&amp;$A$2,Data!$DY$1:$IB$1,0)))=TRUE,0,INDEX(Data!$DY:$IB,MATCH($W449,Data!$DT:$DT,0),MATCH(Y$1&amp;"/"&amp;$A$2,Data!$DY$1:$IB$1,0)))</f>
        <v>0</v>
      </c>
      <c r="Z449" s="215">
        <f>IF(ISERROR(INDEX(Data!$DY:$IB,MATCH($W449,Data!$DT:$DT,0),MATCH(Z$1&amp;"/"&amp;$A$2,Data!$DY$1:$IB$1,0)))=TRUE,0,INDEX(Data!$DY:$IB,MATCH($W449,Data!$DT:$DT,0),MATCH(Z$1&amp;"/"&amp;$A$2,Data!$DY$1:$IB$1,0)))</f>
        <v>0</v>
      </c>
      <c r="AA449" s="215">
        <f>IF(ISERROR(INDEX(Data!$DY:$IB,MATCH($W449,Data!$DT:$DT,0),MATCH(AA$1&amp;"/"&amp;$A$2,Data!$DY$1:$IB$1,0)))=TRUE,0,INDEX(Data!$DY:$IB,MATCH($W449,Data!$DT:$DT,0),MATCH(AA$1&amp;"/"&amp;$A$2,Data!$DY$1:$IB$1,0)))</f>
        <v>0</v>
      </c>
      <c r="AB449" s="215">
        <f>IF(ISERROR(INDEX(Data!$DY:$IB,MATCH($W449,Data!$DT:$DT,0),MATCH(AB$1&amp;"/"&amp;$A$2,Data!$DY$1:$IB$1,0)))=TRUE,0,INDEX(Data!$DY:$IB,MATCH($W449,Data!$DT:$DT,0),MATCH(AB$1&amp;"/"&amp;$A$2,Data!$DY$1:$IB$1,0)))</f>
        <v>0</v>
      </c>
      <c r="AC449" s="213">
        <f t="array" aca="1" ref="AC449" ca="1">SUMPRODUCT(($X449:$AB449&lt;=AC$2)*($X449:$AB449&gt;0))</f>
        <v>0</v>
      </c>
      <c r="AD449" s="213">
        <f t="shared" ref="AD449:AH499" ca="1" si="116">COUNTIF($X449:$AB449,"="&amp;AD$2)</f>
        <v>0</v>
      </c>
      <c r="AE449" s="213">
        <f t="shared" ca="1" si="116"/>
        <v>0</v>
      </c>
      <c r="AF449" s="213">
        <f t="shared" ca="1" si="116"/>
        <v>0</v>
      </c>
      <c r="AG449" s="213">
        <f t="shared" ca="1" si="116"/>
        <v>0</v>
      </c>
      <c r="AH449" s="213">
        <f t="shared" ca="1" si="116"/>
        <v>0</v>
      </c>
      <c r="AI449" s="213">
        <f t="shared" ca="1" si="105"/>
        <v>0</v>
      </c>
      <c r="AJ449" s="213" t="str">
        <f t="shared" ca="1" si="107"/>
        <v/>
      </c>
      <c r="AK449" s="213" t="str">
        <f t="shared" ca="1" si="108"/>
        <v/>
      </c>
      <c r="AL449" s="213" t="str">
        <f t="shared" ca="1" si="109"/>
        <v/>
      </c>
      <c r="AM449" s="213" t="str">
        <f t="shared" ca="1" si="110"/>
        <v/>
      </c>
      <c r="AN449" s="213" t="str">
        <f t="shared" ca="1" si="111"/>
        <v/>
      </c>
      <c r="AO449" s="213" t="str">
        <f t="shared" ca="1" si="112"/>
        <v/>
      </c>
      <c r="AP449" s="213" t="str">
        <f t="shared" ca="1" si="113"/>
        <v/>
      </c>
      <c r="AQ449" s="213" t="str">
        <f t="shared" ca="1" si="114"/>
        <v/>
      </c>
      <c r="AR449" s="204" t="str">
        <f ca="1">IF(OFFSET($AB449,0,MATCH(A$17,AC$1:AI$1,0))=0,"",OFFSET($AB449,0,MATCH(A$17,AC$1:AI$1,0))&amp;" / "&amp;W449 &amp;" ("&amp;INDEX(Data!DX:DX,MATCH(W449,Data!DT:DT,0))&amp;")")</f>
        <v/>
      </c>
      <c r="AS449" s="204" t="e">
        <f>INDEX(Data!DX:DX,MATCH(W449,Data!DT:DT,0))</f>
        <v>#REF!</v>
      </c>
      <c r="AT449" s="204" t="e">
        <f>MID(INDEX(Data!A:A,MATCH(W449,Data!DT:DT,0)),2,5)</f>
        <v>#REF!</v>
      </c>
      <c r="AU449" s="204" t="e">
        <f>INDEX(Data!DW:DW,MATCH(W449,Data!DT:DT,0))</f>
        <v>#REF!</v>
      </c>
      <c r="AV449" s="204" t="str">
        <f t="shared" ca="1" si="115"/>
        <v/>
      </c>
      <c r="AW449" s="204" t="e">
        <f t="array" aca="1" ref="AW449" ca="1">INDEX($AR$3:$AR$102,MATCH(LARGE(COUNTIF($AQ$3:$AQ$102,"&lt;"&amp;$AQ$3:$AQ$102),ROWS(AQ$3:AQ449)),COUNTIF($AQ$3:$AQ$102,"&lt;"&amp;$AQ$3:$AQ$102),0))</f>
        <v>#NUM!</v>
      </c>
    </row>
    <row r="450" spans="23:49" x14ac:dyDescent="0.25">
      <c r="W450" s="213" t="e">
        <f>Data!#REF!</f>
        <v>#REF!</v>
      </c>
      <c r="X450" s="215">
        <f>IF(ISERROR(INDEX(Data!$DY:$IB,MATCH($W450,Data!$DT:$DT,0),MATCH(X$1&amp;"/"&amp;$A$2,Data!$DY$1:$IB$1,0)))=TRUE,0,INDEX(Data!$DY:$IB,MATCH($W450,Data!$DT:$DT,0),MATCH(X$1&amp;"/"&amp;$A$2,Data!$DY$1:$IB$1,0)))</f>
        <v>0</v>
      </c>
      <c r="Y450" s="215">
        <f>IF(ISERROR(INDEX(Data!$DY:$IB,MATCH($W450,Data!$DT:$DT,0),MATCH(Y$1&amp;"/"&amp;$A$2,Data!$DY$1:$IB$1,0)))=TRUE,0,INDEX(Data!$DY:$IB,MATCH($W450,Data!$DT:$DT,0),MATCH(Y$1&amp;"/"&amp;$A$2,Data!$DY$1:$IB$1,0)))</f>
        <v>0</v>
      </c>
      <c r="Z450" s="215">
        <f>IF(ISERROR(INDEX(Data!$DY:$IB,MATCH($W450,Data!$DT:$DT,0),MATCH(Z$1&amp;"/"&amp;$A$2,Data!$DY$1:$IB$1,0)))=TRUE,0,INDEX(Data!$DY:$IB,MATCH($W450,Data!$DT:$DT,0),MATCH(Z$1&amp;"/"&amp;$A$2,Data!$DY$1:$IB$1,0)))</f>
        <v>0</v>
      </c>
      <c r="AA450" s="215">
        <f>IF(ISERROR(INDEX(Data!$DY:$IB,MATCH($W450,Data!$DT:$DT,0),MATCH(AA$1&amp;"/"&amp;$A$2,Data!$DY$1:$IB$1,0)))=TRUE,0,INDEX(Data!$DY:$IB,MATCH($W450,Data!$DT:$DT,0),MATCH(AA$1&amp;"/"&amp;$A$2,Data!$DY$1:$IB$1,0)))</f>
        <v>0</v>
      </c>
      <c r="AB450" s="215">
        <f>IF(ISERROR(INDEX(Data!$DY:$IB,MATCH($W450,Data!$DT:$DT,0),MATCH(AB$1&amp;"/"&amp;$A$2,Data!$DY$1:$IB$1,0)))=TRUE,0,INDEX(Data!$DY:$IB,MATCH($W450,Data!$DT:$DT,0),MATCH(AB$1&amp;"/"&amp;$A$2,Data!$DY$1:$IB$1,0)))</f>
        <v>0</v>
      </c>
      <c r="AC450" s="213">
        <f t="array" aca="1" ref="AC450" ca="1">SUMPRODUCT(($X450:$AB450&lt;=AC$2)*($X450:$AB450&gt;0))</f>
        <v>0</v>
      </c>
      <c r="AD450" s="213">
        <f t="shared" ca="1" si="116"/>
        <v>0</v>
      </c>
      <c r="AE450" s="213">
        <f t="shared" ca="1" si="116"/>
        <v>0</v>
      </c>
      <c r="AF450" s="213">
        <f t="shared" ca="1" si="116"/>
        <v>0</v>
      </c>
      <c r="AG450" s="213">
        <f t="shared" ca="1" si="116"/>
        <v>0</v>
      </c>
      <c r="AH450" s="213">
        <f t="shared" ca="1" si="116"/>
        <v>0</v>
      </c>
      <c r="AI450" s="213">
        <f t="shared" ca="1" si="105"/>
        <v>0</v>
      </c>
      <c r="AJ450" s="213" t="str">
        <f t="shared" ca="1" si="107"/>
        <v/>
      </c>
      <c r="AK450" s="213" t="str">
        <f t="shared" ca="1" si="108"/>
        <v/>
      </c>
      <c r="AL450" s="213" t="str">
        <f t="shared" ca="1" si="109"/>
        <v/>
      </c>
      <c r="AM450" s="213" t="str">
        <f t="shared" ca="1" si="110"/>
        <v/>
      </c>
      <c r="AN450" s="213" t="str">
        <f t="shared" ca="1" si="111"/>
        <v/>
      </c>
      <c r="AO450" s="213" t="str">
        <f t="shared" ca="1" si="112"/>
        <v/>
      </c>
      <c r="AP450" s="213" t="str">
        <f t="shared" ca="1" si="113"/>
        <v/>
      </c>
      <c r="AQ450" s="213" t="str">
        <f t="shared" ca="1" si="114"/>
        <v/>
      </c>
      <c r="AR450" s="204" t="str">
        <f ca="1">IF(OFFSET($AB450,0,MATCH(A$17,AC$1:AI$1,0))=0,"",OFFSET($AB450,0,MATCH(A$17,AC$1:AI$1,0))&amp;" / "&amp;W450 &amp;" ("&amp;INDEX(Data!DX:DX,MATCH(W450,Data!DT:DT,0))&amp;")")</f>
        <v/>
      </c>
      <c r="AS450" s="204" t="e">
        <f>INDEX(Data!DX:DX,MATCH(W450,Data!DT:DT,0))</f>
        <v>#REF!</v>
      </c>
      <c r="AT450" s="204" t="e">
        <f>MID(INDEX(Data!A:A,MATCH(W450,Data!DT:DT,0)),2,5)</f>
        <v>#REF!</v>
      </c>
      <c r="AU450" s="204" t="e">
        <f>INDEX(Data!DW:DW,MATCH(W450,Data!DT:DT,0))</f>
        <v>#REF!</v>
      </c>
      <c r="AV450" s="204" t="str">
        <f t="shared" ca="1" si="115"/>
        <v/>
      </c>
      <c r="AW450" s="204" t="e">
        <f t="array" aca="1" ref="AW450" ca="1">INDEX($AR$3:$AR$102,MATCH(LARGE(COUNTIF($AQ$3:$AQ$102,"&lt;"&amp;$AQ$3:$AQ$102),ROWS(AQ$3:AQ450)),COUNTIF($AQ$3:$AQ$102,"&lt;"&amp;$AQ$3:$AQ$102),0))</f>
        <v>#NUM!</v>
      </c>
    </row>
    <row r="451" spans="23:49" x14ac:dyDescent="0.25">
      <c r="W451" s="213" t="e">
        <f>Data!#REF!</f>
        <v>#REF!</v>
      </c>
      <c r="X451" s="215">
        <f>IF(ISERROR(INDEX(Data!$DY:$IB,MATCH($W451,Data!$DT:$DT,0),MATCH(X$1&amp;"/"&amp;$A$2,Data!$DY$1:$IB$1,0)))=TRUE,0,INDEX(Data!$DY:$IB,MATCH($W451,Data!$DT:$DT,0),MATCH(X$1&amp;"/"&amp;$A$2,Data!$DY$1:$IB$1,0)))</f>
        <v>0</v>
      </c>
      <c r="Y451" s="215">
        <f>IF(ISERROR(INDEX(Data!$DY:$IB,MATCH($W451,Data!$DT:$DT,0),MATCH(Y$1&amp;"/"&amp;$A$2,Data!$DY$1:$IB$1,0)))=TRUE,0,INDEX(Data!$DY:$IB,MATCH($W451,Data!$DT:$DT,0),MATCH(Y$1&amp;"/"&amp;$A$2,Data!$DY$1:$IB$1,0)))</f>
        <v>0</v>
      </c>
      <c r="Z451" s="215">
        <f>IF(ISERROR(INDEX(Data!$DY:$IB,MATCH($W451,Data!$DT:$DT,0),MATCH(Z$1&amp;"/"&amp;$A$2,Data!$DY$1:$IB$1,0)))=TRUE,0,INDEX(Data!$DY:$IB,MATCH($W451,Data!$DT:$DT,0),MATCH(Z$1&amp;"/"&amp;$A$2,Data!$DY$1:$IB$1,0)))</f>
        <v>0</v>
      </c>
      <c r="AA451" s="215">
        <f>IF(ISERROR(INDEX(Data!$DY:$IB,MATCH($W451,Data!$DT:$DT,0),MATCH(AA$1&amp;"/"&amp;$A$2,Data!$DY$1:$IB$1,0)))=TRUE,0,INDEX(Data!$DY:$IB,MATCH($W451,Data!$DT:$DT,0),MATCH(AA$1&amp;"/"&amp;$A$2,Data!$DY$1:$IB$1,0)))</f>
        <v>0</v>
      </c>
      <c r="AB451" s="215">
        <f>IF(ISERROR(INDEX(Data!$DY:$IB,MATCH($W451,Data!$DT:$DT,0),MATCH(AB$1&amp;"/"&amp;$A$2,Data!$DY$1:$IB$1,0)))=TRUE,0,INDEX(Data!$DY:$IB,MATCH($W451,Data!$DT:$DT,0),MATCH(AB$1&amp;"/"&amp;$A$2,Data!$DY$1:$IB$1,0)))</f>
        <v>0</v>
      </c>
      <c r="AC451" s="213">
        <f t="array" aca="1" ref="AC451" ca="1">SUMPRODUCT(($X451:$AB451&lt;=AC$2)*($X451:$AB451&gt;0))</f>
        <v>0</v>
      </c>
      <c r="AD451" s="213">
        <f t="shared" ca="1" si="116"/>
        <v>0</v>
      </c>
      <c r="AE451" s="213">
        <f t="shared" ca="1" si="116"/>
        <v>0</v>
      </c>
      <c r="AF451" s="213">
        <f t="shared" ca="1" si="116"/>
        <v>0</v>
      </c>
      <c r="AG451" s="213">
        <f t="shared" ca="1" si="116"/>
        <v>0</v>
      </c>
      <c r="AH451" s="213">
        <f t="shared" ca="1" si="116"/>
        <v>0</v>
      </c>
      <c r="AI451" s="213">
        <f t="shared" ca="1" si="105"/>
        <v>0</v>
      </c>
      <c r="AJ451" s="213" t="str">
        <f t="shared" ca="1" si="107"/>
        <v/>
      </c>
      <c r="AK451" s="213" t="str">
        <f t="shared" ca="1" si="108"/>
        <v/>
      </c>
      <c r="AL451" s="213" t="str">
        <f t="shared" ca="1" si="109"/>
        <v/>
      </c>
      <c r="AM451" s="213" t="str">
        <f t="shared" ca="1" si="110"/>
        <v/>
      </c>
      <c r="AN451" s="213" t="str">
        <f t="shared" ca="1" si="111"/>
        <v/>
      </c>
      <c r="AO451" s="213" t="str">
        <f t="shared" ca="1" si="112"/>
        <v/>
      </c>
      <c r="AP451" s="213" t="str">
        <f t="shared" ca="1" si="113"/>
        <v/>
      </c>
      <c r="AQ451" s="213" t="str">
        <f t="shared" ca="1" si="114"/>
        <v/>
      </c>
      <c r="AR451" s="204" t="str">
        <f ca="1">IF(OFFSET($AB451,0,MATCH(A$17,AC$1:AI$1,0))=0,"",OFFSET($AB451,0,MATCH(A$17,AC$1:AI$1,0))&amp;" / "&amp;W451 &amp;" ("&amp;INDEX(Data!DX:DX,MATCH(W451,Data!DT:DT,0))&amp;")")</f>
        <v/>
      </c>
      <c r="AS451" s="204" t="e">
        <f>INDEX(Data!DX:DX,MATCH(W451,Data!DT:DT,0))</f>
        <v>#REF!</v>
      </c>
      <c r="AT451" s="204" t="e">
        <f>MID(INDEX(Data!A:A,MATCH(W451,Data!DT:DT,0)),2,5)</f>
        <v>#REF!</v>
      </c>
      <c r="AU451" s="204" t="e">
        <f>INDEX(Data!DW:DW,MATCH(W451,Data!DT:DT,0))</f>
        <v>#REF!</v>
      </c>
      <c r="AV451" s="204" t="str">
        <f t="shared" ca="1" si="115"/>
        <v/>
      </c>
      <c r="AW451" s="204" t="e">
        <f t="array" aca="1" ref="AW451" ca="1">INDEX($AR$3:$AR$102,MATCH(LARGE(COUNTIF($AQ$3:$AQ$102,"&lt;"&amp;$AQ$3:$AQ$102),ROWS(AQ$3:AQ451)),COUNTIF($AQ$3:$AQ$102,"&lt;"&amp;$AQ$3:$AQ$102),0))</f>
        <v>#NUM!</v>
      </c>
    </row>
    <row r="452" spans="23:49" x14ac:dyDescent="0.25">
      <c r="W452" s="213" t="e">
        <f>Data!#REF!</f>
        <v>#REF!</v>
      </c>
      <c r="X452" s="215">
        <f>IF(ISERROR(INDEX(Data!$DY:$IB,MATCH($W452,Data!$DT:$DT,0),MATCH(X$1&amp;"/"&amp;$A$2,Data!$DY$1:$IB$1,0)))=TRUE,0,INDEX(Data!$DY:$IB,MATCH($W452,Data!$DT:$DT,0),MATCH(X$1&amp;"/"&amp;$A$2,Data!$DY$1:$IB$1,0)))</f>
        <v>0</v>
      </c>
      <c r="Y452" s="215">
        <f>IF(ISERROR(INDEX(Data!$DY:$IB,MATCH($W452,Data!$DT:$DT,0),MATCH(Y$1&amp;"/"&amp;$A$2,Data!$DY$1:$IB$1,0)))=TRUE,0,INDEX(Data!$DY:$IB,MATCH($W452,Data!$DT:$DT,0),MATCH(Y$1&amp;"/"&amp;$A$2,Data!$DY$1:$IB$1,0)))</f>
        <v>0</v>
      </c>
      <c r="Z452" s="215">
        <f>IF(ISERROR(INDEX(Data!$DY:$IB,MATCH($W452,Data!$DT:$DT,0),MATCH(Z$1&amp;"/"&amp;$A$2,Data!$DY$1:$IB$1,0)))=TRUE,0,INDEX(Data!$DY:$IB,MATCH($W452,Data!$DT:$DT,0),MATCH(Z$1&amp;"/"&amp;$A$2,Data!$DY$1:$IB$1,0)))</f>
        <v>0</v>
      </c>
      <c r="AA452" s="215">
        <f>IF(ISERROR(INDEX(Data!$DY:$IB,MATCH($W452,Data!$DT:$DT,0),MATCH(AA$1&amp;"/"&amp;$A$2,Data!$DY$1:$IB$1,0)))=TRUE,0,INDEX(Data!$DY:$IB,MATCH($W452,Data!$DT:$DT,0),MATCH(AA$1&amp;"/"&amp;$A$2,Data!$DY$1:$IB$1,0)))</f>
        <v>0</v>
      </c>
      <c r="AB452" s="215">
        <f>IF(ISERROR(INDEX(Data!$DY:$IB,MATCH($W452,Data!$DT:$DT,0),MATCH(AB$1&amp;"/"&amp;$A$2,Data!$DY$1:$IB$1,0)))=TRUE,0,INDEX(Data!$DY:$IB,MATCH($W452,Data!$DT:$DT,0),MATCH(AB$1&amp;"/"&amp;$A$2,Data!$DY$1:$IB$1,0)))</f>
        <v>0</v>
      </c>
      <c r="AC452" s="213">
        <f t="array" aca="1" ref="AC452" ca="1">SUMPRODUCT(($X452:$AB452&lt;=AC$2)*($X452:$AB452&gt;0))</f>
        <v>0</v>
      </c>
      <c r="AD452" s="213">
        <f t="shared" ca="1" si="116"/>
        <v>0</v>
      </c>
      <c r="AE452" s="213">
        <f t="shared" ca="1" si="116"/>
        <v>0</v>
      </c>
      <c r="AF452" s="213">
        <f t="shared" ca="1" si="116"/>
        <v>0</v>
      </c>
      <c r="AG452" s="213">
        <f t="shared" ca="1" si="116"/>
        <v>0</v>
      </c>
      <c r="AH452" s="213">
        <f t="shared" ca="1" si="116"/>
        <v>0</v>
      </c>
      <c r="AI452" s="213">
        <f t="shared" ca="1" si="105"/>
        <v>0</v>
      </c>
      <c r="AJ452" s="213" t="str">
        <f t="shared" ca="1" si="107"/>
        <v/>
      </c>
      <c r="AK452" s="213" t="str">
        <f t="shared" ca="1" si="108"/>
        <v/>
      </c>
      <c r="AL452" s="213" t="str">
        <f t="shared" ca="1" si="109"/>
        <v/>
      </c>
      <c r="AM452" s="213" t="str">
        <f t="shared" ca="1" si="110"/>
        <v/>
      </c>
      <c r="AN452" s="213" t="str">
        <f t="shared" ca="1" si="111"/>
        <v/>
      </c>
      <c r="AO452" s="213" t="str">
        <f t="shared" ca="1" si="112"/>
        <v/>
      </c>
      <c r="AP452" s="213" t="str">
        <f t="shared" ca="1" si="113"/>
        <v/>
      </c>
      <c r="AQ452" s="213" t="str">
        <f t="shared" ca="1" si="114"/>
        <v/>
      </c>
      <c r="AR452" s="204" t="str">
        <f ca="1">IF(OFFSET($AB452,0,MATCH(A$17,AC$1:AI$1,0))=0,"",OFFSET($AB452,0,MATCH(A$17,AC$1:AI$1,0))&amp;" / "&amp;W452 &amp;" ("&amp;INDEX(Data!DX:DX,MATCH(W452,Data!DT:DT,0))&amp;")")</f>
        <v/>
      </c>
      <c r="AS452" s="204" t="e">
        <f>INDEX(Data!DX:DX,MATCH(W452,Data!DT:DT,0))</f>
        <v>#REF!</v>
      </c>
      <c r="AT452" s="204" t="e">
        <f>MID(INDEX(Data!A:A,MATCH(W452,Data!DT:DT,0)),2,5)</f>
        <v>#REF!</v>
      </c>
      <c r="AU452" s="204" t="e">
        <f>INDEX(Data!DW:DW,MATCH(W452,Data!DT:DT,0))</f>
        <v>#REF!</v>
      </c>
      <c r="AV452" s="204" t="str">
        <f t="shared" ca="1" si="115"/>
        <v/>
      </c>
      <c r="AW452" s="204" t="e">
        <f t="array" aca="1" ref="AW452" ca="1">INDEX($AR$3:$AR$102,MATCH(LARGE(COUNTIF($AQ$3:$AQ$102,"&lt;"&amp;$AQ$3:$AQ$102),ROWS(AQ$3:AQ452)),COUNTIF($AQ$3:$AQ$102,"&lt;"&amp;$AQ$3:$AQ$102),0))</f>
        <v>#NUM!</v>
      </c>
    </row>
    <row r="453" spans="23:49" x14ac:dyDescent="0.25">
      <c r="W453" s="213" t="e">
        <f>Data!#REF!</f>
        <v>#REF!</v>
      </c>
      <c r="X453" s="215">
        <f>IF(ISERROR(INDEX(Data!$DY:$IB,MATCH($W453,Data!$DT:$DT,0),MATCH(X$1&amp;"/"&amp;$A$2,Data!$DY$1:$IB$1,0)))=TRUE,0,INDEX(Data!$DY:$IB,MATCH($W453,Data!$DT:$DT,0),MATCH(X$1&amp;"/"&amp;$A$2,Data!$DY$1:$IB$1,0)))</f>
        <v>0</v>
      </c>
      <c r="Y453" s="215">
        <f>IF(ISERROR(INDEX(Data!$DY:$IB,MATCH($W453,Data!$DT:$DT,0),MATCH(Y$1&amp;"/"&amp;$A$2,Data!$DY$1:$IB$1,0)))=TRUE,0,INDEX(Data!$DY:$IB,MATCH($W453,Data!$DT:$DT,0),MATCH(Y$1&amp;"/"&amp;$A$2,Data!$DY$1:$IB$1,0)))</f>
        <v>0</v>
      </c>
      <c r="Z453" s="215">
        <f>IF(ISERROR(INDEX(Data!$DY:$IB,MATCH($W453,Data!$DT:$DT,0),MATCH(Z$1&amp;"/"&amp;$A$2,Data!$DY$1:$IB$1,0)))=TRUE,0,INDEX(Data!$DY:$IB,MATCH($W453,Data!$DT:$DT,0),MATCH(Z$1&amp;"/"&amp;$A$2,Data!$DY$1:$IB$1,0)))</f>
        <v>0</v>
      </c>
      <c r="AA453" s="215">
        <f>IF(ISERROR(INDEX(Data!$DY:$IB,MATCH($W453,Data!$DT:$DT,0),MATCH(AA$1&amp;"/"&amp;$A$2,Data!$DY$1:$IB$1,0)))=TRUE,0,INDEX(Data!$DY:$IB,MATCH($W453,Data!$DT:$DT,0),MATCH(AA$1&amp;"/"&amp;$A$2,Data!$DY$1:$IB$1,0)))</f>
        <v>0</v>
      </c>
      <c r="AB453" s="215">
        <f>IF(ISERROR(INDEX(Data!$DY:$IB,MATCH($W453,Data!$DT:$DT,0),MATCH(AB$1&amp;"/"&amp;$A$2,Data!$DY$1:$IB$1,0)))=TRUE,0,INDEX(Data!$DY:$IB,MATCH($W453,Data!$DT:$DT,0),MATCH(AB$1&amp;"/"&amp;$A$2,Data!$DY$1:$IB$1,0)))</f>
        <v>0</v>
      </c>
      <c r="AC453" s="213">
        <f t="array" aca="1" ref="AC453" ca="1">SUMPRODUCT(($X453:$AB453&lt;=AC$2)*($X453:$AB453&gt;0))</f>
        <v>0</v>
      </c>
      <c r="AD453" s="213">
        <f t="shared" ca="1" si="116"/>
        <v>0</v>
      </c>
      <c r="AE453" s="213">
        <f t="shared" ca="1" si="116"/>
        <v>0</v>
      </c>
      <c r="AF453" s="213">
        <f t="shared" ca="1" si="116"/>
        <v>0</v>
      </c>
      <c r="AG453" s="213">
        <f t="shared" ca="1" si="116"/>
        <v>0</v>
      </c>
      <c r="AH453" s="213">
        <f t="shared" ca="1" si="116"/>
        <v>0</v>
      </c>
      <c r="AI453" s="213">
        <f t="shared" ca="1" si="105"/>
        <v>0</v>
      </c>
      <c r="AJ453" s="213" t="str">
        <f t="shared" ca="1" si="107"/>
        <v/>
      </c>
      <c r="AK453" s="213" t="str">
        <f t="shared" ca="1" si="108"/>
        <v/>
      </c>
      <c r="AL453" s="213" t="str">
        <f t="shared" ca="1" si="109"/>
        <v/>
      </c>
      <c r="AM453" s="213" t="str">
        <f t="shared" ca="1" si="110"/>
        <v/>
      </c>
      <c r="AN453" s="213" t="str">
        <f t="shared" ca="1" si="111"/>
        <v/>
      </c>
      <c r="AO453" s="213" t="str">
        <f t="shared" ca="1" si="112"/>
        <v/>
      </c>
      <c r="AP453" s="213" t="str">
        <f t="shared" ca="1" si="113"/>
        <v/>
      </c>
      <c r="AQ453" s="213" t="str">
        <f t="shared" ca="1" si="114"/>
        <v/>
      </c>
      <c r="AR453" s="204" t="str">
        <f ca="1">IF(OFFSET($AB453,0,MATCH(A$17,AC$1:AI$1,0))=0,"",OFFSET($AB453,0,MATCH(A$17,AC$1:AI$1,0))&amp;" / "&amp;W453 &amp;" ("&amp;INDEX(Data!DX:DX,MATCH(W453,Data!DT:DT,0))&amp;")")</f>
        <v/>
      </c>
      <c r="AS453" s="204" t="e">
        <f>INDEX(Data!DX:DX,MATCH(W453,Data!DT:DT,0))</f>
        <v>#REF!</v>
      </c>
      <c r="AT453" s="204" t="e">
        <f>MID(INDEX(Data!A:A,MATCH(W453,Data!DT:DT,0)),2,5)</f>
        <v>#REF!</v>
      </c>
      <c r="AU453" s="204" t="e">
        <f>INDEX(Data!DW:DW,MATCH(W453,Data!DT:DT,0))</f>
        <v>#REF!</v>
      </c>
      <c r="AV453" s="204" t="str">
        <f t="shared" ca="1" si="115"/>
        <v/>
      </c>
      <c r="AW453" s="204" t="e">
        <f t="array" aca="1" ref="AW453" ca="1">INDEX($AR$3:$AR$102,MATCH(LARGE(COUNTIF($AQ$3:$AQ$102,"&lt;"&amp;$AQ$3:$AQ$102),ROWS(AQ$3:AQ453)),COUNTIF($AQ$3:$AQ$102,"&lt;"&amp;$AQ$3:$AQ$102),0))</f>
        <v>#NUM!</v>
      </c>
    </row>
    <row r="454" spans="23:49" x14ac:dyDescent="0.25">
      <c r="W454" s="213" t="e">
        <f>Data!#REF!</f>
        <v>#REF!</v>
      </c>
      <c r="X454" s="215">
        <f>IF(ISERROR(INDEX(Data!$DY:$IB,MATCH($W454,Data!$DT:$DT,0),MATCH(X$1&amp;"/"&amp;$A$2,Data!$DY$1:$IB$1,0)))=TRUE,0,INDEX(Data!$DY:$IB,MATCH($W454,Data!$DT:$DT,0),MATCH(X$1&amp;"/"&amp;$A$2,Data!$DY$1:$IB$1,0)))</f>
        <v>0</v>
      </c>
      <c r="Y454" s="215">
        <f>IF(ISERROR(INDEX(Data!$DY:$IB,MATCH($W454,Data!$DT:$DT,0),MATCH(Y$1&amp;"/"&amp;$A$2,Data!$DY$1:$IB$1,0)))=TRUE,0,INDEX(Data!$DY:$IB,MATCH($W454,Data!$DT:$DT,0),MATCH(Y$1&amp;"/"&amp;$A$2,Data!$DY$1:$IB$1,0)))</f>
        <v>0</v>
      </c>
      <c r="Z454" s="215">
        <f>IF(ISERROR(INDEX(Data!$DY:$IB,MATCH($W454,Data!$DT:$DT,0),MATCH(Z$1&amp;"/"&amp;$A$2,Data!$DY$1:$IB$1,0)))=TRUE,0,INDEX(Data!$DY:$IB,MATCH($W454,Data!$DT:$DT,0),MATCH(Z$1&amp;"/"&amp;$A$2,Data!$DY$1:$IB$1,0)))</f>
        <v>0</v>
      </c>
      <c r="AA454" s="215">
        <f>IF(ISERROR(INDEX(Data!$DY:$IB,MATCH($W454,Data!$DT:$DT,0),MATCH(AA$1&amp;"/"&amp;$A$2,Data!$DY$1:$IB$1,0)))=TRUE,0,INDEX(Data!$DY:$IB,MATCH($W454,Data!$DT:$DT,0),MATCH(AA$1&amp;"/"&amp;$A$2,Data!$DY$1:$IB$1,0)))</f>
        <v>0</v>
      </c>
      <c r="AB454" s="215">
        <f>IF(ISERROR(INDEX(Data!$DY:$IB,MATCH($W454,Data!$DT:$DT,0),MATCH(AB$1&amp;"/"&amp;$A$2,Data!$DY$1:$IB$1,0)))=TRUE,0,INDEX(Data!$DY:$IB,MATCH($W454,Data!$DT:$DT,0),MATCH(AB$1&amp;"/"&amp;$A$2,Data!$DY$1:$IB$1,0)))</f>
        <v>0</v>
      </c>
      <c r="AC454" s="213">
        <f t="array" aca="1" ref="AC454" ca="1">SUMPRODUCT(($X454:$AB454&lt;=AC$2)*($X454:$AB454&gt;0))</f>
        <v>0</v>
      </c>
      <c r="AD454" s="213">
        <f t="shared" ca="1" si="116"/>
        <v>0</v>
      </c>
      <c r="AE454" s="213">
        <f t="shared" ca="1" si="116"/>
        <v>0</v>
      </c>
      <c r="AF454" s="213">
        <f t="shared" ca="1" si="116"/>
        <v>0</v>
      </c>
      <c r="AG454" s="213">
        <f t="shared" ca="1" si="116"/>
        <v>0</v>
      </c>
      <c r="AH454" s="213">
        <f t="shared" ca="1" si="116"/>
        <v>0</v>
      </c>
      <c r="AI454" s="213">
        <f t="shared" ca="1" si="105"/>
        <v>0</v>
      </c>
      <c r="AJ454" s="213" t="str">
        <f t="shared" ca="1" si="107"/>
        <v/>
      </c>
      <c r="AK454" s="213" t="str">
        <f t="shared" ca="1" si="108"/>
        <v/>
      </c>
      <c r="AL454" s="213" t="str">
        <f t="shared" ca="1" si="109"/>
        <v/>
      </c>
      <c r="AM454" s="213" t="str">
        <f t="shared" ca="1" si="110"/>
        <v/>
      </c>
      <c r="AN454" s="213" t="str">
        <f t="shared" ca="1" si="111"/>
        <v/>
      </c>
      <c r="AO454" s="213" t="str">
        <f t="shared" ca="1" si="112"/>
        <v/>
      </c>
      <c r="AP454" s="213" t="str">
        <f t="shared" ca="1" si="113"/>
        <v/>
      </c>
      <c r="AQ454" s="213" t="str">
        <f t="shared" ca="1" si="114"/>
        <v/>
      </c>
      <c r="AR454" s="204" t="str">
        <f ca="1">IF(OFFSET($AB454,0,MATCH(A$17,AC$1:AI$1,0))=0,"",OFFSET($AB454,0,MATCH(A$17,AC$1:AI$1,0))&amp;" / "&amp;W454 &amp;" ("&amp;INDEX(Data!DX:DX,MATCH(W454,Data!DT:DT,0))&amp;")")</f>
        <v/>
      </c>
      <c r="AS454" s="204" t="e">
        <f>INDEX(Data!DX:DX,MATCH(W454,Data!DT:DT,0))</f>
        <v>#REF!</v>
      </c>
      <c r="AT454" s="204" t="e">
        <f>MID(INDEX(Data!A:A,MATCH(W454,Data!DT:DT,0)),2,5)</f>
        <v>#REF!</v>
      </c>
      <c r="AU454" s="204" t="e">
        <f>INDEX(Data!DW:DW,MATCH(W454,Data!DT:DT,0))</f>
        <v>#REF!</v>
      </c>
      <c r="AV454" s="204" t="str">
        <f t="shared" ca="1" si="115"/>
        <v/>
      </c>
      <c r="AW454" s="204" t="e">
        <f t="array" aca="1" ref="AW454" ca="1">INDEX($AR$3:$AR$102,MATCH(LARGE(COUNTIF($AQ$3:$AQ$102,"&lt;"&amp;$AQ$3:$AQ$102),ROWS(AQ$3:AQ454)),COUNTIF($AQ$3:$AQ$102,"&lt;"&amp;$AQ$3:$AQ$102),0))</f>
        <v>#NUM!</v>
      </c>
    </row>
    <row r="455" spans="23:49" x14ac:dyDescent="0.25">
      <c r="W455" s="213" t="e">
        <f>Data!#REF!</f>
        <v>#REF!</v>
      </c>
      <c r="X455" s="215">
        <f>IF(ISERROR(INDEX(Data!$DY:$IB,MATCH($W455,Data!$DT:$DT,0),MATCH(X$1&amp;"/"&amp;$A$2,Data!$DY$1:$IB$1,0)))=TRUE,0,INDEX(Data!$DY:$IB,MATCH($W455,Data!$DT:$DT,0),MATCH(X$1&amp;"/"&amp;$A$2,Data!$DY$1:$IB$1,0)))</f>
        <v>0</v>
      </c>
      <c r="Y455" s="215">
        <f>IF(ISERROR(INDEX(Data!$DY:$IB,MATCH($W455,Data!$DT:$DT,0),MATCH(Y$1&amp;"/"&amp;$A$2,Data!$DY$1:$IB$1,0)))=TRUE,0,INDEX(Data!$DY:$IB,MATCH($W455,Data!$DT:$DT,0),MATCH(Y$1&amp;"/"&amp;$A$2,Data!$DY$1:$IB$1,0)))</f>
        <v>0</v>
      </c>
      <c r="Z455" s="215">
        <f>IF(ISERROR(INDEX(Data!$DY:$IB,MATCH($W455,Data!$DT:$DT,0),MATCH(Z$1&amp;"/"&amp;$A$2,Data!$DY$1:$IB$1,0)))=TRUE,0,INDEX(Data!$DY:$IB,MATCH($W455,Data!$DT:$DT,0),MATCH(Z$1&amp;"/"&amp;$A$2,Data!$DY$1:$IB$1,0)))</f>
        <v>0</v>
      </c>
      <c r="AA455" s="215">
        <f>IF(ISERROR(INDEX(Data!$DY:$IB,MATCH($W455,Data!$DT:$DT,0),MATCH(AA$1&amp;"/"&amp;$A$2,Data!$DY$1:$IB$1,0)))=TRUE,0,INDEX(Data!$DY:$IB,MATCH($W455,Data!$DT:$DT,0),MATCH(AA$1&amp;"/"&amp;$A$2,Data!$DY$1:$IB$1,0)))</f>
        <v>0</v>
      </c>
      <c r="AB455" s="215">
        <f>IF(ISERROR(INDEX(Data!$DY:$IB,MATCH($W455,Data!$DT:$DT,0),MATCH(AB$1&amp;"/"&amp;$A$2,Data!$DY$1:$IB$1,0)))=TRUE,0,INDEX(Data!$DY:$IB,MATCH($W455,Data!$DT:$DT,0),MATCH(AB$1&amp;"/"&amp;$A$2,Data!$DY$1:$IB$1,0)))</f>
        <v>0</v>
      </c>
      <c r="AC455" s="213">
        <f t="array" aca="1" ref="AC455" ca="1">SUMPRODUCT(($X455:$AB455&lt;=AC$2)*($X455:$AB455&gt;0))</f>
        <v>0</v>
      </c>
      <c r="AD455" s="213">
        <f t="shared" ca="1" si="116"/>
        <v>0</v>
      </c>
      <c r="AE455" s="213">
        <f t="shared" ca="1" si="116"/>
        <v>0</v>
      </c>
      <c r="AF455" s="213">
        <f t="shared" ca="1" si="116"/>
        <v>0</v>
      </c>
      <c r="AG455" s="213">
        <f t="shared" ca="1" si="116"/>
        <v>0</v>
      </c>
      <c r="AH455" s="213">
        <f t="shared" ca="1" si="116"/>
        <v>0</v>
      </c>
      <c r="AI455" s="213">
        <f t="shared" ca="1" si="105"/>
        <v>0</v>
      </c>
      <c r="AJ455" s="213" t="str">
        <f t="shared" ca="1" si="107"/>
        <v/>
      </c>
      <c r="AK455" s="213" t="str">
        <f t="shared" ca="1" si="108"/>
        <v/>
      </c>
      <c r="AL455" s="213" t="str">
        <f t="shared" ca="1" si="109"/>
        <v/>
      </c>
      <c r="AM455" s="213" t="str">
        <f t="shared" ca="1" si="110"/>
        <v/>
      </c>
      <c r="AN455" s="213" t="str">
        <f t="shared" ca="1" si="111"/>
        <v/>
      </c>
      <c r="AO455" s="213" t="str">
        <f t="shared" ca="1" si="112"/>
        <v/>
      </c>
      <c r="AP455" s="213" t="str">
        <f t="shared" ca="1" si="113"/>
        <v/>
      </c>
      <c r="AQ455" s="213" t="str">
        <f t="shared" ca="1" si="114"/>
        <v/>
      </c>
      <c r="AR455" s="204" t="str">
        <f ca="1">IF(OFFSET($AB455,0,MATCH(A$17,AC$1:AI$1,0))=0,"",OFFSET($AB455,0,MATCH(A$17,AC$1:AI$1,0))&amp;" / "&amp;W455 &amp;" ("&amp;INDEX(Data!DX:DX,MATCH(W455,Data!DT:DT,0))&amp;")")</f>
        <v/>
      </c>
      <c r="AS455" s="204" t="e">
        <f>INDEX(Data!DX:DX,MATCH(W455,Data!DT:DT,0))</f>
        <v>#REF!</v>
      </c>
      <c r="AT455" s="204" t="e">
        <f>MID(INDEX(Data!A:A,MATCH(W455,Data!DT:DT,0)),2,5)</f>
        <v>#REF!</v>
      </c>
      <c r="AU455" s="204" t="e">
        <f>INDEX(Data!DW:DW,MATCH(W455,Data!DT:DT,0))</f>
        <v>#REF!</v>
      </c>
      <c r="AV455" s="204" t="str">
        <f t="shared" ca="1" si="115"/>
        <v/>
      </c>
      <c r="AW455" s="204" t="e">
        <f t="array" aca="1" ref="AW455" ca="1">INDEX($AR$3:$AR$102,MATCH(LARGE(COUNTIF($AQ$3:$AQ$102,"&lt;"&amp;$AQ$3:$AQ$102),ROWS(AQ$3:AQ455)),COUNTIF($AQ$3:$AQ$102,"&lt;"&amp;$AQ$3:$AQ$102),0))</f>
        <v>#NUM!</v>
      </c>
    </row>
    <row r="456" spans="23:49" x14ac:dyDescent="0.25">
      <c r="W456" s="213" t="e">
        <f>Data!#REF!</f>
        <v>#REF!</v>
      </c>
      <c r="X456" s="215">
        <f>IF(ISERROR(INDEX(Data!$DY:$IB,MATCH($W456,Data!$DT:$DT,0),MATCH(X$1&amp;"/"&amp;$A$2,Data!$DY$1:$IB$1,0)))=TRUE,0,INDEX(Data!$DY:$IB,MATCH($W456,Data!$DT:$DT,0),MATCH(X$1&amp;"/"&amp;$A$2,Data!$DY$1:$IB$1,0)))</f>
        <v>0</v>
      </c>
      <c r="Y456" s="215">
        <f>IF(ISERROR(INDEX(Data!$DY:$IB,MATCH($W456,Data!$DT:$DT,0),MATCH(Y$1&amp;"/"&amp;$A$2,Data!$DY$1:$IB$1,0)))=TRUE,0,INDEX(Data!$DY:$IB,MATCH($W456,Data!$DT:$DT,0),MATCH(Y$1&amp;"/"&amp;$A$2,Data!$DY$1:$IB$1,0)))</f>
        <v>0</v>
      </c>
      <c r="Z456" s="215">
        <f>IF(ISERROR(INDEX(Data!$DY:$IB,MATCH($W456,Data!$DT:$DT,0),MATCH(Z$1&amp;"/"&amp;$A$2,Data!$DY$1:$IB$1,0)))=TRUE,0,INDEX(Data!$DY:$IB,MATCH($W456,Data!$DT:$DT,0),MATCH(Z$1&amp;"/"&amp;$A$2,Data!$DY$1:$IB$1,0)))</f>
        <v>0</v>
      </c>
      <c r="AA456" s="215">
        <f>IF(ISERROR(INDEX(Data!$DY:$IB,MATCH($W456,Data!$DT:$DT,0),MATCH(AA$1&amp;"/"&amp;$A$2,Data!$DY$1:$IB$1,0)))=TRUE,0,INDEX(Data!$DY:$IB,MATCH($W456,Data!$DT:$DT,0),MATCH(AA$1&amp;"/"&amp;$A$2,Data!$DY$1:$IB$1,0)))</f>
        <v>0</v>
      </c>
      <c r="AB456" s="215">
        <f>IF(ISERROR(INDEX(Data!$DY:$IB,MATCH($W456,Data!$DT:$DT,0),MATCH(AB$1&amp;"/"&amp;$A$2,Data!$DY$1:$IB$1,0)))=TRUE,0,INDEX(Data!$DY:$IB,MATCH($W456,Data!$DT:$DT,0),MATCH(AB$1&amp;"/"&amp;$A$2,Data!$DY$1:$IB$1,0)))</f>
        <v>0</v>
      </c>
      <c r="AC456" s="213">
        <f t="array" aca="1" ref="AC456" ca="1">SUMPRODUCT(($X456:$AB456&lt;=AC$2)*($X456:$AB456&gt;0))</f>
        <v>0</v>
      </c>
      <c r="AD456" s="213">
        <f t="shared" ca="1" si="116"/>
        <v>0</v>
      </c>
      <c r="AE456" s="213">
        <f t="shared" ca="1" si="116"/>
        <v>0</v>
      </c>
      <c r="AF456" s="213">
        <f t="shared" ca="1" si="116"/>
        <v>0</v>
      </c>
      <c r="AG456" s="213">
        <f t="shared" ca="1" si="116"/>
        <v>0</v>
      </c>
      <c r="AH456" s="213">
        <f t="shared" ca="1" si="116"/>
        <v>0</v>
      </c>
      <c r="AI456" s="213">
        <f t="shared" ref="AI456:AI502" ca="1" si="117">COUNTIF($X456:$AB456,"&gt;="&amp;AI$2)</f>
        <v>0</v>
      </c>
      <c r="AJ456" s="213" t="str">
        <f t="shared" ca="1" si="107"/>
        <v/>
      </c>
      <c r="AK456" s="213" t="str">
        <f t="shared" ca="1" si="108"/>
        <v/>
      </c>
      <c r="AL456" s="213" t="str">
        <f t="shared" ca="1" si="109"/>
        <v/>
      </c>
      <c r="AM456" s="213" t="str">
        <f t="shared" ca="1" si="110"/>
        <v/>
      </c>
      <c r="AN456" s="213" t="str">
        <f t="shared" ca="1" si="111"/>
        <v/>
      </c>
      <c r="AO456" s="213" t="str">
        <f t="shared" ca="1" si="112"/>
        <v/>
      </c>
      <c r="AP456" s="213" t="str">
        <f t="shared" ca="1" si="113"/>
        <v/>
      </c>
      <c r="AQ456" s="213" t="str">
        <f t="shared" ca="1" si="114"/>
        <v/>
      </c>
      <c r="AR456" s="204" t="str">
        <f ca="1">IF(OFFSET($AB456,0,MATCH(A$17,AC$1:AI$1,0))=0,"",OFFSET($AB456,0,MATCH(A$17,AC$1:AI$1,0))&amp;" / "&amp;W456 &amp;" ("&amp;INDEX(Data!DX:DX,MATCH(W456,Data!DT:DT,0))&amp;")")</f>
        <v/>
      </c>
      <c r="AS456" s="204" t="e">
        <f>INDEX(Data!DX:DX,MATCH(W456,Data!DT:DT,0))</f>
        <v>#REF!</v>
      </c>
      <c r="AT456" s="204" t="e">
        <f>MID(INDEX(Data!A:A,MATCH(W456,Data!DT:DT,0)),2,5)</f>
        <v>#REF!</v>
      </c>
      <c r="AU456" s="204" t="e">
        <f>INDEX(Data!DW:DW,MATCH(W456,Data!DT:DT,0))</f>
        <v>#REF!</v>
      </c>
      <c r="AV456" s="204" t="str">
        <f t="shared" ca="1" si="115"/>
        <v/>
      </c>
      <c r="AW456" s="204" t="e">
        <f t="array" aca="1" ref="AW456" ca="1">INDEX($AR$3:$AR$102,MATCH(LARGE(COUNTIF($AQ$3:$AQ$102,"&lt;"&amp;$AQ$3:$AQ$102),ROWS(AQ$3:AQ456)),COUNTIF($AQ$3:$AQ$102,"&lt;"&amp;$AQ$3:$AQ$102),0))</f>
        <v>#NUM!</v>
      </c>
    </row>
    <row r="457" spans="23:49" x14ac:dyDescent="0.25">
      <c r="W457" s="213" t="e">
        <f>Data!#REF!</f>
        <v>#REF!</v>
      </c>
      <c r="X457" s="215">
        <f>IF(ISERROR(INDEX(Data!$DY:$IB,MATCH($W457,Data!$DT:$DT,0),MATCH(X$1&amp;"/"&amp;$A$2,Data!$DY$1:$IB$1,0)))=TRUE,0,INDEX(Data!$DY:$IB,MATCH($W457,Data!$DT:$DT,0),MATCH(X$1&amp;"/"&amp;$A$2,Data!$DY$1:$IB$1,0)))</f>
        <v>0</v>
      </c>
      <c r="Y457" s="215">
        <f>IF(ISERROR(INDEX(Data!$DY:$IB,MATCH($W457,Data!$DT:$DT,0),MATCH(Y$1&amp;"/"&amp;$A$2,Data!$DY$1:$IB$1,0)))=TRUE,0,INDEX(Data!$DY:$IB,MATCH($W457,Data!$DT:$DT,0),MATCH(Y$1&amp;"/"&amp;$A$2,Data!$DY$1:$IB$1,0)))</f>
        <v>0</v>
      </c>
      <c r="Z457" s="215">
        <f>IF(ISERROR(INDEX(Data!$DY:$IB,MATCH($W457,Data!$DT:$DT,0),MATCH(Z$1&amp;"/"&amp;$A$2,Data!$DY$1:$IB$1,0)))=TRUE,0,INDEX(Data!$DY:$IB,MATCH($W457,Data!$DT:$DT,0),MATCH(Z$1&amp;"/"&amp;$A$2,Data!$DY$1:$IB$1,0)))</f>
        <v>0</v>
      </c>
      <c r="AA457" s="215">
        <f>IF(ISERROR(INDEX(Data!$DY:$IB,MATCH($W457,Data!$DT:$DT,0),MATCH(AA$1&amp;"/"&amp;$A$2,Data!$DY$1:$IB$1,0)))=TRUE,0,INDEX(Data!$DY:$IB,MATCH($W457,Data!$DT:$DT,0),MATCH(AA$1&amp;"/"&amp;$A$2,Data!$DY$1:$IB$1,0)))</f>
        <v>0</v>
      </c>
      <c r="AB457" s="215">
        <f>IF(ISERROR(INDEX(Data!$DY:$IB,MATCH($W457,Data!$DT:$DT,0),MATCH(AB$1&amp;"/"&amp;$A$2,Data!$DY$1:$IB$1,0)))=TRUE,0,INDEX(Data!$DY:$IB,MATCH($W457,Data!$DT:$DT,0),MATCH(AB$1&amp;"/"&amp;$A$2,Data!$DY$1:$IB$1,0)))</f>
        <v>0</v>
      </c>
      <c r="AC457" s="213">
        <f t="array" aca="1" ref="AC457" ca="1">SUMPRODUCT(($X457:$AB457&lt;=AC$2)*($X457:$AB457&gt;0))</f>
        <v>0</v>
      </c>
      <c r="AD457" s="213">
        <f t="shared" ca="1" si="116"/>
        <v>0</v>
      </c>
      <c r="AE457" s="213">
        <f t="shared" ca="1" si="116"/>
        <v>0</v>
      </c>
      <c r="AF457" s="213">
        <f t="shared" ca="1" si="116"/>
        <v>0</v>
      </c>
      <c r="AG457" s="213">
        <f t="shared" ca="1" si="116"/>
        <v>0</v>
      </c>
      <c r="AH457" s="213">
        <f t="shared" ca="1" si="116"/>
        <v>0</v>
      </c>
      <c r="AI457" s="213">
        <f t="shared" ca="1" si="117"/>
        <v>0</v>
      </c>
      <c r="AJ457" s="213" t="str">
        <f t="shared" ca="1" si="107"/>
        <v/>
      </c>
      <c r="AK457" s="213" t="str">
        <f t="shared" ca="1" si="108"/>
        <v/>
      </c>
      <c r="AL457" s="213" t="str">
        <f t="shared" ca="1" si="109"/>
        <v/>
      </c>
      <c r="AM457" s="213" t="str">
        <f t="shared" ca="1" si="110"/>
        <v/>
      </c>
      <c r="AN457" s="213" t="str">
        <f t="shared" ca="1" si="111"/>
        <v/>
      </c>
      <c r="AO457" s="213" t="str">
        <f t="shared" ca="1" si="112"/>
        <v/>
      </c>
      <c r="AP457" s="213" t="str">
        <f t="shared" ca="1" si="113"/>
        <v/>
      </c>
      <c r="AQ457" s="213" t="str">
        <f t="shared" ca="1" si="114"/>
        <v/>
      </c>
      <c r="AR457" s="204" t="str">
        <f ca="1">IF(OFFSET($AB457,0,MATCH(A$17,AC$1:AI$1,0))=0,"",OFFSET($AB457,0,MATCH(A$17,AC$1:AI$1,0))&amp;" / "&amp;W457 &amp;" ("&amp;INDEX(Data!DX:DX,MATCH(W457,Data!DT:DT,0))&amp;")")</f>
        <v/>
      </c>
      <c r="AS457" s="204" t="e">
        <f>INDEX(Data!DX:DX,MATCH(W457,Data!DT:DT,0))</f>
        <v>#REF!</v>
      </c>
      <c r="AT457" s="204" t="e">
        <f>MID(INDEX(Data!A:A,MATCH(W457,Data!DT:DT,0)),2,5)</f>
        <v>#REF!</v>
      </c>
      <c r="AU457" s="204" t="e">
        <f>INDEX(Data!DW:DW,MATCH(W457,Data!DT:DT,0))</f>
        <v>#REF!</v>
      </c>
      <c r="AV457" s="204" t="str">
        <f t="shared" ca="1" si="115"/>
        <v/>
      </c>
      <c r="AW457" s="204" t="e">
        <f t="array" aca="1" ref="AW457" ca="1">INDEX($AR$3:$AR$102,MATCH(LARGE(COUNTIF($AQ$3:$AQ$102,"&lt;"&amp;$AQ$3:$AQ$102),ROWS(AQ$3:AQ457)),COUNTIF($AQ$3:$AQ$102,"&lt;"&amp;$AQ$3:$AQ$102),0))</f>
        <v>#NUM!</v>
      </c>
    </row>
    <row r="458" spans="23:49" x14ac:dyDescent="0.25">
      <c r="W458" s="213" t="e">
        <f>Data!#REF!</f>
        <v>#REF!</v>
      </c>
      <c r="X458" s="215">
        <f>IF(ISERROR(INDEX(Data!$DY:$IB,MATCH($W458,Data!$DT:$DT,0),MATCH(X$1&amp;"/"&amp;$A$2,Data!$DY$1:$IB$1,0)))=TRUE,0,INDEX(Data!$DY:$IB,MATCH($W458,Data!$DT:$DT,0),MATCH(X$1&amp;"/"&amp;$A$2,Data!$DY$1:$IB$1,0)))</f>
        <v>0</v>
      </c>
      <c r="Y458" s="215">
        <f>IF(ISERROR(INDEX(Data!$DY:$IB,MATCH($W458,Data!$DT:$DT,0),MATCH(Y$1&amp;"/"&amp;$A$2,Data!$DY$1:$IB$1,0)))=TRUE,0,INDEX(Data!$DY:$IB,MATCH($W458,Data!$DT:$DT,0),MATCH(Y$1&amp;"/"&amp;$A$2,Data!$DY$1:$IB$1,0)))</f>
        <v>0</v>
      </c>
      <c r="Z458" s="215">
        <f>IF(ISERROR(INDEX(Data!$DY:$IB,MATCH($W458,Data!$DT:$DT,0),MATCH(Z$1&amp;"/"&amp;$A$2,Data!$DY$1:$IB$1,0)))=TRUE,0,INDEX(Data!$DY:$IB,MATCH($W458,Data!$DT:$DT,0),MATCH(Z$1&amp;"/"&amp;$A$2,Data!$DY$1:$IB$1,0)))</f>
        <v>0</v>
      </c>
      <c r="AA458" s="215">
        <f>IF(ISERROR(INDEX(Data!$DY:$IB,MATCH($W458,Data!$DT:$DT,0),MATCH(AA$1&amp;"/"&amp;$A$2,Data!$DY$1:$IB$1,0)))=TRUE,0,INDEX(Data!$DY:$IB,MATCH($W458,Data!$DT:$DT,0),MATCH(AA$1&amp;"/"&amp;$A$2,Data!$DY$1:$IB$1,0)))</f>
        <v>0</v>
      </c>
      <c r="AB458" s="215">
        <f>IF(ISERROR(INDEX(Data!$DY:$IB,MATCH($W458,Data!$DT:$DT,0),MATCH(AB$1&amp;"/"&amp;$A$2,Data!$DY$1:$IB$1,0)))=TRUE,0,INDEX(Data!$DY:$IB,MATCH($W458,Data!$DT:$DT,0),MATCH(AB$1&amp;"/"&amp;$A$2,Data!$DY$1:$IB$1,0)))</f>
        <v>0</v>
      </c>
      <c r="AC458" s="213">
        <f t="array" aca="1" ref="AC458" ca="1">SUMPRODUCT(($X458:$AB458&lt;=AC$2)*($X458:$AB458&gt;0))</f>
        <v>0</v>
      </c>
      <c r="AD458" s="213">
        <f t="shared" ca="1" si="116"/>
        <v>0</v>
      </c>
      <c r="AE458" s="213">
        <f t="shared" ca="1" si="116"/>
        <v>0</v>
      </c>
      <c r="AF458" s="213">
        <f t="shared" ca="1" si="116"/>
        <v>0</v>
      </c>
      <c r="AG458" s="213">
        <f t="shared" ca="1" si="116"/>
        <v>0</v>
      </c>
      <c r="AH458" s="213">
        <f t="shared" ca="1" si="116"/>
        <v>0</v>
      </c>
      <c r="AI458" s="213">
        <f t="shared" ca="1" si="117"/>
        <v>0</v>
      </c>
      <c r="AJ458" s="213" t="str">
        <f t="shared" ca="1" si="107"/>
        <v/>
      </c>
      <c r="AK458" s="213" t="str">
        <f t="shared" ca="1" si="108"/>
        <v/>
      </c>
      <c r="AL458" s="213" t="str">
        <f t="shared" ca="1" si="109"/>
        <v/>
      </c>
      <c r="AM458" s="213" t="str">
        <f t="shared" ca="1" si="110"/>
        <v/>
      </c>
      <c r="AN458" s="213" t="str">
        <f t="shared" ca="1" si="111"/>
        <v/>
      </c>
      <c r="AO458" s="213" t="str">
        <f t="shared" ca="1" si="112"/>
        <v/>
      </c>
      <c r="AP458" s="213" t="str">
        <f t="shared" ca="1" si="113"/>
        <v/>
      </c>
      <c r="AQ458" s="213" t="str">
        <f t="shared" ca="1" si="114"/>
        <v/>
      </c>
      <c r="AR458" s="204" t="str">
        <f ca="1">IF(OFFSET($AB458,0,MATCH(A$17,AC$1:AI$1,0))=0,"",OFFSET($AB458,0,MATCH(A$17,AC$1:AI$1,0))&amp;" / "&amp;W458 &amp;" ("&amp;INDEX(Data!DX:DX,MATCH(W458,Data!DT:DT,0))&amp;")")</f>
        <v/>
      </c>
      <c r="AS458" s="204" t="e">
        <f>INDEX(Data!DX:DX,MATCH(W458,Data!DT:DT,0))</f>
        <v>#REF!</v>
      </c>
      <c r="AT458" s="204" t="e">
        <f>MID(INDEX(Data!A:A,MATCH(W458,Data!DT:DT,0)),2,5)</f>
        <v>#REF!</v>
      </c>
      <c r="AU458" s="204" t="e">
        <f>INDEX(Data!DW:DW,MATCH(W458,Data!DT:DT,0))</f>
        <v>#REF!</v>
      </c>
      <c r="AV458" s="204" t="str">
        <f t="shared" ca="1" si="115"/>
        <v/>
      </c>
      <c r="AW458" s="204" t="e">
        <f t="array" aca="1" ref="AW458" ca="1">INDEX($AR$3:$AR$102,MATCH(LARGE(COUNTIF($AQ$3:$AQ$102,"&lt;"&amp;$AQ$3:$AQ$102),ROWS(AQ$3:AQ458)),COUNTIF($AQ$3:$AQ$102,"&lt;"&amp;$AQ$3:$AQ$102),0))</f>
        <v>#NUM!</v>
      </c>
    </row>
    <row r="459" spans="23:49" x14ac:dyDescent="0.25">
      <c r="W459" s="213" t="e">
        <f>Data!#REF!</f>
        <v>#REF!</v>
      </c>
      <c r="X459" s="215">
        <f>IF(ISERROR(INDEX(Data!$DY:$IB,MATCH($W459,Data!$DT:$DT,0),MATCH(X$1&amp;"/"&amp;$A$2,Data!$DY$1:$IB$1,0)))=TRUE,0,INDEX(Data!$DY:$IB,MATCH($W459,Data!$DT:$DT,0),MATCH(X$1&amp;"/"&amp;$A$2,Data!$DY$1:$IB$1,0)))</f>
        <v>0</v>
      </c>
      <c r="Y459" s="215">
        <f>IF(ISERROR(INDEX(Data!$DY:$IB,MATCH($W459,Data!$DT:$DT,0),MATCH(Y$1&amp;"/"&amp;$A$2,Data!$DY$1:$IB$1,0)))=TRUE,0,INDEX(Data!$DY:$IB,MATCH($W459,Data!$DT:$DT,0),MATCH(Y$1&amp;"/"&amp;$A$2,Data!$DY$1:$IB$1,0)))</f>
        <v>0</v>
      </c>
      <c r="Z459" s="215">
        <f>IF(ISERROR(INDEX(Data!$DY:$IB,MATCH($W459,Data!$DT:$DT,0),MATCH(Z$1&amp;"/"&amp;$A$2,Data!$DY$1:$IB$1,0)))=TRUE,0,INDEX(Data!$DY:$IB,MATCH($W459,Data!$DT:$DT,0),MATCH(Z$1&amp;"/"&amp;$A$2,Data!$DY$1:$IB$1,0)))</f>
        <v>0</v>
      </c>
      <c r="AA459" s="215">
        <f>IF(ISERROR(INDEX(Data!$DY:$IB,MATCH($W459,Data!$DT:$DT,0),MATCH(AA$1&amp;"/"&amp;$A$2,Data!$DY$1:$IB$1,0)))=TRUE,0,INDEX(Data!$DY:$IB,MATCH($W459,Data!$DT:$DT,0),MATCH(AA$1&amp;"/"&amp;$A$2,Data!$DY$1:$IB$1,0)))</f>
        <v>0</v>
      </c>
      <c r="AB459" s="215">
        <f>IF(ISERROR(INDEX(Data!$DY:$IB,MATCH($W459,Data!$DT:$DT,0),MATCH(AB$1&amp;"/"&amp;$A$2,Data!$DY$1:$IB$1,0)))=TRUE,0,INDEX(Data!$DY:$IB,MATCH($W459,Data!$DT:$DT,0),MATCH(AB$1&amp;"/"&amp;$A$2,Data!$DY$1:$IB$1,0)))</f>
        <v>0</v>
      </c>
      <c r="AC459" s="213">
        <f t="array" aca="1" ref="AC459" ca="1">SUMPRODUCT(($X459:$AB459&lt;=AC$2)*($X459:$AB459&gt;0))</f>
        <v>0</v>
      </c>
      <c r="AD459" s="213">
        <f t="shared" ca="1" si="116"/>
        <v>0</v>
      </c>
      <c r="AE459" s="213">
        <f t="shared" ca="1" si="116"/>
        <v>0</v>
      </c>
      <c r="AF459" s="213">
        <f t="shared" ca="1" si="116"/>
        <v>0</v>
      </c>
      <c r="AG459" s="213">
        <f t="shared" ca="1" si="116"/>
        <v>0</v>
      </c>
      <c r="AH459" s="213">
        <f t="shared" ca="1" si="116"/>
        <v>0</v>
      </c>
      <c r="AI459" s="213">
        <f t="shared" ca="1" si="117"/>
        <v>0</v>
      </c>
      <c r="AJ459" s="213" t="str">
        <f t="shared" ca="1" si="107"/>
        <v/>
      </c>
      <c r="AK459" s="213" t="str">
        <f t="shared" ca="1" si="108"/>
        <v/>
      </c>
      <c r="AL459" s="213" t="str">
        <f t="shared" ca="1" si="109"/>
        <v/>
      </c>
      <c r="AM459" s="213" t="str">
        <f t="shared" ca="1" si="110"/>
        <v/>
      </c>
      <c r="AN459" s="213" t="str">
        <f t="shared" ca="1" si="111"/>
        <v/>
      </c>
      <c r="AO459" s="213" t="str">
        <f t="shared" ca="1" si="112"/>
        <v/>
      </c>
      <c r="AP459" s="213" t="str">
        <f t="shared" ca="1" si="113"/>
        <v/>
      </c>
      <c r="AQ459" s="213" t="str">
        <f t="shared" ca="1" si="114"/>
        <v/>
      </c>
      <c r="AR459" s="204" t="str">
        <f ca="1">IF(OFFSET($AB459,0,MATCH(A$17,AC$1:AI$1,0))=0,"",OFFSET($AB459,0,MATCH(A$17,AC$1:AI$1,0))&amp;" / "&amp;W459 &amp;" ("&amp;INDEX(Data!DX:DX,MATCH(W459,Data!DT:DT,0))&amp;")")</f>
        <v/>
      </c>
      <c r="AS459" s="204" t="e">
        <f>INDEX(Data!DX:DX,MATCH(W459,Data!DT:DT,0))</f>
        <v>#REF!</v>
      </c>
      <c r="AT459" s="204" t="e">
        <f>MID(INDEX(Data!A:A,MATCH(W459,Data!DT:DT,0)),2,5)</f>
        <v>#REF!</v>
      </c>
      <c r="AU459" s="204" t="e">
        <f>INDEX(Data!DW:DW,MATCH(W459,Data!DT:DT,0))</f>
        <v>#REF!</v>
      </c>
      <c r="AV459" s="204" t="str">
        <f t="shared" ca="1" si="115"/>
        <v/>
      </c>
      <c r="AW459" s="204" t="e">
        <f t="array" aca="1" ref="AW459" ca="1">INDEX($AR$3:$AR$102,MATCH(LARGE(COUNTIF($AQ$3:$AQ$102,"&lt;"&amp;$AQ$3:$AQ$102),ROWS(AQ$3:AQ459)),COUNTIF($AQ$3:$AQ$102,"&lt;"&amp;$AQ$3:$AQ$102),0))</f>
        <v>#NUM!</v>
      </c>
    </row>
    <row r="460" spans="23:49" x14ac:dyDescent="0.25">
      <c r="W460" s="213" t="e">
        <f>Data!#REF!</f>
        <v>#REF!</v>
      </c>
      <c r="X460" s="215">
        <f>IF(ISERROR(INDEX(Data!$DY:$IB,MATCH($W460,Data!$DT:$DT,0),MATCH(X$1&amp;"/"&amp;$A$2,Data!$DY$1:$IB$1,0)))=TRUE,0,INDEX(Data!$DY:$IB,MATCH($W460,Data!$DT:$DT,0),MATCH(X$1&amp;"/"&amp;$A$2,Data!$DY$1:$IB$1,0)))</f>
        <v>0</v>
      </c>
      <c r="Y460" s="215">
        <f>IF(ISERROR(INDEX(Data!$DY:$IB,MATCH($W460,Data!$DT:$DT,0),MATCH(Y$1&amp;"/"&amp;$A$2,Data!$DY$1:$IB$1,0)))=TRUE,0,INDEX(Data!$DY:$IB,MATCH($W460,Data!$DT:$DT,0),MATCH(Y$1&amp;"/"&amp;$A$2,Data!$DY$1:$IB$1,0)))</f>
        <v>0</v>
      </c>
      <c r="Z460" s="215">
        <f>IF(ISERROR(INDEX(Data!$DY:$IB,MATCH($W460,Data!$DT:$DT,0),MATCH(Z$1&amp;"/"&amp;$A$2,Data!$DY$1:$IB$1,0)))=TRUE,0,INDEX(Data!$DY:$IB,MATCH($W460,Data!$DT:$DT,0),MATCH(Z$1&amp;"/"&amp;$A$2,Data!$DY$1:$IB$1,0)))</f>
        <v>0</v>
      </c>
      <c r="AA460" s="215">
        <f>IF(ISERROR(INDEX(Data!$DY:$IB,MATCH($W460,Data!$DT:$DT,0),MATCH(AA$1&amp;"/"&amp;$A$2,Data!$DY$1:$IB$1,0)))=TRUE,0,INDEX(Data!$DY:$IB,MATCH($W460,Data!$DT:$DT,0),MATCH(AA$1&amp;"/"&amp;$A$2,Data!$DY$1:$IB$1,0)))</f>
        <v>0</v>
      </c>
      <c r="AB460" s="215">
        <f>IF(ISERROR(INDEX(Data!$DY:$IB,MATCH($W460,Data!$DT:$DT,0),MATCH(AB$1&amp;"/"&amp;$A$2,Data!$DY$1:$IB$1,0)))=TRUE,0,INDEX(Data!$DY:$IB,MATCH($W460,Data!$DT:$DT,0),MATCH(AB$1&amp;"/"&amp;$A$2,Data!$DY$1:$IB$1,0)))</f>
        <v>0</v>
      </c>
      <c r="AC460" s="213">
        <f t="array" aca="1" ref="AC460" ca="1">SUMPRODUCT(($X460:$AB460&lt;=AC$2)*($X460:$AB460&gt;0))</f>
        <v>0</v>
      </c>
      <c r="AD460" s="213">
        <f t="shared" ca="1" si="116"/>
        <v>0</v>
      </c>
      <c r="AE460" s="213">
        <f t="shared" ca="1" si="116"/>
        <v>0</v>
      </c>
      <c r="AF460" s="213">
        <f t="shared" ca="1" si="116"/>
        <v>0</v>
      </c>
      <c r="AG460" s="213">
        <f t="shared" ca="1" si="116"/>
        <v>0</v>
      </c>
      <c r="AH460" s="213">
        <f t="shared" ca="1" si="116"/>
        <v>0</v>
      </c>
      <c r="AI460" s="213">
        <f t="shared" ca="1" si="117"/>
        <v>0</v>
      </c>
      <c r="AJ460" s="213" t="str">
        <f t="shared" ca="1" si="107"/>
        <v/>
      </c>
      <c r="AK460" s="213" t="str">
        <f t="shared" ca="1" si="108"/>
        <v/>
      </c>
      <c r="AL460" s="213" t="str">
        <f t="shared" ca="1" si="109"/>
        <v/>
      </c>
      <c r="AM460" s="213" t="str">
        <f t="shared" ca="1" si="110"/>
        <v/>
      </c>
      <c r="AN460" s="213" t="str">
        <f t="shared" ca="1" si="111"/>
        <v/>
      </c>
      <c r="AO460" s="213" t="str">
        <f t="shared" ca="1" si="112"/>
        <v/>
      </c>
      <c r="AP460" s="213" t="str">
        <f t="shared" ca="1" si="113"/>
        <v/>
      </c>
      <c r="AQ460" s="213" t="str">
        <f t="shared" ca="1" si="114"/>
        <v/>
      </c>
      <c r="AR460" s="204" t="str">
        <f ca="1">IF(OFFSET($AB460,0,MATCH(A$17,AC$1:AI$1,0))=0,"",OFFSET($AB460,0,MATCH(A$17,AC$1:AI$1,0))&amp;" / "&amp;W460 &amp;" ("&amp;INDEX(Data!DX:DX,MATCH(W460,Data!DT:DT,0))&amp;")")</f>
        <v/>
      </c>
      <c r="AS460" s="204" t="e">
        <f>INDEX(Data!DX:DX,MATCH(W460,Data!DT:DT,0))</f>
        <v>#REF!</v>
      </c>
      <c r="AT460" s="204" t="e">
        <f>MID(INDEX(Data!A:A,MATCH(W460,Data!DT:DT,0)),2,5)</f>
        <v>#REF!</v>
      </c>
      <c r="AU460" s="204" t="e">
        <f>INDEX(Data!DW:DW,MATCH(W460,Data!DT:DT,0))</f>
        <v>#REF!</v>
      </c>
      <c r="AV460" s="204" t="str">
        <f t="shared" ca="1" si="115"/>
        <v/>
      </c>
      <c r="AW460" s="204" t="e">
        <f t="array" aca="1" ref="AW460" ca="1">INDEX($AR$3:$AR$102,MATCH(LARGE(COUNTIF($AQ$3:$AQ$102,"&lt;"&amp;$AQ$3:$AQ$102),ROWS(AQ$3:AQ460)),COUNTIF($AQ$3:$AQ$102,"&lt;"&amp;$AQ$3:$AQ$102),0))</f>
        <v>#NUM!</v>
      </c>
    </row>
    <row r="461" spans="23:49" x14ac:dyDescent="0.25">
      <c r="W461" s="213" t="e">
        <f>Data!#REF!</f>
        <v>#REF!</v>
      </c>
      <c r="X461" s="215">
        <f>IF(ISERROR(INDEX(Data!$DY:$IB,MATCH($W461,Data!$DT:$DT,0),MATCH(X$1&amp;"/"&amp;$A$2,Data!$DY$1:$IB$1,0)))=TRUE,0,INDEX(Data!$DY:$IB,MATCH($W461,Data!$DT:$DT,0),MATCH(X$1&amp;"/"&amp;$A$2,Data!$DY$1:$IB$1,0)))</f>
        <v>0</v>
      </c>
      <c r="Y461" s="215">
        <f>IF(ISERROR(INDEX(Data!$DY:$IB,MATCH($W461,Data!$DT:$DT,0),MATCH(Y$1&amp;"/"&amp;$A$2,Data!$DY$1:$IB$1,0)))=TRUE,0,INDEX(Data!$DY:$IB,MATCH($W461,Data!$DT:$DT,0),MATCH(Y$1&amp;"/"&amp;$A$2,Data!$DY$1:$IB$1,0)))</f>
        <v>0</v>
      </c>
      <c r="Z461" s="215">
        <f>IF(ISERROR(INDEX(Data!$DY:$IB,MATCH($W461,Data!$DT:$DT,0),MATCH(Z$1&amp;"/"&amp;$A$2,Data!$DY$1:$IB$1,0)))=TRUE,0,INDEX(Data!$DY:$IB,MATCH($W461,Data!$DT:$DT,0),MATCH(Z$1&amp;"/"&amp;$A$2,Data!$DY$1:$IB$1,0)))</f>
        <v>0</v>
      </c>
      <c r="AA461" s="215">
        <f>IF(ISERROR(INDEX(Data!$DY:$IB,MATCH($W461,Data!$DT:$DT,0),MATCH(AA$1&amp;"/"&amp;$A$2,Data!$DY$1:$IB$1,0)))=TRUE,0,INDEX(Data!$DY:$IB,MATCH($W461,Data!$DT:$DT,0),MATCH(AA$1&amp;"/"&amp;$A$2,Data!$DY$1:$IB$1,0)))</f>
        <v>0</v>
      </c>
      <c r="AB461" s="215">
        <f>IF(ISERROR(INDEX(Data!$DY:$IB,MATCH($W461,Data!$DT:$DT,0),MATCH(AB$1&amp;"/"&amp;$A$2,Data!$DY$1:$IB$1,0)))=TRUE,0,INDEX(Data!$DY:$IB,MATCH($W461,Data!$DT:$DT,0),MATCH(AB$1&amp;"/"&amp;$A$2,Data!$DY$1:$IB$1,0)))</f>
        <v>0</v>
      </c>
      <c r="AC461" s="213">
        <f t="array" aca="1" ref="AC461" ca="1">SUMPRODUCT(($X461:$AB461&lt;=AC$2)*($X461:$AB461&gt;0))</f>
        <v>0</v>
      </c>
      <c r="AD461" s="213">
        <f t="shared" ca="1" si="116"/>
        <v>0</v>
      </c>
      <c r="AE461" s="213">
        <f t="shared" ca="1" si="116"/>
        <v>0</v>
      </c>
      <c r="AF461" s="213">
        <f t="shared" ca="1" si="116"/>
        <v>0</v>
      </c>
      <c r="AG461" s="213">
        <f t="shared" ca="1" si="116"/>
        <v>0</v>
      </c>
      <c r="AH461" s="213">
        <f t="shared" ca="1" si="116"/>
        <v>0</v>
      </c>
      <c r="AI461" s="213">
        <f t="shared" ca="1" si="117"/>
        <v>0</v>
      </c>
      <c r="AJ461" s="213" t="str">
        <f t="shared" ca="1" si="107"/>
        <v/>
      </c>
      <c r="AK461" s="213" t="str">
        <f t="shared" ca="1" si="108"/>
        <v/>
      </c>
      <c r="AL461" s="213" t="str">
        <f t="shared" ca="1" si="109"/>
        <v/>
      </c>
      <c r="AM461" s="213" t="str">
        <f t="shared" ca="1" si="110"/>
        <v/>
      </c>
      <c r="AN461" s="213" t="str">
        <f t="shared" ca="1" si="111"/>
        <v/>
      </c>
      <c r="AO461" s="213" t="str">
        <f t="shared" ca="1" si="112"/>
        <v/>
      </c>
      <c r="AP461" s="213" t="str">
        <f t="shared" ca="1" si="113"/>
        <v/>
      </c>
      <c r="AQ461" s="213" t="str">
        <f t="shared" ca="1" si="114"/>
        <v/>
      </c>
      <c r="AR461" s="204" t="str">
        <f ca="1">IF(OFFSET($AB461,0,MATCH(A$17,AC$1:AI$1,0))=0,"",OFFSET($AB461,0,MATCH(A$17,AC$1:AI$1,0))&amp;" / "&amp;W461 &amp;" ("&amp;INDEX(Data!DX:DX,MATCH(W461,Data!DT:DT,0))&amp;")")</f>
        <v/>
      </c>
      <c r="AS461" s="204" t="e">
        <f>INDEX(Data!DX:DX,MATCH(W461,Data!DT:DT,0))</f>
        <v>#REF!</v>
      </c>
      <c r="AT461" s="204" t="e">
        <f>MID(INDEX(Data!A:A,MATCH(W461,Data!DT:DT,0)),2,5)</f>
        <v>#REF!</v>
      </c>
      <c r="AU461" s="204" t="e">
        <f>INDEX(Data!DW:DW,MATCH(W461,Data!DT:DT,0))</f>
        <v>#REF!</v>
      </c>
      <c r="AV461" s="204" t="str">
        <f t="shared" ca="1" si="115"/>
        <v/>
      </c>
      <c r="AW461" s="204" t="e">
        <f t="array" aca="1" ref="AW461" ca="1">INDEX($AR$3:$AR$102,MATCH(LARGE(COUNTIF($AQ$3:$AQ$102,"&lt;"&amp;$AQ$3:$AQ$102),ROWS(AQ$3:AQ461)),COUNTIF($AQ$3:$AQ$102,"&lt;"&amp;$AQ$3:$AQ$102),0))</f>
        <v>#NUM!</v>
      </c>
    </row>
    <row r="462" spans="23:49" x14ac:dyDescent="0.25">
      <c r="W462" s="213" t="e">
        <f>Data!#REF!</f>
        <v>#REF!</v>
      </c>
      <c r="X462" s="215">
        <f>IF(ISERROR(INDEX(Data!$DY:$IB,MATCH($W462,Data!$DT:$DT,0),MATCH(X$1&amp;"/"&amp;$A$2,Data!$DY$1:$IB$1,0)))=TRUE,0,INDEX(Data!$DY:$IB,MATCH($W462,Data!$DT:$DT,0),MATCH(X$1&amp;"/"&amp;$A$2,Data!$DY$1:$IB$1,0)))</f>
        <v>0</v>
      </c>
      <c r="Y462" s="215">
        <f>IF(ISERROR(INDEX(Data!$DY:$IB,MATCH($W462,Data!$DT:$DT,0),MATCH(Y$1&amp;"/"&amp;$A$2,Data!$DY$1:$IB$1,0)))=TRUE,0,INDEX(Data!$DY:$IB,MATCH($W462,Data!$DT:$DT,0),MATCH(Y$1&amp;"/"&amp;$A$2,Data!$DY$1:$IB$1,0)))</f>
        <v>0</v>
      </c>
      <c r="Z462" s="215">
        <f>IF(ISERROR(INDEX(Data!$DY:$IB,MATCH($W462,Data!$DT:$DT,0),MATCH(Z$1&amp;"/"&amp;$A$2,Data!$DY$1:$IB$1,0)))=TRUE,0,INDEX(Data!$DY:$IB,MATCH($W462,Data!$DT:$DT,0),MATCH(Z$1&amp;"/"&amp;$A$2,Data!$DY$1:$IB$1,0)))</f>
        <v>0</v>
      </c>
      <c r="AA462" s="215">
        <f>IF(ISERROR(INDEX(Data!$DY:$IB,MATCH($W462,Data!$DT:$DT,0),MATCH(AA$1&amp;"/"&amp;$A$2,Data!$DY$1:$IB$1,0)))=TRUE,0,INDEX(Data!$DY:$IB,MATCH($W462,Data!$DT:$DT,0),MATCH(AA$1&amp;"/"&amp;$A$2,Data!$DY$1:$IB$1,0)))</f>
        <v>0</v>
      </c>
      <c r="AB462" s="215">
        <f>IF(ISERROR(INDEX(Data!$DY:$IB,MATCH($W462,Data!$DT:$DT,0),MATCH(AB$1&amp;"/"&amp;$A$2,Data!$DY$1:$IB$1,0)))=TRUE,0,INDEX(Data!$DY:$IB,MATCH($W462,Data!$DT:$DT,0),MATCH(AB$1&amp;"/"&amp;$A$2,Data!$DY$1:$IB$1,0)))</f>
        <v>0</v>
      </c>
      <c r="AC462" s="213">
        <f t="array" aca="1" ref="AC462" ca="1">SUMPRODUCT(($X462:$AB462&lt;=AC$2)*($X462:$AB462&gt;0))</f>
        <v>0</v>
      </c>
      <c r="AD462" s="213">
        <f t="shared" ca="1" si="116"/>
        <v>0</v>
      </c>
      <c r="AE462" s="213">
        <f t="shared" ca="1" si="116"/>
        <v>0</v>
      </c>
      <c r="AF462" s="213">
        <f t="shared" ca="1" si="116"/>
        <v>0</v>
      </c>
      <c r="AG462" s="213">
        <f t="shared" ca="1" si="116"/>
        <v>0</v>
      </c>
      <c r="AH462" s="213">
        <f t="shared" ca="1" si="116"/>
        <v>0</v>
      </c>
      <c r="AI462" s="213">
        <f t="shared" ca="1" si="117"/>
        <v>0</v>
      </c>
      <c r="AJ462" s="213" t="str">
        <f t="shared" ca="1" si="107"/>
        <v/>
      </c>
      <c r="AK462" s="213" t="str">
        <f t="shared" ca="1" si="108"/>
        <v/>
      </c>
      <c r="AL462" s="213" t="str">
        <f t="shared" ca="1" si="109"/>
        <v/>
      </c>
      <c r="AM462" s="213" t="str">
        <f t="shared" ca="1" si="110"/>
        <v/>
      </c>
      <c r="AN462" s="213" t="str">
        <f t="shared" ca="1" si="111"/>
        <v/>
      </c>
      <c r="AO462" s="213" t="str">
        <f t="shared" ca="1" si="112"/>
        <v/>
      </c>
      <c r="AP462" s="213" t="str">
        <f t="shared" ca="1" si="113"/>
        <v/>
      </c>
      <c r="AQ462" s="213" t="str">
        <f t="shared" ca="1" si="114"/>
        <v/>
      </c>
      <c r="AR462" s="204" t="str">
        <f ca="1">IF(OFFSET($AB462,0,MATCH(A$17,AC$1:AI$1,0))=0,"",OFFSET($AB462,0,MATCH(A$17,AC$1:AI$1,0))&amp;" / "&amp;W462 &amp;" ("&amp;INDEX(Data!DX:DX,MATCH(W462,Data!DT:DT,0))&amp;")")</f>
        <v/>
      </c>
      <c r="AS462" s="204" t="e">
        <f>INDEX(Data!DX:DX,MATCH(W462,Data!DT:DT,0))</f>
        <v>#REF!</v>
      </c>
      <c r="AT462" s="204" t="e">
        <f>MID(INDEX(Data!A:A,MATCH(W462,Data!DT:DT,0)),2,5)</f>
        <v>#REF!</v>
      </c>
      <c r="AU462" s="204" t="e">
        <f>INDEX(Data!DW:DW,MATCH(W462,Data!DT:DT,0))</f>
        <v>#REF!</v>
      </c>
      <c r="AV462" s="204" t="str">
        <f t="shared" ca="1" si="115"/>
        <v/>
      </c>
      <c r="AW462" s="204" t="e">
        <f t="array" aca="1" ref="AW462" ca="1">INDEX($AR$3:$AR$102,MATCH(LARGE(COUNTIF($AQ$3:$AQ$102,"&lt;"&amp;$AQ$3:$AQ$102),ROWS(AQ$3:AQ462)),COUNTIF($AQ$3:$AQ$102,"&lt;"&amp;$AQ$3:$AQ$102),0))</f>
        <v>#NUM!</v>
      </c>
    </row>
    <row r="463" spans="23:49" x14ac:dyDescent="0.25">
      <c r="W463" s="213" t="e">
        <f>Data!#REF!</f>
        <v>#REF!</v>
      </c>
      <c r="X463" s="215">
        <f>IF(ISERROR(INDEX(Data!$DY:$IB,MATCH($W463,Data!$DT:$DT,0),MATCH(X$1&amp;"/"&amp;$A$2,Data!$DY$1:$IB$1,0)))=TRUE,0,INDEX(Data!$DY:$IB,MATCH($W463,Data!$DT:$DT,0),MATCH(X$1&amp;"/"&amp;$A$2,Data!$DY$1:$IB$1,0)))</f>
        <v>0</v>
      </c>
      <c r="Y463" s="215">
        <f>IF(ISERROR(INDEX(Data!$DY:$IB,MATCH($W463,Data!$DT:$DT,0),MATCH(Y$1&amp;"/"&amp;$A$2,Data!$DY$1:$IB$1,0)))=TRUE,0,INDEX(Data!$DY:$IB,MATCH($W463,Data!$DT:$DT,0),MATCH(Y$1&amp;"/"&amp;$A$2,Data!$DY$1:$IB$1,0)))</f>
        <v>0</v>
      </c>
      <c r="Z463" s="215">
        <f>IF(ISERROR(INDEX(Data!$DY:$IB,MATCH($W463,Data!$DT:$DT,0),MATCH(Z$1&amp;"/"&amp;$A$2,Data!$DY$1:$IB$1,0)))=TRUE,0,INDEX(Data!$DY:$IB,MATCH($W463,Data!$DT:$DT,0),MATCH(Z$1&amp;"/"&amp;$A$2,Data!$DY$1:$IB$1,0)))</f>
        <v>0</v>
      </c>
      <c r="AA463" s="215">
        <f>IF(ISERROR(INDEX(Data!$DY:$IB,MATCH($W463,Data!$DT:$DT,0),MATCH(AA$1&amp;"/"&amp;$A$2,Data!$DY$1:$IB$1,0)))=TRUE,0,INDEX(Data!$DY:$IB,MATCH($W463,Data!$DT:$DT,0),MATCH(AA$1&amp;"/"&amp;$A$2,Data!$DY$1:$IB$1,0)))</f>
        <v>0</v>
      </c>
      <c r="AB463" s="215">
        <f>IF(ISERROR(INDEX(Data!$DY:$IB,MATCH($W463,Data!$DT:$DT,0),MATCH(AB$1&amp;"/"&amp;$A$2,Data!$DY$1:$IB$1,0)))=TRUE,0,INDEX(Data!$DY:$IB,MATCH($W463,Data!$DT:$DT,0),MATCH(AB$1&amp;"/"&amp;$A$2,Data!$DY$1:$IB$1,0)))</f>
        <v>0</v>
      </c>
      <c r="AC463" s="213">
        <f t="array" aca="1" ref="AC463" ca="1">SUMPRODUCT(($X463:$AB463&lt;=AC$2)*($X463:$AB463&gt;0))</f>
        <v>0</v>
      </c>
      <c r="AD463" s="213">
        <f t="shared" ca="1" si="116"/>
        <v>0</v>
      </c>
      <c r="AE463" s="213">
        <f t="shared" ca="1" si="116"/>
        <v>0</v>
      </c>
      <c r="AF463" s="213">
        <f t="shared" ca="1" si="116"/>
        <v>0</v>
      </c>
      <c r="AG463" s="213">
        <f t="shared" ca="1" si="116"/>
        <v>0</v>
      </c>
      <c r="AH463" s="213">
        <f t="shared" ca="1" si="116"/>
        <v>0</v>
      </c>
      <c r="AI463" s="213">
        <f t="shared" ca="1" si="117"/>
        <v>0</v>
      </c>
      <c r="AJ463" s="213" t="str">
        <f t="shared" ca="1" si="107"/>
        <v/>
      </c>
      <c r="AK463" s="213" t="str">
        <f t="shared" ca="1" si="108"/>
        <v/>
      </c>
      <c r="AL463" s="213" t="str">
        <f t="shared" ca="1" si="109"/>
        <v/>
      </c>
      <c r="AM463" s="213" t="str">
        <f t="shared" ca="1" si="110"/>
        <v/>
      </c>
      <c r="AN463" s="213" t="str">
        <f t="shared" ca="1" si="111"/>
        <v/>
      </c>
      <c r="AO463" s="213" t="str">
        <f t="shared" ca="1" si="112"/>
        <v/>
      </c>
      <c r="AP463" s="213" t="str">
        <f t="shared" ca="1" si="113"/>
        <v/>
      </c>
      <c r="AQ463" s="213" t="str">
        <f t="shared" ca="1" si="114"/>
        <v/>
      </c>
      <c r="AR463" s="204" t="str">
        <f ca="1">IF(OFFSET($AB463,0,MATCH(A$17,AC$1:AI$1,0))=0,"",OFFSET($AB463,0,MATCH(A$17,AC$1:AI$1,0))&amp;" / "&amp;W463 &amp;" ("&amp;INDEX(Data!DX:DX,MATCH(W463,Data!DT:DT,0))&amp;")")</f>
        <v/>
      </c>
      <c r="AS463" s="204" t="e">
        <f>INDEX(Data!DX:DX,MATCH(W463,Data!DT:DT,0))</f>
        <v>#REF!</v>
      </c>
      <c r="AT463" s="204" t="e">
        <f>MID(INDEX(Data!A:A,MATCH(W463,Data!DT:DT,0)),2,5)</f>
        <v>#REF!</v>
      </c>
      <c r="AU463" s="204" t="e">
        <f>INDEX(Data!DW:DW,MATCH(W463,Data!DT:DT,0))</f>
        <v>#REF!</v>
      </c>
      <c r="AV463" s="204" t="str">
        <f t="shared" ca="1" si="115"/>
        <v/>
      </c>
      <c r="AW463" s="204" t="e">
        <f t="array" aca="1" ref="AW463" ca="1">INDEX($AR$3:$AR$102,MATCH(LARGE(COUNTIF($AQ$3:$AQ$102,"&lt;"&amp;$AQ$3:$AQ$102),ROWS(AQ$3:AQ463)),COUNTIF($AQ$3:$AQ$102,"&lt;"&amp;$AQ$3:$AQ$102),0))</f>
        <v>#NUM!</v>
      </c>
    </row>
    <row r="464" spans="23:49" x14ac:dyDescent="0.25">
      <c r="W464" s="213" t="e">
        <f>Data!#REF!</f>
        <v>#REF!</v>
      </c>
      <c r="X464" s="215">
        <f>IF(ISERROR(INDEX(Data!$DY:$IB,MATCH($W464,Data!$DT:$DT,0),MATCH(X$1&amp;"/"&amp;$A$2,Data!$DY$1:$IB$1,0)))=TRUE,0,INDEX(Data!$DY:$IB,MATCH($W464,Data!$DT:$DT,0),MATCH(X$1&amp;"/"&amp;$A$2,Data!$DY$1:$IB$1,0)))</f>
        <v>0</v>
      </c>
      <c r="Y464" s="215">
        <f>IF(ISERROR(INDEX(Data!$DY:$IB,MATCH($W464,Data!$DT:$DT,0),MATCH(Y$1&amp;"/"&amp;$A$2,Data!$DY$1:$IB$1,0)))=TRUE,0,INDEX(Data!$DY:$IB,MATCH($W464,Data!$DT:$DT,0),MATCH(Y$1&amp;"/"&amp;$A$2,Data!$DY$1:$IB$1,0)))</f>
        <v>0</v>
      </c>
      <c r="Z464" s="215">
        <f>IF(ISERROR(INDEX(Data!$DY:$IB,MATCH($W464,Data!$DT:$DT,0),MATCH(Z$1&amp;"/"&amp;$A$2,Data!$DY$1:$IB$1,0)))=TRUE,0,INDEX(Data!$DY:$IB,MATCH($W464,Data!$DT:$DT,0),MATCH(Z$1&amp;"/"&amp;$A$2,Data!$DY$1:$IB$1,0)))</f>
        <v>0</v>
      </c>
      <c r="AA464" s="215">
        <f>IF(ISERROR(INDEX(Data!$DY:$IB,MATCH($W464,Data!$DT:$DT,0),MATCH(AA$1&amp;"/"&amp;$A$2,Data!$DY$1:$IB$1,0)))=TRUE,0,INDEX(Data!$DY:$IB,MATCH($W464,Data!$DT:$DT,0),MATCH(AA$1&amp;"/"&amp;$A$2,Data!$DY$1:$IB$1,0)))</f>
        <v>0</v>
      </c>
      <c r="AB464" s="215">
        <f>IF(ISERROR(INDEX(Data!$DY:$IB,MATCH($W464,Data!$DT:$DT,0),MATCH(AB$1&amp;"/"&amp;$A$2,Data!$DY$1:$IB$1,0)))=TRUE,0,INDEX(Data!$DY:$IB,MATCH($W464,Data!$DT:$DT,0),MATCH(AB$1&amp;"/"&amp;$A$2,Data!$DY$1:$IB$1,0)))</f>
        <v>0</v>
      </c>
      <c r="AC464" s="213">
        <f t="array" aca="1" ref="AC464" ca="1">SUMPRODUCT(($X464:$AB464&lt;=AC$2)*($X464:$AB464&gt;0))</f>
        <v>0</v>
      </c>
      <c r="AD464" s="213">
        <f t="shared" ca="1" si="116"/>
        <v>0</v>
      </c>
      <c r="AE464" s="213">
        <f t="shared" ca="1" si="116"/>
        <v>0</v>
      </c>
      <c r="AF464" s="213">
        <f t="shared" ca="1" si="116"/>
        <v>0</v>
      </c>
      <c r="AG464" s="213">
        <f t="shared" ca="1" si="116"/>
        <v>0</v>
      </c>
      <c r="AH464" s="213">
        <f t="shared" ca="1" si="116"/>
        <v>0</v>
      </c>
      <c r="AI464" s="213">
        <f t="shared" ca="1" si="117"/>
        <v>0</v>
      </c>
      <c r="AJ464" s="213" t="str">
        <f t="shared" ca="1" si="107"/>
        <v/>
      </c>
      <c r="AK464" s="213" t="str">
        <f t="shared" ca="1" si="108"/>
        <v/>
      </c>
      <c r="AL464" s="213" t="str">
        <f t="shared" ca="1" si="109"/>
        <v/>
      </c>
      <c r="AM464" s="213" t="str">
        <f t="shared" ca="1" si="110"/>
        <v/>
      </c>
      <c r="AN464" s="213" t="str">
        <f t="shared" ca="1" si="111"/>
        <v/>
      </c>
      <c r="AO464" s="213" t="str">
        <f t="shared" ca="1" si="112"/>
        <v/>
      </c>
      <c r="AP464" s="213" t="str">
        <f t="shared" ca="1" si="113"/>
        <v/>
      </c>
      <c r="AQ464" s="213" t="str">
        <f t="shared" ca="1" si="114"/>
        <v/>
      </c>
      <c r="AR464" s="204" t="str">
        <f ca="1">IF(OFFSET($AB464,0,MATCH(A$17,AC$1:AI$1,0))=0,"",OFFSET($AB464,0,MATCH(A$17,AC$1:AI$1,0))&amp;" / "&amp;W464 &amp;" ("&amp;INDEX(Data!DX:DX,MATCH(W464,Data!DT:DT,0))&amp;")")</f>
        <v/>
      </c>
      <c r="AS464" s="204" t="e">
        <f>INDEX(Data!DX:DX,MATCH(W464,Data!DT:DT,0))</f>
        <v>#REF!</v>
      </c>
      <c r="AT464" s="204" t="e">
        <f>MID(INDEX(Data!A:A,MATCH(W464,Data!DT:DT,0)),2,5)</f>
        <v>#REF!</v>
      </c>
      <c r="AU464" s="204" t="e">
        <f>INDEX(Data!DW:DW,MATCH(W464,Data!DT:DT,0))</f>
        <v>#REF!</v>
      </c>
      <c r="AV464" s="204" t="str">
        <f t="shared" ca="1" si="115"/>
        <v/>
      </c>
      <c r="AW464" s="204" t="e">
        <f t="array" aca="1" ref="AW464" ca="1">INDEX($AR$3:$AR$102,MATCH(LARGE(COUNTIF($AQ$3:$AQ$102,"&lt;"&amp;$AQ$3:$AQ$102),ROWS(AQ$3:AQ464)),COUNTIF($AQ$3:$AQ$102,"&lt;"&amp;$AQ$3:$AQ$102),0))</f>
        <v>#NUM!</v>
      </c>
    </row>
    <row r="465" spans="23:49" x14ac:dyDescent="0.25">
      <c r="W465" s="213" t="e">
        <f>Data!#REF!</f>
        <v>#REF!</v>
      </c>
      <c r="X465" s="215">
        <f>IF(ISERROR(INDEX(Data!$DY:$IB,MATCH($W465,Data!$DT:$DT,0),MATCH(X$1&amp;"/"&amp;$A$2,Data!$DY$1:$IB$1,0)))=TRUE,0,INDEX(Data!$DY:$IB,MATCH($W465,Data!$DT:$DT,0),MATCH(X$1&amp;"/"&amp;$A$2,Data!$DY$1:$IB$1,0)))</f>
        <v>0</v>
      </c>
      <c r="Y465" s="215">
        <f>IF(ISERROR(INDEX(Data!$DY:$IB,MATCH($W465,Data!$DT:$DT,0),MATCH(Y$1&amp;"/"&amp;$A$2,Data!$DY$1:$IB$1,0)))=TRUE,0,INDEX(Data!$DY:$IB,MATCH($W465,Data!$DT:$DT,0),MATCH(Y$1&amp;"/"&amp;$A$2,Data!$DY$1:$IB$1,0)))</f>
        <v>0</v>
      </c>
      <c r="Z465" s="215">
        <f>IF(ISERROR(INDEX(Data!$DY:$IB,MATCH($W465,Data!$DT:$DT,0),MATCH(Z$1&amp;"/"&amp;$A$2,Data!$DY$1:$IB$1,0)))=TRUE,0,INDEX(Data!$DY:$IB,MATCH($W465,Data!$DT:$DT,0),MATCH(Z$1&amp;"/"&amp;$A$2,Data!$DY$1:$IB$1,0)))</f>
        <v>0</v>
      </c>
      <c r="AA465" s="215">
        <f>IF(ISERROR(INDEX(Data!$DY:$IB,MATCH($W465,Data!$DT:$DT,0),MATCH(AA$1&amp;"/"&amp;$A$2,Data!$DY$1:$IB$1,0)))=TRUE,0,INDEX(Data!$DY:$IB,MATCH($W465,Data!$DT:$DT,0),MATCH(AA$1&amp;"/"&amp;$A$2,Data!$DY$1:$IB$1,0)))</f>
        <v>0</v>
      </c>
      <c r="AB465" s="215">
        <f>IF(ISERROR(INDEX(Data!$DY:$IB,MATCH($W465,Data!$DT:$DT,0),MATCH(AB$1&amp;"/"&amp;$A$2,Data!$DY$1:$IB$1,0)))=TRUE,0,INDEX(Data!$DY:$IB,MATCH($W465,Data!$DT:$DT,0),MATCH(AB$1&amp;"/"&amp;$A$2,Data!$DY$1:$IB$1,0)))</f>
        <v>0</v>
      </c>
      <c r="AC465" s="213">
        <f t="array" aca="1" ref="AC465" ca="1">SUMPRODUCT(($X465:$AB465&lt;=AC$2)*($X465:$AB465&gt;0))</f>
        <v>0</v>
      </c>
      <c r="AD465" s="213">
        <f t="shared" ca="1" si="116"/>
        <v>0</v>
      </c>
      <c r="AE465" s="213">
        <f t="shared" ca="1" si="116"/>
        <v>0</v>
      </c>
      <c r="AF465" s="213">
        <f t="shared" ca="1" si="116"/>
        <v>0</v>
      </c>
      <c r="AG465" s="213">
        <f t="shared" ca="1" si="116"/>
        <v>0</v>
      </c>
      <c r="AH465" s="213">
        <f t="shared" ca="1" si="116"/>
        <v>0</v>
      </c>
      <c r="AI465" s="213">
        <f t="shared" ca="1" si="117"/>
        <v>0</v>
      </c>
      <c r="AJ465" s="213" t="str">
        <f t="shared" ca="1" si="107"/>
        <v/>
      </c>
      <c r="AK465" s="213" t="str">
        <f t="shared" ca="1" si="108"/>
        <v/>
      </c>
      <c r="AL465" s="213" t="str">
        <f t="shared" ca="1" si="109"/>
        <v/>
      </c>
      <c r="AM465" s="213" t="str">
        <f t="shared" ca="1" si="110"/>
        <v/>
      </c>
      <c r="AN465" s="213" t="str">
        <f t="shared" ca="1" si="111"/>
        <v/>
      </c>
      <c r="AO465" s="213" t="str">
        <f t="shared" ca="1" si="112"/>
        <v/>
      </c>
      <c r="AP465" s="213" t="str">
        <f t="shared" ca="1" si="113"/>
        <v/>
      </c>
      <c r="AQ465" s="213" t="str">
        <f t="shared" ca="1" si="114"/>
        <v/>
      </c>
      <c r="AR465" s="204" t="str">
        <f ca="1">IF(OFFSET($AB465,0,MATCH(A$17,AC$1:AI$1,0))=0,"",OFFSET($AB465,0,MATCH(A$17,AC$1:AI$1,0))&amp;" / "&amp;W465 &amp;" ("&amp;INDEX(Data!DX:DX,MATCH(W465,Data!DT:DT,0))&amp;")")</f>
        <v/>
      </c>
      <c r="AS465" s="204" t="e">
        <f>INDEX(Data!DX:DX,MATCH(W465,Data!DT:DT,0))</f>
        <v>#REF!</v>
      </c>
      <c r="AT465" s="204" t="e">
        <f>MID(INDEX(Data!A:A,MATCH(W465,Data!DT:DT,0)),2,5)</f>
        <v>#REF!</v>
      </c>
      <c r="AU465" s="204" t="e">
        <f>INDEX(Data!DW:DW,MATCH(W465,Data!DT:DT,0))</f>
        <v>#REF!</v>
      </c>
      <c r="AV465" s="204" t="str">
        <f t="shared" ca="1" si="115"/>
        <v/>
      </c>
      <c r="AW465" s="204" t="e">
        <f t="array" aca="1" ref="AW465" ca="1">INDEX($AR$3:$AR$102,MATCH(LARGE(COUNTIF($AQ$3:$AQ$102,"&lt;"&amp;$AQ$3:$AQ$102),ROWS(AQ$3:AQ465)),COUNTIF($AQ$3:$AQ$102,"&lt;"&amp;$AQ$3:$AQ$102),0))</f>
        <v>#NUM!</v>
      </c>
    </row>
    <row r="466" spans="23:49" x14ac:dyDescent="0.25">
      <c r="W466" s="213" t="e">
        <f>Data!#REF!</f>
        <v>#REF!</v>
      </c>
      <c r="X466" s="215">
        <f>IF(ISERROR(INDEX(Data!$DY:$IB,MATCH($W466,Data!$DT:$DT,0),MATCH(X$1&amp;"/"&amp;$A$2,Data!$DY$1:$IB$1,0)))=TRUE,0,INDEX(Data!$DY:$IB,MATCH($W466,Data!$DT:$DT,0),MATCH(X$1&amp;"/"&amp;$A$2,Data!$DY$1:$IB$1,0)))</f>
        <v>0</v>
      </c>
      <c r="Y466" s="215">
        <f>IF(ISERROR(INDEX(Data!$DY:$IB,MATCH($W466,Data!$DT:$DT,0),MATCH(Y$1&amp;"/"&amp;$A$2,Data!$DY$1:$IB$1,0)))=TRUE,0,INDEX(Data!$DY:$IB,MATCH($W466,Data!$DT:$DT,0),MATCH(Y$1&amp;"/"&amp;$A$2,Data!$DY$1:$IB$1,0)))</f>
        <v>0</v>
      </c>
      <c r="Z466" s="215">
        <f>IF(ISERROR(INDEX(Data!$DY:$IB,MATCH($W466,Data!$DT:$DT,0),MATCH(Z$1&amp;"/"&amp;$A$2,Data!$DY$1:$IB$1,0)))=TRUE,0,INDEX(Data!$DY:$IB,MATCH($W466,Data!$DT:$DT,0),MATCH(Z$1&amp;"/"&amp;$A$2,Data!$DY$1:$IB$1,0)))</f>
        <v>0</v>
      </c>
      <c r="AA466" s="215">
        <f>IF(ISERROR(INDEX(Data!$DY:$IB,MATCH($W466,Data!$DT:$DT,0),MATCH(AA$1&amp;"/"&amp;$A$2,Data!$DY$1:$IB$1,0)))=TRUE,0,INDEX(Data!$DY:$IB,MATCH($W466,Data!$DT:$DT,0),MATCH(AA$1&amp;"/"&amp;$A$2,Data!$DY$1:$IB$1,0)))</f>
        <v>0</v>
      </c>
      <c r="AB466" s="215">
        <f>IF(ISERROR(INDEX(Data!$DY:$IB,MATCH($W466,Data!$DT:$DT,0),MATCH(AB$1&amp;"/"&amp;$A$2,Data!$DY$1:$IB$1,0)))=TRUE,0,INDEX(Data!$DY:$IB,MATCH($W466,Data!$DT:$DT,0),MATCH(AB$1&amp;"/"&amp;$A$2,Data!$DY$1:$IB$1,0)))</f>
        <v>0</v>
      </c>
      <c r="AC466" s="213">
        <f t="array" aca="1" ref="AC466" ca="1">SUMPRODUCT(($X466:$AB466&lt;=AC$2)*($X466:$AB466&gt;0))</f>
        <v>0</v>
      </c>
      <c r="AD466" s="213">
        <f t="shared" ca="1" si="116"/>
        <v>0</v>
      </c>
      <c r="AE466" s="213">
        <f t="shared" ca="1" si="116"/>
        <v>0</v>
      </c>
      <c r="AF466" s="213">
        <f t="shared" ca="1" si="116"/>
        <v>0</v>
      </c>
      <c r="AG466" s="213">
        <f t="shared" ca="1" si="116"/>
        <v>0</v>
      </c>
      <c r="AH466" s="213">
        <f t="shared" ca="1" si="116"/>
        <v>0</v>
      </c>
      <c r="AI466" s="213">
        <f t="shared" ca="1" si="117"/>
        <v>0</v>
      </c>
      <c r="AJ466" s="213" t="str">
        <f t="shared" ca="1" si="107"/>
        <v/>
      </c>
      <c r="AK466" s="213" t="str">
        <f t="shared" ca="1" si="108"/>
        <v/>
      </c>
      <c r="AL466" s="213" t="str">
        <f t="shared" ca="1" si="109"/>
        <v/>
      </c>
      <c r="AM466" s="213" t="str">
        <f t="shared" ca="1" si="110"/>
        <v/>
      </c>
      <c r="AN466" s="213" t="str">
        <f t="shared" ca="1" si="111"/>
        <v/>
      </c>
      <c r="AO466" s="213" t="str">
        <f t="shared" ca="1" si="112"/>
        <v/>
      </c>
      <c r="AP466" s="213" t="str">
        <f t="shared" ca="1" si="113"/>
        <v/>
      </c>
      <c r="AQ466" s="213" t="str">
        <f t="shared" ca="1" si="114"/>
        <v/>
      </c>
      <c r="AR466" s="204" t="str">
        <f ca="1">IF(OFFSET($AB466,0,MATCH(A$17,AC$1:AI$1,0))=0,"",OFFSET($AB466,0,MATCH(A$17,AC$1:AI$1,0))&amp;" / "&amp;W466 &amp;" ("&amp;INDEX(Data!DX:DX,MATCH(W466,Data!DT:DT,0))&amp;")")</f>
        <v/>
      </c>
      <c r="AS466" s="204" t="e">
        <f>INDEX(Data!DX:DX,MATCH(W466,Data!DT:DT,0))</f>
        <v>#REF!</v>
      </c>
      <c r="AT466" s="204" t="e">
        <f>MID(INDEX(Data!A:A,MATCH(W466,Data!DT:DT,0)),2,5)</f>
        <v>#REF!</v>
      </c>
      <c r="AU466" s="204" t="e">
        <f>INDEX(Data!DW:DW,MATCH(W466,Data!DT:DT,0))</f>
        <v>#REF!</v>
      </c>
      <c r="AV466" s="204" t="str">
        <f t="shared" ca="1" si="115"/>
        <v/>
      </c>
      <c r="AW466" s="204" t="e">
        <f t="array" aca="1" ref="AW466" ca="1">INDEX($AR$3:$AR$102,MATCH(LARGE(COUNTIF($AQ$3:$AQ$102,"&lt;"&amp;$AQ$3:$AQ$102),ROWS(AQ$3:AQ466)),COUNTIF($AQ$3:$AQ$102,"&lt;"&amp;$AQ$3:$AQ$102),0))</f>
        <v>#NUM!</v>
      </c>
    </row>
    <row r="467" spans="23:49" x14ac:dyDescent="0.25">
      <c r="W467" s="213" t="e">
        <f>Data!#REF!</f>
        <v>#REF!</v>
      </c>
      <c r="X467" s="215">
        <f>IF(ISERROR(INDEX(Data!$DY:$IB,MATCH($W467,Data!$DT:$DT,0),MATCH(X$1&amp;"/"&amp;$A$2,Data!$DY$1:$IB$1,0)))=TRUE,0,INDEX(Data!$DY:$IB,MATCH($W467,Data!$DT:$DT,0),MATCH(X$1&amp;"/"&amp;$A$2,Data!$DY$1:$IB$1,0)))</f>
        <v>0</v>
      </c>
      <c r="Y467" s="215">
        <f>IF(ISERROR(INDEX(Data!$DY:$IB,MATCH($W467,Data!$DT:$DT,0),MATCH(Y$1&amp;"/"&amp;$A$2,Data!$DY$1:$IB$1,0)))=TRUE,0,INDEX(Data!$DY:$IB,MATCH($W467,Data!$DT:$DT,0),MATCH(Y$1&amp;"/"&amp;$A$2,Data!$DY$1:$IB$1,0)))</f>
        <v>0</v>
      </c>
      <c r="Z467" s="215">
        <f>IF(ISERROR(INDEX(Data!$DY:$IB,MATCH($W467,Data!$DT:$DT,0),MATCH(Z$1&amp;"/"&amp;$A$2,Data!$DY$1:$IB$1,0)))=TRUE,0,INDEX(Data!$DY:$IB,MATCH($W467,Data!$DT:$DT,0),MATCH(Z$1&amp;"/"&amp;$A$2,Data!$DY$1:$IB$1,0)))</f>
        <v>0</v>
      </c>
      <c r="AA467" s="215">
        <f>IF(ISERROR(INDEX(Data!$DY:$IB,MATCH($W467,Data!$DT:$DT,0),MATCH(AA$1&amp;"/"&amp;$A$2,Data!$DY$1:$IB$1,0)))=TRUE,0,INDEX(Data!$DY:$IB,MATCH($W467,Data!$DT:$DT,0),MATCH(AA$1&amp;"/"&amp;$A$2,Data!$DY$1:$IB$1,0)))</f>
        <v>0</v>
      </c>
      <c r="AB467" s="215">
        <f>IF(ISERROR(INDEX(Data!$DY:$IB,MATCH($W467,Data!$DT:$DT,0),MATCH(AB$1&amp;"/"&amp;$A$2,Data!$DY$1:$IB$1,0)))=TRUE,0,INDEX(Data!$DY:$IB,MATCH($W467,Data!$DT:$DT,0),MATCH(AB$1&amp;"/"&amp;$A$2,Data!$DY$1:$IB$1,0)))</f>
        <v>0</v>
      </c>
      <c r="AC467" s="213">
        <f t="array" aca="1" ref="AC467" ca="1">SUMPRODUCT(($X467:$AB467&lt;=AC$2)*($X467:$AB467&gt;0))</f>
        <v>0</v>
      </c>
      <c r="AD467" s="213">
        <f t="shared" ca="1" si="116"/>
        <v>0</v>
      </c>
      <c r="AE467" s="213">
        <f t="shared" ca="1" si="116"/>
        <v>0</v>
      </c>
      <c r="AF467" s="213">
        <f t="shared" ca="1" si="116"/>
        <v>0</v>
      </c>
      <c r="AG467" s="213">
        <f t="shared" ca="1" si="116"/>
        <v>0</v>
      </c>
      <c r="AH467" s="213">
        <f t="shared" ca="1" si="116"/>
        <v>0</v>
      </c>
      <c r="AI467" s="213">
        <f t="shared" ca="1" si="117"/>
        <v>0</v>
      </c>
      <c r="AJ467" s="213" t="str">
        <f t="shared" ref="AJ467:AJ502" ca="1" si="118">IF($AC467=0,"",IF(AND($X467&lt;=AC$2,$X467&gt;0),"/R1","")&amp;IF(AND($Y467&lt;=AC$2,$Y467&gt;0),"/R2","")&amp;IF(AND($Z467&lt;=AC$2,$Z467&gt;0),"/R3","")&amp;IF(AND($AA467&lt;=AC$2,$AA467&gt;0),"/F","")&amp;IF(AND($AB467&lt;=AC$2,$AB467&gt;0),"/PO",""))</f>
        <v/>
      </c>
      <c r="AK467" s="213" t="str">
        <f t="shared" ref="AK467:AK502" ca="1" si="119">IF(AD467=0,"",IF($X467=AD$2,"/R1","")&amp;IF($Y467=AD$2,"/R2","")&amp;IF($Z467=AD$2,"/R3","")&amp;IF($AA467=AD$2,"/F","")&amp;IF($AB467=AD$2,"/PO",""))</f>
        <v/>
      </c>
      <c r="AL467" s="213" t="str">
        <f t="shared" ref="AL467:AL502" ca="1" si="120">IF(AE467=0,"",IF($X467=AE$2,"/R1","")&amp;IF($Y467=AE$2,"/R2","")&amp;IF($Z467=AE$2,"/R3","")&amp;IF($AA467=AE$2,"/F","")&amp;IF($AB467=AE$2,"/PO",""))</f>
        <v/>
      </c>
      <c r="AM467" s="213" t="str">
        <f t="shared" ref="AM467:AM502" ca="1" si="121">IF(AF467=0,"",IF($X467=AF$2,"/R1","")&amp;IF($Y467=AF$2,"/R2","")&amp;IF($Z467=AF$2,"/R3","")&amp;IF($AA467=AF$2,"/F","")&amp;IF($AB467=AF$2,"/PO",""))</f>
        <v/>
      </c>
      <c r="AN467" s="213" t="str">
        <f t="shared" ref="AN467:AN502" ca="1" si="122">IF(AG467=0,"",IF($X467=AG$2,"/R1","")&amp;IF($Y467=AG$2,"/R2","")&amp;IF($Z467=AG$2,"/R3","")&amp;IF($AA467=AG$2,"/F","")&amp;IF($AB467=AG$2,"/PO",""))</f>
        <v/>
      </c>
      <c r="AO467" s="213" t="str">
        <f t="shared" ref="AO467:AO502" ca="1" si="123">IF(AH467=0,"",IF($X467=AH$2,"/R1","")&amp;IF($Y467=AH$2,"/R2","")&amp;IF($Z467=AH$2,"/R3","")&amp;IF($AA467=AH$2,"/F","")&amp;IF($AB467=AH$2,"/PO",""))</f>
        <v/>
      </c>
      <c r="AP467" s="213" t="str">
        <f t="shared" ref="AP467:AP502" ca="1" si="124">IF(AI467=0,"",IF($X467&gt;=AI$2,"/R1","")&amp;IF($Y467&gt;=AI$2,"/R2","")&amp;IF($Z467&gt;=AI$2,"/R3","")&amp;IF($AA467&gt;=AI$2,"/F","")&amp;IF($AB467&gt;=AI$2,"/PO",""))</f>
        <v/>
      </c>
      <c r="AQ467" s="213" t="str">
        <f t="shared" ref="AQ467:AQ502" ca="1" si="125">IF(OFFSET($AB467,0,MATCH(A$17,AC$1:AI$1,0))=0,"",OFFSET($AB467,0,MATCH(A$17,AC$1:AI$1,0))&amp;IF(AS467="NF",200,500)-SUBSTITUTE(AT467,"NF","")&amp;AU467)</f>
        <v/>
      </c>
      <c r="AR467" s="204" t="str">
        <f ca="1">IF(OFFSET($AB467,0,MATCH(A$17,AC$1:AI$1,0))=0,"",OFFSET($AB467,0,MATCH(A$17,AC$1:AI$1,0))&amp;" / "&amp;W467 &amp;" ("&amp;INDEX(Data!DX:DX,MATCH(W467,Data!DT:DT,0))&amp;")")</f>
        <v/>
      </c>
      <c r="AS467" s="204" t="e">
        <f>INDEX(Data!DX:DX,MATCH(W467,Data!DT:DT,0))</f>
        <v>#REF!</v>
      </c>
      <c r="AT467" s="204" t="e">
        <f>MID(INDEX(Data!A:A,MATCH(W467,Data!DT:DT,0)),2,5)</f>
        <v>#REF!</v>
      </c>
      <c r="AU467" s="204" t="e">
        <f>INDEX(Data!DW:DW,MATCH(W467,Data!DT:DT,0))</f>
        <v>#REF!</v>
      </c>
      <c r="AV467" s="204" t="str">
        <f t="shared" ref="AV467:AV502" ca="1" si="126">MID(OFFSET($AI467,0,MATCH(A$17,AJ$1:AP$1,0)),2,30)</f>
        <v/>
      </c>
      <c r="AW467" s="204" t="e">
        <f t="array" aca="1" ref="AW467" ca="1">INDEX($AR$3:$AR$102,MATCH(LARGE(COUNTIF($AQ$3:$AQ$102,"&lt;"&amp;$AQ$3:$AQ$102),ROWS(AQ$3:AQ467)),COUNTIF($AQ$3:$AQ$102,"&lt;"&amp;$AQ$3:$AQ$102),0))</f>
        <v>#NUM!</v>
      </c>
    </row>
    <row r="468" spans="23:49" x14ac:dyDescent="0.25">
      <c r="W468" s="213" t="e">
        <f>Data!#REF!</f>
        <v>#REF!</v>
      </c>
      <c r="X468" s="215">
        <f>IF(ISERROR(INDEX(Data!$DY:$IB,MATCH($W468,Data!$DT:$DT,0),MATCH(X$1&amp;"/"&amp;$A$2,Data!$DY$1:$IB$1,0)))=TRUE,0,INDEX(Data!$DY:$IB,MATCH($W468,Data!$DT:$DT,0),MATCH(X$1&amp;"/"&amp;$A$2,Data!$DY$1:$IB$1,0)))</f>
        <v>0</v>
      </c>
      <c r="Y468" s="215">
        <f>IF(ISERROR(INDEX(Data!$DY:$IB,MATCH($W468,Data!$DT:$DT,0),MATCH(Y$1&amp;"/"&amp;$A$2,Data!$DY$1:$IB$1,0)))=TRUE,0,INDEX(Data!$DY:$IB,MATCH($W468,Data!$DT:$DT,0),MATCH(Y$1&amp;"/"&amp;$A$2,Data!$DY$1:$IB$1,0)))</f>
        <v>0</v>
      </c>
      <c r="Z468" s="215">
        <f>IF(ISERROR(INDEX(Data!$DY:$IB,MATCH($W468,Data!$DT:$DT,0),MATCH(Z$1&amp;"/"&amp;$A$2,Data!$DY$1:$IB$1,0)))=TRUE,0,INDEX(Data!$DY:$IB,MATCH($W468,Data!$DT:$DT,0),MATCH(Z$1&amp;"/"&amp;$A$2,Data!$DY$1:$IB$1,0)))</f>
        <v>0</v>
      </c>
      <c r="AA468" s="215">
        <f>IF(ISERROR(INDEX(Data!$DY:$IB,MATCH($W468,Data!$DT:$DT,0),MATCH(AA$1&amp;"/"&amp;$A$2,Data!$DY$1:$IB$1,0)))=TRUE,0,INDEX(Data!$DY:$IB,MATCH($W468,Data!$DT:$DT,0),MATCH(AA$1&amp;"/"&amp;$A$2,Data!$DY$1:$IB$1,0)))</f>
        <v>0</v>
      </c>
      <c r="AB468" s="215">
        <f>IF(ISERROR(INDEX(Data!$DY:$IB,MATCH($W468,Data!$DT:$DT,0),MATCH(AB$1&amp;"/"&amp;$A$2,Data!$DY$1:$IB$1,0)))=TRUE,0,INDEX(Data!$DY:$IB,MATCH($W468,Data!$DT:$DT,0),MATCH(AB$1&amp;"/"&amp;$A$2,Data!$DY$1:$IB$1,0)))</f>
        <v>0</v>
      </c>
      <c r="AC468" s="213">
        <f t="array" aca="1" ref="AC468" ca="1">SUMPRODUCT(($X468:$AB468&lt;=AC$2)*($X468:$AB468&gt;0))</f>
        <v>0</v>
      </c>
      <c r="AD468" s="213">
        <f t="shared" ca="1" si="116"/>
        <v>0</v>
      </c>
      <c r="AE468" s="213">
        <f t="shared" ca="1" si="116"/>
        <v>0</v>
      </c>
      <c r="AF468" s="213">
        <f t="shared" ca="1" si="116"/>
        <v>0</v>
      </c>
      <c r="AG468" s="213">
        <f t="shared" ca="1" si="116"/>
        <v>0</v>
      </c>
      <c r="AH468" s="213">
        <f t="shared" ca="1" si="116"/>
        <v>0</v>
      </c>
      <c r="AI468" s="213">
        <f t="shared" ca="1" si="117"/>
        <v>0</v>
      </c>
      <c r="AJ468" s="213" t="str">
        <f t="shared" ca="1" si="118"/>
        <v/>
      </c>
      <c r="AK468" s="213" t="str">
        <f t="shared" ca="1" si="119"/>
        <v/>
      </c>
      <c r="AL468" s="213" t="str">
        <f t="shared" ca="1" si="120"/>
        <v/>
      </c>
      <c r="AM468" s="213" t="str">
        <f t="shared" ca="1" si="121"/>
        <v/>
      </c>
      <c r="AN468" s="213" t="str">
        <f t="shared" ca="1" si="122"/>
        <v/>
      </c>
      <c r="AO468" s="213" t="str">
        <f t="shared" ca="1" si="123"/>
        <v/>
      </c>
      <c r="AP468" s="213" t="str">
        <f t="shared" ca="1" si="124"/>
        <v/>
      </c>
      <c r="AQ468" s="213" t="str">
        <f t="shared" ca="1" si="125"/>
        <v/>
      </c>
      <c r="AR468" s="204" t="str">
        <f ca="1">IF(OFFSET($AB468,0,MATCH(A$17,AC$1:AI$1,0))=0,"",OFFSET($AB468,0,MATCH(A$17,AC$1:AI$1,0))&amp;" / "&amp;W468 &amp;" ("&amp;INDEX(Data!DX:DX,MATCH(W468,Data!DT:DT,0))&amp;")")</f>
        <v/>
      </c>
      <c r="AS468" s="204" t="e">
        <f>INDEX(Data!DX:DX,MATCH(W468,Data!DT:DT,0))</f>
        <v>#REF!</v>
      </c>
      <c r="AT468" s="204" t="e">
        <f>MID(INDEX(Data!A:A,MATCH(W468,Data!DT:DT,0)),2,5)</f>
        <v>#REF!</v>
      </c>
      <c r="AU468" s="204" t="e">
        <f>INDEX(Data!DW:DW,MATCH(W468,Data!DT:DT,0))</f>
        <v>#REF!</v>
      </c>
      <c r="AV468" s="204" t="str">
        <f t="shared" ca="1" si="126"/>
        <v/>
      </c>
      <c r="AW468" s="204" t="e">
        <f t="array" aca="1" ref="AW468" ca="1">INDEX($AR$3:$AR$102,MATCH(LARGE(COUNTIF($AQ$3:$AQ$102,"&lt;"&amp;$AQ$3:$AQ$102),ROWS(AQ$3:AQ468)),COUNTIF($AQ$3:$AQ$102,"&lt;"&amp;$AQ$3:$AQ$102),0))</f>
        <v>#NUM!</v>
      </c>
    </row>
    <row r="469" spans="23:49" x14ac:dyDescent="0.25">
      <c r="W469" s="213" t="e">
        <f>Data!#REF!</f>
        <v>#REF!</v>
      </c>
      <c r="X469" s="215">
        <f>IF(ISERROR(INDEX(Data!$DY:$IB,MATCH($W469,Data!$DT:$DT,0),MATCH(X$1&amp;"/"&amp;$A$2,Data!$DY$1:$IB$1,0)))=TRUE,0,INDEX(Data!$DY:$IB,MATCH($W469,Data!$DT:$DT,0),MATCH(X$1&amp;"/"&amp;$A$2,Data!$DY$1:$IB$1,0)))</f>
        <v>0</v>
      </c>
      <c r="Y469" s="215">
        <f>IF(ISERROR(INDEX(Data!$DY:$IB,MATCH($W469,Data!$DT:$DT,0),MATCH(Y$1&amp;"/"&amp;$A$2,Data!$DY$1:$IB$1,0)))=TRUE,0,INDEX(Data!$DY:$IB,MATCH($W469,Data!$DT:$DT,0),MATCH(Y$1&amp;"/"&amp;$A$2,Data!$DY$1:$IB$1,0)))</f>
        <v>0</v>
      </c>
      <c r="Z469" s="215">
        <f>IF(ISERROR(INDEX(Data!$DY:$IB,MATCH($W469,Data!$DT:$DT,0),MATCH(Z$1&amp;"/"&amp;$A$2,Data!$DY$1:$IB$1,0)))=TRUE,0,INDEX(Data!$DY:$IB,MATCH($W469,Data!$DT:$DT,0),MATCH(Z$1&amp;"/"&amp;$A$2,Data!$DY$1:$IB$1,0)))</f>
        <v>0</v>
      </c>
      <c r="AA469" s="215">
        <f>IF(ISERROR(INDEX(Data!$DY:$IB,MATCH($W469,Data!$DT:$DT,0),MATCH(AA$1&amp;"/"&amp;$A$2,Data!$DY$1:$IB$1,0)))=TRUE,0,INDEX(Data!$DY:$IB,MATCH($W469,Data!$DT:$DT,0),MATCH(AA$1&amp;"/"&amp;$A$2,Data!$DY$1:$IB$1,0)))</f>
        <v>0</v>
      </c>
      <c r="AB469" s="215">
        <f>IF(ISERROR(INDEX(Data!$DY:$IB,MATCH($W469,Data!$DT:$DT,0),MATCH(AB$1&amp;"/"&amp;$A$2,Data!$DY$1:$IB$1,0)))=TRUE,0,INDEX(Data!$DY:$IB,MATCH($W469,Data!$DT:$DT,0),MATCH(AB$1&amp;"/"&amp;$A$2,Data!$DY$1:$IB$1,0)))</f>
        <v>0</v>
      </c>
      <c r="AC469" s="213">
        <f t="array" aca="1" ref="AC469" ca="1">SUMPRODUCT(($X469:$AB469&lt;=AC$2)*($X469:$AB469&gt;0))</f>
        <v>0</v>
      </c>
      <c r="AD469" s="213">
        <f t="shared" ca="1" si="116"/>
        <v>0</v>
      </c>
      <c r="AE469" s="213">
        <f t="shared" ca="1" si="116"/>
        <v>0</v>
      </c>
      <c r="AF469" s="213">
        <f t="shared" ca="1" si="116"/>
        <v>0</v>
      </c>
      <c r="AG469" s="213">
        <f t="shared" ca="1" si="116"/>
        <v>0</v>
      </c>
      <c r="AH469" s="213">
        <f t="shared" ca="1" si="116"/>
        <v>0</v>
      </c>
      <c r="AI469" s="213">
        <f t="shared" ca="1" si="117"/>
        <v>0</v>
      </c>
      <c r="AJ469" s="213" t="str">
        <f t="shared" ca="1" si="118"/>
        <v/>
      </c>
      <c r="AK469" s="213" t="str">
        <f t="shared" ca="1" si="119"/>
        <v/>
      </c>
      <c r="AL469" s="213" t="str">
        <f t="shared" ca="1" si="120"/>
        <v/>
      </c>
      <c r="AM469" s="213" t="str">
        <f t="shared" ca="1" si="121"/>
        <v/>
      </c>
      <c r="AN469" s="213" t="str">
        <f t="shared" ca="1" si="122"/>
        <v/>
      </c>
      <c r="AO469" s="213" t="str">
        <f t="shared" ca="1" si="123"/>
        <v/>
      </c>
      <c r="AP469" s="213" t="str">
        <f t="shared" ca="1" si="124"/>
        <v/>
      </c>
      <c r="AQ469" s="213" t="str">
        <f t="shared" ca="1" si="125"/>
        <v/>
      </c>
      <c r="AR469" s="204" t="str">
        <f ca="1">IF(OFFSET($AB469,0,MATCH(A$17,AC$1:AI$1,0))=0,"",OFFSET($AB469,0,MATCH(A$17,AC$1:AI$1,0))&amp;" / "&amp;W469 &amp;" ("&amp;INDEX(Data!DX:DX,MATCH(W469,Data!DT:DT,0))&amp;")")</f>
        <v/>
      </c>
      <c r="AS469" s="204" t="e">
        <f>INDEX(Data!DX:DX,MATCH(W469,Data!DT:DT,0))</f>
        <v>#REF!</v>
      </c>
      <c r="AT469" s="204" t="e">
        <f>MID(INDEX(Data!A:A,MATCH(W469,Data!DT:DT,0)),2,5)</f>
        <v>#REF!</v>
      </c>
      <c r="AU469" s="204" t="e">
        <f>INDEX(Data!DW:DW,MATCH(W469,Data!DT:DT,0))</f>
        <v>#REF!</v>
      </c>
      <c r="AV469" s="204" t="str">
        <f t="shared" ca="1" si="126"/>
        <v/>
      </c>
      <c r="AW469" s="204" t="e">
        <f t="array" aca="1" ref="AW469" ca="1">INDEX($AR$3:$AR$102,MATCH(LARGE(COUNTIF($AQ$3:$AQ$102,"&lt;"&amp;$AQ$3:$AQ$102),ROWS(AQ$3:AQ469)),COUNTIF($AQ$3:$AQ$102,"&lt;"&amp;$AQ$3:$AQ$102),0))</f>
        <v>#NUM!</v>
      </c>
    </row>
    <row r="470" spans="23:49" x14ac:dyDescent="0.25">
      <c r="W470" s="213" t="e">
        <f>Data!#REF!</f>
        <v>#REF!</v>
      </c>
      <c r="X470" s="215">
        <f>IF(ISERROR(INDEX(Data!$DY:$IB,MATCH($W470,Data!$DT:$DT,0),MATCH(X$1&amp;"/"&amp;$A$2,Data!$DY$1:$IB$1,0)))=TRUE,0,INDEX(Data!$DY:$IB,MATCH($W470,Data!$DT:$DT,0),MATCH(X$1&amp;"/"&amp;$A$2,Data!$DY$1:$IB$1,0)))</f>
        <v>0</v>
      </c>
      <c r="Y470" s="215">
        <f>IF(ISERROR(INDEX(Data!$DY:$IB,MATCH($W470,Data!$DT:$DT,0),MATCH(Y$1&amp;"/"&amp;$A$2,Data!$DY$1:$IB$1,0)))=TRUE,0,INDEX(Data!$DY:$IB,MATCH($W470,Data!$DT:$DT,0),MATCH(Y$1&amp;"/"&amp;$A$2,Data!$DY$1:$IB$1,0)))</f>
        <v>0</v>
      </c>
      <c r="Z470" s="215">
        <f>IF(ISERROR(INDEX(Data!$DY:$IB,MATCH($W470,Data!$DT:$DT,0),MATCH(Z$1&amp;"/"&amp;$A$2,Data!$DY$1:$IB$1,0)))=TRUE,0,INDEX(Data!$DY:$IB,MATCH($W470,Data!$DT:$DT,0),MATCH(Z$1&amp;"/"&amp;$A$2,Data!$DY$1:$IB$1,0)))</f>
        <v>0</v>
      </c>
      <c r="AA470" s="215">
        <f>IF(ISERROR(INDEX(Data!$DY:$IB,MATCH($W470,Data!$DT:$DT,0),MATCH(AA$1&amp;"/"&amp;$A$2,Data!$DY$1:$IB$1,0)))=TRUE,0,INDEX(Data!$DY:$IB,MATCH($W470,Data!$DT:$DT,0),MATCH(AA$1&amp;"/"&amp;$A$2,Data!$DY$1:$IB$1,0)))</f>
        <v>0</v>
      </c>
      <c r="AB470" s="215">
        <f>IF(ISERROR(INDEX(Data!$DY:$IB,MATCH($W470,Data!$DT:$DT,0),MATCH(AB$1&amp;"/"&amp;$A$2,Data!$DY$1:$IB$1,0)))=TRUE,0,INDEX(Data!$DY:$IB,MATCH($W470,Data!$DT:$DT,0),MATCH(AB$1&amp;"/"&amp;$A$2,Data!$DY$1:$IB$1,0)))</f>
        <v>0</v>
      </c>
      <c r="AC470" s="213">
        <f t="array" aca="1" ref="AC470" ca="1">SUMPRODUCT(($X470:$AB470&lt;=AC$2)*($X470:$AB470&gt;0))</f>
        <v>0</v>
      </c>
      <c r="AD470" s="213">
        <f t="shared" ca="1" si="116"/>
        <v>0</v>
      </c>
      <c r="AE470" s="213">
        <f t="shared" ca="1" si="116"/>
        <v>0</v>
      </c>
      <c r="AF470" s="213">
        <f t="shared" ca="1" si="116"/>
        <v>0</v>
      </c>
      <c r="AG470" s="213">
        <f t="shared" ca="1" si="116"/>
        <v>0</v>
      </c>
      <c r="AH470" s="213">
        <f t="shared" ca="1" si="116"/>
        <v>0</v>
      </c>
      <c r="AI470" s="213">
        <f t="shared" ca="1" si="117"/>
        <v>0</v>
      </c>
      <c r="AJ470" s="213" t="str">
        <f t="shared" ca="1" si="118"/>
        <v/>
      </c>
      <c r="AK470" s="213" t="str">
        <f t="shared" ca="1" si="119"/>
        <v/>
      </c>
      <c r="AL470" s="213" t="str">
        <f t="shared" ca="1" si="120"/>
        <v/>
      </c>
      <c r="AM470" s="213" t="str">
        <f t="shared" ca="1" si="121"/>
        <v/>
      </c>
      <c r="AN470" s="213" t="str">
        <f t="shared" ca="1" si="122"/>
        <v/>
      </c>
      <c r="AO470" s="213" t="str">
        <f t="shared" ca="1" si="123"/>
        <v/>
      </c>
      <c r="AP470" s="213" t="str">
        <f t="shared" ca="1" si="124"/>
        <v/>
      </c>
      <c r="AQ470" s="213" t="str">
        <f t="shared" ca="1" si="125"/>
        <v/>
      </c>
      <c r="AR470" s="204" t="str">
        <f ca="1">IF(OFFSET($AB470,0,MATCH(A$17,AC$1:AI$1,0))=0,"",OFFSET($AB470,0,MATCH(A$17,AC$1:AI$1,0))&amp;" / "&amp;W470 &amp;" ("&amp;INDEX(Data!DX:DX,MATCH(W470,Data!DT:DT,0))&amp;")")</f>
        <v/>
      </c>
      <c r="AS470" s="204" t="e">
        <f>INDEX(Data!DX:DX,MATCH(W470,Data!DT:DT,0))</f>
        <v>#REF!</v>
      </c>
      <c r="AT470" s="204" t="e">
        <f>MID(INDEX(Data!A:A,MATCH(W470,Data!DT:DT,0)),2,5)</f>
        <v>#REF!</v>
      </c>
      <c r="AU470" s="204" t="e">
        <f>INDEX(Data!DW:DW,MATCH(W470,Data!DT:DT,0))</f>
        <v>#REF!</v>
      </c>
      <c r="AV470" s="204" t="str">
        <f t="shared" ca="1" si="126"/>
        <v/>
      </c>
      <c r="AW470" s="204" t="e">
        <f t="array" aca="1" ref="AW470" ca="1">INDEX($AR$3:$AR$102,MATCH(LARGE(COUNTIF($AQ$3:$AQ$102,"&lt;"&amp;$AQ$3:$AQ$102),ROWS(AQ$3:AQ470)),COUNTIF($AQ$3:$AQ$102,"&lt;"&amp;$AQ$3:$AQ$102),0))</f>
        <v>#NUM!</v>
      </c>
    </row>
    <row r="471" spans="23:49" x14ac:dyDescent="0.25">
      <c r="W471" s="213" t="e">
        <f>Data!#REF!</f>
        <v>#REF!</v>
      </c>
      <c r="X471" s="215">
        <f>IF(ISERROR(INDEX(Data!$DY:$IB,MATCH($W471,Data!$DT:$DT,0),MATCH(X$1&amp;"/"&amp;$A$2,Data!$DY$1:$IB$1,0)))=TRUE,0,INDEX(Data!$DY:$IB,MATCH($W471,Data!$DT:$DT,0),MATCH(X$1&amp;"/"&amp;$A$2,Data!$DY$1:$IB$1,0)))</f>
        <v>0</v>
      </c>
      <c r="Y471" s="215">
        <f>IF(ISERROR(INDEX(Data!$DY:$IB,MATCH($W471,Data!$DT:$DT,0),MATCH(Y$1&amp;"/"&amp;$A$2,Data!$DY$1:$IB$1,0)))=TRUE,0,INDEX(Data!$DY:$IB,MATCH($W471,Data!$DT:$DT,0),MATCH(Y$1&amp;"/"&amp;$A$2,Data!$DY$1:$IB$1,0)))</f>
        <v>0</v>
      </c>
      <c r="Z471" s="215">
        <f>IF(ISERROR(INDEX(Data!$DY:$IB,MATCH($W471,Data!$DT:$DT,0),MATCH(Z$1&amp;"/"&amp;$A$2,Data!$DY$1:$IB$1,0)))=TRUE,0,INDEX(Data!$DY:$IB,MATCH($W471,Data!$DT:$DT,0),MATCH(Z$1&amp;"/"&amp;$A$2,Data!$DY$1:$IB$1,0)))</f>
        <v>0</v>
      </c>
      <c r="AA471" s="215">
        <f>IF(ISERROR(INDEX(Data!$DY:$IB,MATCH($W471,Data!$DT:$DT,0),MATCH(AA$1&amp;"/"&amp;$A$2,Data!$DY$1:$IB$1,0)))=TRUE,0,INDEX(Data!$DY:$IB,MATCH($W471,Data!$DT:$DT,0),MATCH(AA$1&amp;"/"&amp;$A$2,Data!$DY$1:$IB$1,0)))</f>
        <v>0</v>
      </c>
      <c r="AB471" s="215">
        <f>IF(ISERROR(INDEX(Data!$DY:$IB,MATCH($W471,Data!$DT:$DT,0),MATCH(AB$1&amp;"/"&amp;$A$2,Data!$DY$1:$IB$1,0)))=TRUE,0,INDEX(Data!$DY:$IB,MATCH($W471,Data!$DT:$DT,0),MATCH(AB$1&amp;"/"&amp;$A$2,Data!$DY$1:$IB$1,0)))</f>
        <v>0</v>
      </c>
      <c r="AC471" s="213">
        <f t="array" aca="1" ref="AC471" ca="1">SUMPRODUCT(($X471:$AB471&lt;=AC$2)*($X471:$AB471&gt;0))</f>
        <v>0</v>
      </c>
      <c r="AD471" s="213">
        <f t="shared" ca="1" si="116"/>
        <v>0</v>
      </c>
      <c r="AE471" s="213">
        <f t="shared" ca="1" si="116"/>
        <v>0</v>
      </c>
      <c r="AF471" s="213">
        <f t="shared" ca="1" si="116"/>
        <v>0</v>
      </c>
      <c r="AG471" s="213">
        <f t="shared" ca="1" si="116"/>
        <v>0</v>
      </c>
      <c r="AH471" s="213">
        <f t="shared" ca="1" si="116"/>
        <v>0</v>
      </c>
      <c r="AI471" s="213">
        <f t="shared" ca="1" si="117"/>
        <v>0</v>
      </c>
      <c r="AJ471" s="213" t="str">
        <f t="shared" ca="1" si="118"/>
        <v/>
      </c>
      <c r="AK471" s="213" t="str">
        <f t="shared" ca="1" si="119"/>
        <v/>
      </c>
      <c r="AL471" s="213" t="str">
        <f t="shared" ca="1" si="120"/>
        <v/>
      </c>
      <c r="AM471" s="213" t="str">
        <f t="shared" ca="1" si="121"/>
        <v/>
      </c>
      <c r="AN471" s="213" t="str">
        <f t="shared" ca="1" si="122"/>
        <v/>
      </c>
      <c r="AO471" s="213" t="str">
        <f t="shared" ca="1" si="123"/>
        <v/>
      </c>
      <c r="AP471" s="213" t="str">
        <f t="shared" ca="1" si="124"/>
        <v/>
      </c>
      <c r="AQ471" s="213" t="str">
        <f t="shared" ca="1" si="125"/>
        <v/>
      </c>
      <c r="AR471" s="204" t="str">
        <f ca="1">IF(OFFSET($AB471,0,MATCH(A$17,AC$1:AI$1,0))=0,"",OFFSET($AB471,0,MATCH(A$17,AC$1:AI$1,0))&amp;" / "&amp;W471 &amp;" ("&amp;INDEX(Data!DX:DX,MATCH(W471,Data!DT:DT,0))&amp;")")</f>
        <v/>
      </c>
      <c r="AS471" s="204" t="e">
        <f>INDEX(Data!DX:DX,MATCH(W471,Data!DT:DT,0))</f>
        <v>#REF!</v>
      </c>
      <c r="AT471" s="204" t="e">
        <f>MID(INDEX(Data!A:A,MATCH(W471,Data!DT:DT,0)),2,5)</f>
        <v>#REF!</v>
      </c>
      <c r="AU471" s="204" t="e">
        <f>INDEX(Data!DW:DW,MATCH(W471,Data!DT:DT,0))</f>
        <v>#REF!</v>
      </c>
      <c r="AV471" s="204" t="str">
        <f t="shared" ca="1" si="126"/>
        <v/>
      </c>
      <c r="AW471" s="204" t="e">
        <f t="array" aca="1" ref="AW471" ca="1">INDEX($AR$3:$AR$102,MATCH(LARGE(COUNTIF($AQ$3:$AQ$102,"&lt;"&amp;$AQ$3:$AQ$102),ROWS(AQ$3:AQ471)),COUNTIF($AQ$3:$AQ$102,"&lt;"&amp;$AQ$3:$AQ$102),0))</f>
        <v>#NUM!</v>
      </c>
    </row>
    <row r="472" spans="23:49" x14ac:dyDescent="0.25">
      <c r="W472" s="213" t="e">
        <f>Data!#REF!</f>
        <v>#REF!</v>
      </c>
      <c r="X472" s="215">
        <f>IF(ISERROR(INDEX(Data!$DY:$IB,MATCH($W472,Data!$DT:$DT,0),MATCH(X$1&amp;"/"&amp;$A$2,Data!$DY$1:$IB$1,0)))=TRUE,0,INDEX(Data!$DY:$IB,MATCH($W472,Data!$DT:$DT,0),MATCH(X$1&amp;"/"&amp;$A$2,Data!$DY$1:$IB$1,0)))</f>
        <v>0</v>
      </c>
      <c r="Y472" s="215">
        <f>IF(ISERROR(INDEX(Data!$DY:$IB,MATCH($W472,Data!$DT:$DT,0),MATCH(Y$1&amp;"/"&amp;$A$2,Data!$DY$1:$IB$1,0)))=TRUE,0,INDEX(Data!$DY:$IB,MATCH($W472,Data!$DT:$DT,0),MATCH(Y$1&amp;"/"&amp;$A$2,Data!$DY$1:$IB$1,0)))</f>
        <v>0</v>
      </c>
      <c r="Z472" s="215">
        <f>IF(ISERROR(INDEX(Data!$DY:$IB,MATCH($W472,Data!$DT:$DT,0),MATCH(Z$1&amp;"/"&amp;$A$2,Data!$DY$1:$IB$1,0)))=TRUE,0,INDEX(Data!$DY:$IB,MATCH($W472,Data!$DT:$DT,0),MATCH(Z$1&amp;"/"&amp;$A$2,Data!$DY$1:$IB$1,0)))</f>
        <v>0</v>
      </c>
      <c r="AA472" s="215">
        <f>IF(ISERROR(INDEX(Data!$DY:$IB,MATCH($W472,Data!$DT:$DT,0),MATCH(AA$1&amp;"/"&amp;$A$2,Data!$DY$1:$IB$1,0)))=TRUE,0,INDEX(Data!$DY:$IB,MATCH($W472,Data!$DT:$DT,0),MATCH(AA$1&amp;"/"&amp;$A$2,Data!$DY$1:$IB$1,0)))</f>
        <v>0</v>
      </c>
      <c r="AB472" s="215">
        <f>IF(ISERROR(INDEX(Data!$DY:$IB,MATCH($W472,Data!$DT:$DT,0),MATCH(AB$1&amp;"/"&amp;$A$2,Data!$DY$1:$IB$1,0)))=TRUE,0,INDEX(Data!$DY:$IB,MATCH($W472,Data!$DT:$DT,0),MATCH(AB$1&amp;"/"&amp;$A$2,Data!$DY$1:$IB$1,0)))</f>
        <v>0</v>
      </c>
      <c r="AC472" s="213">
        <f t="array" aca="1" ref="AC472" ca="1">SUMPRODUCT(($X472:$AB472&lt;=AC$2)*($X472:$AB472&gt;0))</f>
        <v>0</v>
      </c>
      <c r="AD472" s="213">
        <f t="shared" ca="1" si="116"/>
        <v>0</v>
      </c>
      <c r="AE472" s="213">
        <f t="shared" ca="1" si="116"/>
        <v>0</v>
      </c>
      <c r="AF472" s="213">
        <f t="shared" ca="1" si="116"/>
        <v>0</v>
      </c>
      <c r="AG472" s="213">
        <f t="shared" ca="1" si="116"/>
        <v>0</v>
      </c>
      <c r="AH472" s="213">
        <f t="shared" ca="1" si="116"/>
        <v>0</v>
      </c>
      <c r="AI472" s="213">
        <f t="shared" ca="1" si="117"/>
        <v>0</v>
      </c>
      <c r="AJ472" s="213" t="str">
        <f t="shared" ca="1" si="118"/>
        <v/>
      </c>
      <c r="AK472" s="213" t="str">
        <f t="shared" ca="1" si="119"/>
        <v/>
      </c>
      <c r="AL472" s="213" t="str">
        <f t="shared" ca="1" si="120"/>
        <v/>
      </c>
      <c r="AM472" s="213" t="str">
        <f t="shared" ca="1" si="121"/>
        <v/>
      </c>
      <c r="AN472" s="213" t="str">
        <f t="shared" ca="1" si="122"/>
        <v/>
      </c>
      <c r="AO472" s="213" t="str">
        <f t="shared" ca="1" si="123"/>
        <v/>
      </c>
      <c r="AP472" s="213" t="str">
        <f t="shared" ca="1" si="124"/>
        <v/>
      </c>
      <c r="AQ472" s="213" t="str">
        <f t="shared" ca="1" si="125"/>
        <v/>
      </c>
      <c r="AR472" s="204" t="str">
        <f ca="1">IF(OFFSET($AB472,0,MATCH(A$17,AC$1:AI$1,0))=0,"",OFFSET($AB472,0,MATCH(A$17,AC$1:AI$1,0))&amp;" / "&amp;W472 &amp;" ("&amp;INDEX(Data!DX:DX,MATCH(W472,Data!DT:DT,0))&amp;")")</f>
        <v/>
      </c>
      <c r="AS472" s="204" t="e">
        <f>INDEX(Data!DX:DX,MATCH(W472,Data!DT:DT,0))</f>
        <v>#REF!</v>
      </c>
      <c r="AT472" s="204" t="e">
        <f>MID(INDEX(Data!A:A,MATCH(W472,Data!DT:DT,0)),2,5)</f>
        <v>#REF!</v>
      </c>
      <c r="AU472" s="204" t="e">
        <f>INDEX(Data!DW:DW,MATCH(W472,Data!DT:DT,0))</f>
        <v>#REF!</v>
      </c>
      <c r="AV472" s="204" t="str">
        <f t="shared" ca="1" si="126"/>
        <v/>
      </c>
      <c r="AW472" s="204" t="e">
        <f t="array" aca="1" ref="AW472" ca="1">INDEX($AR$3:$AR$102,MATCH(LARGE(COUNTIF($AQ$3:$AQ$102,"&lt;"&amp;$AQ$3:$AQ$102),ROWS(AQ$3:AQ472)),COUNTIF($AQ$3:$AQ$102,"&lt;"&amp;$AQ$3:$AQ$102),0))</f>
        <v>#NUM!</v>
      </c>
    </row>
    <row r="473" spans="23:49" x14ac:dyDescent="0.25">
      <c r="W473" s="213" t="e">
        <f>Data!#REF!</f>
        <v>#REF!</v>
      </c>
      <c r="X473" s="215">
        <f>IF(ISERROR(INDEX(Data!$DY:$IB,MATCH($W473,Data!$DT:$DT,0),MATCH(X$1&amp;"/"&amp;$A$2,Data!$DY$1:$IB$1,0)))=TRUE,0,INDEX(Data!$DY:$IB,MATCH($W473,Data!$DT:$DT,0),MATCH(X$1&amp;"/"&amp;$A$2,Data!$DY$1:$IB$1,0)))</f>
        <v>0</v>
      </c>
      <c r="Y473" s="215">
        <f>IF(ISERROR(INDEX(Data!$DY:$IB,MATCH($W473,Data!$DT:$DT,0),MATCH(Y$1&amp;"/"&amp;$A$2,Data!$DY$1:$IB$1,0)))=TRUE,0,INDEX(Data!$DY:$IB,MATCH($W473,Data!$DT:$DT,0),MATCH(Y$1&amp;"/"&amp;$A$2,Data!$DY$1:$IB$1,0)))</f>
        <v>0</v>
      </c>
      <c r="Z473" s="215">
        <f>IF(ISERROR(INDEX(Data!$DY:$IB,MATCH($W473,Data!$DT:$DT,0),MATCH(Z$1&amp;"/"&amp;$A$2,Data!$DY$1:$IB$1,0)))=TRUE,0,INDEX(Data!$DY:$IB,MATCH($W473,Data!$DT:$DT,0),MATCH(Z$1&amp;"/"&amp;$A$2,Data!$DY$1:$IB$1,0)))</f>
        <v>0</v>
      </c>
      <c r="AA473" s="215">
        <f>IF(ISERROR(INDEX(Data!$DY:$IB,MATCH($W473,Data!$DT:$DT,0),MATCH(AA$1&amp;"/"&amp;$A$2,Data!$DY$1:$IB$1,0)))=TRUE,0,INDEX(Data!$DY:$IB,MATCH($W473,Data!$DT:$DT,0),MATCH(AA$1&amp;"/"&amp;$A$2,Data!$DY$1:$IB$1,0)))</f>
        <v>0</v>
      </c>
      <c r="AB473" s="215">
        <f>IF(ISERROR(INDEX(Data!$DY:$IB,MATCH($W473,Data!$DT:$DT,0),MATCH(AB$1&amp;"/"&amp;$A$2,Data!$DY$1:$IB$1,0)))=TRUE,0,INDEX(Data!$DY:$IB,MATCH($W473,Data!$DT:$DT,0),MATCH(AB$1&amp;"/"&amp;$A$2,Data!$DY$1:$IB$1,0)))</f>
        <v>0</v>
      </c>
      <c r="AC473" s="213">
        <f t="array" aca="1" ref="AC473" ca="1">SUMPRODUCT(($X473:$AB473&lt;=AC$2)*($X473:$AB473&gt;0))</f>
        <v>0</v>
      </c>
      <c r="AD473" s="213">
        <f t="shared" ca="1" si="116"/>
        <v>0</v>
      </c>
      <c r="AE473" s="213">
        <f t="shared" ca="1" si="116"/>
        <v>0</v>
      </c>
      <c r="AF473" s="213">
        <f t="shared" ca="1" si="116"/>
        <v>0</v>
      </c>
      <c r="AG473" s="213">
        <f t="shared" ca="1" si="116"/>
        <v>0</v>
      </c>
      <c r="AH473" s="213">
        <f t="shared" ca="1" si="116"/>
        <v>0</v>
      </c>
      <c r="AI473" s="213">
        <f t="shared" ca="1" si="117"/>
        <v>0</v>
      </c>
      <c r="AJ473" s="213" t="str">
        <f t="shared" ca="1" si="118"/>
        <v/>
      </c>
      <c r="AK473" s="213" t="str">
        <f t="shared" ca="1" si="119"/>
        <v/>
      </c>
      <c r="AL473" s="213" t="str">
        <f t="shared" ca="1" si="120"/>
        <v/>
      </c>
      <c r="AM473" s="213" t="str">
        <f t="shared" ca="1" si="121"/>
        <v/>
      </c>
      <c r="AN473" s="213" t="str">
        <f t="shared" ca="1" si="122"/>
        <v/>
      </c>
      <c r="AO473" s="213" t="str">
        <f t="shared" ca="1" si="123"/>
        <v/>
      </c>
      <c r="AP473" s="213" t="str">
        <f t="shared" ca="1" si="124"/>
        <v/>
      </c>
      <c r="AQ473" s="213" t="str">
        <f t="shared" ca="1" si="125"/>
        <v/>
      </c>
      <c r="AR473" s="204" t="str">
        <f ca="1">IF(OFFSET($AB473,0,MATCH(A$17,AC$1:AI$1,0))=0,"",OFFSET($AB473,0,MATCH(A$17,AC$1:AI$1,0))&amp;" / "&amp;W473 &amp;" ("&amp;INDEX(Data!DX:DX,MATCH(W473,Data!DT:DT,0))&amp;")")</f>
        <v/>
      </c>
      <c r="AS473" s="204" t="e">
        <f>INDEX(Data!DX:DX,MATCH(W473,Data!DT:DT,0))</f>
        <v>#REF!</v>
      </c>
      <c r="AT473" s="204" t="e">
        <f>MID(INDEX(Data!A:A,MATCH(W473,Data!DT:DT,0)),2,5)</f>
        <v>#REF!</v>
      </c>
      <c r="AU473" s="204" t="e">
        <f>INDEX(Data!DW:DW,MATCH(W473,Data!DT:DT,0))</f>
        <v>#REF!</v>
      </c>
      <c r="AV473" s="204" t="str">
        <f t="shared" ca="1" si="126"/>
        <v/>
      </c>
      <c r="AW473" s="204" t="e">
        <f t="array" aca="1" ref="AW473" ca="1">INDEX($AR$3:$AR$102,MATCH(LARGE(COUNTIF($AQ$3:$AQ$102,"&lt;"&amp;$AQ$3:$AQ$102),ROWS(AQ$3:AQ473)),COUNTIF($AQ$3:$AQ$102,"&lt;"&amp;$AQ$3:$AQ$102),0))</f>
        <v>#NUM!</v>
      </c>
    </row>
    <row r="474" spans="23:49" x14ac:dyDescent="0.25">
      <c r="W474" s="213" t="e">
        <f>Data!#REF!</f>
        <v>#REF!</v>
      </c>
      <c r="X474" s="215">
        <f>IF(ISERROR(INDEX(Data!$DY:$IB,MATCH($W474,Data!$DT:$DT,0),MATCH(X$1&amp;"/"&amp;$A$2,Data!$DY$1:$IB$1,0)))=TRUE,0,INDEX(Data!$DY:$IB,MATCH($W474,Data!$DT:$DT,0),MATCH(X$1&amp;"/"&amp;$A$2,Data!$DY$1:$IB$1,0)))</f>
        <v>0</v>
      </c>
      <c r="Y474" s="215">
        <f>IF(ISERROR(INDEX(Data!$DY:$IB,MATCH($W474,Data!$DT:$DT,0),MATCH(Y$1&amp;"/"&amp;$A$2,Data!$DY$1:$IB$1,0)))=TRUE,0,INDEX(Data!$DY:$IB,MATCH($W474,Data!$DT:$DT,0),MATCH(Y$1&amp;"/"&amp;$A$2,Data!$DY$1:$IB$1,0)))</f>
        <v>0</v>
      </c>
      <c r="Z474" s="215">
        <f>IF(ISERROR(INDEX(Data!$DY:$IB,MATCH($W474,Data!$DT:$DT,0),MATCH(Z$1&amp;"/"&amp;$A$2,Data!$DY$1:$IB$1,0)))=TRUE,0,INDEX(Data!$DY:$IB,MATCH($W474,Data!$DT:$DT,0),MATCH(Z$1&amp;"/"&amp;$A$2,Data!$DY$1:$IB$1,0)))</f>
        <v>0</v>
      </c>
      <c r="AA474" s="215">
        <f>IF(ISERROR(INDEX(Data!$DY:$IB,MATCH($W474,Data!$DT:$DT,0),MATCH(AA$1&amp;"/"&amp;$A$2,Data!$DY$1:$IB$1,0)))=TRUE,0,INDEX(Data!$DY:$IB,MATCH($W474,Data!$DT:$DT,0),MATCH(AA$1&amp;"/"&amp;$A$2,Data!$DY$1:$IB$1,0)))</f>
        <v>0</v>
      </c>
      <c r="AB474" s="215">
        <f>IF(ISERROR(INDEX(Data!$DY:$IB,MATCH($W474,Data!$DT:$DT,0),MATCH(AB$1&amp;"/"&amp;$A$2,Data!$DY$1:$IB$1,0)))=TRUE,0,INDEX(Data!$DY:$IB,MATCH($W474,Data!$DT:$DT,0),MATCH(AB$1&amp;"/"&amp;$A$2,Data!$DY$1:$IB$1,0)))</f>
        <v>0</v>
      </c>
      <c r="AC474" s="213">
        <f t="array" aca="1" ref="AC474" ca="1">SUMPRODUCT(($X474:$AB474&lt;=AC$2)*($X474:$AB474&gt;0))</f>
        <v>0</v>
      </c>
      <c r="AD474" s="213">
        <f t="shared" ca="1" si="116"/>
        <v>0</v>
      </c>
      <c r="AE474" s="213">
        <f t="shared" ca="1" si="116"/>
        <v>0</v>
      </c>
      <c r="AF474" s="213">
        <f t="shared" ca="1" si="116"/>
        <v>0</v>
      </c>
      <c r="AG474" s="213">
        <f t="shared" ca="1" si="116"/>
        <v>0</v>
      </c>
      <c r="AH474" s="213">
        <f t="shared" ca="1" si="116"/>
        <v>0</v>
      </c>
      <c r="AI474" s="213">
        <f t="shared" ca="1" si="117"/>
        <v>0</v>
      </c>
      <c r="AJ474" s="213" t="str">
        <f t="shared" ca="1" si="118"/>
        <v/>
      </c>
      <c r="AK474" s="213" t="str">
        <f t="shared" ca="1" si="119"/>
        <v/>
      </c>
      <c r="AL474" s="213" t="str">
        <f t="shared" ca="1" si="120"/>
        <v/>
      </c>
      <c r="AM474" s="213" t="str">
        <f t="shared" ca="1" si="121"/>
        <v/>
      </c>
      <c r="AN474" s="213" t="str">
        <f t="shared" ca="1" si="122"/>
        <v/>
      </c>
      <c r="AO474" s="213" t="str">
        <f t="shared" ca="1" si="123"/>
        <v/>
      </c>
      <c r="AP474" s="213" t="str">
        <f t="shared" ca="1" si="124"/>
        <v/>
      </c>
      <c r="AQ474" s="213" t="str">
        <f t="shared" ca="1" si="125"/>
        <v/>
      </c>
      <c r="AR474" s="204" t="str">
        <f ca="1">IF(OFFSET($AB474,0,MATCH(A$17,AC$1:AI$1,0))=0,"",OFFSET($AB474,0,MATCH(A$17,AC$1:AI$1,0))&amp;" / "&amp;W474 &amp;" ("&amp;INDEX(Data!DX:DX,MATCH(W474,Data!DT:DT,0))&amp;")")</f>
        <v/>
      </c>
      <c r="AS474" s="204" t="e">
        <f>INDEX(Data!DX:DX,MATCH(W474,Data!DT:DT,0))</f>
        <v>#REF!</v>
      </c>
      <c r="AT474" s="204" t="e">
        <f>MID(INDEX(Data!A:A,MATCH(W474,Data!DT:DT,0)),2,5)</f>
        <v>#REF!</v>
      </c>
      <c r="AU474" s="204" t="e">
        <f>INDEX(Data!DW:DW,MATCH(W474,Data!DT:DT,0))</f>
        <v>#REF!</v>
      </c>
      <c r="AV474" s="204" t="str">
        <f t="shared" ca="1" si="126"/>
        <v/>
      </c>
      <c r="AW474" s="204" t="e">
        <f t="array" aca="1" ref="AW474" ca="1">INDEX($AR$3:$AR$102,MATCH(LARGE(COUNTIF($AQ$3:$AQ$102,"&lt;"&amp;$AQ$3:$AQ$102),ROWS(AQ$3:AQ474)),COUNTIF($AQ$3:$AQ$102,"&lt;"&amp;$AQ$3:$AQ$102),0))</f>
        <v>#NUM!</v>
      </c>
    </row>
    <row r="475" spans="23:49" x14ac:dyDescent="0.25">
      <c r="W475" s="213" t="e">
        <f>Data!#REF!</f>
        <v>#REF!</v>
      </c>
      <c r="X475" s="215">
        <f>IF(ISERROR(INDEX(Data!$DY:$IB,MATCH($W475,Data!$DT:$DT,0),MATCH(X$1&amp;"/"&amp;$A$2,Data!$DY$1:$IB$1,0)))=TRUE,0,INDEX(Data!$DY:$IB,MATCH($W475,Data!$DT:$DT,0),MATCH(X$1&amp;"/"&amp;$A$2,Data!$DY$1:$IB$1,0)))</f>
        <v>0</v>
      </c>
      <c r="Y475" s="215">
        <f>IF(ISERROR(INDEX(Data!$DY:$IB,MATCH($W475,Data!$DT:$DT,0),MATCH(Y$1&amp;"/"&amp;$A$2,Data!$DY$1:$IB$1,0)))=TRUE,0,INDEX(Data!$DY:$IB,MATCH($W475,Data!$DT:$DT,0),MATCH(Y$1&amp;"/"&amp;$A$2,Data!$DY$1:$IB$1,0)))</f>
        <v>0</v>
      </c>
      <c r="Z475" s="215">
        <f>IF(ISERROR(INDEX(Data!$DY:$IB,MATCH($W475,Data!$DT:$DT,0),MATCH(Z$1&amp;"/"&amp;$A$2,Data!$DY$1:$IB$1,0)))=TRUE,0,INDEX(Data!$DY:$IB,MATCH($W475,Data!$DT:$DT,0),MATCH(Z$1&amp;"/"&amp;$A$2,Data!$DY$1:$IB$1,0)))</f>
        <v>0</v>
      </c>
      <c r="AA475" s="215">
        <f>IF(ISERROR(INDEX(Data!$DY:$IB,MATCH($W475,Data!$DT:$DT,0),MATCH(AA$1&amp;"/"&amp;$A$2,Data!$DY$1:$IB$1,0)))=TRUE,0,INDEX(Data!$DY:$IB,MATCH($W475,Data!$DT:$DT,0),MATCH(AA$1&amp;"/"&amp;$A$2,Data!$DY$1:$IB$1,0)))</f>
        <v>0</v>
      </c>
      <c r="AB475" s="215">
        <f>IF(ISERROR(INDEX(Data!$DY:$IB,MATCH($W475,Data!$DT:$DT,0),MATCH(AB$1&amp;"/"&amp;$A$2,Data!$DY$1:$IB$1,0)))=TRUE,0,INDEX(Data!$DY:$IB,MATCH($W475,Data!$DT:$DT,0),MATCH(AB$1&amp;"/"&amp;$A$2,Data!$DY$1:$IB$1,0)))</f>
        <v>0</v>
      </c>
      <c r="AC475" s="213">
        <f t="array" aca="1" ref="AC475" ca="1">SUMPRODUCT(($X475:$AB475&lt;=AC$2)*($X475:$AB475&gt;0))</f>
        <v>0</v>
      </c>
      <c r="AD475" s="213">
        <f t="shared" ca="1" si="116"/>
        <v>0</v>
      </c>
      <c r="AE475" s="213">
        <f t="shared" ca="1" si="116"/>
        <v>0</v>
      </c>
      <c r="AF475" s="213">
        <f t="shared" ca="1" si="116"/>
        <v>0</v>
      </c>
      <c r="AG475" s="213">
        <f t="shared" ca="1" si="116"/>
        <v>0</v>
      </c>
      <c r="AH475" s="213">
        <f t="shared" ca="1" si="116"/>
        <v>0</v>
      </c>
      <c r="AI475" s="213">
        <f t="shared" ca="1" si="117"/>
        <v>0</v>
      </c>
      <c r="AJ475" s="213" t="str">
        <f t="shared" ca="1" si="118"/>
        <v/>
      </c>
      <c r="AK475" s="213" t="str">
        <f t="shared" ca="1" si="119"/>
        <v/>
      </c>
      <c r="AL475" s="213" t="str">
        <f t="shared" ca="1" si="120"/>
        <v/>
      </c>
      <c r="AM475" s="213" t="str">
        <f t="shared" ca="1" si="121"/>
        <v/>
      </c>
      <c r="AN475" s="213" t="str">
        <f t="shared" ca="1" si="122"/>
        <v/>
      </c>
      <c r="AO475" s="213" t="str">
        <f t="shared" ca="1" si="123"/>
        <v/>
      </c>
      <c r="AP475" s="213" t="str">
        <f t="shared" ca="1" si="124"/>
        <v/>
      </c>
      <c r="AQ475" s="213" t="str">
        <f t="shared" ca="1" si="125"/>
        <v/>
      </c>
      <c r="AR475" s="204" t="str">
        <f ca="1">IF(OFFSET($AB475,0,MATCH(A$17,AC$1:AI$1,0))=0,"",OFFSET($AB475,0,MATCH(A$17,AC$1:AI$1,0))&amp;" / "&amp;W475 &amp;" ("&amp;INDEX(Data!DX:DX,MATCH(W475,Data!DT:DT,0))&amp;")")</f>
        <v/>
      </c>
      <c r="AS475" s="204" t="e">
        <f>INDEX(Data!DX:DX,MATCH(W475,Data!DT:DT,0))</f>
        <v>#REF!</v>
      </c>
      <c r="AT475" s="204" t="e">
        <f>MID(INDEX(Data!A:A,MATCH(W475,Data!DT:DT,0)),2,5)</f>
        <v>#REF!</v>
      </c>
      <c r="AU475" s="204" t="e">
        <f>INDEX(Data!DW:DW,MATCH(W475,Data!DT:DT,0))</f>
        <v>#REF!</v>
      </c>
      <c r="AV475" s="204" t="str">
        <f t="shared" ca="1" si="126"/>
        <v/>
      </c>
      <c r="AW475" s="204" t="e">
        <f t="array" aca="1" ref="AW475" ca="1">INDEX($AR$3:$AR$102,MATCH(LARGE(COUNTIF($AQ$3:$AQ$102,"&lt;"&amp;$AQ$3:$AQ$102),ROWS(AQ$3:AQ475)),COUNTIF($AQ$3:$AQ$102,"&lt;"&amp;$AQ$3:$AQ$102),0))</f>
        <v>#NUM!</v>
      </c>
    </row>
    <row r="476" spans="23:49" x14ac:dyDescent="0.25">
      <c r="W476" s="213" t="e">
        <f>Data!#REF!</f>
        <v>#REF!</v>
      </c>
      <c r="X476" s="215">
        <f>IF(ISERROR(INDEX(Data!$DY:$IB,MATCH($W476,Data!$DT:$DT,0),MATCH(X$1&amp;"/"&amp;$A$2,Data!$DY$1:$IB$1,0)))=TRUE,0,INDEX(Data!$DY:$IB,MATCH($W476,Data!$DT:$DT,0),MATCH(X$1&amp;"/"&amp;$A$2,Data!$DY$1:$IB$1,0)))</f>
        <v>0</v>
      </c>
      <c r="Y476" s="215">
        <f>IF(ISERROR(INDEX(Data!$DY:$IB,MATCH($W476,Data!$DT:$DT,0),MATCH(Y$1&amp;"/"&amp;$A$2,Data!$DY$1:$IB$1,0)))=TRUE,0,INDEX(Data!$DY:$IB,MATCH($W476,Data!$DT:$DT,0),MATCH(Y$1&amp;"/"&amp;$A$2,Data!$DY$1:$IB$1,0)))</f>
        <v>0</v>
      </c>
      <c r="Z476" s="215">
        <f>IF(ISERROR(INDEX(Data!$DY:$IB,MATCH($W476,Data!$DT:$DT,0),MATCH(Z$1&amp;"/"&amp;$A$2,Data!$DY$1:$IB$1,0)))=TRUE,0,INDEX(Data!$DY:$IB,MATCH($W476,Data!$DT:$DT,0),MATCH(Z$1&amp;"/"&amp;$A$2,Data!$DY$1:$IB$1,0)))</f>
        <v>0</v>
      </c>
      <c r="AA476" s="215">
        <f>IF(ISERROR(INDEX(Data!$DY:$IB,MATCH($W476,Data!$DT:$DT,0),MATCH(AA$1&amp;"/"&amp;$A$2,Data!$DY$1:$IB$1,0)))=TRUE,0,INDEX(Data!$DY:$IB,MATCH($W476,Data!$DT:$DT,0),MATCH(AA$1&amp;"/"&amp;$A$2,Data!$DY$1:$IB$1,0)))</f>
        <v>0</v>
      </c>
      <c r="AB476" s="215">
        <f>IF(ISERROR(INDEX(Data!$DY:$IB,MATCH($W476,Data!$DT:$DT,0),MATCH(AB$1&amp;"/"&amp;$A$2,Data!$DY$1:$IB$1,0)))=TRUE,0,INDEX(Data!$DY:$IB,MATCH($W476,Data!$DT:$DT,0),MATCH(AB$1&amp;"/"&amp;$A$2,Data!$DY$1:$IB$1,0)))</f>
        <v>0</v>
      </c>
      <c r="AC476" s="213">
        <f t="array" aca="1" ref="AC476" ca="1">SUMPRODUCT(($X476:$AB476&lt;=AC$2)*($X476:$AB476&gt;0))</f>
        <v>0</v>
      </c>
      <c r="AD476" s="213">
        <f t="shared" ca="1" si="116"/>
        <v>0</v>
      </c>
      <c r="AE476" s="213">
        <f t="shared" ca="1" si="116"/>
        <v>0</v>
      </c>
      <c r="AF476" s="213">
        <f t="shared" ca="1" si="116"/>
        <v>0</v>
      </c>
      <c r="AG476" s="213">
        <f t="shared" ca="1" si="116"/>
        <v>0</v>
      </c>
      <c r="AH476" s="213">
        <f t="shared" ca="1" si="116"/>
        <v>0</v>
      </c>
      <c r="AI476" s="213">
        <f t="shared" ca="1" si="117"/>
        <v>0</v>
      </c>
      <c r="AJ476" s="213" t="str">
        <f t="shared" ca="1" si="118"/>
        <v/>
      </c>
      <c r="AK476" s="213" t="str">
        <f t="shared" ca="1" si="119"/>
        <v/>
      </c>
      <c r="AL476" s="213" t="str">
        <f t="shared" ca="1" si="120"/>
        <v/>
      </c>
      <c r="AM476" s="213" t="str">
        <f t="shared" ca="1" si="121"/>
        <v/>
      </c>
      <c r="AN476" s="213" t="str">
        <f t="shared" ca="1" si="122"/>
        <v/>
      </c>
      <c r="AO476" s="213" t="str">
        <f t="shared" ca="1" si="123"/>
        <v/>
      </c>
      <c r="AP476" s="213" t="str">
        <f t="shared" ca="1" si="124"/>
        <v/>
      </c>
      <c r="AQ476" s="213" t="str">
        <f t="shared" ca="1" si="125"/>
        <v/>
      </c>
      <c r="AR476" s="204" t="str">
        <f ca="1">IF(OFFSET($AB476,0,MATCH(A$17,AC$1:AI$1,0))=0,"",OFFSET($AB476,0,MATCH(A$17,AC$1:AI$1,0))&amp;" / "&amp;W476 &amp;" ("&amp;INDEX(Data!DX:DX,MATCH(W476,Data!DT:DT,0))&amp;")")</f>
        <v/>
      </c>
      <c r="AS476" s="204" t="e">
        <f>INDEX(Data!DX:DX,MATCH(W476,Data!DT:DT,0))</f>
        <v>#REF!</v>
      </c>
      <c r="AT476" s="204" t="e">
        <f>MID(INDEX(Data!A:A,MATCH(W476,Data!DT:DT,0)),2,5)</f>
        <v>#REF!</v>
      </c>
      <c r="AU476" s="204" t="e">
        <f>INDEX(Data!DW:DW,MATCH(W476,Data!DT:DT,0))</f>
        <v>#REF!</v>
      </c>
      <c r="AV476" s="204" t="str">
        <f t="shared" ca="1" si="126"/>
        <v/>
      </c>
      <c r="AW476" s="204" t="e">
        <f t="array" aca="1" ref="AW476" ca="1">INDEX($AR$3:$AR$102,MATCH(LARGE(COUNTIF($AQ$3:$AQ$102,"&lt;"&amp;$AQ$3:$AQ$102),ROWS(AQ$3:AQ476)),COUNTIF($AQ$3:$AQ$102,"&lt;"&amp;$AQ$3:$AQ$102),0))</f>
        <v>#NUM!</v>
      </c>
    </row>
    <row r="477" spans="23:49" x14ac:dyDescent="0.25">
      <c r="W477" s="213" t="e">
        <f>Data!#REF!</f>
        <v>#REF!</v>
      </c>
      <c r="X477" s="215">
        <f>IF(ISERROR(INDEX(Data!$DY:$IB,MATCH($W477,Data!$DT:$DT,0),MATCH(X$1&amp;"/"&amp;$A$2,Data!$DY$1:$IB$1,0)))=TRUE,0,INDEX(Data!$DY:$IB,MATCH($W477,Data!$DT:$DT,0),MATCH(X$1&amp;"/"&amp;$A$2,Data!$DY$1:$IB$1,0)))</f>
        <v>0</v>
      </c>
      <c r="Y477" s="215">
        <f>IF(ISERROR(INDEX(Data!$DY:$IB,MATCH($W477,Data!$DT:$DT,0),MATCH(Y$1&amp;"/"&amp;$A$2,Data!$DY$1:$IB$1,0)))=TRUE,0,INDEX(Data!$DY:$IB,MATCH($W477,Data!$DT:$DT,0),MATCH(Y$1&amp;"/"&amp;$A$2,Data!$DY$1:$IB$1,0)))</f>
        <v>0</v>
      </c>
      <c r="Z477" s="215">
        <f>IF(ISERROR(INDEX(Data!$DY:$IB,MATCH($W477,Data!$DT:$DT,0),MATCH(Z$1&amp;"/"&amp;$A$2,Data!$DY$1:$IB$1,0)))=TRUE,0,INDEX(Data!$DY:$IB,MATCH($W477,Data!$DT:$DT,0),MATCH(Z$1&amp;"/"&amp;$A$2,Data!$DY$1:$IB$1,0)))</f>
        <v>0</v>
      </c>
      <c r="AA477" s="215">
        <f>IF(ISERROR(INDEX(Data!$DY:$IB,MATCH($W477,Data!$DT:$DT,0),MATCH(AA$1&amp;"/"&amp;$A$2,Data!$DY$1:$IB$1,0)))=TRUE,0,INDEX(Data!$DY:$IB,MATCH($W477,Data!$DT:$DT,0),MATCH(AA$1&amp;"/"&amp;$A$2,Data!$DY$1:$IB$1,0)))</f>
        <v>0</v>
      </c>
      <c r="AB477" s="215">
        <f>IF(ISERROR(INDEX(Data!$DY:$IB,MATCH($W477,Data!$DT:$DT,0),MATCH(AB$1&amp;"/"&amp;$A$2,Data!$DY$1:$IB$1,0)))=TRUE,0,INDEX(Data!$DY:$IB,MATCH($W477,Data!$DT:$DT,0),MATCH(AB$1&amp;"/"&amp;$A$2,Data!$DY$1:$IB$1,0)))</f>
        <v>0</v>
      </c>
      <c r="AC477" s="213">
        <f t="array" aca="1" ref="AC477" ca="1">SUMPRODUCT(($X477:$AB477&lt;=AC$2)*($X477:$AB477&gt;0))</f>
        <v>0</v>
      </c>
      <c r="AD477" s="213">
        <f t="shared" ca="1" si="116"/>
        <v>0</v>
      </c>
      <c r="AE477" s="213">
        <f t="shared" ca="1" si="116"/>
        <v>0</v>
      </c>
      <c r="AF477" s="213">
        <f t="shared" ca="1" si="116"/>
        <v>0</v>
      </c>
      <c r="AG477" s="213">
        <f t="shared" ca="1" si="116"/>
        <v>0</v>
      </c>
      <c r="AH477" s="213">
        <f t="shared" ca="1" si="116"/>
        <v>0</v>
      </c>
      <c r="AI477" s="213">
        <f t="shared" ca="1" si="117"/>
        <v>0</v>
      </c>
      <c r="AJ477" s="213" t="str">
        <f t="shared" ca="1" si="118"/>
        <v/>
      </c>
      <c r="AK477" s="213" t="str">
        <f t="shared" ca="1" si="119"/>
        <v/>
      </c>
      <c r="AL477" s="213" t="str">
        <f t="shared" ca="1" si="120"/>
        <v/>
      </c>
      <c r="AM477" s="213" t="str">
        <f t="shared" ca="1" si="121"/>
        <v/>
      </c>
      <c r="AN477" s="213" t="str">
        <f t="shared" ca="1" si="122"/>
        <v/>
      </c>
      <c r="AO477" s="213" t="str">
        <f t="shared" ca="1" si="123"/>
        <v/>
      </c>
      <c r="AP477" s="213" t="str">
        <f t="shared" ca="1" si="124"/>
        <v/>
      </c>
      <c r="AQ477" s="213" t="str">
        <f t="shared" ca="1" si="125"/>
        <v/>
      </c>
      <c r="AR477" s="204" t="str">
        <f ca="1">IF(OFFSET($AB477,0,MATCH(A$17,AC$1:AI$1,0))=0,"",OFFSET($AB477,0,MATCH(A$17,AC$1:AI$1,0))&amp;" / "&amp;W477 &amp;" ("&amp;INDEX(Data!DX:DX,MATCH(W477,Data!DT:DT,0))&amp;")")</f>
        <v/>
      </c>
      <c r="AS477" s="204" t="e">
        <f>INDEX(Data!DX:DX,MATCH(W477,Data!DT:DT,0))</f>
        <v>#REF!</v>
      </c>
      <c r="AT477" s="204" t="e">
        <f>MID(INDEX(Data!A:A,MATCH(W477,Data!DT:DT,0)),2,5)</f>
        <v>#REF!</v>
      </c>
      <c r="AU477" s="204" t="e">
        <f>INDEX(Data!DW:DW,MATCH(W477,Data!DT:DT,0))</f>
        <v>#REF!</v>
      </c>
      <c r="AV477" s="204" t="str">
        <f t="shared" ca="1" si="126"/>
        <v/>
      </c>
      <c r="AW477" s="204" t="e">
        <f t="array" aca="1" ref="AW477" ca="1">INDEX($AR$3:$AR$102,MATCH(LARGE(COUNTIF($AQ$3:$AQ$102,"&lt;"&amp;$AQ$3:$AQ$102),ROWS(AQ$3:AQ477)),COUNTIF($AQ$3:$AQ$102,"&lt;"&amp;$AQ$3:$AQ$102),0))</f>
        <v>#NUM!</v>
      </c>
    </row>
    <row r="478" spans="23:49" x14ac:dyDescent="0.25">
      <c r="W478" s="213" t="e">
        <f>Data!#REF!</f>
        <v>#REF!</v>
      </c>
      <c r="X478" s="215">
        <f>IF(ISERROR(INDEX(Data!$DY:$IB,MATCH($W478,Data!$DT:$DT,0),MATCH(X$1&amp;"/"&amp;$A$2,Data!$DY$1:$IB$1,0)))=TRUE,0,INDEX(Data!$DY:$IB,MATCH($W478,Data!$DT:$DT,0),MATCH(X$1&amp;"/"&amp;$A$2,Data!$DY$1:$IB$1,0)))</f>
        <v>0</v>
      </c>
      <c r="Y478" s="215">
        <f>IF(ISERROR(INDEX(Data!$DY:$IB,MATCH($W478,Data!$DT:$DT,0),MATCH(Y$1&amp;"/"&amp;$A$2,Data!$DY$1:$IB$1,0)))=TRUE,0,INDEX(Data!$DY:$IB,MATCH($W478,Data!$DT:$DT,0),MATCH(Y$1&amp;"/"&amp;$A$2,Data!$DY$1:$IB$1,0)))</f>
        <v>0</v>
      </c>
      <c r="Z478" s="215">
        <f>IF(ISERROR(INDEX(Data!$DY:$IB,MATCH($W478,Data!$DT:$DT,0),MATCH(Z$1&amp;"/"&amp;$A$2,Data!$DY$1:$IB$1,0)))=TRUE,0,INDEX(Data!$DY:$IB,MATCH($W478,Data!$DT:$DT,0),MATCH(Z$1&amp;"/"&amp;$A$2,Data!$DY$1:$IB$1,0)))</f>
        <v>0</v>
      </c>
      <c r="AA478" s="215">
        <f>IF(ISERROR(INDEX(Data!$DY:$IB,MATCH($W478,Data!$DT:$DT,0),MATCH(AA$1&amp;"/"&amp;$A$2,Data!$DY$1:$IB$1,0)))=TRUE,0,INDEX(Data!$DY:$IB,MATCH($W478,Data!$DT:$DT,0),MATCH(AA$1&amp;"/"&amp;$A$2,Data!$DY$1:$IB$1,0)))</f>
        <v>0</v>
      </c>
      <c r="AB478" s="215">
        <f>IF(ISERROR(INDEX(Data!$DY:$IB,MATCH($W478,Data!$DT:$DT,0),MATCH(AB$1&amp;"/"&amp;$A$2,Data!$DY$1:$IB$1,0)))=TRUE,0,INDEX(Data!$DY:$IB,MATCH($W478,Data!$DT:$DT,0),MATCH(AB$1&amp;"/"&amp;$A$2,Data!$DY$1:$IB$1,0)))</f>
        <v>0</v>
      </c>
      <c r="AC478" s="213">
        <f t="array" aca="1" ref="AC478" ca="1">SUMPRODUCT(($X478:$AB478&lt;=AC$2)*($X478:$AB478&gt;0))</f>
        <v>0</v>
      </c>
      <c r="AD478" s="213">
        <f t="shared" ca="1" si="116"/>
        <v>0</v>
      </c>
      <c r="AE478" s="213">
        <f t="shared" ca="1" si="116"/>
        <v>0</v>
      </c>
      <c r="AF478" s="213">
        <f t="shared" ca="1" si="116"/>
        <v>0</v>
      </c>
      <c r="AG478" s="213">
        <f t="shared" ca="1" si="116"/>
        <v>0</v>
      </c>
      <c r="AH478" s="213">
        <f t="shared" ca="1" si="116"/>
        <v>0</v>
      </c>
      <c r="AI478" s="213">
        <f t="shared" ca="1" si="117"/>
        <v>0</v>
      </c>
      <c r="AJ478" s="213" t="str">
        <f t="shared" ca="1" si="118"/>
        <v/>
      </c>
      <c r="AK478" s="213" t="str">
        <f t="shared" ca="1" si="119"/>
        <v/>
      </c>
      <c r="AL478" s="213" t="str">
        <f t="shared" ca="1" si="120"/>
        <v/>
      </c>
      <c r="AM478" s="213" t="str">
        <f t="shared" ca="1" si="121"/>
        <v/>
      </c>
      <c r="AN478" s="213" t="str">
        <f t="shared" ca="1" si="122"/>
        <v/>
      </c>
      <c r="AO478" s="213" t="str">
        <f t="shared" ca="1" si="123"/>
        <v/>
      </c>
      <c r="AP478" s="213" t="str">
        <f t="shared" ca="1" si="124"/>
        <v/>
      </c>
      <c r="AQ478" s="213" t="str">
        <f t="shared" ca="1" si="125"/>
        <v/>
      </c>
      <c r="AR478" s="204" t="str">
        <f ca="1">IF(OFFSET($AB478,0,MATCH(A$17,AC$1:AI$1,0))=0,"",OFFSET($AB478,0,MATCH(A$17,AC$1:AI$1,0))&amp;" / "&amp;W478 &amp;" ("&amp;INDEX(Data!DX:DX,MATCH(W478,Data!DT:DT,0))&amp;")")</f>
        <v/>
      </c>
      <c r="AS478" s="204" t="e">
        <f>INDEX(Data!DX:DX,MATCH(W478,Data!DT:DT,0))</f>
        <v>#REF!</v>
      </c>
      <c r="AT478" s="204" t="e">
        <f>MID(INDEX(Data!A:A,MATCH(W478,Data!DT:DT,0)),2,5)</f>
        <v>#REF!</v>
      </c>
      <c r="AU478" s="204" t="e">
        <f>INDEX(Data!DW:DW,MATCH(W478,Data!DT:DT,0))</f>
        <v>#REF!</v>
      </c>
      <c r="AV478" s="204" t="str">
        <f t="shared" ca="1" si="126"/>
        <v/>
      </c>
      <c r="AW478" s="204" t="e">
        <f t="array" aca="1" ref="AW478" ca="1">INDEX($AR$3:$AR$102,MATCH(LARGE(COUNTIF($AQ$3:$AQ$102,"&lt;"&amp;$AQ$3:$AQ$102),ROWS(AQ$3:AQ478)),COUNTIF($AQ$3:$AQ$102,"&lt;"&amp;$AQ$3:$AQ$102),0))</f>
        <v>#NUM!</v>
      </c>
    </row>
    <row r="479" spans="23:49" x14ac:dyDescent="0.25">
      <c r="W479" s="213" t="e">
        <f>Data!#REF!</f>
        <v>#REF!</v>
      </c>
      <c r="X479" s="215">
        <f>IF(ISERROR(INDEX(Data!$DY:$IB,MATCH($W479,Data!$DT:$DT,0),MATCH(X$1&amp;"/"&amp;$A$2,Data!$DY$1:$IB$1,0)))=TRUE,0,INDEX(Data!$DY:$IB,MATCH($W479,Data!$DT:$DT,0),MATCH(X$1&amp;"/"&amp;$A$2,Data!$DY$1:$IB$1,0)))</f>
        <v>0</v>
      </c>
      <c r="Y479" s="215">
        <f>IF(ISERROR(INDEX(Data!$DY:$IB,MATCH($W479,Data!$DT:$DT,0),MATCH(Y$1&amp;"/"&amp;$A$2,Data!$DY$1:$IB$1,0)))=TRUE,0,INDEX(Data!$DY:$IB,MATCH($W479,Data!$DT:$DT,0),MATCH(Y$1&amp;"/"&amp;$A$2,Data!$DY$1:$IB$1,0)))</f>
        <v>0</v>
      </c>
      <c r="Z479" s="215">
        <f>IF(ISERROR(INDEX(Data!$DY:$IB,MATCH($W479,Data!$DT:$DT,0),MATCH(Z$1&amp;"/"&amp;$A$2,Data!$DY$1:$IB$1,0)))=TRUE,0,INDEX(Data!$DY:$IB,MATCH($W479,Data!$DT:$DT,0),MATCH(Z$1&amp;"/"&amp;$A$2,Data!$DY$1:$IB$1,0)))</f>
        <v>0</v>
      </c>
      <c r="AA479" s="215">
        <f>IF(ISERROR(INDEX(Data!$DY:$IB,MATCH($W479,Data!$DT:$DT,0),MATCH(AA$1&amp;"/"&amp;$A$2,Data!$DY$1:$IB$1,0)))=TRUE,0,INDEX(Data!$DY:$IB,MATCH($W479,Data!$DT:$DT,0),MATCH(AA$1&amp;"/"&amp;$A$2,Data!$DY$1:$IB$1,0)))</f>
        <v>0</v>
      </c>
      <c r="AB479" s="215">
        <f>IF(ISERROR(INDEX(Data!$DY:$IB,MATCH($W479,Data!$DT:$DT,0),MATCH(AB$1&amp;"/"&amp;$A$2,Data!$DY$1:$IB$1,0)))=TRUE,0,INDEX(Data!$DY:$IB,MATCH($W479,Data!$DT:$DT,0),MATCH(AB$1&amp;"/"&amp;$A$2,Data!$DY$1:$IB$1,0)))</f>
        <v>0</v>
      </c>
      <c r="AC479" s="213">
        <f t="array" aca="1" ref="AC479" ca="1">SUMPRODUCT(($X479:$AB479&lt;=AC$2)*($X479:$AB479&gt;0))</f>
        <v>0</v>
      </c>
      <c r="AD479" s="213">
        <f t="shared" ca="1" si="116"/>
        <v>0</v>
      </c>
      <c r="AE479" s="213">
        <f t="shared" ca="1" si="116"/>
        <v>0</v>
      </c>
      <c r="AF479" s="213">
        <f t="shared" ca="1" si="116"/>
        <v>0</v>
      </c>
      <c r="AG479" s="213">
        <f t="shared" ca="1" si="116"/>
        <v>0</v>
      </c>
      <c r="AH479" s="213">
        <f t="shared" ca="1" si="116"/>
        <v>0</v>
      </c>
      <c r="AI479" s="213">
        <f t="shared" ca="1" si="117"/>
        <v>0</v>
      </c>
      <c r="AJ479" s="213" t="str">
        <f t="shared" ca="1" si="118"/>
        <v/>
      </c>
      <c r="AK479" s="213" t="str">
        <f t="shared" ca="1" si="119"/>
        <v/>
      </c>
      <c r="AL479" s="213" t="str">
        <f t="shared" ca="1" si="120"/>
        <v/>
      </c>
      <c r="AM479" s="213" t="str">
        <f t="shared" ca="1" si="121"/>
        <v/>
      </c>
      <c r="AN479" s="213" t="str">
        <f t="shared" ca="1" si="122"/>
        <v/>
      </c>
      <c r="AO479" s="213" t="str">
        <f t="shared" ca="1" si="123"/>
        <v/>
      </c>
      <c r="AP479" s="213" t="str">
        <f t="shared" ca="1" si="124"/>
        <v/>
      </c>
      <c r="AQ479" s="213" t="str">
        <f t="shared" ca="1" si="125"/>
        <v/>
      </c>
      <c r="AR479" s="204" t="str">
        <f ca="1">IF(OFFSET($AB479,0,MATCH(A$17,AC$1:AI$1,0))=0,"",OFFSET($AB479,0,MATCH(A$17,AC$1:AI$1,0))&amp;" / "&amp;W479 &amp;" ("&amp;INDEX(Data!DX:DX,MATCH(W479,Data!DT:DT,0))&amp;")")</f>
        <v/>
      </c>
      <c r="AS479" s="204" t="e">
        <f>INDEX(Data!DX:DX,MATCH(W479,Data!DT:DT,0))</f>
        <v>#REF!</v>
      </c>
      <c r="AT479" s="204" t="e">
        <f>MID(INDEX(Data!A:A,MATCH(W479,Data!DT:DT,0)),2,5)</f>
        <v>#REF!</v>
      </c>
      <c r="AU479" s="204" t="e">
        <f>INDEX(Data!DW:DW,MATCH(W479,Data!DT:DT,0))</f>
        <v>#REF!</v>
      </c>
      <c r="AV479" s="204" t="str">
        <f t="shared" ca="1" si="126"/>
        <v/>
      </c>
      <c r="AW479" s="204" t="e">
        <f t="array" aca="1" ref="AW479" ca="1">INDEX($AR$3:$AR$102,MATCH(LARGE(COUNTIF($AQ$3:$AQ$102,"&lt;"&amp;$AQ$3:$AQ$102),ROWS(AQ$3:AQ479)),COUNTIF($AQ$3:$AQ$102,"&lt;"&amp;$AQ$3:$AQ$102),0))</f>
        <v>#NUM!</v>
      </c>
    </row>
    <row r="480" spans="23:49" x14ac:dyDescent="0.25">
      <c r="W480" s="213" t="e">
        <f>Data!#REF!</f>
        <v>#REF!</v>
      </c>
      <c r="X480" s="215">
        <f>IF(ISERROR(INDEX(Data!$DY:$IB,MATCH($W480,Data!$DT:$DT,0),MATCH(X$1&amp;"/"&amp;$A$2,Data!$DY$1:$IB$1,0)))=TRUE,0,INDEX(Data!$DY:$IB,MATCH($W480,Data!$DT:$DT,0),MATCH(X$1&amp;"/"&amp;$A$2,Data!$DY$1:$IB$1,0)))</f>
        <v>0</v>
      </c>
      <c r="Y480" s="215">
        <f>IF(ISERROR(INDEX(Data!$DY:$IB,MATCH($W480,Data!$DT:$DT,0),MATCH(Y$1&amp;"/"&amp;$A$2,Data!$DY$1:$IB$1,0)))=TRUE,0,INDEX(Data!$DY:$IB,MATCH($W480,Data!$DT:$DT,0),MATCH(Y$1&amp;"/"&amp;$A$2,Data!$DY$1:$IB$1,0)))</f>
        <v>0</v>
      </c>
      <c r="Z480" s="215">
        <f>IF(ISERROR(INDEX(Data!$DY:$IB,MATCH($W480,Data!$DT:$DT,0),MATCH(Z$1&amp;"/"&amp;$A$2,Data!$DY$1:$IB$1,0)))=TRUE,0,INDEX(Data!$DY:$IB,MATCH($W480,Data!$DT:$DT,0),MATCH(Z$1&amp;"/"&amp;$A$2,Data!$DY$1:$IB$1,0)))</f>
        <v>0</v>
      </c>
      <c r="AA480" s="215">
        <f>IF(ISERROR(INDEX(Data!$DY:$IB,MATCH($W480,Data!$DT:$DT,0),MATCH(AA$1&amp;"/"&amp;$A$2,Data!$DY$1:$IB$1,0)))=TRUE,0,INDEX(Data!$DY:$IB,MATCH($W480,Data!$DT:$DT,0),MATCH(AA$1&amp;"/"&amp;$A$2,Data!$DY$1:$IB$1,0)))</f>
        <v>0</v>
      </c>
      <c r="AB480" s="215">
        <f>IF(ISERROR(INDEX(Data!$DY:$IB,MATCH($W480,Data!$DT:$DT,0),MATCH(AB$1&amp;"/"&amp;$A$2,Data!$DY$1:$IB$1,0)))=TRUE,0,INDEX(Data!$DY:$IB,MATCH($W480,Data!$DT:$DT,0),MATCH(AB$1&amp;"/"&amp;$A$2,Data!$DY$1:$IB$1,0)))</f>
        <v>0</v>
      </c>
      <c r="AC480" s="213">
        <f t="array" aca="1" ref="AC480" ca="1">SUMPRODUCT(($X480:$AB480&lt;=AC$2)*($X480:$AB480&gt;0))</f>
        <v>0</v>
      </c>
      <c r="AD480" s="213">
        <f t="shared" ca="1" si="116"/>
        <v>0</v>
      </c>
      <c r="AE480" s="213">
        <f t="shared" ca="1" si="116"/>
        <v>0</v>
      </c>
      <c r="AF480" s="213">
        <f t="shared" ca="1" si="116"/>
        <v>0</v>
      </c>
      <c r="AG480" s="213">
        <f t="shared" ca="1" si="116"/>
        <v>0</v>
      </c>
      <c r="AH480" s="213">
        <f t="shared" ca="1" si="116"/>
        <v>0</v>
      </c>
      <c r="AI480" s="213">
        <f t="shared" ca="1" si="117"/>
        <v>0</v>
      </c>
      <c r="AJ480" s="213" t="str">
        <f t="shared" ca="1" si="118"/>
        <v/>
      </c>
      <c r="AK480" s="213" t="str">
        <f t="shared" ca="1" si="119"/>
        <v/>
      </c>
      <c r="AL480" s="213" t="str">
        <f t="shared" ca="1" si="120"/>
        <v/>
      </c>
      <c r="AM480" s="213" t="str">
        <f t="shared" ca="1" si="121"/>
        <v/>
      </c>
      <c r="AN480" s="213" t="str">
        <f t="shared" ca="1" si="122"/>
        <v/>
      </c>
      <c r="AO480" s="213" t="str">
        <f t="shared" ca="1" si="123"/>
        <v/>
      </c>
      <c r="AP480" s="213" t="str">
        <f t="shared" ca="1" si="124"/>
        <v/>
      </c>
      <c r="AQ480" s="213" t="str">
        <f t="shared" ca="1" si="125"/>
        <v/>
      </c>
      <c r="AR480" s="204" t="str">
        <f ca="1">IF(OFFSET($AB480,0,MATCH(A$17,AC$1:AI$1,0))=0,"",OFFSET($AB480,0,MATCH(A$17,AC$1:AI$1,0))&amp;" / "&amp;W480 &amp;" ("&amp;INDEX(Data!DX:DX,MATCH(W480,Data!DT:DT,0))&amp;")")</f>
        <v/>
      </c>
      <c r="AS480" s="204" t="e">
        <f>INDEX(Data!DX:DX,MATCH(W480,Data!DT:DT,0))</f>
        <v>#REF!</v>
      </c>
      <c r="AT480" s="204" t="e">
        <f>MID(INDEX(Data!A:A,MATCH(W480,Data!DT:DT,0)),2,5)</f>
        <v>#REF!</v>
      </c>
      <c r="AU480" s="204" t="e">
        <f>INDEX(Data!DW:DW,MATCH(W480,Data!DT:DT,0))</f>
        <v>#REF!</v>
      </c>
      <c r="AV480" s="204" t="str">
        <f t="shared" ca="1" si="126"/>
        <v/>
      </c>
      <c r="AW480" s="204" t="e">
        <f t="array" aca="1" ref="AW480" ca="1">INDEX($AR$3:$AR$102,MATCH(LARGE(COUNTIF($AQ$3:$AQ$102,"&lt;"&amp;$AQ$3:$AQ$102),ROWS(AQ$3:AQ480)),COUNTIF($AQ$3:$AQ$102,"&lt;"&amp;$AQ$3:$AQ$102),0))</f>
        <v>#NUM!</v>
      </c>
    </row>
    <row r="481" spans="23:49" x14ac:dyDescent="0.25">
      <c r="W481" s="213" t="e">
        <f>Data!#REF!</f>
        <v>#REF!</v>
      </c>
      <c r="X481" s="215">
        <f>IF(ISERROR(INDEX(Data!$DY:$IB,MATCH($W481,Data!$DT:$DT,0),MATCH(X$1&amp;"/"&amp;$A$2,Data!$DY$1:$IB$1,0)))=TRUE,0,INDEX(Data!$DY:$IB,MATCH($W481,Data!$DT:$DT,0),MATCH(X$1&amp;"/"&amp;$A$2,Data!$DY$1:$IB$1,0)))</f>
        <v>0</v>
      </c>
      <c r="Y481" s="215">
        <f>IF(ISERROR(INDEX(Data!$DY:$IB,MATCH($W481,Data!$DT:$DT,0),MATCH(Y$1&amp;"/"&amp;$A$2,Data!$DY$1:$IB$1,0)))=TRUE,0,INDEX(Data!$DY:$IB,MATCH($W481,Data!$DT:$DT,0),MATCH(Y$1&amp;"/"&amp;$A$2,Data!$DY$1:$IB$1,0)))</f>
        <v>0</v>
      </c>
      <c r="Z481" s="215">
        <f>IF(ISERROR(INDEX(Data!$DY:$IB,MATCH($W481,Data!$DT:$DT,0),MATCH(Z$1&amp;"/"&amp;$A$2,Data!$DY$1:$IB$1,0)))=TRUE,0,INDEX(Data!$DY:$IB,MATCH($W481,Data!$DT:$DT,0),MATCH(Z$1&amp;"/"&amp;$A$2,Data!$DY$1:$IB$1,0)))</f>
        <v>0</v>
      </c>
      <c r="AA481" s="215">
        <f>IF(ISERROR(INDEX(Data!$DY:$IB,MATCH($W481,Data!$DT:$DT,0),MATCH(AA$1&amp;"/"&amp;$A$2,Data!$DY$1:$IB$1,0)))=TRUE,0,INDEX(Data!$DY:$IB,MATCH($W481,Data!$DT:$DT,0),MATCH(AA$1&amp;"/"&amp;$A$2,Data!$DY$1:$IB$1,0)))</f>
        <v>0</v>
      </c>
      <c r="AB481" s="215">
        <f>IF(ISERROR(INDEX(Data!$DY:$IB,MATCH($W481,Data!$DT:$DT,0),MATCH(AB$1&amp;"/"&amp;$A$2,Data!$DY$1:$IB$1,0)))=TRUE,0,INDEX(Data!$DY:$IB,MATCH($W481,Data!$DT:$DT,0),MATCH(AB$1&amp;"/"&amp;$A$2,Data!$DY$1:$IB$1,0)))</f>
        <v>0</v>
      </c>
      <c r="AC481" s="213">
        <f t="array" aca="1" ref="AC481" ca="1">SUMPRODUCT(($X481:$AB481&lt;=AC$2)*($X481:$AB481&gt;0))</f>
        <v>0</v>
      </c>
      <c r="AD481" s="213">
        <f t="shared" ca="1" si="116"/>
        <v>0</v>
      </c>
      <c r="AE481" s="213">
        <f t="shared" ca="1" si="116"/>
        <v>0</v>
      </c>
      <c r="AF481" s="213">
        <f t="shared" ca="1" si="116"/>
        <v>0</v>
      </c>
      <c r="AG481" s="213">
        <f t="shared" ca="1" si="116"/>
        <v>0</v>
      </c>
      <c r="AH481" s="213">
        <f t="shared" ca="1" si="116"/>
        <v>0</v>
      </c>
      <c r="AI481" s="213">
        <f t="shared" ca="1" si="117"/>
        <v>0</v>
      </c>
      <c r="AJ481" s="213" t="str">
        <f t="shared" ca="1" si="118"/>
        <v/>
      </c>
      <c r="AK481" s="213" t="str">
        <f t="shared" ca="1" si="119"/>
        <v/>
      </c>
      <c r="AL481" s="213" t="str">
        <f t="shared" ca="1" si="120"/>
        <v/>
      </c>
      <c r="AM481" s="213" t="str">
        <f t="shared" ca="1" si="121"/>
        <v/>
      </c>
      <c r="AN481" s="213" t="str">
        <f t="shared" ca="1" si="122"/>
        <v/>
      </c>
      <c r="AO481" s="213" t="str">
        <f t="shared" ca="1" si="123"/>
        <v/>
      </c>
      <c r="AP481" s="213" t="str">
        <f t="shared" ca="1" si="124"/>
        <v/>
      </c>
      <c r="AQ481" s="213" t="str">
        <f t="shared" ca="1" si="125"/>
        <v/>
      </c>
      <c r="AR481" s="204" t="str">
        <f ca="1">IF(OFFSET($AB481,0,MATCH(A$17,AC$1:AI$1,0))=0,"",OFFSET($AB481,0,MATCH(A$17,AC$1:AI$1,0))&amp;" / "&amp;W481 &amp;" ("&amp;INDEX(Data!DX:DX,MATCH(W481,Data!DT:DT,0))&amp;")")</f>
        <v/>
      </c>
      <c r="AS481" s="204" t="e">
        <f>INDEX(Data!DX:DX,MATCH(W481,Data!DT:DT,0))</f>
        <v>#REF!</v>
      </c>
      <c r="AT481" s="204" t="e">
        <f>MID(INDEX(Data!A:A,MATCH(W481,Data!DT:DT,0)),2,5)</f>
        <v>#REF!</v>
      </c>
      <c r="AU481" s="204" t="e">
        <f>INDEX(Data!DW:DW,MATCH(W481,Data!DT:DT,0))</f>
        <v>#REF!</v>
      </c>
      <c r="AV481" s="204" t="str">
        <f t="shared" ca="1" si="126"/>
        <v/>
      </c>
      <c r="AW481" s="204" t="e">
        <f t="array" aca="1" ref="AW481" ca="1">INDEX($AR$3:$AR$102,MATCH(LARGE(COUNTIF($AQ$3:$AQ$102,"&lt;"&amp;$AQ$3:$AQ$102),ROWS(AQ$3:AQ481)),COUNTIF($AQ$3:$AQ$102,"&lt;"&amp;$AQ$3:$AQ$102),0))</f>
        <v>#NUM!</v>
      </c>
    </row>
    <row r="482" spans="23:49" x14ac:dyDescent="0.25">
      <c r="W482" s="213" t="e">
        <f>Data!#REF!</f>
        <v>#REF!</v>
      </c>
      <c r="X482" s="215">
        <f>IF(ISERROR(INDEX(Data!$DY:$IB,MATCH($W482,Data!$DT:$DT,0),MATCH(X$1&amp;"/"&amp;$A$2,Data!$DY$1:$IB$1,0)))=TRUE,0,INDEX(Data!$DY:$IB,MATCH($W482,Data!$DT:$DT,0),MATCH(X$1&amp;"/"&amp;$A$2,Data!$DY$1:$IB$1,0)))</f>
        <v>0</v>
      </c>
      <c r="Y482" s="215">
        <f>IF(ISERROR(INDEX(Data!$DY:$IB,MATCH($W482,Data!$DT:$DT,0),MATCH(Y$1&amp;"/"&amp;$A$2,Data!$DY$1:$IB$1,0)))=TRUE,0,INDEX(Data!$DY:$IB,MATCH($W482,Data!$DT:$DT,0),MATCH(Y$1&amp;"/"&amp;$A$2,Data!$DY$1:$IB$1,0)))</f>
        <v>0</v>
      </c>
      <c r="Z482" s="215">
        <f>IF(ISERROR(INDEX(Data!$DY:$IB,MATCH($W482,Data!$DT:$DT,0),MATCH(Z$1&amp;"/"&amp;$A$2,Data!$DY$1:$IB$1,0)))=TRUE,0,INDEX(Data!$DY:$IB,MATCH($W482,Data!$DT:$DT,0),MATCH(Z$1&amp;"/"&amp;$A$2,Data!$DY$1:$IB$1,0)))</f>
        <v>0</v>
      </c>
      <c r="AA482" s="215">
        <f>IF(ISERROR(INDEX(Data!$DY:$IB,MATCH($W482,Data!$DT:$DT,0),MATCH(AA$1&amp;"/"&amp;$A$2,Data!$DY$1:$IB$1,0)))=TRUE,0,INDEX(Data!$DY:$IB,MATCH($W482,Data!$DT:$DT,0),MATCH(AA$1&amp;"/"&amp;$A$2,Data!$DY$1:$IB$1,0)))</f>
        <v>0</v>
      </c>
      <c r="AB482" s="215">
        <f>IF(ISERROR(INDEX(Data!$DY:$IB,MATCH($W482,Data!$DT:$DT,0),MATCH(AB$1&amp;"/"&amp;$A$2,Data!$DY$1:$IB$1,0)))=TRUE,0,INDEX(Data!$DY:$IB,MATCH($W482,Data!$DT:$DT,0),MATCH(AB$1&amp;"/"&amp;$A$2,Data!$DY$1:$IB$1,0)))</f>
        <v>0</v>
      </c>
      <c r="AC482" s="213">
        <f t="array" aca="1" ref="AC482" ca="1">SUMPRODUCT(($X482:$AB482&lt;=AC$2)*($X482:$AB482&gt;0))</f>
        <v>0</v>
      </c>
      <c r="AD482" s="213">
        <f t="shared" ca="1" si="116"/>
        <v>0</v>
      </c>
      <c r="AE482" s="213">
        <f t="shared" ca="1" si="116"/>
        <v>0</v>
      </c>
      <c r="AF482" s="213">
        <f t="shared" ca="1" si="116"/>
        <v>0</v>
      </c>
      <c r="AG482" s="213">
        <f t="shared" ca="1" si="116"/>
        <v>0</v>
      </c>
      <c r="AH482" s="213">
        <f t="shared" ca="1" si="116"/>
        <v>0</v>
      </c>
      <c r="AI482" s="213">
        <f t="shared" ca="1" si="117"/>
        <v>0</v>
      </c>
      <c r="AJ482" s="213" t="str">
        <f t="shared" ca="1" si="118"/>
        <v/>
      </c>
      <c r="AK482" s="213" t="str">
        <f t="shared" ca="1" si="119"/>
        <v/>
      </c>
      <c r="AL482" s="213" t="str">
        <f t="shared" ca="1" si="120"/>
        <v/>
      </c>
      <c r="AM482" s="213" t="str">
        <f t="shared" ca="1" si="121"/>
        <v/>
      </c>
      <c r="AN482" s="213" t="str">
        <f t="shared" ca="1" si="122"/>
        <v/>
      </c>
      <c r="AO482" s="213" t="str">
        <f t="shared" ca="1" si="123"/>
        <v/>
      </c>
      <c r="AP482" s="213" t="str">
        <f t="shared" ca="1" si="124"/>
        <v/>
      </c>
      <c r="AQ482" s="213" t="str">
        <f t="shared" ca="1" si="125"/>
        <v/>
      </c>
      <c r="AR482" s="204" t="str">
        <f ca="1">IF(OFFSET($AB482,0,MATCH(A$17,AC$1:AI$1,0))=0,"",OFFSET($AB482,0,MATCH(A$17,AC$1:AI$1,0))&amp;" / "&amp;W482 &amp;" ("&amp;INDEX(Data!DX:DX,MATCH(W482,Data!DT:DT,0))&amp;")")</f>
        <v/>
      </c>
      <c r="AS482" s="204" t="e">
        <f>INDEX(Data!DX:DX,MATCH(W482,Data!DT:DT,0))</f>
        <v>#REF!</v>
      </c>
      <c r="AT482" s="204" t="e">
        <f>MID(INDEX(Data!A:A,MATCH(W482,Data!DT:DT,0)),2,5)</f>
        <v>#REF!</v>
      </c>
      <c r="AU482" s="204" t="e">
        <f>INDEX(Data!DW:DW,MATCH(W482,Data!DT:DT,0))</f>
        <v>#REF!</v>
      </c>
      <c r="AV482" s="204" t="str">
        <f t="shared" ca="1" si="126"/>
        <v/>
      </c>
      <c r="AW482" s="204" t="e">
        <f t="array" aca="1" ref="AW482" ca="1">INDEX($AR$3:$AR$102,MATCH(LARGE(COUNTIF($AQ$3:$AQ$102,"&lt;"&amp;$AQ$3:$AQ$102),ROWS(AQ$3:AQ482)),COUNTIF($AQ$3:$AQ$102,"&lt;"&amp;$AQ$3:$AQ$102),0))</f>
        <v>#NUM!</v>
      </c>
    </row>
    <row r="483" spans="23:49" x14ac:dyDescent="0.25">
      <c r="W483" s="213" t="e">
        <f>Data!#REF!</f>
        <v>#REF!</v>
      </c>
      <c r="X483" s="215">
        <f>IF(ISERROR(INDEX(Data!$DY:$IB,MATCH($W483,Data!$DT:$DT,0),MATCH(X$1&amp;"/"&amp;$A$2,Data!$DY$1:$IB$1,0)))=TRUE,0,INDEX(Data!$DY:$IB,MATCH($W483,Data!$DT:$DT,0),MATCH(X$1&amp;"/"&amp;$A$2,Data!$DY$1:$IB$1,0)))</f>
        <v>0</v>
      </c>
      <c r="Y483" s="215">
        <f>IF(ISERROR(INDEX(Data!$DY:$IB,MATCH($W483,Data!$DT:$DT,0),MATCH(Y$1&amp;"/"&amp;$A$2,Data!$DY$1:$IB$1,0)))=TRUE,0,INDEX(Data!$DY:$IB,MATCH($W483,Data!$DT:$DT,0),MATCH(Y$1&amp;"/"&amp;$A$2,Data!$DY$1:$IB$1,0)))</f>
        <v>0</v>
      </c>
      <c r="Z483" s="215">
        <f>IF(ISERROR(INDEX(Data!$DY:$IB,MATCH($W483,Data!$DT:$DT,0),MATCH(Z$1&amp;"/"&amp;$A$2,Data!$DY$1:$IB$1,0)))=TRUE,0,INDEX(Data!$DY:$IB,MATCH($W483,Data!$DT:$DT,0),MATCH(Z$1&amp;"/"&amp;$A$2,Data!$DY$1:$IB$1,0)))</f>
        <v>0</v>
      </c>
      <c r="AA483" s="215">
        <f>IF(ISERROR(INDEX(Data!$DY:$IB,MATCH($W483,Data!$DT:$DT,0),MATCH(AA$1&amp;"/"&amp;$A$2,Data!$DY$1:$IB$1,0)))=TRUE,0,INDEX(Data!$DY:$IB,MATCH($W483,Data!$DT:$DT,0),MATCH(AA$1&amp;"/"&amp;$A$2,Data!$DY$1:$IB$1,0)))</f>
        <v>0</v>
      </c>
      <c r="AB483" s="215">
        <f>IF(ISERROR(INDEX(Data!$DY:$IB,MATCH($W483,Data!$DT:$DT,0),MATCH(AB$1&amp;"/"&amp;$A$2,Data!$DY$1:$IB$1,0)))=TRUE,0,INDEX(Data!$DY:$IB,MATCH($W483,Data!$DT:$DT,0),MATCH(AB$1&amp;"/"&amp;$A$2,Data!$DY$1:$IB$1,0)))</f>
        <v>0</v>
      </c>
      <c r="AC483" s="213">
        <f t="array" aca="1" ref="AC483" ca="1">SUMPRODUCT(($X483:$AB483&lt;=AC$2)*($X483:$AB483&gt;0))</f>
        <v>0</v>
      </c>
      <c r="AD483" s="213">
        <f t="shared" ca="1" si="116"/>
        <v>0</v>
      </c>
      <c r="AE483" s="213">
        <f t="shared" ca="1" si="116"/>
        <v>0</v>
      </c>
      <c r="AF483" s="213">
        <f t="shared" ca="1" si="116"/>
        <v>0</v>
      </c>
      <c r="AG483" s="213">
        <f t="shared" ca="1" si="116"/>
        <v>0</v>
      </c>
      <c r="AH483" s="213">
        <f t="shared" ca="1" si="116"/>
        <v>0</v>
      </c>
      <c r="AI483" s="213">
        <f t="shared" ca="1" si="117"/>
        <v>0</v>
      </c>
      <c r="AJ483" s="213" t="str">
        <f t="shared" ca="1" si="118"/>
        <v/>
      </c>
      <c r="AK483" s="213" t="str">
        <f t="shared" ca="1" si="119"/>
        <v/>
      </c>
      <c r="AL483" s="213" t="str">
        <f t="shared" ca="1" si="120"/>
        <v/>
      </c>
      <c r="AM483" s="213" t="str">
        <f t="shared" ca="1" si="121"/>
        <v/>
      </c>
      <c r="AN483" s="213" t="str">
        <f t="shared" ca="1" si="122"/>
        <v/>
      </c>
      <c r="AO483" s="213" t="str">
        <f t="shared" ca="1" si="123"/>
        <v/>
      </c>
      <c r="AP483" s="213" t="str">
        <f t="shared" ca="1" si="124"/>
        <v/>
      </c>
      <c r="AQ483" s="213" t="str">
        <f t="shared" ca="1" si="125"/>
        <v/>
      </c>
      <c r="AR483" s="204" t="str">
        <f ca="1">IF(OFFSET($AB483,0,MATCH(A$17,AC$1:AI$1,0))=0,"",OFFSET($AB483,0,MATCH(A$17,AC$1:AI$1,0))&amp;" / "&amp;W483 &amp;" ("&amp;INDEX(Data!DX:DX,MATCH(W483,Data!DT:DT,0))&amp;")")</f>
        <v/>
      </c>
      <c r="AS483" s="204" t="e">
        <f>INDEX(Data!DX:DX,MATCH(W483,Data!DT:DT,0))</f>
        <v>#REF!</v>
      </c>
      <c r="AT483" s="204" t="e">
        <f>MID(INDEX(Data!A:A,MATCH(W483,Data!DT:DT,0)),2,5)</f>
        <v>#REF!</v>
      </c>
      <c r="AU483" s="204" t="e">
        <f>INDEX(Data!DW:DW,MATCH(W483,Data!DT:DT,0))</f>
        <v>#REF!</v>
      </c>
      <c r="AV483" s="204" t="str">
        <f t="shared" ca="1" si="126"/>
        <v/>
      </c>
      <c r="AW483" s="204" t="e">
        <f t="array" aca="1" ref="AW483" ca="1">INDEX($AR$3:$AR$102,MATCH(LARGE(COUNTIF($AQ$3:$AQ$102,"&lt;"&amp;$AQ$3:$AQ$102),ROWS(AQ$3:AQ483)),COUNTIF($AQ$3:$AQ$102,"&lt;"&amp;$AQ$3:$AQ$102),0))</f>
        <v>#NUM!</v>
      </c>
    </row>
    <row r="484" spans="23:49" x14ac:dyDescent="0.25">
      <c r="W484" s="213" t="e">
        <f>Data!#REF!</f>
        <v>#REF!</v>
      </c>
      <c r="X484" s="215">
        <f>IF(ISERROR(INDEX(Data!$DY:$IB,MATCH($W484,Data!$DT:$DT,0),MATCH(X$1&amp;"/"&amp;$A$2,Data!$DY$1:$IB$1,0)))=TRUE,0,INDEX(Data!$DY:$IB,MATCH($W484,Data!$DT:$DT,0),MATCH(X$1&amp;"/"&amp;$A$2,Data!$DY$1:$IB$1,0)))</f>
        <v>0</v>
      </c>
      <c r="Y484" s="215">
        <f>IF(ISERROR(INDEX(Data!$DY:$IB,MATCH($W484,Data!$DT:$DT,0),MATCH(Y$1&amp;"/"&amp;$A$2,Data!$DY$1:$IB$1,0)))=TRUE,0,INDEX(Data!$DY:$IB,MATCH($W484,Data!$DT:$DT,0),MATCH(Y$1&amp;"/"&amp;$A$2,Data!$DY$1:$IB$1,0)))</f>
        <v>0</v>
      </c>
      <c r="Z484" s="215">
        <f>IF(ISERROR(INDEX(Data!$DY:$IB,MATCH($W484,Data!$DT:$DT,0),MATCH(Z$1&amp;"/"&amp;$A$2,Data!$DY$1:$IB$1,0)))=TRUE,0,INDEX(Data!$DY:$IB,MATCH($W484,Data!$DT:$DT,0),MATCH(Z$1&amp;"/"&amp;$A$2,Data!$DY$1:$IB$1,0)))</f>
        <v>0</v>
      </c>
      <c r="AA484" s="215">
        <f>IF(ISERROR(INDEX(Data!$DY:$IB,MATCH($W484,Data!$DT:$DT,0),MATCH(AA$1&amp;"/"&amp;$A$2,Data!$DY$1:$IB$1,0)))=TRUE,0,INDEX(Data!$DY:$IB,MATCH($W484,Data!$DT:$DT,0),MATCH(AA$1&amp;"/"&amp;$A$2,Data!$DY$1:$IB$1,0)))</f>
        <v>0</v>
      </c>
      <c r="AB484" s="215">
        <f>IF(ISERROR(INDEX(Data!$DY:$IB,MATCH($W484,Data!$DT:$DT,0),MATCH(AB$1&amp;"/"&amp;$A$2,Data!$DY$1:$IB$1,0)))=TRUE,0,INDEX(Data!$DY:$IB,MATCH($W484,Data!$DT:$DT,0),MATCH(AB$1&amp;"/"&amp;$A$2,Data!$DY$1:$IB$1,0)))</f>
        <v>0</v>
      </c>
      <c r="AC484" s="213">
        <f t="array" aca="1" ref="AC484" ca="1">SUMPRODUCT(($X484:$AB484&lt;=AC$2)*($X484:$AB484&gt;0))</f>
        <v>0</v>
      </c>
      <c r="AD484" s="213">
        <f t="shared" ca="1" si="116"/>
        <v>0</v>
      </c>
      <c r="AE484" s="213">
        <f t="shared" ca="1" si="116"/>
        <v>0</v>
      </c>
      <c r="AF484" s="213">
        <f t="shared" ca="1" si="116"/>
        <v>0</v>
      </c>
      <c r="AG484" s="213">
        <f t="shared" ca="1" si="116"/>
        <v>0</v>
      </c>
      <c r="AH484" s="213">
        <f t="shared" ca="1" si="116"/>
        <v>0</v>
      </c>
      <c r="AI484" s="213">
        <f t="shared" ca="1" si="117"/>
        <v>0</v>
      </c>
      <c r="AJ484" s="213" t="str">
        <f t="shared" ca="1" si="118"/>
        <v/>
      </c>
      <c r="AK484" s="213" t="str">
        <f t="shared" ca="1" si="119"/>
        <v/>
      </c>
      <c r="AL484" s="213" t="str">
        <f t="shared" ca="1" si="120"/>
        <v/>
      </c>
      <c r="AM484" s="213" t="str">
        <f t="shared" ca="1" si="121"/>
        <v/>
      </c>
      <c r="AN484" s="213" t="str">
        <f t="shared" ca="1" si="122"/>
        <v/>
      </c>
      <c r="AO484" s="213" t="str">
        <f t="shared" ca="1" si="123"/>
        <v/>
      </c>
      <c r="AP484" s="213" t="str">
        <f t="shared" ca="1" si="124"/>
        <v/>
      </c>
      <c r="AQ484" s="213" t="str">
        <f t="shared" ca="1" si="125"/>
        <v/>
      </c>
      <c r="AR484" s="204" t="str">
        <f ca="1">IF(OFFSET($AB484,0,MATCH(A$17,AC$1:AI$1,0))=0,"",OFFSET($AB484,0,MATCH(A$17,AC$1:AI$1,0))&amp;" / "&amp;W484 &amp;" ("&amp;INDEX(Data!DX:DX,MATCH(W484,Data!DT:DT,0))&amp;")")</f>
        <v/>
      </c>
      <c r="AS484" s="204" t="e">
        <f>INDEX(Data!DX:DX,MATCH(W484,Data!DT:DT,0))</f>
        <v>#REF!</v>
      </c>
      <c r="AT484" s="204" t="e">
        <f>MID(INDEX(Data!A:A,MATCH(W484,Data!DT:DT,0)),2,5)</f>
        <v>#REF!</v>
      </c>
      <c r="AU484" s="204" t="e">
        <f>INDEX(Data!DW:DW,MATCH(W484,Data!DT:DT,0))</f>
        <v>#REF!</v>
      </c>
      <c r="AV484" s="204" t="str">
        <f t="shared" ca="1" si="126"/>
        <v/>
      </c>
      <c r="AW484" s="204" t="e">
        <f t="array" aca="1" ref="AW484" ca="1">INDEX($AR$3:$AR$102,MATCH(LARGE(COUNTIF($AQ$3:$AQ$102,"&lt;"&amp;$AQ$3:$AQ$102),ROWS(AQ$3:AQ484)),COUNTIF($AQ$3:$AQ$102,"&lt;"&amp;$AQ$3:$AQ$102),0))</f>
        <v>#NUM!</v>
      </c>
    </row>
    <row r="485" spans="23:49" x14ac:dyDescent="0.25">
      <c r="W485" s="213" t="e">
        <f>Data!#REF!</f>
        <v>#REF!</v>
      </c>
      <c r="X485" s="215">
        <f>IF(ISERROR(INDEX(Data!$DY:$IB,MATCH($W485,Data!$DT:$DT,0),MATCH(X$1&amp;"/"&amp;$A$2,Data!$DY$1:$IB$1,0)))=TRUE,0,INDEX(Data!$DY:$IB,MATCH($W485,Data!$DT:$DT,0),MATCH(X$1&amp;"/"&amp;$A$2,Data!$DY$1:$IB$1,0)))</f>
        <v>0</v>
      </c>
      <c r="Y485" s="215">
        <f>IF(ISERROR(INDEX(Data!$DY:$IB,MATCH($W485,Data!$DT:$DT,0),MATCH(Y$1&amp;"/"&amp;$A$2,Data!$DY$1:$IB$1,0)))=TRUE,0,INDEX(Data!$DY:$IB,MATCH($W485,Data!$DT:$DT,0),MATCH(Y$1&amp;"/"&amp;$A$2,Data!$DY$1:$IB$1,0)))</f>
        <v>0</v>
      </c>
      <c r="Z485" s="215">
        <f>IF(ISERROR(INDEX(Data!$DY:$IB,MATCH($W485,Data!$DT:$DT,0),MATCH(Z$1&amp;"/"&amp;$A$2,Data!$DY$1:$IB$1,0)))=TRUE,0,INDEX(Data!$DY:$IB,MATCH($W485,Data!$DT:$DT,0),MATCH(Z$1&amp;"/"&amp;$A$2,Data!$DY$1:$IB$1,0)))</f>
        <v>0</v>
      </c>
      <c r="AA485" s="215">
        <f>IF(ISERROR(INDEX(Data!$DY:$IB,MATCH($W485,Data!$DT:$DT,0),MATCH(AA$1&amp;"/"&amp;$A$2,Data!$DY$1:$IB$1,0)))=TRUE,0,INDEX(Data!$DY:$IB,MATCH($W485,Data!$DT:$DT,0),MATCH(AA$1&amp;"/"&amp;$A$2,Data!$DY$1:$IB$1,0)))</f>
        <v>0</v>
      </c>
      <c r="AB485" s="215">
        <f>IF(ISERROR(INDEX(Data!$DY:$IB,MATCH($W485,Data!$DT:$DT,0),MATCH(AB$1&amp;"/"&amp;$A$2,Data!$DY$1:$IB$1,0)))=TRUE,0,INDEX(Data!$DY:$IB,MATCH($W485,Data!$DT:$DT,0),MATCH(AB$1&amp;"/"&amp;$A$2,Data!$DY$1:$IB$1,0)))</f>
        <v>0</v>
      </c>
      <c r="AC485" s="213">
        <f t="array" aca="1" ref="AC485" ca="1">SUMPRODUCT(($X485:$AB485&lt;=AC$2)*($X485:$AB485&gt;0))</f>
        <v>0</v>
      </c>
      <c r="AD485" s="213">
        <f t="shared" ca="1" si="116"/>
        <v>0</v>
      </c>
      <c r="AE485" s="213">
        <f t="shared" ca="1" si="116"/>
        <v>0</v>
      </c>
      <c r="AF485" s="213">
        <f t="shared" ca="1" si="116"/>
        <v>0</v>
      </c>
      <c r="AG485" s="213">
        <f t="shared" ca="1" si="116"/>
        <v>0</v>
      </c>
      <c r="AH485" s="213">
        <f t="shared" ca="1" si="116"/>
        <v>0</v>
      </c>
      <c r="AI485" s="213">
        <f t="shared" ca="1" si="117"/>
        <v>0</v>
      </c>
      <c r="AJ485" s="213" t="str">
        <f t="shared" ca="1" si="118"/>
        <v/>
      </c>
      <c r="AK485" s="213" t="str">
        <f t="shared" ca="1" si="119"/>
        <v/>
      </c>
      <c r="AL485" s="213" t="str">
        <f t="shared" ca="1" si="120"/>
        <v/>
      </c>
      <c r="AM485" s="213" t="str">
        <f t="shared" ca="1" si="121"/>
        <v/>
      </c>
      <c r="AN485" s="213" t="str">
        <f t="shared" ca="1" si="122"/>
        <v/>
      </c>
      <c r="AO485" s="213" t="str">
        <f t="shared" ca="1" si="123"/>
        <v/>
      </c>
      <c r="AP485" s="213" t="str">
        <f t="shared" ca="1" si="124"/>
        <v/>
      </c>
      <c r="AQ485" s="213" t="str">
        <f t="shared" ca="1" si="125"/>
        <v/>
      </c>
      <c r="AR485" s="204" t="str">
        <f ca="1">IF(OFFSET($AB485,0,MATCH(A$17,AC$1:AI$1,0))=0,"",OFFSET($AB485,0,MATCH(A$17,AC$1:AI$1,0))&amp;" / "&amp;W485 &amp;" ("&amp;INDEX(Data!DX:DX,MATCH(W485,Data!DT:DT,0))&amp;")")</f>
        <v/>
      </c>
      <c r="AS485" s="204" t="e">
        <f>INDEX(Data!DX:DX,MATCH(W485,Data!DT:DT,0))</f>
        <v>#REF!</v>
      </c>
      <c r="AT485" s="204" t="e">
        <f>MID(INDEX(Data!A:A,MATCH(W485,Data!DT:DT,0)),2,5)</f>
        <v>#REF!</v>
      </c>
      <c r="AU485" s="204" t="e">
        <f>INDEX(Data!DW:DW,MATCH(W485,Data!DT:DT,0))</f>
        <v>#REF!</v>
      </c>
      <c r="AV485" s="204" t="str">
        <f t="shared" ca="1" si="126"/>
        <v/>
      </c>
      <c r="AW485" s="204" t="e">
        <f t="array" aca="1" ref="AW485" ca="1">INDEX($AR$3:$AR$102,MATCH(LARGE(COUNTIF($AQ$3:$AQ$102,"&lt;"&amp;$AQ$3:$AQ$102),ROWS(AQ$3:AQ485)),COUNTIF($AQ$3:$AQ$102,"&lt;"&amp;$AQ$3:$AQ$102),0))</f>
        <v>#NUM!</v>
      </c>
    </row>
    <row r="486" spans="23:49" x14ac:dyDescent="0.25">
      <c r="W486" s="213" t="e">
        <f>Data!#REF!</f>
        <v>#REF!</v>
      </c>
      <c r="X486" s="215">
        <f>IF(ISERROR(INDEX(Data!$DY:$IB,MATCH($W486,Data!$DT:$DT,0),MATCH(X$1&amp;"/"&amp;$A$2,Data!$DY$1:$IB$1,0)))=TRUE,0,INDEX(Data!$DY:$IB,MATCH($W486,Data!$DT:$DT,0),MATCH(X$1&amp;"/"&amp;$A$2,Data!$DY$1:$IB$1,0)))</f>
        <v>0</v>
      </c>
      <c r="Y486" s="215">
        <f>IF(ISERROR(INDEX(Data!$DY:$IB,MATCH($W486,Data!$DT:$DT,0),MATCH(Y$1&amp;"/"&amp;$A$2,Data!$DY$1:$IB$1,0)))=TRUE,0,INDEX(Data!$DY:$IB,MATCH($W486,Data!$DT:$DT,0),MATCH(Y$1&amp;"/"&amp;$A$2,Data!$DY$1:$IB$1,0)))</f>
        <v>0</v>
      </c>
      <c r="Z486" s="215">
        <f>IF(ISERROR(INDEX(Data!$DY:$IB,MATCH($W486,Data!$DT:$DT,0),MATCH(Z$1&amp;"/"&amp;$A$2,Data!$DY$1:$IB$1,0)))=TRUE,0,INDEX(Data!$DY:$IB,MATCH($W486,Data!$DT:$DT,0),MATCH(Z$1&amp;"/"&amp;$A$2,Data!$DY$1:$IB$1,0)))</f>
        <v>0</v>
      </c>
      <c r="AA486" s="215">
        <f>IF(ISERROR(INDEX(Data!$DY:$IB,MATCH($W486,Data!$DT:$DT,0),MATCH(AA$1&amp;"/"&amp;$A$2,Data!$DY$1:$IB$1,0)))=TRUE,0,INDEX(Data!$DY:$IB,MATCH($W486,Data!$DT:$DT,0),MATCH(AA$1&amp;"/"&amp;$A$2,Data!$DY$1:$IB$1,0)))</f>
        <v>0</v>
      </c>
      <c r="AB486" s="215">
        <f>IF(ISERROR(INDEX(Data!$DY:$IB,MATCH($W486,Data!$DT:$DT,0),MATCH(AB$1&amp;"/"&amp;$A$2,Data!$DY$1:$IB$1,0)))=TRUE,0,INDEX(Data!$DY:$IB,MATCH($W486,Data!$DT:$DT,0),MATCH(AB$1&amp;"/"&amp;$A$2,Data!$DY$1:$IB$1,0)))</f>
        <v>0</v>
      </c>
      <c r="AC486" s="213">
        <f t="array" aca="1" ref="AC486" ca="1">SUMPRODUCT(($X486:$AB486&lt;=AC$2)*($X486:$AB486&gt;0))</f>
        <v>0</v>
      </c>
      <c r="AD486" s="213">
        <f t="shared" ca="1" si="116"/>
        <v>0</v>
      </c>
      <c r="AE486" s="213">
        <f t="shared" ca="1" si="116"/>
        <v>0</v>
      </c>
      <c r="AF486" s="213">
        <f t="shared" ca="1" si="116"/>
        <v>0</v>
      </c>
      <c r="AG486" s="213">
        <f t="shared" ca="1" si="116"/>
        <v>0</v>
      </c>
      <c r="AH486" s="213">
        <f t="shared" ca="1" si="116"/>
        <v>0</v>
      </c>
      <c r="AI486" s="213">
        <f t="shared" ca="1" si="117"/>
        <v>0</v>
      </c>
      <c r="AJ486" s="213" t="str">
        <f t="shared" ca="1" si="118"/>
        <v/>
      </c>
      <c r="AK486" s="213" t="str">
        <f t="shared" ca="1" si="119"/>
        <v/>
      </c>
      <c r="AL486" s="213" t="str">
        <f t="shared" ca="1" si="120"/>
        <v/>
      </c>
      <c r="AM486" s="213" t="str">
        <f t="shared" ca="1" si="121"/>
        <v/>
      </c>
      <c r="AN486" s="213" t="str">
        <f t="shared" ca="1" si="122"/>
        <v/>
      </c>
      <c r="AO486" s="213" t="str">
        <f t="shared" ca="1" si="123"/>
        <v/>
      </c>
      <c r="AP486" s="213" t="str">
        <f t="shared" ca="1" si="124"/>
        <v/>
      </c>
      <c r="AQ486" s="213" t="str">
        <f t="shared" ca="1" si="125"/>
        <v/>
      </c>
      <c r="AR486" s="204" t="str">
        <f ca="1">IF(OFFSET($AB486,0,MATCH(A$17,AC$1:AI$1,0))=0,"",OFFSET($AB486,0,MATCH(A$17,AC$1:AI$1,0))&amp;" / "&amp;W486 &amp;" ("&amp;INDEX(Data!DX:DX,MATCH(W486,Data!DT:DT,0))&amp;")")</f>
        <v/>
      </c>
      <c r="AS486" s="204" t="e">
        <f>INDEX(Data!DX:DX,MATCH(W486,Data!DT:DT,0))</f>
        <v>#REF!</v>
      </c>
      <c r="AT486" s="204" t="e">
        <f>MID(INDEX(Data!A:A,MATCH(W486,Data!DT:DT,0)),2,5)</f>
        <v>#REF!</v>
      </c>
      <c r="AU486" s="204" t="e">
        <f>INDEX(Data!DW:DW,MATCH(W486,Data!DT:DT,0))</f>
        <v>#REF!</v>
      </c>
      <c r="AV486" s="204" t="str">
        <f t="shared" ca="1" si="126"/>
        <v/>
      </c>
      <c r="AW486" s="204" t="e">
        <f t="array" aca="1" ref="AW486" ca="1">INDEX($AR$3:$AR$102,MATCH(LARGE(COUNTIF($AQ$3:$AQ$102,"&lt;"&amp;$AQ$3:$AQ$102),ROWS(AQ$3:AQ486)),COUNTIF($AQ$3:$AQ$102,"&lt;"&amp;$AQ$3:$AQ$102),0))</f>
        <v>#NUM!</v>
      </c>
    </row>
    <row r="487" spans="23:49" x14ac:dyDescent="0.25">
      <c r="W487" s="213" t="e">
        <f>Data!#REF!</f>
        <v>#REF!</v>
      </c>
      <c r="X487" s="215">
        <f>IF(ISERROR(INDEX(Data!$DY:$IB,MATCH($W487,Data!$DT:$DT,0),MATCH(X$1&amp;"/"&amp;$A$2,Data!$DY$1:$IB$1,0)))=TRUE,0,INDEX(Data!$DY:$IB,MATCH($W487,Data!$DT:$DT,0),MATCH(X$1&amp;"/"&amp;$A$2,Data!$DY$1:$IB$1,0)))</f>
        <v>0</v>
      </c>
      <c r="Y487" s="215">
        <f>IF(ISERROR(INDEX(Data!$DY:$IB,MATCH($W487,Data!$DT:$DT,0),MATCH(Y$1&amp;"/"&amp;$A$2,Data!$DY$1:$IB$1,0)))=TRUE,0,INDEX(Data!$DY:$IB,MATCH($W487,Data!$DT:$DT,0),MATCH(Y$1&amp;"/"&amp;$A$2,Data!$DY$1:$IB$1,0)))</f>
        <v>0</v>
      </c>
      <c r="Z487" s="215">
        <f>IF(ISERROR(INDEX(Data!$DY:$IB,MATCH($W487,Data!$DT:$DT,0),MATCH(Z$1&amp;"/"&amp;$A$2,Data!$DY$1:$IB$1,0)))=TRUE,0,INDEX(Data!$DY:$IB,MATCH($W487,Data!$DT:$DT,0),MATCH(Z$1&amp;"/"&amp;$A$2,Data!$DY$1:$IB$1,0)))</f>
        <v>0</v>
      </c>
      <c r="AA487" s="215">
        <f>IF(ISERROR(INDEX(Data!$DY:$IB,MATCH($W487,Data!$DT:$DT,0),MATCH(AA$1&amp;"/"&amp;$A$2,Data!$DY$1:$IB$1,0)))=TRUE,0,INDEX(Data!$DY:$IB,MATCH($W487,Data!$DT:$DT,0),MATCH(AA$1&amp;"/"&amp;$A$2,Data!$DY$1:$IB$1,0)))</f>
        <v>0</v>
      </c>
      <c r="AB487" s="215">
        <f>IF(ISERROR(INDEX(Data!$DY:$IB,MATCH($W487,Data!$DT:$DT,0),MATCH(AB$1&amp;"/"&amp;$A$2,Data!$DY$1:$IB$1,0)))=TRUE,0,INDEX(Data!$DY:$IB,MATCH($W487,Data!$DT:$DT,0),MATCH(AB$1&amp;"/"&amp;$A$2,Data!$DY$1:$IB$1,0)))</f>
        <v>0</v>
      </c>
      <c r="AC487" s="213">
        <f t="array" aca="1" ref="AC487" ca="1">SUMPRODUCT(($X487:$AB487&lt;=AC$2)*($X487:$AB487&gt;0))</f>
        <v>0</v>
      </c>
      <c r="AD487" s="213">
        <f t="shared" ca="1" si="116"/>
        <v>0</v>
      </c>
      <c r="AE487" s="213">
        <f t="shared" ca="1" si="116"/>
        <v>0</v>
      </c>
      <c r="AF487" s="213">
        <f t="shared" ca="1" si="116"/>
        <v>0</v>
      </c>
      <c r="AG487" s="213">
        <f t="shared" ca="1" si="116"/>
        <v>0</v>
      </c>
      <c r="AH487" s="213">
        <f t="shared" ca="1" si="116"/>
        <v>0</v>
      </c>
      <c r="AI487" s="213">
        <f t="shared" ca="1" si="117"/>
        <v>0</v>
      </c>
      <c r="AJ487" s="213" t="str">
        <f t="shared" ca="1" si="118"/>
        <v/>
      </c>
      <c r="AK487" s="213" t="str">
        <f t="shared" ca="1" si="119"/>
        <v/>
      </c>
      <c r="AL487" s="213" t="str">
        <f t="shared" ca="1" si="120"/>
        <v/>
      </c>
      <c r="AM487" s="213" t="str">
        <f t="shared" ca="1" si="121"/>
        <v/>
      </c>
      <c r="AN487" s="213" t="str">
        <f t="shared" ca="1" si="122"/>
        <v/>
      </c>
      <c r="AO487" s="213" t="str">
        <f t="shared" ca="1" si="123"/>
        <v/>
      </c>
      <c r="AP487" s="213" t="str">
        <f t="shared" ca="1" si="124"/>
        <v/>
      </c>
      <c r="AQ487" s="213" t="str">
        <f t="shared" ca="1" si="125"/>
        <v/>
      </c>
      <c r="AR487" s="204" t="str">
        <f ca="1">IF(OFFSET($AB487,0,MATCH(A$17,AC$1:AI$1,0))=0,"",OFFSET($AB487,0,MATCH(A$17,AC$1:AI$1,0))&amp;" / "&amp;W487 &amp;" ("&amp;INDEX(Data!DX:DX,MATCH(W487,Data!DT:DT,0))&amp;")")</f>
        <v/>
      </c>
      <c r="AS487" s="204" t="e">
        <f>INDEX(Data!DX:DX,MATCH(W487,Data!DT:DT,0))</f>
        <v>#REF!</v>
      </c>
      <c r="AT487" s="204" t="e">
        <f>MID(INDEX(Data!A:A,MATCH(W487,Data!DT:DT,0)),2,5)</f>
        <v>#REF!</v>
      </c>
      <c r="AU487" s="204" t="e">
        <f>INDEX(Data!DW:DW,MATCH(W487,Data!DT:DT,0))</f>
        <v>#REF!</v>
      </c>
      <c r="AV487" s="204" t="str">
        <f t="shared" ca="1" si="126"/>
        <v/>
      </c>
      <c r="AW487" s="204" t="e">
        <f t="array" aca="1" ref="AW487" ca="1">INDEX($AR$3:$AR$102,MATCH(LARGE(COUNTIF($AQ$3:$AQ$102,"&lt;"&amp;$AQ$3:$AQ$102),ROWS(AQ$3:AQ487)),COUNTIF($AQ$3:$AQ$102,"&lt;"&amp;$AQ$3:$AQ$102),0))</f>
        <v>#NUM!</v>
      </c>
    </row>
    <row r="488" spans="23:49" x14ac:dyDescent="0.25">
      <c r="W488" s="213" t="e">
        <f>Data!#REF!</f>
        <v>#REF!</v>
      </c>
      <c r="X488" s="215">
        <f>IF(ISERROR(INDEX(Data!$DY:$IB,MATCH($W488,Data!$DT:$DT,0),MATCH(X$1&amp;"/"&amp;$A$2,Data!$DY$1:$IB$1,0)))=TRUE,0,INDEX(Data!$DY:$IB,MATCH($W488,Data!$DT:$DT,0),MATCH(X$1&amp;"/"&amp;$A$2,Data!$DY$1:$IB$1,0)))</f>
        <v>0</v>
      </c>
      <c r="Y488" s="215">
        <f>IF(ISERROR(INDEX(Data!$DY:$IB,MATCH($W488,Data!$DT:$DT,0),MATCH(Y$1&amp;"/"&amp;$A$2,Data!$DY$1:$IB$1,0)))=TRUE,0,INDEX(Data!$DY:$IB,MATCH($W488,Data!$DT:$DT,0),MATCH(Y$1&amp;"/"&amp;$A$2,Data!$DY$1:$IB$1,0)))</f>
        <v>0</v>
      </c>
      <c r="Z488" s="215">
        <f>IF(ISERROR(INDEX(Data!$DY:$IB,MATCH($W488,Data!$DT:$DT,0),MATCH(Z$1&amp;"/"&amp;$A$2,Data!$DY$1:$IB$1,0)))=TRUE,0,INDEX(Data!$DY:$IB,MATCH($W488,Data!$DT:$DT,0),MATCH(Z$1&amp;"/"&amp;$A$2,Data!$DY$1:$IB$1,0)))</f>
        <v>0</v>
      </c>
      <c r="AA488" s="215">
        <f>IF(ISERROR(INDEX(Data!$DY:$IB,MATCH($W488,Data!$DT:$DT,0),MATCH(AA$1&amp;"/"&amp;$A$2,Data!$DY$1:$IB$1,0)))=TRUE,0,INDEX(Data!$DY:$IB,MATCH($W488,Data!$DT:$DT,0),MATCH(AA$1&amp;"/"&amp;$A$2,Data!$DY$1:$IB$1,0)))</f>
        <v>0</v>
      </c>
      <c r="AB488" s="215">
        <f>IF(ISERROR(INDEX(Data!$DY:$IB,MATCH($W488,Data!$DT:$DT,0),MATCH(AB$1&amp;"/"&amp;$A$2,Data!$DY$1:$IB$1,0)))=TRUE,0,INDEX(Data!$DY:$IB,MATCH($W488,Data!$DT:$DT,0),MATCH(AB$1&amp;"/"&amp;$A$2,Data!$DY$1:$IB$1,0)))</f>
        <v>0</v>
      </c>
      <c r="AC488" s="213">
        <f t="array" aca="1" ref="AC488" ca="1">SUMPRODUCT(($X488:$AB488&lt;=AC$2)*($X488:$AB488&gt;0))</f>
        <v>0</v>
      </c>
      <c r="AD488" s="213">
        <f t="shared" ca="1" si="116"/>
        <v>0</v>
      </c>
      <c r="AE488" s="213">
        <f t="shared" ca="1" si="116"/>
        <v>0</v>
      </c>
      <c r="AF488" s="213">
        <f t="shared" ca="1" si="116"/>
        <v>0</v>
      </c>
      <c r="AG488" s="213">
        <f t="shared" ca="1" si="116"/>
        <v>0</v>
      </c>
      <c r="AH488" s="213">
        <f t="shared" ca="1" si="116"/>
        <v>0</v>
      </c>
      <c r="AI488" s="213">
        <f t="shared" ca="1" si="117"/>
        <v>0</v>
      </c>
      <c r="AJ488" s="213" t="str">
        <f t="shared" ca="1" si="118"/>
        <v/>
      </c>
      <c r="AK488" s="213" t="str">
        <f t="shared" ca="1" si="119"/>
        <v/>
      </c>
      <c r="AL488" s="213" t="str">
        <f t="shared" ca="1" si="120"/>
        <v/>
      </c>
      <c r="AM488" s="213" t="str">
        <f t="shared" ca="1" si="121"/>
        <v/>
      </c>
      <c r="AN488" s="213" t="str">
        <f t="shared" ca="1" si="122"/>
        <v/>
      </c>
      <c r="AO488" s="213" t="str">
        <f t="shared" ca="1" si="123"/>
        <v/>
      </c>
      <c r="AP488" s="213" t="str">
        <f t="shared" ca="1" si="124"/>
        <v/>
      </c>
      <c r="AQ488" s="213" t="str">
        <f t="shared" ca="1" si="125"/>
        <v/>
      </c>
      <c r="AR488" s="204" t="str">
        <f ca="1">IF(OFFSET($AB488,0,MATCH(A$17,AC$1:AI$1,0))=0,"",OFFSET($AB488,0,MATCH(A$17,AC$1:AI$1,0))&amp;" / "&amp;W488 &amp;" ("&amp;INDEX(Data!DX:DX,MATCH(W488,Data!DT:DT,0))&amp;")")</f>
        <v/>
      </c>
      <c r="AS488" s="204" t="e">
        <f>INDEX(Data!DX:DX,MATCH(W488,Data!DT:DT,0))</f>
        <v>#REF!</v>
      </c>
      <c r="AT488" s="204" t="e">
        <f>MID(INDEX(Data!A:A,MATCH(W488,Data!DT:DT,0)),2,5)</f>
        <v>#REF!</v>
      </c>
      <c r="AU488" s="204" t="e">
        <f>INDEX(Data!DW:DW,MATCH(W488,Data!DT:DT,0))</f>
        <v>#REF!</v>
      </c>
      <c r="AV488" s="204" t="str">
        <f t="shared" ca="1" si="126"/>
        <v/>
      </c>
      <c r="AW488" s="204" t="e">
        <f t="array" aca="1" ref="AW488" ca="1">INDEX($AR$3:$AR$102,MATCH(LARGE(COUNTIF($AQ$3:$AQ$102,"&lt;"&amp;$AQ$3:$AQ$102),ROWS(AQ$3:AQ488)),COUNTIF($AQ$3:$AQ$102,"&lt;"&amp;$AQ$3:$AQ$102),0))</f>
        <v>#NUM!</v>
      </c>
    </row>
    <row r="489" spans="23:49" x14ac:dyDescent="0.25">
      <c r="W489" s="213" t="e">
        <f>Data!#REF!</f>
        <v>#REF!</v>
      </c>
      <c r="X489" s="215">
        <f>IF(ISERROR(INDEX(Data!$DY:$IB,MATCH($W489,Data!$DT:$DT,0),MATCH(X$1&amp;"/"&amp;$A$2,Data!$DY$1:$IB$1,0)))=TRUE,0,INDEX(Data!$DY:$IB,MATCH($W489,Data!$DT:$DT,0),MATCH(X$1&amp;"/"&amp;$A$2,Data!$DY$1:$IB$1,0)))</f>
        <v>0</v>
      </c>
      <c r="Y489" s="215">
        <f>IF(ISERROR(INDEX(Data!$DY:$IB,MATCH($W489,Data!$DT:$DT,0),MATCH(Y$1&amp;"/"&amp;$A$2,Data!$DY$1:$IB$1,0)))=TRUE,0,INDEX(Data!$DY:$IB,MATCH($W489,Data!$DT:$DT,0),MATCH(Y$1&amp;"/"&amp;$A$2,Data!$DY$1:$IB$1,0)))</f>
        <v>0</v>
      </c>
      <c r="Z489" s="215">
        <f>IF(ISERROR(INDEX(Data!$DY:$IB,MATCH($W489,Data!$DT:$DT,0),MATCH(Z$1&amp;"/"&amp;$A$2,Data!$DY$1:$IB$1,0)))=TRUE,0,INDEX(Data!$DY:$IB,MATCH($W489,Data!$DT:$DT,0),MATCH(Z$1&amp;"/"&amp;$A$2,Data!$DY$1:$IB$1,0)))</f>
        <v>0</v>
      </c>
      <c r="AA489" s="215">
        <f>IF(ISERROR(INDEX(Data!$DY:$IB,MATCH($W489,Data!$DT:$DT,0),MATCH(AA$1&amp;"/"&amp;$A$2,Data!$DY$1:$IB$1,0)))=TRUE,0,INDEX(Data!$DY:$IB,MATCH($W489,Data!$DT:$DT,0),MATCH(AA$1&amp;"/"&amp;$A$2,Data!$DY$1:$IB$1,0)))</f>
        <v>0</v>
      </c>
      <c r="AB489" s="215">
        <f>IF(ISERROR(INDEX(Data!$DY:$IB,MATCH($W489,Data!$DT:$DT,0),MATCH(AB$1&amp;"/"&amp;$A$2,Data!$DY$1:$IB$1,0)))=TRUE,0,INDEX(Data!$DY:$IB,MATCH($W489,Data!$DT:$DT,0),MATCH(AB$1&amp;"/"&amp;$A$2,Data!$DY$1:$IB$1,0)))</f>
        <v>0</v>
      </c>
      <c r="AC489" s="213">
        <f t="array" aca="1" ref="AC489" ca="1">SUMPRODUCT(($X489:$AB489&lt;=AC$2)*($X489:$AB489&gt;0))</f>
        <v>0</v>
      </c>
      <c r="AD489" s="213">
        <f t="shared" ca="1" si="116"/>
        <v>0</v>
      </c>
      <c r="AE489" s="213">
        <f t="shared" ca="1" si="116"/>
        <v>0</v>
      </c>
      <c r="AF489" s="213">
        <f t="shared" ca="1" si="116"/>
        <v>0</v>
      </c>
      <c r="AG489" s="213">
        <f t="shared" ca="1" si="116"/>
        <v>0</v>
      </c>
      <c r="AH489" s="213">
        <f t="shared" ca="1" si="116"/>
        <v>0</v>
      </c>
      <c r="AI489" s="213">
        <f t="shared" ca="1" si="117"/>
        <v>0</v>
      </c>
      <c r="AJ489" s="213" t="str">
        <f t="shared" ca="1" si="118"/>
        <v/>
      </c>
      <c r="AK489" s="213" t="str">
        <f t="shared" ca="1" si="119"/>
        <v/>
      </c>
      <c r="AL489" s="213" t="str">
        <f t="shared" ca="1" si="120"/>
        <v/>
      </c>
      <c r="AM489" s="213" t="str">
        <f t="shared" ca="1" si="121"/>
        <v/>
      </c>
      <c r="AN489" s="213" t="str">
        <f t="shared" ca="1" si="122"/>
        <v/>
      </c>
      <c r="AO489" s="213" t="str">
        <f t="shared" ca="1" si="123"/>
        <v/>
      </c>
      <c r="AP489" s="213" t="str">
        <f t="shared" ca="1" si="124"/>
        <v/>
      </c>
      <c r="AQ489" s="213" t="str">
        <f t="shared" ca="1" si="125"/>
        <v/>
      </c>
      <c r="AR489" s="204" t="str">
        <f ca="1">IF(OFFSET($AB489,0,MATCH(A$17,AC$1:AI$1,0))=0,"",OFFSET($AB489,0,MATCH(A$17,AC$1:AI$1,0))&amp;" / "&amp;W489 &amp;" ("&amp;INDEX(Data!DX:DX,MATCH(W489,Data!DT:DT,0))&amp;")")</f>
        <v/>
      </c>
      <c r="AS489" s="204" t="e">
        <f>INDEX(Data!DX:DX,MATCH(W489,Data!DT:DT,0))</f>
        <v>#REF!</v>
      </c>
      <c r="AT489" s="204" t="e">
        <f>MID(INDEX(Data!A:A,MATCH(W489,Data!DT:DT,0)),2,5)</f>
        <v>#REF!</v>
      </c>
      <c r="AU489" s="204" t="e">
        <f>INDEX(Data!DW:DW,MATCH(W489,Data!DT:DT,0))</f>
        <v>#REF!</v>
      </c>
      <c r="AV489" s="204" t="str">
        <f t="shared" ca="1" si="126"/>
        <v/>
      </c>
      <c r="AW489" s="204" t="e">
        <f t="array" aca="1" ref="AW489" ca="1">INDEX($AR$3:$AR$102,MATCH(LARGE(COUNTIF($AQ$3:$AQ$102,"&lt;"&amp;$AQ$3:$AQ$102),ROWS(AQ$3:AQ489)),COUNTIF($AQ$3:$AQ$102,"&lt;"&amp;$AQ$3:$AQ$102),0))</f>
        <v>#NUM!</v>
      </c>
    </row>
    <row r="490" spans="23:49" x14ac:dyDescent="0.25">
      <c r="W490" s="213" t="e">
        <f>Data!#REF!</f>
        <v>#REF!</v>
      </c>
      <c r="X490" s="215">
        <f>IF(ISERROR(INDEX(Data!$DY:$IB,MATCH($W490,Data!$DT:$DT,0),MATCH(X$1&amp;"/"&amp;$A$2,Data!$DY$1:$IB$1,0)))=TRUE,0,INDEX(Data!$DY:$IB,MATCH($W490,Data!$DT:$DT,0),MATCH(X$1&amp;"/"&amp;$A$2,Data!$DY$1:$IB$1,0)))</f>
        <v>0</v>
      </c>
      <c r="Y490" s="215">
        <f>IF(ISERROR(INDEX(Data!$DY:$IB,MATCH($W490,Data!$DT:$DT,0),MATCH(Y$1&amp;"/"&amp;$A$2,Data!$DY$1:$IB$1,0)))=TRUE,0,INDEX(Data!$DY:$IB,MATCH($W490,Data!$DT:$DT,0),MATCH(Y$1&amp;"/"&amp;$A$2,Data!$DY$1:$IB$1,0)))</f>
        <v>0</v>
      </c>
      <c r="Z490" s="215">
        <f>IF(ISERROR(INDEX(Data!$DY:$IB,MATCH($W490,Data!$DT:$DT,0),MATCH(Z$1&amp;"/"&amp;$A$2,Data!$DY$1:$IB$1,0)))=TRUE,0,INDEX(Data!$DY:$IB,MATCH($W490,Data!$DT:$DT,0),MATCH(Z$1&amp;"/"&amp;$A$2,Data!$DY$1:$IB$1,0)))</f>
        <v>0</v>
      </c>
      <c r="AA490" s="215">
        <f>IF(ISERROR(INDEX(Data!$DY:$IB,MATCH($W490,Data!$DT:$DT,0),MATCH(AA$1&amp;"/"&amp;$A$2,Data!$DY$1:$IB$1,0)))=TRUE,0,INDEX(Data!$DY:$IB,MATCH($W490,Data!$DT:$DT,0),MATCH(AA$1&amp;"/"&amp;$A$2,Data!$DY$1:$IB$1,0)))</f>
        <v>0</v>
      </c>
      <c r="AB490" s="215">
        <f>IF(ISERROR(INDEX(Data!$DY:$IB,MATCH($W490,Data!$DT:$DT,0),MATCH(AB$1&amp;"/"&amp;$A$2,Data!$DY$1:$IB$1,0)))=TRUE,0,INDEX(Data!$DY:$IB,MATCH($W490,Data!$DT:$DT,0),MATCH(AB$1&amp;"/"&amp;$A$2,Data!$DY$1:$IB$1,0)))</f>
        <v>0</v>
      </c>
      <c r="AC490" s="213">
        <f t="array" aca="1" ref="AC490" ca="1">SUMPRODUCT(($X490:$AB490&lt;=AC$2)*($X490:$AB490&gt;0))</f>
        <v>0</v>
      </c>
      <c r="AD490" s="213">
        <f t="shared" ca="1" si="116"/>
        <v>0</v>
      </c>
      <c r="AE490" s="213">
        <f t="shared" ca="1" si="116"/>
        <v>0</v>
      </c>
      <c r="AF490" s="213">
        <f t="shared" ca="1" si="116"/>
        <v>0</v>
      </c>
      <c r="AG490" s="213">
        <f t="shared" ca="1" si="116"/>
        <v>0</v>
      </c>
      <c r="AH490" s="213">
        <f t="shared" ca="1" si="116"/>
        <v>0</v>
      </c>
      <c r="AI490" s="213">
        <f t="shared" ca="1" si="117"/>
        <v>0</v>
      </c>
      <c r="AJ490" s="213" t="str">
        <f t="shared" ca="1" si="118"/>
        <v/>
      </c>
      <c r="AK490" s="213" t="str">
        <f t="shared" ca="1" si="119"/>
        <v/>
      </c>
      <c r="AL490" s="213" t="str">
        <f t="shared" ca="1" si="120"/>
        <v/>
      </c>
      <c r="AM490" s="213" t="str">
        <f t="shared" ca="1" si="121"/>
        <v/>
      </c>
      <c r="AN490" s="213" t="str">
        <f t="shared" ca="1" si="122"/>
        <v/>
      </c>
      <c r="AO490" s="213" t="str">
        <f t="shared" ca="1" si="123"/>
        <v/>
      </c>
      <c r="AP490" s="213" t="str">
        <f t="shared" ca="1" si="124"/>
        <v/>
      </c>
      <c r="AQ490" s="213" t="str">
        <f t="shared" ca="1" si="125"/>
        <v/>
      </c>
      <c r="AR490" s="204" t="str">
        <f ca="1">IF(OFFSET($AB490,0,MATCH(A$17,AC$1:AI$1,0))=0,"",OFFSET($AB490,0,MATCH(A$17,AC$1:AI$1,0))&amp;" / "&amp;W490 &amp;" ("&amp;INDEX(Data!DX:DX,MATCH(W490,Data!DT:DT,0))&amp;")")</f>
        <v/>
      </c>
      <c r="AS490" s="204" t="e">
        <f>INDEX(Data!DX:DX,MATCH(W490,Data!DT:DT,0))</f>
        <v>#REF!</v>
      </c>
      <c r="AT490" s="204" t="e">
        <f>MID(INDEX(Data!A:A,MATCH(W490,Data!DT:DT,0)),2,5)</f>
        <v>#REF!</v>
      </c>
      <c r="AU490" s="204" t="e">
        <f>INDEX(Data!DW:DW,MATCH(W490,Data!DT:DT,0))</f>
        <v>#REF!</v>
      </c>
      <c r="AV490" s="204" t="str">
        <f t="shared" ca="1" si="126"/>
        <v/>
      </c>
      <c r="AW490" s="204" t="e">
        <f t="array" aca="1" ref="AW490" ca="1">INDEX($AR$3:$AR$102,MATCH(LARGE(COUNTIF($AQ$3:$AQ$102,"&lt;"&amp;$AQ$3:$AQ$102),ROWS(AQ$3:AQ490)),COUNTIF($AQ$3:$AQ$102,"&lt;"&amp;$AQ$3:$AQ$102),0))</f>
        <v>#NUM!</v>
      </c>
    </row>
    <row r="491" spans="23:49" x14ac:dyDescent="0.25">
      <c r="W491" s="213" t="e">
        <f>Data!#REF!</f>
        <v>#REF!</v>
      </c>
      <c r="X491" s="215">
        <f>IF(ISERROR(INDEX(Data!$DY:$IB,MATCH($W491,Data!$DT:$DT,0),MATCH(X$1&amp;"/"&amp;$A$2,Data!$DY$1:$IB$1,0)))=TRUE,0,INDEX(Data!$DY:$IB,MATCH($W491,Data!$DT:$DT,0),MATCH(X$1&amp;"/"&amp;$A$2,Data!$DY$1:$IB$1,0)))</f>
        <v>0</v>
      </c>
      <c r="Y491" s="215">
        <f>IF(ISERROR(INDEX(Data!$DY:$IB,MATCH($W491,Data!$DT:$DT,0),MATCH(Y$1&amp;"/"&amp;$A$2,Data!$DY$1:$IB$1,0)))=TRUE,0,INDEX(Data!$DY:$IB,MATCH($W491,Data!$DT:$DT,0),MATCH(Y$1&amp;"/"&amp;$A$2,Data!$DY$1:$IB$1,0)))</f>
        <v>0</v>
      </c>
      <c r="Z491" s="215">
        <f>IF(ISERROR(INDEX(Data!$DY:$IB,MATCH($W491,Data!$DT:$DT,0),MATCH(Z$1&amp;"/"&amp;$A$2,Data!$DY$1:$IB$1,0)))=TRUE,0,INDEX(Data!$DY:$IB,MATCH($W491,Data!$DT:$DT,0),MATCH(Z$1&amp;"/"&amp;$A$2,Data!$DY$1:$IB$1,0)))</f>
        <v>0</v>
      </c>
      <c r="AA491" s="215">
        <f>IF(ISERROR(INDEX(Data!$DY:$IB,MATCH($W491,Data!$DT:$DT,0),MATCH(AA$1&amp;"/"&amp;$A$2,Data!$DY$1:$IB$1,0)))=TRUE,0,INDEX(Data!$DY:$IB,MATCH($W491,Data!$DT:$DT,0),MATCH(AA$1&amp;"/"&amp;$A$2,Data!$DY$1:$IB$1,0)))</f>
        <v>0</v>
      </c>
      <c r="AB491" s="215">
        <f>IF(ISERROR(INDEX(Data!$DY:$IB,MATCH($W491,Data!$DT:$DT,0),MATCH(AB$1&amp;"/"&amp;$A$2,Data!$DY$1:$IB$1,0)))=TRUE,0,INDEX(Data!$DY:$IB,MATCH($W491,Data!$DT:$DT,0),MATCH(AB$1&amp;"/"&amp;$A$2,Data!$DY$1:$IB$1,0)))</f>
        <v>0</v>
      </c>
      <c r="AC491" s="213">
        <f t="array" aca="1" ref="AC491" ca="1">SUMPRODUCT(($X491:$AB491&lt;=AC$2)*($X491:$AB491&gt;0))</f>
        <v>0</v>
      </c>
      <c r="AD491" s="213">
        <f t="shared" ca="1" si="116"/>
        <v>0</v>
      </c>
      <c r="AE491" s="213">
        <f t="shared" ca="1" si="116"/>
        <v>0</v>
      </c>
      <c r="AF491" s="213">
        <f t="shared" ca="1" si="116"/>
        <v>0</v>
      </c>
      <c r="AG491" s="213">
        <f t="shared" ca="1" si="116"/>
        <v>0</v>
      </c>
      <c r="AH491" s="213">
        <f t="shared" ca="1" si="116"/>
        <v>0</v>
      </c>
      <c r="AI491" s="213">
        <f t="shared" ca="1" si="117"/>
        <v>0</v>
      </c>
      <c r="AJ491" s="213" t="str">
        <f t="shared" ca="1" si="118"/>
        <v/>
      </c>
      <c r="AK491" s="213" t="str">
        <f t="shared" ca="1" si="119"/>
        <v/>
      </c>
      <c r="AL491" s="213" t="str">
        <f t="shared" ca="1" si="120"/>
        <v/>
      </c>
      <c r="AM491" s="213" t="str">
        <f t="shared" ca="1" si="121"/>
        <v/>
      </c>
      <c r="AN491" s="213" t="str">
        <f t="shared" ca="1" si="122"/>
        <v/>
      </c>
      <c r="AO491" s="213" t="str">
        <f t="shared" ca="1" si="123"/>
        <v/>
      </c>
      <c r="AP491" s="213" t="str">
        <f t="shared" ca="1" si="124"/>
        <v/>
      </c>
      <c r="AQ491" s="213" t="str">
        <f t="shared" ca="1" si="125"/>
        <v/>
      </c>
      <c r="AR491" s="204" t="str">
        <f ca="1">IF(OFFSET($AB491,0,MATCH(A$17,AC$1:AI$1,0))=0,"",OFFSET($AB491,0,MATCH(A$17,AC$1:AI$1,0))&amp;" / "&amp;W491 &amp;" ("&amp;INDEX(Data!DX:DX,MATCH(W491,Data!DT:DT,0))&amp;")")</f>
        <v/>
      </c>
      <c r="AS491" s="204" t="e">
        <f>INDEX(Data!DX:DX,MATCH(W491,Data!DT:DT,0))</f>
        <v>#REF!</v>
      </c>
      <c r="AT491" s="204" t="e">
        <f>MID(INDEX(Data!A:A,MATCH(W491,Data!DT:DT,0)),2,5)</f>
        <v>#REF!</v>
      </c>
      <c r="AU491" s="204" t="e">
        <f>INDEX(Data!DW:DW,MATCH(W491,Data!DT:DT,0))</f>
        <v>#REF!</v>
      </c>
      <c r="AV491" s="204" t="str">
        <f t="shared" ca="1" si="126"/>
        <v/>
      </c>
      <c r="AW491" s="204" t="e">
        <f t="array" aca="1" ref="AW491" ca="1">INDEX($AR$3:$AR$102,MATCH(LARGE(COUNTIF($AQ$3:$AQ$102,"&lt;"&amp;$AQ$3:$AQ$102),ROWS(AQ$3:AQ491)),COUNTIF($AQ$3:$AQ$102,"&lt;"&amp;$AQ$3:$AQ$102),0))</f>
        <v>#NUM!</v>
      </c>
    </row>
    <row r="492" spans="23:49" x14ac:dyDescent="0.25">
      <c r="W492" s="213" t="e">
        <f>Data!#REF!</f>
        <v>#REF!</v>
      </c>
      <c r="X492" s="215">
        <f>IF(ISERROR(INDEX(Data!$DY:$IB,MATCH($W492,Data!$DT:$DT,0),MATCH(X$1&amp;"/"&amp;$A$2,Data!$DY$1:$IB$1,0)))=TRUE,0,INDEX(Data!$DY:$IB,MATCH($W492,Data!$DT:$DT,0),MATCH(X$1&amp;"/"&amp;$A$2,Data!$DY$1:$IB$1,0)))</f>
        <v>0</v>
      </c>
      <c r="Y492" s="215">
        <f>IF(ISERROR(INDEX(Data!$DY:$IB,MATCH($W492,Data!$DT:$DT,0),MATCH(Y$1&amp;"/"&amp;$A$2,Data!$DY$1:$IB$1,0)))=TRUE,0,INDEX(Data!$DY:$IB,MATCH($W492,Data!$DT:$DT,0),MATCH(Y$1&amp;"/"&amp;$A$2,Data!$DY$1:$IB$1,0)))</f>
        <v>0</v>
      </c>
      <c r="Z492" s="215">
        <f>IF(ISERROR(INDEX(Data!$DY:$IB,MATCH($W492,Data!$DT:$DT,0),MATCH(Z$1&amp;"/"&amp;$A$2,Data!$DY$1:$IB$1,0)))=TRUE,0,INDEX(Data!$DY:$IB,MATCH($W492,Data!$DT:$DT,0),MATCH(Z$1&amp;"/"&amp;$A$2,Data!$DY$1:$IB$1,0)))</f>
        <v>0</v>
      </c>
      <c r="AA492" s="215">
        <f>IF(ISERROR(INDEX(Data!$DY:$IB,MATCH($W492,Data!$DT:$DT,0),MATCH(AA$1&amp;"/"&amp;$A$2,Data!$DY$1:$IB$1,0)))=TRUE,0,INDEX(Data!$DY:$IB,MATCH($W492,Data!$DT:$DT,0),MATCH(AA$1&amp;"/"&amp;$A$2,Data!$DY$1:$IB$1,0)))</f>
        <v>0</v>
      </c>
      <c r="AB492" s="215">
        <f>IF(ISERROR(INDEX(Data!$DY:$IB,MATCH($W492,Data!$DT:$DT,0),MATCH(AB$1&amp;"/"&amp;$A$2,Data!$DY$1:$IB$1,0)))=TRUE,0,INDEX(Data!$DY:$IB,MATCH($W492,Data!$DT:$DT,0),MATCH(AB$1&amp;"/"&amp;$A$2,Data!$DY$1:$IB$1,0)))</f>
        <v>0</v>
      </c>
      <c r="AC492" s="213">
        <f t="array" aca="1" ref="AC492" ca="1">SUMPRODUCT(($X492:$AB492&lt;=AC$2)*($X492:$AB492&gt;0))</f>
        <v>0</v>
      </c>
      <c r="AD492" s="213">
        <f t="shared" ca="1" si="116"/>
        <v>0</v>
      </c>
      <c r="AE492" s="213">
        <f t="shared" ca="1" si="116"/>
        <v>0</v>
      </c>
      <c r="AF492" s="213">
        <f t="shared" ca="1" si="116"/>
        <v>0</v>
      </c>
      <c r="AG492" s="213">
        <f t="shared" ca="1" si="116"/>
        <v>0</v>
      </c>
      <c r="AH492" s="213">
        <f t="shared" ca="1" si="116"/>
        <v>0</v>
      </c>
      <c r="AI492" s="213">
        <f t="shared" ca="1" si="117"/>
        <v>0</v>
      </c>
      <c r="AJ492" s="213" t="str">
        <f t="shared" ca="1" si="118"/>
        <v/>
      </c>
      <c r="AK492" s="213" t="str">
        <f t="shared" ca="1" si="119"/>
        <v/>
      </c>
      <c r="AL492" s="213" t="str">
        <f t="shared" ca="1" si="120"/>
        <v/>
      </c>
      <c r="AM492" s="213" t="str">
        <f t="shared" ca="1" si="121"/>
        <v/>
      </c>
      <c r="AN492" s="213" t="str">
        <f t="shared" ca="1" si="122"/>
        <v/>
      </c>
      <c r="AO492" s="213" t="str">
        <f t="shared" ca="1" si="123"/>
        <v/>
      </c>
      <c r="AP492" s="213" t="str">
        <f t="shared" ca="1" si="124"/>
        <v/>
      </c>
      <c r="AQ492" s="213" t="str">
        <f t="shared" ca="1" si="125"/>
        <v/>
      </c>
      <c r="AR492" s="204" t="str">
        <f ca="1">IF(OFFSET($AB492,0,MATCH(A$17,AC$1:AI$1,0))=0,"",OFFSET($AB492,0,MATCH(A$17,AC$1:AI$1,0))&amp;" / "&amp;W492 &amp;" ("&amp;INDEX(Data!DX:DX,MATCH(W492,Data!DT:DT,0))&amp;")")</f>
        <v/>
      </c>
      <c r="AS492" s="204" t="e">
        <f>INDEX(Data!DX:DX,MATCH(W492,Data!DT:DT,0))</f>
        <v>#REF!</v>
      </c>
      <c r="AT492" s="204" t="e">
        <f>MID(INDEX(Data!A:A,MATCH(W492,Data!DT:DT,0)),2,5)</f>
        <v>#REF!</v>
      </c>
      <c r="AU492" s="204" t="e">
        <f>INDEX(Data!DW:DW,MATCH(W492,Data!DT:DT,0))</f>
        <v>#REF!</v>
      </c>
      <c r="AV492" s="204" t="str">
        <f t="shared" ca="1" si="126"/>
        <v/>
      </c>
      <c r="AW492" s="204" t="e">
        <f t="array" aca="1" ref="AW492" ca="1">INDEX($AR$3:$AR$102,MATCH(LARGE(COUNTIF($AQ$3:$AQ$102,"&lt;"&amp;$AQ$3:$AQ$102),ROWS(AQ$3:AQ492)),COUNTIF($AQ$3:$AQ$102,"&lt;"&amp;$AQ$3:$AQ$102),0))</f>
        <v>#NUM!</v>
      </c>
    </row>
    <row r="493" spans="23:49" x14ac:dyDescent="0.25">
      <c r="W493" s="213" t="e">
        <f>Data!#REF!</f>
        <v>#REF!</v>
      </c>
      <c r="X493" s="215">
        <f>IF(ISERROR(INDEX(Data!$DY:$IB,MATCH($W493,Data!$DT:$DT,0),MATCH(X$1&amp;"/"&amp;$A$2,Data!$DY$1:$IB$1,0)))=TRUE,0,INDEX(Data!$DY:$IB,MATCH($W493,Data!$DT:$DT,0),MATCH(X$1&amp;"/"&amp;$A$2,Data!$DY$1:$IB$1,0)))</f>
        <v>0</v>
      </c>
      <c r="Y493" s="215">
        <f>IF(ISERROR(INDEX(Data!$DY:$IB,MATCH($W493,Data!$DT:$DT,0),MATCH(Y$1&amp;"/"&amp;$A$2,Data!$DY$1:$IB$1,0)))=TRUE,0,INDEX(Data!$DY:$IB,MATCH($W493,Data!$DT:$DT,0),MATCH(Y$1&amp;"/"&amp;$A$2,Data!$DY$1:$IB$1,0)))</f>
        <v>0</v>
      </c>
      <c r="Z493" s="215">
        <f>IF(ISERROR(INDEX(Data!$DY:$IB,MATCH($W493,Data!$DT:$DT,0),MATCH(Z$1&amp;"/"&amp;$A$2,Data!$DY$1:$IB$1,0)))=TRUE,0,INDEX(Data!$DY:$IB,MATCH($W493,Data!$DT:$DT,0),MATCH(Z$1&amp;"/"&amp;$A$2,Data!$DY$1:$IB$1,0)))</f>
        <v>0</v>
      </c>
      <c r="AA493" s="215">
        <f>IF(ISERROR(INDEX(Data!$DY:$IB,MATCH($W493,Data!$DT:$DT,0),MATCH(AA$1&amp;"/"&amp;$A$2,Data!$DY$1:$IB$1,0)))=TRUE,0,INDEX(Data!$DY:$IB,MATCH($W493,Data!$DT:$DT,0),MATCH(AA$1&amp;"/"&amp;$A$2,Data!$DY$1:$IB$1,0)))</f>
        <v>0</v>
      </c>
      <c r="AB493" s="215">
        <f>IF(ISERROR(INDEX(Data!$DY:$IB,MATCH($W493,Data!$DT:$DT,0),MATCH(AB$1&amp;"/"&amp;$A$2,Data!$DY$1:$IB$1,0)))=TRUE,0,INDEX(Data!$DY:$IB,MATCH($W493,Data!$DT:$DT,0),MATCH(AB$1&amp;"/"&amp;$A$2,Data!$DY$1:$IB$1,0)))</f>
        <v>0</v>
      </c>
      <c r="AC493" s="213">
        <f t="array" aca="1" ref="AC493" ca="1">SUMPRODUCT(($X493:$AB493&lt;=AC$2)*($X493:$AB493&gt;0))</f>
        <v>0</v>
      </c>
      <c r="AD493" s="213">
        <f t="shared" ca="1" si="116"/>
        <v>0</v>
      </c>
      <c r="AE493" s="213">
        <f t="shared" ca="1" si="116"/>
        <v>0</v>
      </c>
      <c r="AF493" s="213">
        <f t="shared" ca="1" si="116"/>
        <v>0</v>
      </c>
      <c r="AG493" s="213">
        <f t="shared" ca="1" si="116"/>
        <v>0</v>
      </c>
      <c r="AH493" s="213">
        <f t="shared" ca="1" si="116"/>
        <v>0</v>
      </c>
      <c r="AI493" s="213">
        <f t="shared" ca="1" si="117"/>
        <v>0</v>
      </c>
      <c r="AJ493" s="213" t="str">
        <f t="shared" ca="1" si="118"/>
        <v/>
      </c>
      <c r="AK493" s="213" t="str">
        <f t="shared" ca="1" si="119"/>
        <v/>
      </c>
      <c r="AL493" s="213" t="str">
        <f t="shared" ca="1" si="120"/>
        <v/>
      </c>
      <c r="AM493" s="213" t="str">
        <f t="shared" ca="1" si="121"/>
        <v/>
      </c>
      <c r="AN493" s="213" t="str">
        <f t="shared" ca="1" si="122"/>
        <v/>
      </c>
      <c r="AO493" s="213" t="str">
        <f t="shared" ca="1" si="123"/>
        <v/>
      </c>
      <c r="AP493" s="213" t="str">
        <f t="shared" ca="1" si="124"/>
        <v/>
      </c>
      <c r="AQ493" s="213" t="str">
        <f t="shared" ca="1" si="125"/>
        <v/>
      </c>
      <c r="AR493" s="204" t="str">
        <f ca="1">IF(OFFSET($AB493,0,MATCH(A$17,AC$1:AI$1,0))=0,"",OFFSET($AB493,0,MATCH(A$17,AC$1:AI$1,0))&amp;" / "&amp;W493 &amp;" ("&amp;INDEX(Data!DX:DX,MATCH(W493,Data!DT:DT,0))&amp;")")</f>
        <v/>
      </c>
      <c r="AS493" s="204" t="e">
        <f>INDEX(Data!DX:DX,MATCH(W493,Data!DT:DT,0))</f>
        <v>#REF!</v>
      </c>
      <c r="AT493" s="204" t="e">
        <f>MID(INDEX(Data!A:A,MATCH(W493,Data!DT:DT,0)),2,5)</f>
        <v>#REF!</v>
      </c>
      <c r="AU493" s="204" t="e">
        <f>INDEX(Data!DW:DW,MATCH(W493,Data!DT:DT,0))</f>
        <v>#REF!</v>
      </c>
      <c r="AV493" s="204" t="str">
        <f t="shared" ca="1" si="126"/>
        <v/>
      </c>
      <c r="AW493" s="204" t="e">
        <f t="array" aca="1" ref="AW493" ca="1">INDEX($AR$3:$AR$102,MATCH(LARGE(COUNTIF($AQ$3:$AQ$102,"&lt;"&amp;$AQ$3:$AQ$102),ROWS(AQ$3:AQ493)),COUNTIF($AQ$3:$AQ$102,"&lt;"&amp;$AQ$3:$AQ$102),0))</f>
        <v>#NUM!</v>
      </c>
    </row>
    <row r="494" spans="23:49" x14ac:dyDescent="0.25">
      <c r="W494" s="213" t="e">
        <f>Data!#REF!</f>
        <v>#REF!</v>
      </c>
      <c r="X494" s="215">
        <f>IF(ISERROR(INDEX(Data!$DY:$IB,MATCH($W494,Data!$DT:$DT,0),MATCH(X$1&amp;"/"&amp;$A$2,Data!$DY$1:$IB$1,0)))=TRUE,0,INDEX(Data!$DY:$IB,MATCH($W494,Data!$DT:$DT,0),MATCH(X$1&amp;"/"&amp;$A$2,Data!$DY$1:$IB$1,0)))</f>
        <v>0</v>
      </c>
      <c r="Y494" s="215">
        <f>IF(ISERROR(INDEX(Data!$DY:$IB,MATCH($W494,Data!$DT:$DT,0),MATCH(Y$1&amp;"/"&amp;$A$2,Data!$DY$1:$IB$1,0)))=TRUE,0,INDEX(Data!$DY:$IB,MATCH($W494,Data!$DT:$DT,0),MATCH(Y$1&amp;"/"&amp;$A$2,Data!$DY$1:$IB$1,0)))</f>
        <v>0</v>
      </c>
      <c r="Z494" s="215">
        <f>IF(ISERROR(INDEX(Data!$DY:$IB,MATCH($W494,Data!$DT:$DT,0),MATCH(Z$1&amp;"/"&amp;$A$2,Data!$DY$1:$IB$1,0)))=TRUE,0,INDEX(Data!$DY:$IB,MATCH($W494,Data!$DT:$DT,0),MATCH(Z$1&amp;"/"&amp;$A$2,Data!$DY$1:$IB$1,0)))</f>
        <v>0</v>
      </c>
      <c r="AA494" s="215">
        <f>IF(ISERROR(INDEX(Data!$DY:$IB,MATCH($W494,Data!$DT:$DT,0),MATCH(AA$1&amp;"/"&amp;$A$2,Data!$DY$1:$IB$1,0)))=TRUE,0,INDEX(Data!$DY:$IB,MATCH($W494,Data!$DT:$DT,0),MATCH(AA$1&amp;"/"&amp;$A$2,Data!$DY$1:$IB$1,0)))</f>
        <v>0</v>
      </c>
      <c r="AB494" s="215">
        <f>IF(ISERROR(INDEX(Data!$DY:$IB,MATCH($W494,Data!$DT:$DT,0),MATCH(AB$1&amp;"/"&amp;$A$2,Data!$DY$1:$IB$1,0)))=TRUE,0,INDEX(Data!$DY:$IB,MATCH($W494,Data!$DT:$DT,0),MATCH(AB$1&amp;"/"&amp;$A$2,Data!$DY$1:$IB$1,0)))</f>
        <v>0</v>
      </c>
      <c r="AC494" s="213">
        <f t="array" aca="1" ref="AC494" ca="1">SUMPRODUCT(($X494:$AB494&lt;=AC$2)*($X494:$AB494&gt;0))</f>
        <v>0</v>
      </c>
      <c r="AD494" s="213">
        <f t="shared" ca="1" si="116"/>
        <v>0</v>
      </c>
      <c r="AE494" s="213">
        <f t="shared" ca="1" si="116"/>
        <v>0</v>
      </c>
      <c r="AF494" s="213">
        <f t="shared" ca="1" si="116"/>
        <v>0</v>
      </c>
      <c r="AG494" s="213">
        <f t="shared" ca="1" si="116"/>
        <v>0</v>
      </c>
      <c r="AH494" s="213">
        <f t="shared" ca="1" si="116"/>
        <v>0</v>
      </c>
      <c r="AI494" s="213">
        <f t="shared" ca="1" si="117"/>
        <v>0</v>
      </c>
      <c r="AJ494" s="213" t="str">
        <f t="shared" ca="1" si="118"/>
        <v/>
      </c>
      <c r="AK494" s="213" t="str">
        <f t="shared" ca="1" si="119"/>
        <v/>
      </c>
      <c r="AL494" s="213" t="str">
        <f t="shared" ca="1" si="120"/>
        <v/>
      </c>
      <c r="AM494" s="213" t="str">
        <f t="shared" ca="1" si="121"/>
        <v/>
      </c>
      <c r="AN494" s="213" t="str">
        <f t="shared" ca="1" si="122"/>
        <v/>
      </c>
      <c r="AO494" s="213" t="str">
        <f t="shared" ca="1" si="123"/>
        <v/>
      </c>
      <c r="AP494" s="213" t="str">
        <f t="shared" ca="1" si="124"/>
        <v/>
      </c>
      <c r="AQ494" s="213" t="str">
        <f t="shared" ca="1" si="125"/>
        <v/>
      </c>
      <c r="AR494" s="204" t="str">
        <f ca="1">IF(OFFSET($AB494,0,MATCH(A$17,AC$1:AI$1,0))=0,"",OFFSET($AB494,0,MATCH(A$17,AC$1:AI$1,0))&amp;" / "&amp;W494 &amp;" ("&amp;INDEX(Data!DX:DX,MATCH(W494,Data!DT:DT,0))&amp;")")</f>
        <v/>
      </c>
      <c r="AS494" s="204" t="e">
        <f>INDEX(Data!DX:DX,MATCH(W494,Data!DT:DT,0))</f>
        <v>#REF!</v>
      </c>
      <c r="AT494" s="204" t="e">
        <f>MID(INDEX(Data!A:A,MATCH(W494,Data!DT:DT,0)),2,5)</f>
        <v>#REF!</v>
      </c>
      <c r="AU494" s="204" t="e">
        <f>INDEX(Data!DW:DW,MATCH(W494,Data!DT:DT,0))</f>
        <v>#REF!</v>
      </c>
      <c r="AV494" s="204" t="str">
        <f t="shared" ca="1" si="126"/>
        <v/>
      </c>
      <c r="AW494" s="204" t="e">
        <f t="array" aca="1" ref="AW494" ca="1">INDEX($AR$3:$AR$102,MATCH(LARGE(COUNTIF($AQ$3:$AQ$102,"&lt;"&amp;$AQ$3:$AQ$102),ROWS(AQ$3:AQ494)),COUNTIF($AQ$3:$AQ$102,"&lt;"&amp;$AQ$3:$AQ$102),0))</f>
        <v>#NUM!</v>
      </c>
    </row>
    <row r="495" spans="23:49" x14ac:dyDescent="0.25">
      <c r="W495" s="213" t="e">
        <f>Data!#REF!</f>
        <v>#REF!</v>
      </c>
      <c r="X495" s="215">
        <f>IF(ISERROR(INDEX(Data!$DY:$IB,MATCH($W495,Data!$DT:$DT,0),MATCH(X$1&amp;"/"&amp;$A$2,Data!$DY$1:$IB$1,0)))=TRUE,0,INDEX(Data!$DY:$IB,MATCH($W495,Data!$DT:$DT,0),MATCH(X$1&amp;"/"&amp;$A$2,Data!$DY$1:$IB$1,0)))</f>
        <v>0</v>
      </c>
      <c r="Y495" s="215">
        <f>IF(ISERROR(INDEX(Data!$DY:$IB,MATCH($W495,Data!$DT:$DT,0),MATCH(Y$1&amp;"/"&amp;$A$2,Data!$DY$1:$IB$1,0)))=TRUE,0,INDEX(Data!$DY:$IB,MATCH($W495,Data!$DT:$DT,0),MATCH(Y$1&amp;"/"&amp;$A$2,Data!$DY$1:$IB$1,0)))</f>
        <v>0</v>
      </c>
      <c r="Z495" s="215">
        <f>IF(ISERROR(INDEX(Data!$DY:$IB,MATCH($W495,Data!$DT:$DT,0),MATCH(Z$1&amp;"/"&amp;$A$2,Data!$DY$1:$IB$1,0)))=TRUE,0,INDEX(Data!$DY:$IB,MATCH($W495,Data!$DT:$DT,0),MATCH(Z$1&amp;"/"&amp;$A$2,Data!$DY$1:$IB$1,0)))</f>
        <v>0</v>
      </c>
      <c r="AA495" s="215">
        <f>IF(ISERROR(INDEX(Data!$DY:$IB,MATCH($W495,Data!$DT:$DT,0),MATCH(AA$1&amp;"/"&amp;$A$2,Data!$DY$1:$IB$1,0)))=TRUE,0,INDEX(Data!$DY:$IB,MATCH($W495,Data!$DT:$DT,0),MATCH(AA$1&amp;"/"&amp;$A$2,Data!$DY$1:$IB$1,0)))</f>
        <v>0</v>
      </c>
      <c r="AB495" s="215">
        <f>IF(ISERROR(INDEX(Data!$DY:$IB,MATCH($W495,Data!$DT:$DT,0),MATCH(AB$1&amp;"/"&amp;$A$2,Data!$DY$1:$IB$1,0)))=TRUE,0,INDEX(Data!$DY:$IB,MATCH($W495,Data!$DT:$DT,0),MATCH(AB$1&amp;"/"&amp;$A$2,Data!$DY$1:$IB$1,0)))</f>
        <v>0</v>
      </c>
      <c r="AC495" s="213">
        <f t="array" aca="1" ref="AC495" ca="1">SUMPRODUCT(($X495:$AB495&lt;=AC$2)*($X495:$AB495&gt;0))</f>
        <v>0</v>
      </c>
      <c r="AD495" s="213">
        <f t="shared" ca="1" si="116"/>
        <v>0</v>
      </c>
      <c r="AE495" s="213">
        <f t="shared" ca="1" si="116"/>
        <v>0</v>
      </c>
      <c r="AF495" s="213">
        <f t="shared" ca="1" si="116"/>
        <v>0</v>
      </c>
      <c r="AG495" s="213">
        <f t="shared" ca="1" si="116"/>
        <v>0</v>
      </c>
      <c r="AH495" s="213">
        <f t="shared" ca="1" si="116"/>
        <v>0</v>
      </c>
      <c r="AI495" s="213">
        <f t="shared" ca="1" si="117"/>
        <v>0</v>
      </c>
      <c r="AJ495" s="213" t="str">
        <f t="shared" ca="1" si="118"/>
        <v/>
      </c>
      <c r="AK495" s="213" t="str">
        <f t="shared" ca="1" si="119"/>
        <v/>
      </c>
      <c r="AL495" s="213" t="str">
        <f t="shared" ca="1" si="120"/>
        <v/>
      </c>
      <c r="AM495" s="213" t="str">
        <f t="shared" ca="1" si="121"/>
        <v/>
      </c>
      <c r="AN495" s="213" t="str">
        <f t="shared" ca="1" si="122"/>
        <v/>
      </c>
      <c r="AO495" s="213" t="str">
        <f t="shared" ca="1" si="123"/>
        <v/>
      </c>
      <c r="AP495" s="213" t="str">
        <f t="shared" ca="1" si="124"/>
        <v/>
      </c>
      <c r="AQ495" s="213" t="str">
        <f t="shared" ca="1" si="125"/>
        <v/>
      </c>
      <c r="AR495" s="204" t="str">
        <f ca="1">IF(OFFSET($AB495,0,MATCH(A$17,AC$1:AI$1,0))=0,"",OFFSET($AB495,0,MATCH(A$17,AC$1:AI$1,0))&amp;" / "&amp;W495 &amp;" ("&amp;INDEX(Data!DX:DX,MATCH(W495,Data!DT:DT,0))&amp;")")</f>
        <v/>
      </c>
      <c r="AS495" s="204" t="e">
        <f>INDEX(Data!DX:DX,MATCH(W495,Data!DT:DT,0))</f>
        <v>#REF!</v>
      </c>
      <c r="AT495" s="204" t="e">
        <f>MID(INDEX(Data!A:A,MATCH(W495,Data!DT:DT,0)),2,5)</f>
        <v>#REF!</v>
      </c>
      <c r="AU495" s="204" t="e">
        <f>INDEX(Data!DW:DW,MATCH(W495,Data!DT:DT,0))</f>
        <v>#REF!</v>
      </c>
      <c r="AV495" s="204" t="str">
        <f t="shared" ca="1" si="126"/>
        <v/>
      </c>
      <c r="AW495" s="204" t="e">
        <f t="array" aca="1" ref="AW495" ca="1">INDEX($AR$3:$AR$102,MATCH(LARGE(COUNTIF($AQ$3:$AQ$102,"&lt;"&amp;$AQ$3:$AQ$102),ROWS(AQ$3:AQ495)),COUNTIF($AQ$3:$AQ$102,"&lt;"&amp;$AQ$3:$AQ$102),0))</f>
        <v>#NUM!</v>
      </c>
    </row>
    <row r="496" spans="23:49" x14ac:dyDescent="0.25">
      <c r="W496" s="213" t="e">
        <f>Data!#REF!</f>
        <v>#REF!</v>
      </c>
      <c r="X496" s="215">
        <f>IF(ISERROR(INDEX(Data!$DY:$IB,MATCH($W496,Data!$DT:$DT,0),MATCH(X$1&amp;"/"&amp;$A$2,Data!$DY$1:$IB$1,0)))=TRUE,0,INDEX(Data!$DY:$IB,MATCH($W496,Data!$DT:$DT,0),MATCH(X$1&amp;"/"&amp;$A$2,Data!$DY$1:$IB$1,0)))</f>
        <v>0</v>
      </c>
      <c r="Y496" s="215">
        <f>IF(ISERROR(INDEX(Data!$DY:$IB,MATCH($W496,Data!$DT:$DT,0),MATCH(Y$1&amp;"/"&amp;$A$2,Data!$DY$1:$IB$1,0)))=TRUE,0,INDEX(Data!$DY:$IB,MATCH($W496,Data!$DT:$DT,0),MATCH(Y$1&amp;"/"&amp;$A$2,Data!$DY$1:$IB$1,0)))</f>
        <v>0</v>
      </c>
      <c r="Z496" s="215">
        <f>IF(ISERROR(INDEX(Data!$DY:$IB,MATCH($W496,Data!$DT:$DT,0),MATCH(Z$1&amp;"/"&amp;$A$2,Data!$DY$1:$IB$1,0)))=TRUE,0,INDEX(Data!$DY:$IB,MATCH($W496,Data!$DT:$DT,0),MATCH(Z$1&amp;"/"&amp;$A$2,Data!$DY$1:$IB$1,0)))</f>
        <v>0</v>
      </c>
      <c r="AA496" s="215">
        <f>IF(ISERROR(INDEX(Data!$DY:$IB,MATCH($W496,Data!$DT:$DT,0),MATCH(AA$1&amp;"/"&amp;$A$2,Data!$DY$1:$IB$1,0)))=TRUE,0,INDEX(Data!$DY:$IB,MATCH($W496,Data!$DT:$DT,0),MATCH(AA$1&amp;"/"&amp;$A$2,Data!$DY$1:$IB$1,0)))</f>
        <v>0</v>
      </c>
      <c r="AB496" s="215">
        <f>IF(ISERROR(INDEX(Data!$DY:$IB,MATCH($W496,Data!$DT:$DT,0),MATCH(AB$1&amp;"/"&amp;$A$2,Data!$DY$1:$IB$1,0)))=TRUE,0,INDEX(Data!$DY:$IB,MATCH($W496,Data!$DT:$DT,0),MATCH(AB$1&amp;"/"&amp;$A$2,Data!$DY$1:$IB$1,0)))</f>
        <v>0</v>
      </c>
      <c r="AC496" s="213">
        <f t="array" aca="1" ref="AC496" ca="1">SUMPRODUCT(($X496:$AB496&lt;=AC$2)*($X496:$AB496&gt;0))</f>
        <v>0</v>
      </c>
      <c r="AD496" s="213">
        <f t="shared" ca="1" si="116"/>
        <v>0</v>
      </c>
      <c r="AE496" s="213">
        <f t="shared" ca="1" si="116"/>
        <v>0</v>
      </c>
      <c r="AF496" s="213">
        <f t="shared" ca="1" si="116"/>
        <v>0</v>
      </c>
      <c r="AG496" s="213">
        <f t="shared" ca="1" si="116"/>
        <v>0</v>
      </c>
      <c r="AH496" s="213">
        <f t="shared" ca="1" si="116"/>
        <v>0</v>
      </c>
      <c r="AI496" s="213">
        <f t="shared" ca="1" si="117"/>
        <v>0</v>
      </c>
      <c r="AJ496" s="213" t="str">
        <f t="shared" ca="1" si="118"/>
        <v/>
      </c>
      <c r="AK496" s="213" t="str">
        <f t="shared" ca="1" si="119"/>
        <v/>
      </c>
      <c r="AL496" s="213" t="str">
        <f t="shared" ca="1" si="120"/>
        <v/>
      </c>
      <c r="AM496" s="213" t="str">
        <f t="shared" ca="1" si="121"/>
        <v/>
      </c>
      <c r="AN496" s="213" t="str">
        <f t="shared" ca="1" si="122"/>
        <v/>
      </c>
      <c r="AO496" s="213" t="str">
        <f t="shared" ca="1" si="123"/>
        <v/>
      </c>
      <c r="AP496" s="213" t="str">
        <f t="shared" ca="1" si="124"/>
        <v/>
      </c>
      <c r="AQ496" s="213" t="str">
        <f t="shared" ca="1" si="125"/>
        <v/>
      </c>
      <c r="AR496" s="204" t="str">
        <f ca="1">IF(OFFSET($AB496,0,MATCH(A$17,AC$1:AI$1,0))=0,"",OFFSET($AB496,0,MATCH(A$17,AC$1:AI$1,0))&amp;" / "&amp;W496 &amp;" ("&amp;INDEX(Data!DX:DX,MATCH(W496,Data!DT:DT,0))&amp;")")</f>
        <v/>
      </c>
      <c r="AS496" s="204" t="e">
        <f>INDEX(Data!DX:DX,MATCH(W496,Data!DT:DT,0))</f>
        <v>#REF!</v>
      </c>
      <c r="AT496" s="204" t="e">
        <f>MID(INDEX(Data!A:A,MATCH(W496,Data!DT:DT,0)),2,5)</f>
        <v>#REF!</v>
      </c>
      <c r="AU496" s="204" t="e">
        <f>INDEX(Data!DW:DW,MATCH(W496,Data!DT:DT,0))</f>
        <v>#REF!</v>
      </c>
      <c r="AV496" s="204" t="str">
        <f t="shared" ca="1" si="126"/>
        <v/>
      </c>
      <c r="AW496" s="204" t="e">
        <f t="array" aca="1" ref="AW496" ca="1">INDEX($AR$3:$AR$102,MATCH(LARGE(COUNTIF($AQ$3:$AQ$102,"&lt;"&amp;$AQ$3:$AQ$102),ROWS(AQ$3:AQ496)),COUNTIF($AQ$3:$AQ$102,"&lt;"&amp;$AQ$3:$AQ$102),0))</f>
        <v>#NUM!</v>
      </c>
    </row>
    <row r="497" spans="23:49" x14ac:dyDescent="0.25">
      <c r="W497" s="213" t="e">
        <f>Data!#REF!</f>
        <v>#REF!</v>
      </c>
      <c r="X497" s="215">
        <f>IF(ISERROR(INDEX(Data!$DY:$IB,MATCH($W497,Data!$DT:$DT,0),MATCH(X$1&amp;"/"&amp;$A$2,Data!$DY$1:$IB$1,0)))=TRUE,0,INDEX(Data!$DY:$IB,MATCH($W497,Data!$DT:$DT,0),MATCH(X$1&amp;"/"&amp;$A$2,Data!$DY$1:$IB$1,0)))</f>
        <v>0</v>
      </c>
      <c r="Y497" s="215">
        <f>IF(ISERROR(INDEX(Data!$DY:$IB,MATCH($W497,Data!$DT:$DT,0),MATCH(Y$1&amp;"/"&amp;$A$2,Data!$DY$1:$IB$1,0)))=TRUE,0,INDEX(Data!$DY:$IB,MATCH($W497,Data!$DT:$DT,0),MATCH(Y$1&amp;"/"&amp;$A$2,Data!$DY$1:$IB$1,0)))</f>
        <v>0</v>
      </c>
      <c r="Z497" s="215">
        <f>IF(ISERROR(INDEX(Data!$DY:$IB,MATCH($W497,Data!$DT:$DT,0),MATCH(Z$1&amp;"/"&amp;$A$2,Data!$DY$1:$IB$1,0)))=TRUE,0,INDEX(Data!$DY:$IB,MATCH($W497,Data!$DT:$DT,0),MATCH(Z$1&amp;"/"&amp;$A$2,Data!$DY$1:$IB$1,0)))</f>
        <v>0</v>
      </c>
      <c r="AA497" s="215">
        <f>IF(ISERROR(INDEX(Data!$DY:$IB,MATCH($W497,Data!$DT:$DT,0),MATCH(AA$1&amp;"/"&amp;$A$2,Data!$DY$1:$IB$1,0)))=TRUE,0,INDEX(Data!$DY:$IB,MATCH($W497,Data!$DT:$DT,0),MATCH(AA$1&amp;"/"&amp;$A$2,Data!$DY$1:$IB$1,0)))</f>
        <v>0</v>
      </c>
      <c r="AB497" s="215">
        <f>IF(ISERROR(INDEX(Data!$DY:$IB,MATCH($W497,Data!$DT:$DT,0),MATCH(AB$1&amp;"/"&amp;$A$2,Data!$DY$1:$IB$1,0)))=TRUE,0,INDEX(Data!$DY:$IB,MATCH($W497,Data!$DT:$DT,0),MATCH(AB$1&amp;"/"&amp;$A$2,Data!$DY$1:$IB$1,0)))</f>
        <v>0</v>
      </c>
      <c r="AC497" s="213">
        <f t="array" aca="1" ref="AC497" ca="1">SUMPRODUCT(($X497:$AB497&lt;=AC$2)*($X497:$AB497&gt;0))</f>
        <v>0</v>
      </c>
      <c r="AD497" s="213">
        <f t="shared" ca="1" si="116"/>
        <v>0</v>
      </c>
      <c r="AE497" s="213">
        <f t="shared" ca="1" si="116"/>
        <v>0</v>
      </c>
      <c r="AF497" s="213">
        <f t="shared" ca="1" si="116"/>
        <v>0</v>
      </c>
      <c r="AG497" s="213">
        <f t="shared" ca="1" si="116"/>
        <v>0</v>
      </c>
      <c r="AH497" s="213">
        <f t="shared" ca="1" si="116"/>
        <v>0</v>
      </c>
      <c r="AI497" s="213">
        <f t="shared" ca="1" si="117"/>
        <v>0</v>
      </c>
      <c r="AJ497" s="213" t="str">
        <f t="shared" ca="1" si="118"/>
        <v/>
      </c>
      <c r="AK497" s="213" t="str">
        <f t="shared" ca="1" si="119"/>
        <v/>
      </c>
      <c r="AL497" s="213" t="str">
        <f t="shared" ca="1" si="120"/>
        <v/>
      </c>
      <c r="AM497" s="213" t="str">
        <f t="shared" ca="1" si="121"/>
        <v/>
      </c>
      <c r="AN497" s="213" t="str">
        <f t="shared" ca="1" si="122"/>
        <v/>
      </c>
      <c r="AO497" s="213" t="str">
        <f t="shared" ca="1" si="123"/>
        <v/>
      </c>
      <c r="AP497" s="213" t="str">
        <f t="shared" ca="1" si="124"/>
        <v/>
      </c>
      <c r="AQ497" s="213" t="str">
        <f t="shared" ca="1" si="125"/>
        <v/>
      </c>
      <c r="AR497" s="204" t="str">
        <f ca="1">IF(OFFSET($AB497,0,MATCH(A$17,AC$1:AI$1,0))=0,"",OFFSET($AB497,0,MATCH(A$17,AC$1:AI$1,0))&amp;" / "&amp;W497 &amp;" ("&amp;INDEX(Data!DX:DX,MATCH(W497,Data!DT:DT,0))&amp;")")</f>
        <v/>
      </c>
      <c r="AS497" s="204" t="e">
        <f>INDEX(Data!DX:DX,MATCH(W497,Data!DT:DT,0))</f>
        <v>#REF!</v>
      </c>
      <c r="AT497" s="204" t="e">
        <f>MID(INDEX(Data!A:A,MATCH(W497,Data!DT:DT,0)),2,5)</f>
        <v>#REF!</v>
      </c>
      <c r="AU497" s="204" t="e">
        <f>INDEX(Data!DW:DW,MATCH(W497,Data!DT:DT,0))</f>
        <v>#REF!</v>
      </c>
      <c r="AV497" s="204" t="str">
        <f t="shared" ca="1" si="126"/>
        <v/>
      </c>
      <c r="AW497" s="204" t="e">
        <f t="array" aca="1" ref="AW497" ca="1">INDEX($AR$3:$AR$102,MATCH(LARGE(COUNTIF($AQ$3:$AQ$102,"&lt;"&amp;$AQ$3:$AQ$102),ROWS(AQ$3:AQ497)),COUNTIF($AQ$3:$AQ$102,"&lt;"&amp;$AQ$3:$AQ$102),0))</f>
        <v>#NUM!</v>
      </c>
    </row>
    <row r="498" spans="23:49" x14ac:dyDescent="0.25">
      <c r="W498" s="213" t="e">
        <f>Data!#REF!</f>
        <v>#REF!</v>
      </c>
      <c r="X498" s="215">
        <f>IF(ISERROR(INDEX(Data!$DY:$IB,MATCH($W498,Data!$DT:$DT,0),MATCH(X$1&amp;"/"&amp;$A$2,Data!$DY$1:$IB$1,0)))=TRUE,0,INDEX(Data!$DY:$IB,MATCH($W498,Data!$DT:$DT,0),MATCH(X$1&amp;"/"&amp;$A$2,Data!$DY$1:$IB$1,0)))</f>
        <v>0</v>
      </c>
      <c r="Y498" s="215">
        <f>IF(ISERROR(INDEX(Data!$DY:$IB,MATCH($W498,Data!$DT:$DT,0),MATCH(Y$1&amp;"/"&amp;$A$2,Data!$DY$1:$IB$1,0)))=TRUE,0,INDEX(Data!$DY:$IB,MATCH($W498,Data!$DT:$DT,0),MATCH(Y$1&amp;"/"&amp;$A$2,Data!$DY$1:$IB$1,0)))</f>
        <v>0</v>
      </c>
      <c r="Z498" s="215">
        <f>IF(ISERROR(INDEX(Data!$DY:$IB,MATCH($W498,Data!$DT:$DT,0),MATCH(Z$1&amp;"/"&amp;$A$2,Data!$DY$1:$IB$1,0)))=TRUE,0,INDEX(Data!$DY:$IB,MATCH($W498,Data!$DT:$DT,0),MATCH(Z$1&amp;"/"&amp;$A$2,Data!$DY$1:$IB$1,0)))</f>
        <v>0</v>
      </c>
      <c r="AA498" s="215">
        <f>IF(ISERROR(INDEX(Data!$DY:$IB,MATCH($W498,Data!$DT:$DT,0),MATCH(AA$1&amp;"/"&amp;$A$2,Data!$DY$1:$IB$1,0)))=TRUE,0,INDEX(Data!$DY:$IB,MATCH($W498,Data!$DT:$DT,0),MATCH(AA$1&amp;"/"&amp;$A$2,Data!$DY$1:$IB$1,0)))</f>
        <v>0</v>
      </c>
      <c r="AB498" s="215">
        <f>IF(ISERROR(INDEX(Data!$DY:$IB,MATCH($W498,Data!$DT:$DT,0),MATCH(AB$1&amp;"/"&amp;$A$2,Data!$DY$1:$IB$1,0)))=TRUE,0,INDEX(Data!$DY:$IB,MATCH($W498,Data!$DT:$DT,0),MATCH(AB$1&amp;"/"&amp;$A$2,Data!$DY$1:$IB$1,0)))</f>
        <v>0</v>
      </c>
      <c r="AC498" s="213">
        <f t="array" aca="1" ref="AC498" ca="1">SUMPRODUCT(($X498:$AB498&lt;=AC$2)*($X498:$AB498&gt;0))</f>
        <v>0</v>
      </c>
      <c r="AD498" s="213">
        <f t="shared" ca="1" si="116"/>
        <v>0</v>
      </c>
      <c r="AE498" s="213">
        <f t="shared" ca="1" si="116"/>
        <v>0</v>
      </c>
      <c r="AF498" s="213">
        <f t="shared" ca="1" si="116"/>
        <v>0</v>
      </c>
      <c r="AG498" s="213">
        <f t="shared" ca="1" si="116"/>
        <v>0</v>
      </c>
      <c r="AH498" s="213">
        <f t="shared" ca="1" si="116"/>
        <v>0</v>
      </c>
      <c r="AI498" s="213">
        <f t="shared" ca="1" si="117"/>
        <v>0</v>
      </c>
      <c r="AJ498" s="213" t="str">
        <f t="shared" ca="1" si="118"/>
        <v/>
      </c>
      <c r="AK498" s="213" t="str">
        <f t="shared" ca="1" si="119"/>
        <v/>
      </c>
      <c r="AL498" s="213" t="str">
        <f t="shared" ca="1" si="120"/>
        <v/>
      </c>
      <c r="AM498" s="213" t="str">
        <f t="shared" ca="1" si="121"/>
        <v/>
      </c>
      <c r="AN498" s="213" t="str">
        <f t="shared" ca="1" si="122"/>
        <v/>
      </c>
      <c r="AO498" s="213" t="str">
        <f t="shared" ca="1" si="123"/>
        <v/>
      </c>
      <c r="AP498" s="213" t="str">
        <f t="shared" ca="1" si="124"/>
        <v/>
      </c>
      <c r="AQ498" s="213" t="str">
        <f t="shared" ca="1" si="125"/>
        <v/>
      </c>
      <c r="AR498" s="204" t="str">
        <f ca="1">IF(OFFSET($AB498,0,MATCH(A$17,AC$1:AI$1,0))=0,"",OFFSET($AB498,0,MATCH(A$17,AC$1:AI$1,0))&amp;" / "&amp;W498 &amp;" ("&amp;INDEX(Data!DX:DX,MATCH(W498,Data!DT:DT,0))&amp;")")</f>
        <v/>
      </c>
      <c r="AS498" s="204" t="e">
        <f>INDEX(Data!DX:DX,MATCH(W498,Data!DT:DT,0))</f>
        <v>#REF!</v>
      </c>
      <c r="AT498" s="204" t="e">
        <f>MID(INDEX(Data!A:A,MATCH(W498,Data!DT:DT,0)),2,5)</f>
        <v>#REF!</v>
      </c>
      <c r="AU498" s="204" t="e">
        <f>INDEX(Data!DW:DW,MATCH(W498,Data!DT:DT,0))</f>
        <v>#REF!</v>
      </c>
      <c r="AV498" s="204" t="str">
        <f t="shared" ca="1" si="126"/>
        <v/>
      </c>
      <c r="AW498" s="204" t="e">
        <f t="array" aca="1" ref="AW498" ca="1">INDEX($AR$3:$AR$102,MATCH(LARGE(COUNTIF($AQ$3:$AQ$102,"&lt;"&amp;$AQ$3:$AQ$102),ROWS(AQ$3:AQ498)),COUNTIF($AQ$3:$AQ$102,"&lt;"&amp;$AQ$3:$AQ$102),0))</f>
        <v>#NUM!</v>
      </c>
    </row>
    <row r="499" spans="23:49" x14ac:dyDescent="0.25">
      <c r="W499" s="213" t="e">
        <f>Data!#REF!</f>
        <v>#REF!</v>
      </c>
      <c r="X499" s="215">
        <f>IF(ISERROR(INDEX(Data!$DY:$IB,MATCH($W499,Data!$DT:$DT,0),MATCH(X$1&amp;"/"&amp;$A$2,Data!$DY$1:$IB$1,0)))=TRUE,0,INDEX(Data!$DY:$IB,MATCH($W499,Data!$DT:$DT,0),MATCH(X$1&amp;"/"&amp;$A$2,Data!$DY$1:$IB$1,0)))</f>
        <v>0</v>
      </c>
      <c r="Y499" s="215">
        <f>IF(ISERROR(INDEX(Data!$DY:$IB,MATCH($W499,Data!$DT:$DT,0),MATCH(Y$1&amp;"/"&amp;$A$2,Data!$DY$1:$IB$1,0)))=TRUE,0,INDEX(Data!$DY:$IB,MATCH($W499,Data!$DT:$DT,0),MATCH(Y$1&amp;"/"&amp;$A$2,Data!$DY$1:$IB$1,0)))</f>
        <v>0</v>
      </c>
      <c r="Z499" s="215">
        <f>IF(ISERROR(INDEX(Data!$DY:$IB,MATCH($W499,Data!$DT:$DT,0),MATCH(Z$1&amp;"/"&amp;$A$2,Data!$DY$1:$IB$1,0)))=TRUE,0,INDEX(Data!$DY:$IB,MATCH($W499,Data!$DT:$DT,0),MATCH(Z$1&amp;"/"&amp;$A$2,Data!$DY$1:$IB$1,0)))</f>
        <v>0</v>
      </c>
      <c r="AA499" s="215">
        <f>IF(ISERROR(INDEX(Data!$DY:$IB,MATCH($W499,Data!$DT:$DT,0),MATCH(AA$1&amp;"/"&amp;$A$2,Data!$DY$1:$IB$1,0)))=TRUE,0,INDEX(Data!$DY:$IB,MATCH($W499,Data!$DT:$DT,0),MATCH(AA$1&amp;"/"&amp;$A$2,Data!$DY$1:$IB$1,0)))</f>
        <v>0</v>
      </c>
      <c r="AB499" s="215">
        <f>IF(ISERROR(INDEX(Data!$DY:$IB,MATCH($W499,Data!$DT:$DT,0),MATCH(AB$1&amp;"/"&amp;$A$2,Data!$DY$1:$IB$1,0)))=TRUE,0,INDEX(Data!$DY:$IB,MATCH($W499,Data!$DT:$DT,0),MATCH(AB$1&amp;"/"&amp;$A$2,Data!$DY$1:$IB$1,0)))</f>
        <v>0</v>
      </c>
      <c r="AC499" s="213">
        <f t="array" aca="1" ref="AC499" ca="1">SUMPRODUCT(($X499:$AB499&lt;=AC$2)*($X499:$AB499&gt;0))</f>
        <v>0</v>
      </c>
      <c r="AD499" s="213">
        <f t="shared" ca="1" si="116"/>
        <v>0</v>
      </c>
      <c r="AE499" s="213">
        <f t="shared" ca="1" si="116"/>
        <v>0</v>
      </c>
      <c r="AF499" s="213">
        <f t="shared" ca="1" si="116"/>
        <v>0</v>
      </c>
      <c r="AG499" s="213">
        <f t="shared" ca="1" si="116"/>
        <v>0</v>
      </c>
      <c r="AH499" s="213">
        <f t="shared" ca="1" si="116"/>
        <v>0</v>
      </c>
      <c r="AI499" s="213">
        <f t="shared" ca="1" si="117"/>
        <v>0</v>
      </c>
      <c r="AJ499" s="213" t="str">
        <f t="shared" ca="1" si="118"/>
        <v/>
      </c>
      <c r="AK499" s="213" t="str">
        <f t="shared" ca="1" si="119"/>
        <v/>
      </c>
      <c r="AL499" s="213" t="str">
        <f t="shared" ca="1" si="120"/>
        <v/>
      </c>
      <c r="AM499" s="213" t="str">
        <f t="shared" ca="1" si="121"/>
        <v/>
      </c>
      <c r="AN499" s="213" t="str">
        <f t="shared" ca="1" si="122"/>
        <v/>
      </c>
      <c r="AO499" s="213" t="str">
        <f t="shared" ca="1" si="123"/>
        <v/>
      </c>
      <c r="AP499" s="213" t="str">
        <f t="shared" ca="1" si="124"/>
        <v/>
      </c>
      <c r="AQ499" s="213" t="str">
        <f t="shared" ca="1" si="125"/>
        <v/>
      </c>
      <c r="AR499" s="204" t="str">
        <f ca="1">IF(OFFSET($AB499,0,MATCH(A$17,AC$1:AI$1,0))=0,"",OFFSET($AB499,0,MATCH(A$17,AC$1:AI$1,0))&amp;" / "&amp;W499 &amp;" ("&amp;INDEX(Data!DX:DX,MATCH(W499,Data!DT:DT,0))&amp;")")</f>
        <v/>
      </c>
      <c r="AS499" s="204" t="e">
        <f>INDEX(Data!DX:DX,MATCH(W499,Data!DT:DT,0))</f>
        <v>#REF!</v>
      </c>
      <c r="AT499" s="204" t="e">
        <f>MID(INDEX(Data!A:A,MATCH(W499,Data!DT:DT,0)),2,5)</f>
        <v>#REF!</v>
      </c>
      <c r="AU499" s="204" t="e">
        <f>INDEX(Data!DW:DW,MATCH(W499,Data!DT:DT,0))</f>
        <v>#REF!</v>
      </c>
      <c r="AV499" s="204" t="str">
        <f t="shared" ca="1" si="126"/>
        <v/>
      </c>
      <c r="AW499" s="204" t="e">
        <f t="array" aca="1" ref="AW499" ca="1">INDEX($AR$3:$AR$102,MATCH(LARGE(COUNTIF($AQ$3:$AQ$102,"&lt;"&amp;$AQ$3:$AQ$102),ROWS(AQ$3:AQ499)),COUNTIF($AQ$3:$AQ$102,"&lt;"&amp;$AQ$3:$AQ$102),0))</f>
        <v>#NUM!</v>
      </c>
    </row>
    <row r="500" spans="23:49" x14ac:dyDescent="0.25">
      <c r="W500" s="213" t="e">
        <f>Data!#REF!</f>
        <v>#REF!</v>
      </c>
      <c r="X500" s="215">
        <f>IF(ISERROR(INDEX(Data!$DY:$IB,MATCH($W500,Data!$DT:$DT,0),MATCH(X$1&amp;"/"&amp;$A$2,Data!$DY$1:$IB$1,0)))=TRUE,0,INDEX(Data!$DY:$IB,MATCH($W500,Data!$DT:$DT,0),MATCH(X$1&amp;"/"&amp;$A$2,Data!$DY$1:$IB$1,0)))</f>
        <v>0</v>
      </c>
      <c r="Y500" s="215">
        <f>IF(ISERROR(INDEX(Data!$DY:$IB,MATCH($W500,Data!$DT:$DT,0),MATCH(Y$1&amp;"/"&amp;$A$2,Data!$DY$1:$IB$1,0)))=TRUE,0,INDEX(Data!$DY:$IB,MATCH($W500,Data!$DT:$DT,0),MATCH(Y$1&amp;"/"&amp;$A$2,Data!$DY$1:$IB$1,0)))</f>
        <v>0</v>
      </c>
      <c r="Z500" s="215">
        <f>IF(ISERROR(INDEX(Data!$DY:$IB,MATCH($W500,Data!$DT:$DT,0),MATCH(Z$1&amp;"/"&amp;$A$2,Data!$DY$1:$IB$1,0)))=TRUE,0,INDEX(Data!$DY:$IB,MATCH($W500,Data!$DT:$DT,0),MATCH(Z$1&amp;"/"&amp;$A$2,Data!$DY$1:$IB$1,0)))</f>
        <v>0</v>
      </c>
      <c r="AA500" s="215">
        <f>IF(ISERROR(INDEX(Data!$DY:$IB,MATCH($W500,Data!$DT:$DT,0),MATCH(AA$1&amp;"/"&amp;$A$2,Data!$DY$1:$IB$1,0)))=TRUE,0,INDEX(Data!$DY:$IB,MATCH($W500,Data!$DT:$DT,0),MATCH(AA$1&amp;"/"&amp;$A$2,Data!$DY$1:$IB$1,0)))</f>
        <v>0</v>
      </c>
      <c r="AB500" s="215">
        <f>IF(ISERROR(INDEX(Data!$DY:$IB,MATCH($W500,Data!$DT:$DT,0),MATCH(AB$1&amp;"/"&amp;$A$2,Data!$DY$1:$IB$1,0)))=TRUE,0,INDEX(Data!$DY:$IB,MATCH($W500,Data!$DT:$DT,0),MATCH(AB$1&amp;"/"&amp;$A$2,Data!$DY$1:$IB$1,0)))</f>
        <v>0</v>
      </c>
      <c r="AC500" s="213">
        <f t="array" aca="1" ref="AC500" ca="1">SUMPRODUCT(($X500:$AB500&lt;=AC$2)*($X500:$AB500&gt;0))</f>
        <v>0</v>
      </c>
      <c r="AD500" s="213">
        <f t="shared" ref="AD500:AH502" ca="1" si="127">COUNTIF($X500:$AB500,"="&amp;AD$2)</f>
        <v>0</v>
      </c>
      <c r="AE500" s="213">
        <f t="shared" ca="1" si="127"/>
        <v>0</v>
      </c>
      <c r="AF500" s="213">
        <f t="shared" ca="1" si="127"/>
        <v>0</v>
      </c>
      <c r="AG500" s="213">
        <f t="shared" ca="1" si="127"/>
        <v>0</v>
      </c>
      <c r="AH500" s="213">
        <f t="shared" ca="1" si="127"/>
        <v>0</v>
      </c>
      <c r="AI500" s="213">
        <f t="shared" ca="1" si="117"/>
        <v>0</v>
      </c>
      <c r="AJ500" s="213" t="str">
        <f t="shared" ca="1" si="118"/>
        <v/>
      </c>
      <c r="AK500" s="213" t="str">
        <f t="shared" ca="1" si="119"/>
        <v/>
      </c>
      <c r="AL500" s="213" t="str">
        <f t="shared" ca="1" si="120"/>
        <v/>
      </c>
      <c r="AM500" s="213" t="str">
        <f t="shared" ca="1" si="121"/>
        <v/>
      </c>
      <c r="AN500" s="213" t="str">
        <f t="shared" ca="1" si="122"/>
        <v/>
      </c>
      <c r="AO500" s="213" t="str">
        <f t="shared" ca="1" si="123"/>
        <v/>
      </c>
      <c r="AP500" s="213" t="str">
        <f t="shared" ca="1" si="124"/>
        <v/>
      </c>
      <c r="AQ500" s="213" t="str">
        <f t="shared" ca="1" si="125"/>
        <v/>
      </c>
      <c r="AR500" s="204" t="str">
        <f ca="1">IF(OFFSET($AB500,0,MATCH(A$17,AC$1:AI$1,0))=0,"",OFFSET($AB500,0,MATCH(A$17,AC$1:AI$1,0))&amp;" / "&amp;W500 &amp;" ("&amp;INDEX(Data!DX:DX,MATCH(W500,Data!DT:DT,0))&amp;")")</f>
        <v/>
      </c>
      <c r="AS500" s="204" t="e">
        <f>INDEX(Data!DX:DX,MATCH(W500,Data!DT:DT,0))</f>
        <v>#REF!</v>
      </c>
      <c r="AT500" s="204" t="e">
        <f>MID(INDEX(Data!A:A,MATCH(W500,Data!DT:DT,0)),2,5)</f>
        <v>#REF!</v>
      </c>
      <c r="AU500" s="204" t="e">
        <f>INDEX(Data!DW:DW,MATCH(W500,Data!DT:DT,0))</f>
        <v>#REF!</v>
      </c>
      <c r="AV500" s="204" t="str">
        <f t="shared" ca="1" si="126"/>
        <v/>
      </c>
      <c r="AW500" s="204" t="e">
        <f t="array" aca="1" ref="AW500" ca="1">INDEX($AR$3:$AR$102,MATCH(LARGE(COUNTIF($AQ$3:$AQ$102,"&lt;"&amp;$AQ$3:$AQ$102),ROWS(AQ$3:AQ500)),COUNTIF($AQ$3:$AQ$102,"&lt;"&amp;$AQ$3:$AQ$102),0))</f>
        <v>#NUM!</v>
      </c>
    </row>
    <row r="501" spans="23:49" x14ac:dyDescent="0.25">
      <c r="W501" s="213" t="e">
        <f>Data!#REF!</f>
        <v>#REF!</v>
      </c>
      <c r="X501" s="215">
        <f>IF(ISERROR(INDEX(Data!$DY:$IB,MATCH($W501,Data!$DT:$DT,0),MATCH(X$1&amp;"/"&amp;$A$2,Data!$DY$1:$IB$1,0)))=TRUE,0,INDEX(Data!$DY:$IB,MATCH($W501,Data!$DT:$DT,0),MATCH(X$1&amp;"/"&amp;$A$2,Data!$DY$1:$IB$1,0)))</f>
        <v>0</v>
      </c>
      <c r="Y501" s="215">
        <f>IF(ISERROR(INDEX(Data!$DY:$IB,MATCH($W501,Data!$DT:$DT,0),MATCH(Y$1&amp;"/"&amp;$A$2,Data!$DY$1:$IB$1,0)))=TRUE,0,INDEX(Data!$DY:$IB,MATCH($W501,Data!$DT:$DT,0),MATCH(Y$1&amp;"/"&amp;$A$2,Data!$DY$1:$IB$1,0)))</f>
        <v>0</v>
      </c>
      <c r="Z501" s="215">
        <f>IF(ISERROR(INDEX(Data!$DY:$IB,MATCH($W501,Data!$DT:$DT,0),MATCH(Z$1&amp;"/"&amp;$A$2,Data!$DY$1:$IB$1,0)))=TRUE,0,INDEX(Data!$DY:$IB,MATCH($W501,Data!$DT:$DT,0),MATCH(Z$1&amp;"/"&amp;$A$2,Data!$DY$1:$IB$1,0)))</f>
        <v>0</v>
      </c>
      <c r="AA501" s="215">
        <f>IF(ISERROR(INDEX(Data!$DY:$IB,MATCH($W501,Data!$DT:$DT,0),MATCH(AA$1&amp;"/"&amp;$A$2,Data!$DY$1:$IB$1,0)))=TRUE,0,INDEX(Data!$DY:$IB,MATCH($W501,Data!$DT:$DT,0),MATCH(AA$1&amp;"/"&amp;$A$2,Data!$DY$1:$IB$1,0)))</f>
        <v>0</v>
      </c>
      <c r="AB501" s="215">
        <f>IF(ISERROR(INDEX(Data!$DY:$IB,MATCH($W501,Data!$DT:$DT,0),MATCH(AB$1&amp;"/"&amp;$A$2,Data!$DY$1:$IB$1,0)))=TRUE,0,INDEX(Data!$DY:$IB,MATCH($W501,Data!$DT:$DT,0),MATCH(AB$1&amp;"/"&amp;$A$2,Data!$DY$1:$IB$1,0)))</f>
        <v>0</v>
      </c>
      <c r="AC501" s="213">
        <f t="array" aca="1" ref="AC501" ca="1">SUMPRODUCT(($X501:$AB501&lt;=AC$2)*($X501:$AB501&gt;0))</f>
        <v>0</v>
      </c>
      <c r="AD501" s="213">
        <f t="shared" ca="1" si="127"/>
        <v>0</v>
      </c>
      <c r="AE501" s="213">
        <f t="shared" ca="1" si="127"/>
        <v>0</v>
      </c>
      <c r="AF501" s="213">
        <f t="shared" ca="1" si="127"/>
        <v>0</v>
      </c>
      <c r="AG501" s="213">
        <f t="shared" ca="1" si="127"/>
        <v>0</v>
      </c>
      <c r="AH501" s="213">
        <f t="shared" ca="1" si="127"/>
        <v>0</v>
      </c>
      <c r="AI501" s="213">
        <f t="shared" ca="1" si="117"/>
        <v>0</v>
      </c>
      <c r="AJ501" s="213" t="str">
        <f t="shared" ca="1" si="118"/>
        <v/>
      </c>
      <c r="AK501" s="213" t="str">
        <f t="shared" ca="1" si="119"/>
        <v/>
      </c>
      <c r="AL501" s="213" t="str">
        <f t="shared" ca="1" si="120"/>
        <v/>
      </c>
      <c r="AM501" s="213" t="str">
        <f t="shared" ca="1" si="121"/>
        <v/>
      </c>
      <c r="AN501" s="213" t="str">
        <f t="shared" ca="1" si="122"/>
        <v/>
      </c>
      <c r="AO501" s="213" t="str">
        <f t="shared" ca="1" si="123"/>
        <v/>
      </c>
      <c r="AP501" s="213" t="str">
        <f t="shared" ca="1" si="124"/>
        <v/>
      </c>
      <c r="AQ501" s="213" t="str">
        <f t="shared" ca="1" si="125"/>
        <v/>
      </c>
      <c r="AR501" s="204" t="str">
        <f ca="1">IF(OFFSET($AB501,0,MATCH(A$17,AC$1:AI$1,0))=0,"",OFFSET($AB501,0,MATCH(A$17,AC$1:AI$1,0))&amp;" / "&amp;W501 &amp;" ("&amp;INDEX(Data!DX:DX,MATCH(W501,Data!DT:DT,0))&amp;")")</f>
        <v/>
      </c>
      <c r="AS501" s="204" t="e">
        <f>INDEX(Data!DX:DX,MATCH(W501,Data!DT:DT,0))</f>
        <v>#REF!</v>
      </c>
      <c r="AT501" s="204" t="e">
        <f>MID(INDEX(Data!A:A,MATCH(W501,Data!DT:DT,0)),2,5)</f>
        <v>#REF!</v>
      </c>
      <c r="AU501" s="204" t="e">
        <f>INDEX(Data!DW:DW,MATCH(W501,Data!DT:DT,0))</f>
        <v>#REF!</v>
      </c>
      <c r="AV501" s="204" t="str">
        <f t="shared" ca="1" si="126"/>
        <v/>
      </c>
      <c r="AW501" s="204" t="e">
        <f t="array" aca="1" ref="AW501" ca="1">INDEX($AR$3:$AR$102,MATCH(LARGE(COUNTIF($AQ$3:$AQ$102,"&lt;"&amp;$AQ$3:$AQ$102),ROWS(AQ$3:AQ501)),COUNTIF($AQ$3:$AQ$102,"&lt;"&amp;$AQ$3:$AQ$102),0))</f>
        <v>#NUM!</v>
      </c>
    </row>
    <row r="502" spans="23:49" x14ac:dyDescent="0.25">
      <c r="W502" s="213" t="e">
        <f>Data!#REF!</f>
        <v>#REF!</v>
      </c>
      <c r="X502" s="215">
        <f>IF(ISERROR(INDEX(Data!$DY:$IB,MATCH($W502,Data!$DT:$DT,0),MATCH(X$1&amp;"/"&amp;$A$2,Data!$DY$1:$IB$1,0)))=TRUE,0,INDEX(Data!$DY:$IB,MATCH($W502,Data!$DT:$DT,0),MATCH(X$1&amp;"/"&amp;$A$2,Data!$DY$1:$IB$1,0)))</f>
        <v>0</v>
      </c>
      <c r="Y502" s="215">
        <f>IF(ISERROR(INDEX(Data!$DY:$IB,MATCH($W502,Data!$DT:$DT,0),MATCH(Y$1&amp;"/"&amp;$A$2,Data!$DY$1:$IB$1,0)))=TRUE,0,INDEX(Data!$DY:$IB,MATCH($W502,Data!$DT:$DT,0),MATCH(Y$1&amp;"/"&amp;$A$2,Data!$DY$1:$IB$1,0)))</f>
        <v>0</v>
      </c>
      <c r="Z502" s="215">
        <f>IF(ISERROR(INDEX(Data!$DY:$IB,MATCH($W502,Data!$DT:$DT,0),MATCH(Z$1&amp;"/"&amp;$A$2,Data!$DY$1:$IB$1,0)))=TRUE,0,INDEX(Data!$DY:$IB,MATCH($W502,Data!$DT:$DT,0),MATCH(Z$1&amp;"/"&amp;$A$2,Data!$DY$1:$IB$1,0)))</f>
        <v>0</v>
      </c>
      <c r="AA502" s="215">
        <f>IF(ISERROR(INDEX(Data!$DY:$IB,MATCH($W502,Data!$DT:$DT,0),MATCH(AA$1&amp;"/"&amp;$A$2,Data!$DY$1:$IB$1,0)))=TRUE,0,INDEX(Data!$DY:$IB,MATCH($W502,Data!$DT:$DT,0),MATCH(AA$1&amp;"/"&amp;$A$2,Data!$DY$1:$IB$1,0)))</f>
        <v>0</v>
      </c>
      <c r="AB502" s="215">
        <f>IF(ISERROR(INDEX(Data!$DY:$IB,MATCH($W502,Data!$DT:$DT,0),MATCH(AB$1&amp;"/"&amp;$A$2,Data!$DY$1:$IB$1,0)))=TRUE,0,INDEX(Data!$DY:$IB,MATCH($W502,Data!$DT:$DT,0),MATCH(AB$1&amp;"/"&amp;$A$2,Data!$DY$1:$IB$1,0)))</f>
        <v>0</v>
      </c>
      <c r="AC502" s="213">
        <f t="array" aca="1" ref="AC502" ca="1">SUMPRODUCT(($X502:$AB502&lt;=AC$2)*($X502:$AB502&gt;0))</f>
        <v>0</v>
      </c>
      <c r="AD502" s="213">
        <f t="shared" ca="1" si="127"/>
        <v>0</v>
      </c>
      <c r="AE502" s="213">
        <f t="shared" ca="1" si="127"/>
        <v>0</v>
      </c>
      <c r="AF502" s="213">
        <f t="shared" ca="1" si="127"/>
        <v>0</v>
      </c>
      <c r="AG502" s="213">
        <f t="shared" ca="1" si="127"/>
        <v>0</v>
      </c>
      <c r="AH502" s="213">
        <f t="shared" ca="1" si="127"/>
        <v>0</v>
      </c>
      <c r="AI502" s="213">
        <f t="shared" ca="1" si="117"/>
        <v>0</v>
      </c>
      <c r="AJ502" s="213" t="str">
        <f t="shared" ca="1" si="118"/>
        <v/>
      </c>
      <c r="AK502" s="213" t="str">
        <f t="shared" ca="1" si="119"/>
        <v/>
      </c>
      <c r="AL502" s="213" t="str">
        <f t="shared" ca="1" si="120"/>
        <v/>
      </c>
      <c r="AM502" s="213" t="str">
        <f t="shared" ca="1" si="121"/>
        <v/>
      </c>
      <c r="AN502" s="213" t="str">
        <f t="shared" ca="1" si="122"/>
        <v/>
      </c>
      <c r="AO502" s="213" t="str">
        <f t="shared" ca="1" si="123"/>
        <v/>
      </c>
      <c r="AP502" s="213" t="str">
        <f t="shared" ca="1" si="124"/>
        <v/>
      </c>
      <c r="AQ502" s="213" t="str">
        <f t="shared" ca="1" si="125"/>
        <v/>
      </c>
      <c r="AR502" s="204" t="str">
        <f ca="1">IF(OFFSET($AB502,0,MATCH(A$17,AC$1:AI$1,0))=0,"",OFFSET($AB502,0,MATCH(A$17,AC$1:AI$1,0))&amp;" / "&amp;W502 &amp;" ("&amp;INDEX(Data!DX:DX,MATCH(W502,Data!DT:DT,0))&amp;")")</f>
        <v/>
      </c>
      <c r="AS502" s="204" t="e">
        <f>INDEX(Data!DX:DX,MATCH(W502,Data!DT:DT,0))</f>
        <v>#REF!</v>
      </c>
      <c r="AT502" s="204" t="e">
        <f>MID(INDEX(Data!A:A,MATCH(W502,Data!DT:DT,0)),2,5)</f>
        <v>#REF!</v>
      </c>
      <c r="AU502" s="204" t="e">
        <f>INDEX(Data!DW:DW,MATCH(W502,Data!DT:DT,0))</f>
        <v>#REF!</v>
      </c>
      <c r="AV502" s="204" t="str">
        <f t="shared" ca="1" si="126"/>
        <v/>
      </c>
      <c r="AW502" s="204" t="e">
        <f t="array" aca="1" ref="AW502" ca="1">INDEX($AR$3:$AR$102,MATCH(LARGE(COUNTIF($AQ$3:$AQ$102,"&lt;"&amp;$AQ$3:$AQ$102),ROWS(AQ$3:AQ502)),COUNTIF($AQ$3:$AQ$102,"&lt;"&amp;$AQ$3:$AQ$102),0))</f>
        <v>#NUM!</v>
      </c>
    </row>
  </sheetData>
  <sheetProtection password="DF65" sheet="1" objects="1" scenarios="1"/>
  <mergeCells count="110">
    <mergeCell ref="D2:D3"/>
    <mergeCell ref="E2:E3"/>
    <mergeCell ref="F2:F3"/>
    <mergeCell ref="G2:G3"/>
    <mergeCell ref="X1:X2"/>
    <mergeCell ref="I2:I3"/>
    <mergeCell ref="N2:N3"/>
    <mergeCell ref="O2:O3"/>
    <mergeCell ref="B1:H1"/>
    <mergeCell ref="I1:O1"/>
    <mergeCell ref="D22:E22"/>
    <mergeCell ref="D23:E23"/>
    <mergeCell ref="D24:E24"/>
    <mergeCell ref="D25:E25"/>
    <mergeCell ref="D26:E26"/>
    <mergeCell ref="A17:E17"/>
    <mergeCell ref="D18:E18"/>
    <mergeCell ref="AP1:AP2"/>
    <mergeCell ref="AJ1:AJ2"/>
    <mergeCell ref="AK1:AK2"/>
    <mergeCell ref="AM1:AM2"/>
    <mergeCell ref="AN1:AN2"/>
    <mergeCell ref="AO1:AO2"/>
    <mergeCell ref="Y1:Y2"/>
    <mergeCell ref="Z1:Z2"/>
    <mergeCell ref="AA1:AA2"/>
    <mergeCell ref="AB1:AB2"/>
    <mergeCell ref="J2:J3"/>
    <mergeCell ref="K2:K3"/>
    <mergeCell ref="L2:L3"/>
    <mergeCell ref="M2:M3"/>
    <mergeCell ref="B2:B3"/>
    <mergeCell ref="C2:C3"/>
    <mergeCell ref="H2:H3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42:E42"/>
    <mergeCell ref="D43:E43"/>
    <mergeCell ref="D44:E44"/>
    <mergeCell ref="D45:E45"/>
    <mergeCell ref="D46:E46"/>
    <mergeCell ref="D37:E37"/>
    <mergeCell ref="D38:E38"/>
    <mergeCell ref="D39:E39"/>
    <mergeCell ref="D40:E40"/>
    <mergeCell ref="D41:E41"/>
    <mergeCell ref="D52:E52"/>
    <mergeCell ref="D53:E53"/>
    <mergeCell ref="D54:E54"/>
    <mergeCell ref="D55:E55"/>
    <mergeCell ref="D56:E56"/>
    <mergeCell ref="D47:E47"/>
    <mergeCell ref="D48:E48"/>
    <mergeCell ref="D49:E49"/>
    <mergeCell ref="D50:E50"/>
    <mergeCell ref="D51:E51"/>
    <mergeCell ref="D62:E62"/>
    <mergeCell ref="D63:E63"/>
    <mergeCell ref="D64:E64"/>
    <mergeCell ref="D65:E65"/>
    <mergeCell ref="D66:E66"/>
    <mergeCell ref="D57:E57"/>
    <mergeCell ref="D58:E58"/>
    <mergeCell ref="D59:E59"/>
    <mergeCell ref="D60:E60"/>
    <mergeCell ref="D61:E61"/>
    <mergeCell ref="D80:E80"/>
    <mergeCell ref="D81:E81"/>
    <mergeCell ref="D72:E72"/>
    <mergeCell ref="D73:E73"/>
    <mergeCell ref="D74:E74"/>
    <mergeCell ref="D75:E75"/>
    <mergeCell ref="D76:E76"/>
    <mergeCell ref="D67:E67"/>
    <mergeCell ref="D68:E68"/>
    <mergeCell ref="D69:E69"/>
    <mergeCell ref="D70:E70"/>
    <mergeCell ref="D71:E71"/>
    <mergeCell ref="D98:E98"/>
    <mergeCell ref="D97:E97"/>
    <mergeCell ref="AL1:AL2"/>
    <mergeCell ref="D19:E19"/>
    <mergeCell ref="D20:E20"/>
    <mergeCell ref="D21:E21"/>
    <mergeCell ref="D92:E92"/>
    <mergeCell ref="D93:E93"/>
    <mergeCell ref="D94:E94"/>
    <mergeCell ref="D95:E95"/>
    <mergeCell ref="D96:E96"/>
    <mergeCell ref="D87:E87"/>
    <mergeCell ref="D88:E88"/>
    <mergeCell ref="D89:E89"/>
    <mergeCell ref="D90:E90"/>
    <mergeCell ref="D91:E91"/>
    <mergeCell ref="D82:E82"/>
    <mergeCell ref="D83:E83"/>
    <mergeCell ref="D84:E84"/>
    <mergeCell ref="D85:E85"/>
    <mergeCell ref="D86:E86"/>
    <mergeCell ref="D77:E77"/>
    <mergeCell ref="D78:E78"/>
    <mergeCell ref="D79:E79"/>
  </mergeCells>
  <conditionalFormatting sqref="B4:O15">
    <cfRule type="expression" dxfId="70" priority="14" stopIfTrue="1">
      <formula>ISERROR(B4)=TRUE</formula>
    </cfRule>
  </conditionalFormatting>
  <conditionalFormatting sqref="A18">
    <cfRule type="expression" dxfId="69" priority="4">
      <formula>F18="W"</formula>
    </cfRule>
    <cfRule type="expression" dxfId="68" priority="5">
      <formula>F18="M"</formula>
    </cfRule>
  </conditionalFormatting>
  <conditionalFormatting sqref="D98">
    <cfRule type="expression" dxfId="67" priority="3" stopIfTrue="1">
      <formula>ISERROR(D98)=TRUE</formula>
    </cfRule>
  </conditionalFormatting>
  <conditionalFormatting sqref="A19:D98">
    <cfRule type="expression" dxfId="66" priority="1">
      <formula>$F19="W"</formula>
    </cfRule>
    <cfRule type="expression" dxfId="65" priority="2">
      <formula>$F19="M"</formula>
    </cfRule>
    <cfRule type="expression" dxfId="64" priority="6" stopIfTrue="1">
      <formula>ISERROR(A19)=TRUE</formula>
    </cfRule>
  </conditionalFormatting>
  <dataValidations count="3">
    <dataValidation type="list" allowBlank="1" showInputMessage="1" showErrorMessage="1" sqref="A2">
      <formula1>Holes</formula1>
    </dataValidation>
    <dataValidation type="list" allowBlank="1" showInputMessage="1" showErrorMessage="1" sqref="P33">
      <formula1>$B$2:$H$2</formula1>
    </dataValidation>
    <dataValidation type="list" allowBlank="1" showInputMessage="1" showErrorMessage="1" sqref="A17">
      <formula1>$AC$1:$AI$1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7"/>
  <dimension ref="A1:Z292"/>
  <sheetViews>
    <sheetView workbookViewId="0">
      <pane ySplit="1" topLeftCell="A2" activePane="bottomLeft" state="frozen"/>
      <selection pane="bottomLeft"/>
    </sheetView>
  </sheetViews>
  <sheetFormatPr baseColWidth="10" defaultColWidth="11.42578125" defaultRowHeight="15" x14ac:dyDescent="0.25"/>
  <cols>
    <col min="1" max="1" width="51.42578125" style="316" customWidth="1"/>
    <col min="2" max="9" width="15.7109375" style="3" customWidth="1"/>
    <col min="10" max="26" width="11.42578125" style="310"/>
    <col min="27" max="16384" width="11.42578125" style="67"/>
  </cols>
  <sheetData>
    <row r="1" spans="1:26" s="304" customFormat="1" ht="16.5" thickTop="1" thickBot="1" x14ac:dyDescent="0.3">
      <c r="A1" s="302"/>
      <c r="B1" s="444" t="s">
        <v>28</v>
      </c>
      <c r="C1" s="445"/>
      <c r="D1" s="444" t="s">
        <v>29</v>
      </c>
      <c r="E1" s="445"/>
      <c r="F1" s="444" t="s">
        <v>30</v>
      </c>
      <c r="G1" s="445"/>
      <c r="H1" s="444" t="s">
        <v>31</v>
      </c>
      <c r="I1" s="445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</row>
    <row r="2" spans="1:26" ht="15.75" thickTop="1" x14ac:dyDescent="0.25">
      <c r="A2" s="305" t="s">
        <v>305</v>
      </c>
      <c r="B2" s="306">
        <v>18</v>
      </c>
      <c r="C2" s="307">
        <v>60</v>
      </c>
      <c r="D2" s="308">
        <v>18</v>
      </c>
      <c r="E2" s="309">
        <v>60</v>
      </c>
      <c r="F2" s="306">
        <v>18</v>
      </c>
      <c r="G2" s="309">
        <v>60</v>
      </c>
      <c r="H2" s="306">
        <v>9</v>
      </c>
      <c r="I2" s="309">
        <v>30</v>
      </c>
    </row>
    <row r="3" spans="1:26" x14ac:dyDescent="0.25">
      <c r="A3" s="305" t="s">
        <v>313</v>
      </c>
      <c r="B3" s="312"/>
      <c r="C3" s="311"/>
      <c r="D3" s="313">
        <v>33</v>
      </c>
      <c r="E3" s="314">
        <v>20</v>
      </c>
      <c r="F3" s="313">
        <v>25</v>
      </c>
      <c r="G3" s="307">
        <v>31</v>
      </c>
      <c r="H3" s="372">
        <v>4</v>
      </c>
      <c r="I3" s="311">
        <v>24</v>
      </c>
    </row>
    <row r="4" spans="1:26" x14ac:dyDescent="0.25">
      <c r="A4" s="305" t="s">
        <v>306</v>
      </c>
      <c r="B4" s="312"/>
      <c r="C4" s="311"/>
      <c r="D4" s="440" t="s">
        <v>747</v>
      </c>
      <c r="E4" s="441"/>
      <c r="F4" s="440" t="s">
        <v>748</v>
      </c>
      <c r="G4" s="441"/>
      <c r="H4" s="432" t="s">
        <v>749</v>
      </c>
      <c r="I4" s="433"/>
    </row>
    <row r="5" spans="1:26" x14ac:dyDescent="0.25">
      <c r="A5" s="305" t="s">
        <v>316</v>
      </c>
      <c r="B5" s="308">
        <v>171</v>
      </c>
      <c r="C5" s="309">
        <v>397</v>
      </c>
      <c r="D5" s="308">
        <v>191</v>
      </c>
      <c r="E5" s="309">
        <v>360</v>
      </c>
      <c r="F5" s="308">
        <v>178</v>
      </c>
      <c r="G5" s="309">
        <v>393</v>
      </c>
      <c r="H5" s="308">
        <v>43</v>
      </c>
      <c r="I5" s="309">
        <v>115</v>
      </c>
    </row>
    <row r="6" spans="1:26" x14ac:dyDescent="0.25">
      <c r="A6" s="305" t="s">
        <v>307</v>
      </c>
      <c r="B6" s="440" t="s">
        <v>750</v>
      </c>
      <c r="C6" s="441"/>
      <c r="D6" s="440" t="s">
        <v>751</v>
      </c>
      <c r="E6" s="441"/>
      <c r="F6" s="440" t="s">
        <v>752</v>
      </c>
      <c r="G6" s="441"/>
      <c r="H6" s="440" t="s">
        <v>753</v>
      </c>
      <c r="I6" s="441"/>
    </row>
    <row r="7" spans="1:26" x14ac:dyDescent="0.25">
      <c r="A7" s="305" t="s">
        <v>293</v>
      </c>
      <c r="B7" s="440" t="s">
        <v>754</v>
      </c>
      <c r="C7" s="441"/>
      <c r="D7" s="440" t="s">
        <v>754</v>
      </c>
      <c r="E7" s="441"/>
      <c r="F7" s="440" t="s">
        <v>755</v>
      </c>
      <c r="G7" s="441"/>
      <c r="H7" s="440" t="s">
        <v>756</v>
      </c>
      <c r="I7" s="441"/>
    </row>
    <row r="8" spans="1:26" x14ac:dyDescent="0.25">
      <c r="A8" s="305" t="s">
        <v>294</v>
      </c>
      <c r="B8" s="440" t="s">
        <v>757</v>
      </c>
      <c r="C8" s="441"/>
      <c r="D8" s="440" t="s">
        <v>758</v>
      </c>
      <c r="E8" s="441"/>
      <c r="F8" s="440" t="s">
        <v>758</v>
      </c>
      <c r="G8" s="441"/>
      <c r="H8" s="442" t="s">
        <v>758</v>
      </c>
      <c r="I8" s="443"/>
    </row>
    <row r="9" spans="1:26" x14ac:dyDescent="0.25">
      <c r="A9" s="305" t="s">
        <v>454</v>
      </c>
      <c r="B9" s="306">
        <v>7</v>
      </c>
      <c r="C9" s="307">
        <v>960</v>
      </c>
      <c r="D9" s="306">
        <v>14</v>
      </c>
      <c r="E9" s="307">
        <v>925</v>
      </c>
      <c r="F9" s="306">
        <v>16</v>
      </c>
      <c r="G9" s="307">
        <v>943</v>
      </c>
      <c r="H9" s="306">
        <v>3</v>
      </c>
      <c r="I9" s="307">
        <v>923</v>
      </c>
    </row>
    <row r="10" spans="1:26" x14ac:dyDescent="0.25">
      <c r="A10" s="305" t="s">
        <v>455</v>
      </c>
      <c r="B10" s="346" t="s">
        <v>759</v>
      </c>
      <c r="C10" s="347"/>
      <c r="D10" s="346" t="s">
        <v>760</v>
      </c>
      <c r="E10" s="347"/>
      <c r="F10" s="346" t="s">
        <v>759</v>
      </c>
      <c r="G10" s="347"/>
      <c r="H10" s="346" t="s">
        <v>761</v>
      </c>
      <c r="I10" s="347"/>
    </row>
    <row r="11" spans="1:26" x14ac:dyDescent="0.25">
      <c r="A11" s="305" t="s">
        <v>317</v>
      </c>
      <c r="B11" s="324">
        <v>3.6934865900383138</v>
      </c>
      <c r="C11" s="311"/>
      <c r="D11" s="324">
        <v>3.5896686159844058</v>
      </c>
      <c r="E11" s="325" t="s">
        <v>762</v>
      </c>
      <c r="F11" s="324">
        <v>3.6797979797979798</v>
      </c>
      <c r="G11" s="325" t="s">
        <v>763</v>
      </c>
      <c r="H11" s="373">
        <v>3.8690476190476186</v>
      </c>
      <c r="I11" s="323"/>
    </row>
    <row r="12" spans="1:26" x14ac:dyDescent="0.25">
      <c r="A12" s="305" t="s">
        <v>764</v>
      </c>
      <c r="B12" s="318">
        <v>104</v>
      </c>
      <c r="C12" s="319">
        <v>102</v>
      </c>
      <c r="D12" s="318">
        <v>120</v>
      </c>
      <c r="E12" s="319">
        <v>100</v>
      </c>
      <c r="F12" s="318">
        <v>122</v>
      </c>
      <c r="G12" s="319">
        <v>104</v>
      </c>
      <c r="H12" s="318">
        <v>37</v>
      </c>
      <c r="I12" s="319">
        <v>91</v>
      </c>
    </row>
    <row r="13" spans="1:26" x14ac:dyDescent="0.25">
      <c r="A13" s="305" t="s">
        <v>308</v>
      </c>
      <c r="B13" s="432"/>
      <c r="C13" s="433"/>
      <c r="D13" s="436" t="s">
        <v>747</v>
      </c>
      <c r="E13" s="437"/>
      <c r="F13" s="436" t="s">
        <v>748</v>
      </c>
      <c r="G13" s="437"/>
      <c r="H13" s="432" t="s">
        <v>749</v>
      </c>
      <c r="I13" s="433"/>
    </row>
    <row r="14" spans="1:26" x14ac:dyDescent="0.25">
      <c r="A14" s="305" t="s">
        <v>765</v>
      </c>
      <c r="B14" s="432"/>
      <c r="C14" s="433"/>
      <c r="D14" s="436" t="s">
        <v>766</v>
      </c>
      <c r="E14" s="437"/>
      <c r="F14" s="436" t="s">
        <v>767</v>
      </c>
      <c r="G14" s="437"/>
      <c r="H14" s="432" t="s">
        <v>768</v>
      </c>
      <c r="I14" s="433"/>
    </row>
    <row r="15" spans="1:26" x14ac:dyDescent="0.25">
      <c r="A15" s="305" t="s">
        <v>769</v>
      </c>
      <c r="B15" s="432"/>
      <c r="C15" s="433"/>
      <c r="D15" s="436" t="s">
        <v>770</v>
      </c>
      <c r="E15" s="437"/>
      <c r="F15" s="436" t="s">
        <v>771</v>
      </c>
      <c r="G15" s="437"/>
      <c r="H15" s="432" t="s">
        <v>772</v>
      </c>
      <c r="I15" s="433"/>
    </row>
    <row r="16" spans="1:26" x14ac:dyDescent="0.25">
      <c r="A16" s="305" t="s">
        <v>309</v>
      </c>
      <c r="B16" s="436" t="s">
        <v>750</v>
      </c>
      <c r="C16" s="437"/>
      <c r="D16" s="436" t="s">
        <v>751</v>
      </c>
      <c r="E16" s="437"/>
      <c r="F16" s="436" t="s">
        <v>752</v>
      </c>
      <c r="G16" s="437"/>
      <c r="H16" s="436" t="s">
        <v>753</v>
      </c>
      <c r="I16" s="437"/>
    </row>
    <row r="17" spans="1:9" x14ac:dyDescent="0.25">
      <c r="A17" s="305" t="s">
        <v>773</v>
      </c>
      <c r="B17" s="436" t="s">
        <v>774</v>
      </c>
      <c r="C17" s="437"/>
      <c r="D17" s="436" t="s">
        <v>775</v>
      </c>
      <c r="E17" s="437"/>
      <c r="F17" s="436" t="s">
        <v>776</v>
      </c>
      <c r="G17" s="437"/>
      <c r="H17" s="438" t="s">
        <v>777</v>
      </c>
      <c r="I17" s="439"/>
    </row>
    <row r="18" spans="1:9" x14ac:dyDescent="0.25">
      <c r="A18" s="305" t="s">
        <v>318</v>
      </c>
      <c r="B18" s="326">
        <v>3.7888888888888892</v>
      </c>
      <c r="C18" s="311"/>
      <c r="D18" s="326">
        <v>3.8194444444444446</v>
      </c>
      <c r="E18" s="327" t="s">
        <v>778</v>
      </c>
      <c r="F18" s="326">
        <v>3.7888888888888892</v>
      </c>
      <c r="G18" s="327" t="s">
        <v>779</v>
      </c>
      <c r="H18" s="374">
        <v>4.166666666666667</v>
      </c>
      <c r="I18" s="323"/>
    </row>
    <row r="19" spans="1:9" x14ac:dyDescent="0.25">
      <c r="A19" s="305" t="s">
        <v>780</v>
      </c>
      <c r="B19" s="320">
        <v>11</v>
      </c>
      <c r="C19" s="321">
        <v>30</v>
      </c>
      <c r="D19" s="320">
        <v>7</v>
      </c>
      <c r="E19" s="321">
        <v>30</v>
      </c>
      <c r="F19" s="320">
        <v>9</v>
      </c>
      <c r="G19" s="321">
        <v>25</v>
      </c>
      <c r="H19" s="320">
        <v>2</v>
      </c>
      <c r="I19" s="321">
        <v>18</v>
      </c>
    </row>
    <row r="20" spans="1:9" x14ac:dyDescent="0.25">
      <c r="A20" s="305" t="s">
        <v>310</v>
      </c>
      <c r="B20" s="432"/>
      <c r="C20" s="433"/>
      <c r="D20" s="434" t="s">
        <v>781</v>
      </c>
      <c r="E20" s="435"/>
      <c r="F20" s="434" t="s">
        <v>782</v>
      </c>
      <c r="G20" s="435"/>
      <c r="H20" s="432" t="s">
        <v>781</v>
      </c>
      <c r="I20" s="433"/>
    </row>
    <row r="21" spans="1:9" x14ac:dyDescent="0.25">
      <c r="A21" s="305" t="s">
        <v>783</v>
      </c>
      <c r="B21" s="432"/>
      <c r="C21" s="433"/>
      <c r="D21" s="434" t="s">
        <v>781</v>
      </c>
      <c r="E21" s="435"/>
      <c r="F21" s="434" t="s">
        <v>782</v>
      </c>
      <c r="G21" s="435"/>
      <c r="H21" s="432" t="s">
        <v>781</v>
      </c>
      <c r="I21" s="433"/>
    </row>
    <row r="22" spans="1:9" x14ac:dyDescent="0.25">
      <c r="A22" s="305" t="s">
        <v>784</v>
      </c>
      <c r="B22" s="432"/>
      <c r="C22" s="433"/>
      <c r="D22" s="434" t="s">
        <v>785</v>
      </c>
      <c r="E22" s="435"/>
      <c r="F22" s="434" t="s">
        <v>786</v>
      </c>
      <c r="G22" s="435"/>
      <c r="H22" s="432" t="s">
        <v>787</v>
      </c>
      <c r="I22" s="433"/>
    </row>
    <row r="23" spans="1:9" x14ac:dyDescent="0.25">
      <c r="A23" s="305" t="s">
        <v>311</v>
      </c>
      <c r="B23" s="434" t="s">
        <v>788</v>
      </c>
      <c r="C23" s="435"/>
      <c r="D23" s="434" t="s">
        <v>789</v>
      </c>
      <c r="E23" s="435"/>
      <c r="F23" s="434" t="s">
        <v>790</v>
      </c>
      <c r="G23" s="435"/>
      <c r="H23" s="434" t="s">
        <v>791</v>
      </c>
      <c r="I23" s="435"/>
    </row>
    <row r="24" spans="1:9" ht="15.75" thickBot="1" x14ac:dyDescent="0.3">
      <c r="A24" s="315" t="s">
        <v>792</v>
      </c>
      <c r="B24" s="428" t="s">
        <v>793</v>
      </c>
      <c r="C24" s="429"/>
      <c r="D24" s="428" t="s">
        <v>794</v>
      </c>
      <c r="E24" s="429"/>
      <c r="F24" s="428" t="s">
        <v>795</v>
      </c>
      <c r="G24" s="429"/>
      <c r="H24" s="430" t="s">
        <v>796</v>
      </c>
      <c r="I24" s="431"/>
    </row>
    <row r="25" spans="1:9" s="310" customFormat="1" ht="15.75" thickTop="1" x14ac:dyDescent="0.25">
      <c r="B25" s="197"/>
      <c r="C25" s="197"/>
      <c r="D25" s="197"/>
      <c r="E25" s="197"/>
      <c r="F25" s="197"/>
      <c r="G25" s="197"/>
      <c r="H25" s="197"/>
      <c r="I25" s="197"/>
    </row>
    <row r="26" spans="1:9" s="310" customFormat="1" x14ac:dyDescent="0.25">
      <c r="B26" s="197"/>
      <c r="C26" s="197"/>
      <c r="D26" s="197"/>
      <c r="E26" s="197"/>
      <c r="F26" s="197"/>
      <c r="G26" s="197"/>
      <c r="H26" s="197"/>
      <c r="I26" s="197"/>
    </row>
    <row r="27" spans="1:9" s="310" customFormat="1" x14ac:dyDescent="0.25">
      <c r="B27" s="197"/>
      <c r="C27" s="197"/>
      <c r="D27" s="197"/>
      <c r="E27" s="197"/>
      <c r="F27" s="197"/>
      <c r="G27" s="197"/>
      <c r="H27" s="197"/>
      <c r="I27" s="197"/>
    </row>
    <row r="28" spans="1:9" s="310" customFormat="1" x14ac:dyDescent="0.25">
      <c r="B28" s="197"/>
      <c r="C28" s="197"/>
      <c r="D28" s="197"/>
      <c r="E28" s="197"/>
      <c r="F28" s="197"/>
      <c r="G28" s="197"/>
      <c r="H28" s="197"/>
      <c r="I28" s="197"/>
    </row>
    <row r="29" spans="1:9" s="310" customFormat="1" x14ac:dyDescent="0.25">
      <c r="B29" s="197"/>
      <c r="C29" s="197"/>
      <c r="D29" s="197"/>
      <c r="E29" s="197"/>
      <c r="F29" s="197"/>
      <c r="G29" s="197"/>
      <c r="H29" s="197"/>
      <c r="I29" s="197"/>
    </row>
    <row r="30" spans="1:9" s="310" customFormat="1" x14ac:dyDescent="0.25">
      <c r="B30" s="197"/>
      <c r="C30" s="197"/>
      <c r="D30" s="197"/>
      <c r="E30" s="197"/>
      <c r="F30" s="197"/>
      <c r="G30" s="197"/>
      <c r="H30" s="197"/>
      <c r="I30" s="197"/>
    </row>
    <row r="31" spans="1:9" s="310" customFormat="1" x14ac:dyDescent="0.25">
      <c r="B31" s="197"/>
      <c r="C31" s="197"/>
      <c r="D31" s="197"/>
      <c r="E31" s="197"/>
      <c r="F31" s="197"/>
      <c r="G31" s="197"/>
      <c r="H31" s="197"/>
      <c r="I31" s="197"/>
    </row>
    <row r="32" spans="1:9" s="310" customFormat="1" x14ac:dyDescent="0.25">
      <c r="B32" s="197"/>
      <c r="C32" s="197"/>
      <c r="D32" s="197"/>
      <c r="E32" s="197"/>
      <c r="F32" s="197"/>
      <c r="G32" s="197"/>
      <c r="H32" s="197"/>
      <c r="I32" s="197"/>
    </row>
    <row r="33" spans="2:9" s="310" customFormat="1" x14ac:dyDescent="0.25">
      <c r="B33" s="197"/>
      <c r="C33" s="197"/>
      <c r="D33" s="197"/>
      <c r="E33" s="197"/>
      <c r="F33" s="197"/>
      <c r="G33" s="197"/>
      <c r="H33" s="197"/>
      <c r="I33" s="197"/>
    </row>
    <row r="34" spans="2:9" s="310" customFormat="1" x14ac:dyDescent="0.25">
      <c r="B34" s="197"/>
      <c r="C34" s="197"/>
      <c r="D34" s="197"/>
      <c r="E34" s="197"/>
      <c r="F34" s="197"/>
      <c r="G34" s="197"/>
      <c r="H34" s="197"/>
      <c r="I34" s="197"/>
    </row>
    <row r="35" spans="2:9" s="310" customFormat="1" x14ac:dyDescent="0.25">
      <c r="B35" s="197"/>
      <c r="C35" s="197"/>
      <c r="D35" s="197"/>
      <c r="E35" s="197"/>
      <c r="F35" s="197"/>
      <c r="G35" s="197"/>
      <c r="H35" s="197"/>
      <c r="I35" s="197"/>
    </row>
    <row r="36" spans="2:9" s="310" customFormat="1" x14ac:dyDescent="0.25">
      <c r="B36" s="197"/>
      <c r="C36" s="197"/>
      <c r="D36" s="197"/>
      <c r="E36" s="197"/>
      <c r="F36" s="197"/>
      <c r="G36" s="197"/>
      <c r="H36" s="197"/>
      <c r="I36" s="197"/>
    </row>
    <row r="37" spans="2:9" s="310" customFormat="1" x14ac:dyDescent="0.25">
      <c r="B37" s="197"/>
      <c r="C37" s="197"/>
      <c r="D37" s="197"/>
      <c r="E37" s="197"/>
      <c r="F37" s="197"/>
      <c r="G37" s="197"/>
      <c r="H37" s="197"/>
      <c r="I37" s="197"/>
    </row>
    <row r="38" spans="2:9" s="310" customFormat="1" x14ac:dyDescent="0.25">
      <c r="B38" s="197"/>
      <c r="C38" s="197"/>
      <c r="D38" s="197"/>
      <c r="E38" s="197"/>
      <c r="F38" s="197"/>
      <c r="G38" s="197"/>
      <c r="H38" s="197"/>
      <c r="I38" s="197"/>
    </row>
    <row r="39" spans="2:9" s="310" customFormat="1" x14ac:dyDescent="0.25">
      <c r="B39" s="197"/>
      <c r="C39" s="197"/>
      <c r="D39" s="197"/>
      <c r="E39" s="197"/>
      <c r="F39" s="197"/>
      <c r="G39" s="197"/>
      <c r="H39" s="197"/>
      <c r="I39" s="197"/>
    </row>
    <row r="40" spans="2:9" s="310" customFormat="1" x14ac:dyDescent="0.25">
      <c r="B40" s="197"/>
      <c r="C40" s="197"/>
      <c r="D40" s="197"/>
      <c r="E40" s="197"/>
      <c r="F40" s="197"/>
      <c r="G40" s="197"/>
      <c r="H40" s="197"/>
      <c r="I40" s="197"/>
    </row>
    <row r="41" spans="2:9" s="310" customFormat="1" x14ac:dyDescent="0.25">
      <c r="B41" s="197"/>
      <c r="C41" s="197"/>
      <c r="D41" s="197"/>
      <c r="E41" s="197"/>
      <c r="F41" s="197"/>
      <c r="G41" s="197"/>
      <c r="H41" s="197"/>
      <c r="I41" s="197"/>
    </row>
    <row r="42" spans="2:9" s="310" customFormat="1" x14ac:dyDescent="0.25">
      <c r="B42" s="197"/>
      <c r="C42" s="197"/>
      <c r="D42" s="197"/>
      <c r="E42" s="197"/>
      <c r="F42" s="197"/>
      <c r="G42" s="197"/>
      <c r="H42" s="197"/>
      <c r="I42" s="197"/>
    </row>
    <row r="43" spans="2:9" s="310" customFormat="1" x14ac:dyDescent="0.25">
      <c r="B43" s="197"/>
      <c r="C43" s="197"/>
      <c r="D43" s="197"/>
      <c r="E43" s="197"/>
      <c r="F43" s="197"/>
      <c r="G43" s="197"/>
      <c r="H43" s="197"/>
      <c r="I43" s="197"/>
    </row>
    <row r="44" spans="2:9" s="310" customFormat="1" x14ac:dyDescent="0.25">
      <c r="B44" s="197"/>
      <c r="C44" s="197"/>
      <c r="D44" s="197"/>
      <c r="E44" s="197"/>
      <c r="F44" s="197"/>
      <c r="G44" s="197"/>
      <c r="H44" s="197"/>
      <c r="I44" s="197"/>
    </row>
    <row r="45" spans="2:9" s="310" customFormat="1" x14ac:dyDescent="0.25">
      <c r="B45" s="197"/>
      <c r="C45" s="197"/>
      <c r="D45" s="197"/>
      <c r="E45" s="197"/>
      <c r="F45" s="197"/>
      <c r="G45" s="197"/>
      <c r="H45" s="197"/>
      <c r="I45" s="197"/>
    </row>
    <row r="46" spans="2:9" s="310" customFormat="1" x14ac:dyDescent="0.25">
      <c r="B46" s="197"/>
      <c r="C46" s="197"/>
      <c r="D46" s="197"/>
      <c r="E46" s="197"/>
      <c r="F46" s="197"/>
      <c r="G46" s="197"/>
      <c r="H46" s="197"/>
      <c r="I46" s="197"/>
    </row>
    <row r="47" spans="2:9" s="310" customFormat="1" x14ac:dyDescent="0.25">
      <c r="B47" s="197"/>
      <c r="C47" s="197"/>
      <c r="D47" s="197"/>
      <c r="E47" s="197"/>
      <c r="F47" s="197"/>
      <c r="G47" s="197"/>
      <c r="H47" s="197"/>
      <c r="I47" s="197"/>
    </row>
    <row r="48" spans="2:9" s="310" customFormat="1" x14ac:dyDescent="0.25">
      <c r="B48" s="197"/>
      <c r="C48" s="197"/>
      <c r="D48" s="197"/>
      <c r="E48" s="197"/>
      <c r="F48" s="197"/>
      <c r="G48" s="197"/>
      <c r="H48" s="197"/>
      <c r="I48" s="197"/>
    </row>
    <row r="49" spans="2:9" s="310" customFormat="1" x14ac:dyDescent="0.25">
      <c r="B49" s="197"/>
      <c r="C49" s="197"/>
      <c r="D49" s="197"/>
      <c r="E49" s="197"/>
      <c r="F49" s="197"/>
      <c r="G49" s="197"/>
      <c r="H49" s="197"/>
      <c r="I49" s="197"/>
    </row>
    <row r="50" spans="2:9" s="310" customFormat="1" x14ac:dyDescent="0.25">
      <c r="B50" s="197"/>
      <c r="C50" s="197"/>
      <c r="D50" s="197"/>
      <c r="E50" s="197"/>
      <c r="F50" s="197"/>
      <c r="G50" s="197"/>
      <c r="H50" s="197"/>
      <c r="I50" s="197"/>
    </row>
    <row r="51" spans="2:9" s="310" customFormat="1" x14ac:dyDescent="0.25">
      <c r="B51" s="197"/>
      <c r="C51" s="197"/>
      <c r="D51" s="197"/>
      <c r="E51" s="197"/>
      <c r="F51" s="197"/>
      <c r="G51" s="197"/>
      <c r="H51" s="197"/>
      <c r="I51" s="197"/>
    </row>
    <row r="52" spans="2:9" s="310" customFormat="1" x14ac:dyDescent="0.25">
      <c r="B52" s="197"/>
      <c r="C52" s="197"/>
      <c r="D52" s="197"/>
      <c r="E52" s="197"/>
      <c r="F52" s="197"/>
      <c r="G52" s="197"/>
      <c r="H52" s="197"/>
      <c r="I52" s="197"/>
    </row>
    <row r="53" spans="2:9" s="310" customFormat="1" x14ac:dyDescent="0.25">
      <c r="B53" s="197"/>
      <c r="C53" s="197"/>
      <c r="D53" s="197"/>
      <c r="E53" s="197"/>
      <c r="F53" s="197"/>
      <c r="G53" s="197"/>
      <c r="H53" s="197"/>
      <c r="I53" s="197"/>
    </row>
    <row r="54" spans="2:9" s="310" customFormat="1" x14ac:dyDescent="0.25">
      <c r="B54" s="197"/>
      <c r="C54" s="197"/>
      <c r="D54" s="197"/>
      <c r="E54" s="197"/>
      <c r="F54" s="197"/>
      <c r="G54" s="197"/>
      <c r="H54" s="197"/>
      <c r="I54" s="197"/>
    </row>
    <row r="55" spans="2:9" s="310" customFormat="1" x14ac:dyDescent="0.25">
      <c r="B55" s="197"/>
      <c r="C55" s="197"/>
      <c r="D55" s="197"/>
      <c r="E55" s="197"/>
      <c r="F55" s="197"/>
      <c r="G55" s="197"/>
      <c r="H55" s="197"/>
      <c r="I55" s="197"/>
    </row>
    <row r="56" spans="2:9" s="310" customFormat="1" x14ac:dyDescent="0.25">
      <c r="B56" s="197"/>
      <c r="C56" s="197"/>
      <c r="D56" s="197"/>
      <c r="E56" s="197"/>
      <c r="F56" s="197"/>
      <c r="G56" s="197"/>
      <c r="H56" s="197"/>
      <c r="I56" s="197"/>
    </row>
    <row r="57" spans="2:9" s="310" customFormat="1" x14ac:dyDescent="0.25">
      <c r="B57" s="197"/>
      <c r="C57" s="197"/>
      <c r="D57" s="197"/>
      <c r="E57" s="197"/>
      <c r="F57" s="197"/>
      <c r="G57" s="197"/>
      <c r="H57" s="197"/>
      <c r="I57" s="197"/>
    </row>
    <row r="58" spans="2:9" s="310" customFormat="1" x14ac:dyDescent="0.25">
      <c r="B58" s="197"/>
      <c r="C58" s="197"/>
      <c r="D58" s="197"/>
      <c r="E58" s="197"/>
      <c r="F58" s="197"/>
      <c r="G58" s="197"/>
      <c r="H58" s="197"/>
      <c r="I58" s="197"/>
    </row>
    <row r="59" spans="2:9" s="310" customFormat="1" x14ac:dyDescent="0.25">
      <c r="B59" s="197"/>
      <c r="C59" s="197"/>
      <c r="D59" s="197"/>
      <c r="E59" s="197"/>
      <c r="F59" s="197"/>
      <c r="G59" s="197"/>
      <c r="H59" s="197"/>
      <c r="I59" s="197"/>
    </row>
    <row r="60" spans="2:9" s="310" customFormat="1" x14ac:dyDescent="0.25">
      <c r="B60" s="197"/>
      <c r="C60" s="197"/>
      <c r="D60" s="197"/>
      <c r="E60" s="197"/>
      <c r="F60" s="197"/>
      <c r="G60" s="197"/>
      <c r="H60" s="197"/>
      <c r="I60" s="197"/>
    </row>
    <row r="61" spans="2:9" s="310" customFormat="1" x14ac:dyDescent="0.25">
      <c r="B61" s="197"/>
      <c r="C61" s="197"/>
      <c r="D61" s="197"/>
      <c r="E61" s="197"/>
      <c r="F61" s="197"/>
      <c r="G61" s="197"/>
      <c r="H61" s="197"/>
      <c r="I61" s="197"/>
    </row>
    <row r="62" spans="2:9" s="310" customFormat="1" x14ac:dyDescent="0.25">
      <c r="B62" s="197"/>
      <c r="C62" s="197"/>
      <c r="D62" s="197"/>
      <c r="E62" s="197"/>
      <c r="F62" s="197"/>
      <c r="G62" s="197"/>
      <c r="H62" s="197"/>
      <c r="I62" s="197"/>
    </row>
    <row r="63" spans="2:9" s="310" customFormat="1" x14ac:dyDescent="0.25">
      <c r="B63" s="197"/>
      <c r="C63" s="197"/>
      <c r="D63" s="197"/>
      <c r="E63" s="197"/>
      <c r="F63" s="197"/>
      <c r="G63" s="197"/>
      <c r="H63" s="197"/>
      <c r="I63" s="197"/>
    </row>
    <row r="64" spans="2:9" s="310" customFormat="1" x14ac:dyDescent="0.25">
      <c r="B64" s="197"/>
      <c r="C64" s="197"/>
      <c r="D64" s="197"/>
      <c r="E64" s="197"/>
      <c r="F64" s="197"/>
      <c r="G64" s="197"/>
      <c r="H64" s="197"/>
      <c r="I64" s="197"/>
    </row>
    <row r="65" spans="2:9" s="310" customFormat="1" x14ac:dyDescent="0.25">
      <c r="B65" s="197"/>
      <c r="C65" s="197"/>
      <c r="D65" s="197"/>
      <c r="E65" s="197"/>
      <c r="F65" s="197"/>
      <c r="G65" s="197"/>
      <c r="H65" s="197"/>
      <c r="I65" s="197"/>
    </row>
    <row r="66" spans="2:9" s="310" customFormat="1" x14ac:dyDescent="0.25">
      <c r="B66" s="197"/>
      <c r="C66" s="197"/>
      <c r="D66" s="197"/>
      <c r="E66" s="197"/>
      <c r="F66" s="197"/>
      <c r="G66" s="197"/>
      <c r="H66" s="197"/>
      <c r="I66" s="197"/>
    </row>
    <row r="67" spans="2:9" s="310" customFormat="1" x14ac:dyDescent="0.25">
      <c r="B67" s="197"/>
      <c r="C67" s="197"/>
      <c r="D67" s="197"/>
      <c r="E67" s="197"/>
      <c r="F67" s="197"/>
      <c r="G67" s="197"/>
      <c r="H67" s="197"/>
      <c r="I67" s="197"/>
    </row>
    <row r="68" spans="2:9" s="310" customFormat="1" x14ac:dyDescent="0.25">
      <c r="B68" s="197"/>
      <c r="C68" s="197"/>
      <c r="D68" s="197"/>
      <c r="E68" s="197"/>
      <c r="F68" s="197"/>
      <c r="G68" s="197"/>
      <c r="H68" s="197"/>
      <c r="I68" s="197"/>
    </row>
    <row r="69" spans="2:9" s="310" customFormat="1" x14ac:dyDescent="0.25">
      <c r="B69" s="197"/>
      <c r="C69" s="197"/>
      <c r="D69" s="197"/>
      <c r="E69" s="197"/>
      <c r="F69" s="197"/>
      <c r="G69" s="197"/>
      <c r="H69" s="197"/>
      <c r="I69" s="197"/>
    </row>
    <row r="70" spans="2:9" s="310" customFormat="1" x14ac:dyDescent="0.25">
      <c r="B70" s="197"/>
      <c r="C70" s="197"/>
      <c r="D70" s="197"/>
      <c r="E70" s="197"/>
      <c r="F70" s="197"/>
      <c r="G70" s="197"/>
      <c r="H70" s="197"/>
      <c r="I70" s="197"/>
    </row>
    <row r="71" spans="2:9" s="310" customFormat="1" x14ac:dyDescent="0.25">
      <c r="B71" s="197"/>
      <c r="C71" s="197"/>
      <c r="D71" s="197"/>
      <c r="E71" s="197"/>
      <c r="F71" s="197"/>
      <c r="G71" s="197"/>
      <c r="H71" s="197"/>
      <c r="I71" s="197"/>
    </row>
    <row r="72" spans="2:9" s="310" customFormat="1" x14ac:dyDescent="0.25">
      <c r="B72" s="197"/>
      <c r="C72" s="197"/>
      <c r="D72" s="197"/>
      <c r="E72" s="197"/>
      <c r="F72" s="197"/>
      <c r="G72" s="197"/>
      <c r="H72" s="197"/>
      <c r="I72" s="197"/>
    </row>
    <row r="73" spans="2:9" s="310" customFormat="1" x14ac:dyDescent="0.25">
      <c r="B73" s="197"/>
      <c r="C73" s="197"/>
      <c r="D73" s="197"/>
      <c r="E73" s="197"/>
      <c r="F73" s="197"/>
      <c r="G73" s="197"/>
      <c r="H73" s="197"/>
      <c r="I73" s="197"/>
    </row>
    <row r="74" spans="2:9" s="310" customFormat="1" x14ac:dyDescent="0.25">
      <c r="B74" s="197"/>
      <c r="C74" s="197"/>
      <c r="D74" s="197"/>
      <c r="E74" s="197"/>
      <c r="F74" s="197"/>
      <c r="G74" s="197"/>
      <c r="H74" s="197"/>
      <c r="I74" s="197"/>
    </row>
    <row r="75" spans="2:9" s="310" customFormat="1" x14ac:dyDescent="0.25">
      <c r="B75" s="197"/>
      <c r="C75" s="197"/>
      <c r="D75" s="197"/>
      <c r="E75" s="197"/>
      <c r="F75" s="197"/>
      <c r="G75" s="197"/>
      <c r="H75" s="197"/>
      <c r="I75" s="197"/>
    </row>
    <row r="76" spans="2:9" s="310" customFormat="1" x14ac:dyDescent="0.25">
      <c r="B76" s="197"/>
      <c r="C76" s="197"/>
      <c r="D76" s="197"/>
      <c r="E76" s="197"/>
      <c r="F76" s="197"/>
      <c r="G76" s="197"/>
      <c r="H76" s="197"/>
      <c r="I76" s="197"/>
    </row>
    <row r="77" spans="2:9" s="310" customFormat="1" x14ac:dyDescent="0.25">
      <c r="B77" s="197"/>
      <c r="C77" s="197"/>
      <c r="D77" s="197"/>
      <c r="E77" s="197"/>
      <c r="F77" s="197"/>
      <c r="G77" s="197"/>
      <c r="H77" s="197"/>
      <c r="I77" s="197"/>
    </row>
    <row r="78" spans="2:9" s="310" customFormat="1" x14ac:dyDescent="0.25">
      <c r="B78" s="197"/>
      <c r="C78" s="197"/>
      <c r="D78" s="197"/>
      <c r="E78" s="197"/>
      <c r="F78" s="197"/>
      <c r="G78" s="197"/>
      <c r="H78" s="197"/>
      <c r="I78" s="197"/>
    </row>
    <row r="79" spans="2:9" s="310" customFormat="1" x14ac:dyDescent="0.25">
      <c r="B79" s="197"/>
      <c r="C79" s="197"/>
      <c r="D79" s="197"/>
      <c r="E79" s="197"/>
      <c r="F79" s="197"/>
      <c r="G79" s="197"/>
      <c r="H79" s="197"/>
      <c r="I79" s="197"/>
    </row>
    <row r="80" spans="2:9" s="310" customFormat="1" x14ac:dyDescent="0.25">
      <c r="B80" s="197"/>
      <c r="C80" s="197"/>
      <c r="D80" s="197"/>
      <c r="E80" s="197"/>
      <c r="F80" s="197"/>
      <c r="G80" s="197"/>
      <c r="H80" s="197"/>
      <c r="I80" s="197"/>
    </row>
    <row r="81" spans="2:9" s="310" customFormat="1" x14ac:dyDescent="0.25">
      <c r="B81" s="197"/>
      <c r="C81" s="197"/>
      <c r="D81" s="197"/>
      <c r="E81" s="197"/>
      <c r="F81" s="197"/>
      <c r="G81" s="197"/>
      <c r="H81" s="197"/>
      <c r="I81" s="197"/>
    </row>
    <row r="82" spans="2:9" s="310" customFormat="1" x14ac:dyDescent="0.25">
      <c r="B82" s="197"/>
      <c r="C82" s="197"/>
      <c r="D82" s="197"/>
      <c r="E82" s="197"/>
      <c r="F82" s="197"/>
      <c r="G82" s="197"/>
      <c r="H82" s="197"/>
      <c r="I82" s="197"/>
    </row>
    <row r="83" spans="2:9" s="310" customFormat="1" x14ac:dyDescent="0.25">
      <c r="B83" s="197"/>
      <c r="C83" s="197"/>
      <c r="D83" s="197"/>
      <c r="E83" s="197"/>
      <c r="F83" s="197"/>
      <c r="G83" s="197"/>
      <c r="H83" s="197"/>
      <c r="I83" s="197"/>
    </row>
    <row r="84" spans="2:9" s="310" customFormat="1" x14ac:dyDescent="0.25">
      <c r="B84" s="197"/>
      <c r="C84" s="197"/>
      <c r="D84" s="197"/>
      <c r="E84" s="197"/>
      <c r="F84" s="197"/>
      <c r="G84" s="197"/>
      <c r="H84" s="197"/>
      <c r="I84" s="197"/>
    </row>
    <row r="85" spans="2:9" s="310" customFormat="1" x14ac:dyDescent="0.25">
      <c r="B85" s="197"/>
      <c r="C85" s="197"/>
      <c r="D85" s="197"/>
      <c r="E85" s="197"/>
      <c r="F85" s="197"/>
      <c r="G85" s="197"/>
      <c r="H85" s="197"/>
      <c r="I85" s="197"/>
    </row>
    <row r="86" spans="2:9" s="310" customFormat="1" x14ac:dyDescent="0.25">
      <c r="B86" s="197"/>
      <c r="C86" s="197"/>
      <c r="D86" s="197"/>
      <c r="E86" s="197"/>
      <c r="F86" s="197"/>
      <c r="G86" s="197"/>
      <c r="H86" s="197"/>
      <c r="I86" s="197"/>
    </row>
    <row r="87" spans="2:9" s="310" customFormat="1" x14ac:dyDescent="0.25">
      <c r="B87" s="197"/>
      <c r="C87" s="197"/>
      <c r="D87" s="197"/>
      <c r="E87" s="197"/>
      <c r="F87" s="197"/>
      <c r="G87" s="197"/>
      <c r="H87" s="197"/>
      <c r="I87" s="197"/>
    </row>
    <row r="88" spans="2:9" s="310" customFormat="1" x14ac:dyDescent="0.25">
      <c r="B88" s="197"/>
      <c r="C88" s="197"/>
      <c r="D88" s="197"/>
      <c r="E88" s="197"/>
      <c r="F88" s="197"/>
      <c r="G88" s="197"/>
      <c r="H88" s="197"/>
      <c r="I88" s="197"/>
    </row>
    <row r="89" spans="2:9" s="310" customFormat="1" x14ac:dyDescent="0.25">
      <c r="B89" s="197"/>
      <c r="C89" s="197"/>
      <c r="D89" s="197"/>
      <c r="E89" s="197"/>
      <c r="F89" s="197"/>
      <c r="G89" s="197"/>
      <c r="H89" s="197"/>
      <c r="I89" s="197"/>
    </row>
    <row r="90" spans="2:9" s="310" customFormat="1" x14ac:dyDescent="0.25">
      <c r="B90" s="197"/>
      <c r="C90" s="197"/>
      <c r="D90" s="197"/>
      <c r="E90" s="197"/>
      <c r="F90" s="197"/>
      <c r="G90" s="197"/>
      <c r="H90" s="197"/>
      <c r="I90" s="197"/>
    </row>
    <row r="91" spans="2:9" s="310" customFormat="1" x14ac:dyDescent="0.25">
      <c r="B91" s="197"/>
      <c r="C91" s="197"/>
      <c r="D91" s="197"/>
      <c r="E91" s="197"/>
      <c r="F91" s="197"/>
      <c r="G91" s="197"/>
      <c r="H91" s="197"/>
      <c r="I91" s="197"/>
    </row>
    <row r="92" spans="2:9" s="310" customFormat="1" x14ac:dyDescent="0.25">
      <c r="B92" s="197"/>
      <c r="C92" s="197"/>
      <c r="D92" s="197"/>
      <c r="E92" s="197"/>
      <c r="F92" s="197"/>
      <c r="G92" s="197"/>
      <c r="H92" s="197"/>
      <c r="I92" s="197"/>
    </row>
    <row r="93" spans="2:9" s="310" customFormat="1" x14ac:dyDescent="0.25">
      <c r="B93" s="197"/>
      <c r="C93" s="197"/>
      <c r="D93" s="197"/>
      <c r="E93" s="197"/>
      <c r="F93" s="197"/>
      <c r="G93" s="197"/>
      <c r="H93" s="197"/>
      <c r="I93" s="197"/>
    </row>
    <row r="94" spans="2:9" s="310" customFormat="1" x14ac:dyDescent="0.25">
      <c r="B94" s="197"/>
      <c r="C94" s="197"/>
      <c r="D94" s="197"/>
      <c r="E94" s="197"/>
      <c r="F94" s="197"/>
      <c r="G94" s="197"/>
      <c r="H94" s="197"/>
      <c r="I94" s="197"/>
    </row>
    <row r="95" spans="2:9" s="310" customFormat="1" x14ac:dyDescent="0.25">
      <c r="B95" s="197"/>
      <c r="C95" s="197"/>
      <c r="D95" s="197"/>
      <c r="E95" s="197"/>
      <c r="F95" s="197"/>
      <c r="G95" s="197"/>
      <c r="H95" s="197"/>
      <c r="I95" s="197"/>
    </row>
    <row r="96" spans="2:9" s="310" customFormat="1" x14ac:dyDescent="0.25">
      <c r="B96" s="197"/>
      <c r="C96" s="197"/>
      <c r="D96" s="197"/>
      <c r="E96" s="197"/>
      <c r="F96" s="197"/>
      <c r="G96" s="197"/>
      <c r="H96" s="197"/>
      <c r="I96" s="197"/>
    </row>
    <row r="97" spans="2:9" s="310" customFormat="1" x14ac:dyDescent="0.25">
      <c r="B97" s="197"/>
      <c r="C97" s="197"/>
      <c r="D97" s="197"/>
      <c r="E97" s="197"/>
      <c r="F97" s="197"/>
      <c r="G97" s="197"/>
      <c r="H97" s="197"/>
      <c r="I97" s="197"/>
    </row>
    <row r="98" spans="2:9" s="310" customFormat="1" x14ac:dyDescent="0.25">
      <c r="B98" s="197"/>
      <c r="C98" s="197"/>
      <c r="D98" s="197"/>
      <c r="E98" s="197"/>
      <c r="F98" s="197"/>
      <c r="G98" s="197"/>
      <c r="H98" s="197"/>
      <c r="I98" s="197"/>
    </row>
    <row r="99" spans="2:9" s="310" customFormat="1" x14ac:dyDescent="0.25">
      <c r="B99" s="197"/>
      <c r="C99" s="197"/>
      <c r="D99" s="197"/>
      <c r="E99" s="197"/>
      <c r="F99" s="197"/>
      <c r="G99" s="197"/>
      <c r="H99" s="197"/>
      <c r="I99" s="197"/>
    </row>
    <row r="100" spans="2:9" s="310" customFormat="1" x14ac:dyDescent="0.25">
      <c r="B100" s="197"/>
      <c r="C100" s="197"/>
      <c r="D100" s="197"/>
      <c r="E100" s="197"/>
      <c r="F100" s="197"/>
      <c r="G100" s="197"/>
      <c r="H100" s="197"/>
      <c r="I100" s="197"/>
    </row>
    <row r="101" spans="2:9" s="310" customFormat="1" x14ac:dyDescent="0.25">
      <c r="B101" s="197"/>
      <c r="C101" s="197"/>
      <c r="D101" s="197"/>
      <c r="E101" s="197"/>
      <c r="F101" s="197"/>
      <c r="G101" s="197"/>
      <c r="H101" s="197"/>
      <c r="I101" s="197"/>
    </row>
    <row r="102" spans="2:9" s="310" customFormat="1" x14ac:dyDescent="0.25">
      <c r="B102" s="197"/>
      <c r="C102" s="197"/>
      <c r="D102" s="197"/>
      <c r="E102" s="197"/>
      <c r="F102" s="197"/>
      <c r="G102" s="197"/>
      <c r="H102" s="197"/>
      <c r="I102" s="197"/>
    </row>
    <row r="103" spans="2:9" s="310" customFormat="1" x14ac:dyDescent="0.25">
      <c r="B103" s="197"/>
      <c r="C103" s="197"/>
      <c r="D103" s="197"/>
      <c r="E103" s="197"/>
      <c r="F103" s="197"/>
      <c r="G103" s="197"/>
      <c r="H103" s="197"/>
      <c r="I103" s="197"/>
    </row>
    <row r="104" spans="2:9" s="310" customFormat="1" x14ac:dyDescent="0.25">
      <c r="B104" s="197"/>
      <c r="C104" s="197"/>
      <c r="D104" s="197"/>
      <c r="E104" s="197"/>
      <c r="F104" s="197"/>
      <c r="G104" s="197"/>
      <c r="H104" s="197"/>
      <c r="I104" s="197"/>
    </row>
    <row r="105" spans="2:9" s="310" customFormat="1" x14ac:dyDescent="0.25">
      <c r="B105" s="197"/>
      <c r="C105" s="197"/>
      <c r="D105" s="197"/>
      <c r="E105" s="197"/>
      <c r="F105" s="197"/>
      <c r="G105" s="197"/>
      <c r="H105" s="197"/>
      <c r="I105" s="197"/>
    </row>
    <row r="106" spans="2:9" s="310" customFormat="1" x14ac:dyDescent="0.25">
      <c r="B106" s="197"/>
      <c r="C106" s="197"/>
      <c r="D106" s="197"/>
      <c r="E106" s="197"/>
      <c r="F106" s="197"/>
      <c r="G106" s="197"/>
      <c r="H106" s="197"/>
      <c r="I106" s="197"/>
    </row>
    <row r="107" spans="2:9" s="310" customFormat="1" x14ac:dyDescent="0.25">
      <c r="B107" s="197"/>
      <c r="C107" s="197"/>
      <c r="D107" s="197"/>
      <c r="E107" s="197"/>
      <c r="F107" s="197"/>
      <c r="G107" s="197"/>
      <c r="H107" s="197"/>
      <c r="I107" s="197"/>
    </row>
    <row r="108" spans="2:9" s="310" customFormat="1" x14ac:dyDescent="0.25">
      <c r="B108" s="197"/>
      <c r="C108" s="197"/>
      <c r="D108" s="197"/>
      <c r="E108" s="197"/>
      <c r="F108" s="197"/>
      <c r="G108" s="197"/>
      <c r="H108" s="197"/>
      <c r="I108" s="197"/>
    </row>
    <row r="109" spans="2:9" s="310" customFormat="1" x14ac:dyDescent="0.25">
      <c r="B109" s="197"/>
      <c r="C109" s="197"/>
      <c r="D109" s="197"/>
      <c r="E109" s="197"/>
      <c r="F109" s="197"/>
      <c r="G109" s="197"/>
      <c r="H109" s="197"/>
      <c r="I109" s="197"/>
    </row>
    <row r="110" spans="2:9" s="310" customFormat="1" x14ac:dyDescent="0.25">
      <c r="B110" s="197"/>
      <c r="C110" s="197"/>
      <c r="D110" s="197"/>
      <c r="E110" s="197"/>
      <c r="F110" s="197"/>
      <c r="G110" s="197"/>
      <c r="H110" s="197"/>
      <c r="I110" s="197"/>
    </row>
    <row r="111" spans="2:9" s="310" customFormat="1" x14ac:dyDescent="0.25">
      <c r="B111" s="197"/>
      <c r="C111" s="197"/>
      <c r="D111" s="197"/>
      <c r="E111" s="197"/>
      <c r="F111" s="197"/>
      <c r="G111" s="197"/>
      <c r="H111" s="197"/>
      <c r="I111" s="197"/>
    </row>
    <row r="112" spans="2:9" s="310" customFormat="1" x14ac:dyDescent="0.25">
      <c r="B112" s="197"/>
      <c r="C112" s="197"/>
      <c r="D112" s="197"/>
      <c r="E112" s="197"/>
      <c r="F112" s="197"/>
      <c r="G112" s="197"/>
      <c r="H112" s="197"/>
      <c r="I112" s="197"/>
    </row>
    <row r="113" spans="2:9" s="310" customFormat="1" x14ac:dyDescent="0.25">
      <c r="B113" s="197"/>
      <c r="C113" s="197"/>
      <c r="D113" s="197"/>
      <c r="E113" s="197"/>
      <c r="F113" s="197"/>
      <c r="G113" s="197"/>
      <c r="H113" s="197"/>
      <c r="I113" s="197"/>
    </row>
    <row r="114" spans="2:9" s="310" customFormat="1" x14ac:dyDescent="0.25">
      <c r="B114" s="197"/>
      <c r="C114" s="197"/>
      <c r="D114" s="197"/>
      <c r="E114" s="197"/>
      <c r="F114" s="197"/>
      <c r="G114" s="197"/>
      <c r="H114" s="197"/>
      <c r="I114" s="197"/>
    </row>
    <row r="115" spans="2:9" s="310" customFormat="1" x14ac:dyDescent="0.25">
      <c r="B115" s="197"/>
      <c r="C115" s="197"/>
      <c r="D115" s="197"/>
      <c r="E115" s="197"/>
      <c r="F115" s="197"/>
      <c r="G115" s="197"/>
      <c r="H115" s="197"/>
      <c r="I115" s="197"/>
    </row>
    <row r="116" spans="2:9" s="310" customFormat="1" x14ac:dyDescent="0.25">
      <c r="B116" s="197"/>
      <c r="C116" s="197"/>
      <c r="D116" s="197"/>
      <c r="E116" s="197"/>
      <c r="F116" s="197"/>
      <c r="G116" s="197"/>
      <c r="H116" s="197"/>
      <c r="I116" s="197"/>
    </row>
    <row r="117" spans="2:9" s="310" customFormat="1" x14ac:dyDescent="0.25">
      <c r="B117" s="197"/>
      <c r="C117" s="197"/>
      <c r="D117" s="197"/>
      <c r="E117" s="197"/>
      <c r="F117" s="197"/>
      <c r="G117" s="197"/>
      <c r="H117" s="197"/>
      <c r="I117" s="197"/>
    </row>
    <row r="118" spans="2:9" s="310" customFormat="1" x14ac:dyDescent="0.25">
      <c r="B118" s="197"/>
      <c r="C118" s="197"/>
      <c r="D118" s="197"/>
      <c r="E118" s="197"/>
      <c r="F118" s="197"/>
      <c r="G118" s="197"/>
      <c r="H118" s="197"/>
      <c r="I118" s="197"/>
    </row>
    <row r="119" spans="2:9" s="310" customFormat="1" x14ac:dyDescent="0.25">
      <c r="B119" s="197"/>
      <c r="C119" s="197"/>
      <c r="D119" s="197"/>
      <c r="E119" s="197"/>
      <c r="F119" s="197"/>
      <c r="G119" s="197"/>
      <c r="H119" s="197"/>
      <c r="I119" s="197"/>
    </row>
    <row r="120" spans="2:9" s="310" customFormat="1" x14ac:dyDescent="0.25">
      <c r="B120" s="197"/>
      <c r="C120" s="197"/>
      <c r="D120" s="197"/>
      <c r="E120" s="197"/>
      <c r="F120" s="197"/>
      <c r="G120" s="197"/>
      <c r="H120" s="197"/>
      <c r="I120" s="197"/>
    </row>
    <row r="121" spans="2:9" s="310" customFormat="1" x14ac:dyDescent="0.25">
      <c r="B121" s="197"/>
      <c r="C121" s="197"/>
      <c r="D121" s="197"/>
      <c r="E121" s="197"/>
      <c r="F121" s="197"/>
      <c r="G121" s="197"/>
      <c r="H121" s="197"/>
      <c r="I121" s="197"/>
    </row>
    <row r="122" spans="2:9" s="310" customFormat="1" x14ac:dyDescent="0.25">
      <c r="B122" s="197"/>
      <c r="C122" s="197"/>
      <c r="D122" s="197"/>
      <c r="E122" s="197"/>
      <c r="F122" s="197"/>
      <c r="G122" s="197"/>
      <c r="H122" s="197"/>
      <c r="I122" s="197"/>
    </row>
    <row r="123" spans="2:9" s="310" customFormat="1" x14ac:dyDescent="0.25">
      <c r="B123" s="197"/>
      <c r="C123" s="197"/>
      <c r="D123" s="197"/>
      <c r="E123" s="197"/>
      <c r="F123" s="197"/>
      <c r="G123" s="197"/>
      <c r="H123" s="197"/>
      <c r="I123" s="197"/>
    </row>
    <row r="124" spans="2:9" s="310" customFormat="1" x14ac:dyDescent="0.25">
      <c r="B124" s="197"/>
      <c r="C124" s="197"/>
      <c r="D124" s="197"/>
      <c r="E124" s="197"/>
      <c r="F124" s="197"/>
      <c r="G124" s="197"/>
      <c r="H124" s="197"/>
      <c r="I124" s="197"/>
    </row>
    <row r="125" spans="2:9" s="310" customFormat="1" x14ac:dyDescent="0.25">
      <c r="B125" s="197"/>
      <c r="C125" s="197"/>
      <c r="D125" s="197"/>
      <c r="E125" s="197"/>
      <c r="F125" s="197"/>
      <c r="G125" s="197"/>
      <c r="H125" s="197"/>
      <c r="I125" s="197"/>
    </row>
    <row r="126" spans="2:9" s="310" customFormat="1" x14ac:dyDescent="0.25">
      <c r="B126" s="197"/>
      <c r="C126" s="197"/>
      <c r="D126" s="197"/>
      <c r="E126" s="197"/>
      <c r="F126" s="197"/>
      <c r="G126" s="197"/>
      <c r="H126" s="197"/>
      <c r="I126" s="197"/>
    </row>
    <row r="127" spans="2:9" s="310" customFormat="1" x14ac:dyDescent="0.25">
      <c r="B127" s="197"/>
      <c r="C127" s="197"/>
      <c r="D127" s="197"/>
      <c r="E127" s="197"/>
      <c r="F127" s="197"/>
      <c r="G127" s="197"/>
      <c r="H127" s="197"/>
      <c r="I127" s="197"/>
    </row>
    <row r="128" spans="2:9" s="310" customFormat="1" x14ac:dyDescent="0.25">
      <c r="B128" s="197"/>
      <c r="C128" s="197"/>
      <c r="D128" s="197"/>
      <c r="E128" s="197"/>
      <c r="F128" s="197"/>
      <c r="G128" s="197"/>
      <c r="H128" s="197"/>
      <c r="I128" s="197"/>
    </row>
    <row r="129" spans="2:9" s="310" customFormat="1" x14ac:dyDescent="0.25">
      <c r="B129" s="197"/>
      <c r="C129" s="197"/>
      <c r="D129" s="197"/>
      <c r="E129" s="197"/>
      <c r="F129" s="197"/>
      <c r="G129" s="197"/>
      <c r="H129" s="197"/>
      <c r="I129" s="197"/>
    </row>
    <row r="130" spans="2:9" s="310" customFormat="1" x14ac:dyDescent="0.25">
      <c r="B130" s="197"/>
      <c r="C130" s="197"/>
      <c r="D130" s="197"/>
      <c r="E130" s="197"/>
      <c r="F130" s="197"/>
      <c r="G130" s="197"/>
      <c r="H130" s="197"/>
      <c r="I130" s="197"/>
    </row>
    <row r="131" spans="2:9" s="310" customFormat="1" x14ac:dyDescent="0.25">
      <c r="B131" s="197"/>
      <c r="C131" s="197"/>
      <c r="D131" s="197"/>
      <c r="E131" s="197"/>
      <c r="F131" s="197"/>
      <c r="G131" s="197"/>
      <c r="H131" s="197"/>
      <c r="I131" s="197"/>
    </row>
    <row r="132" spans="2:9" s="310" customFormat="1" x14ac:dyDescent="0.25">
      <c r="B132" s="197"/>
      <c r="C132" s="197"/>
      <c r="D132" s="197"/>
      <c r="E132" s="197"/>
      <c r="F132" s="197"/>
      <c r="G132" s="197"/>
      <c r="H132" s="197"/>
      <c r="I132" s="197"/>
    </row>
    <row r="133" spans="2:9" s="310" customFormat="1" x14ac:dyDescent="0.25">
      <c r="B133" s="197"/>
      <c r="C133" s="197"/>
      <c r="D133" s="197"/>
      <c r="E133" s="197"/>
      <c r="F133" s="197"/>
      <c r="G133" s="197"/>
      <c r="H133" s="197"/>
      <c r="I133" s="197"/>
    </row>
    <row r="134" spans="2:9" s="310" customFormat="1" x14ac:dyDescent="0.25">
      <c r="B134" s="197"/>
      <c r="C134" s="197"/>
      <c r="D134" s="197"/>
      <c r="E134" s="197"/>
      <c r="F134" s="197"/>
      <c r="G134" s="197"/>
      <c r="H134" s="197"/>
      <c r="I134" s="197"/>
    </row>
    <row r="135" spans="2:9" s="310" customFormat="1" x14ac:dyDescent="0.25">
      <c r="B135" s="197"/>
      <c r="C135" s="197"/>
      <c r="D135" s="197"/>
      <c r="E135" s="197"/>
      <c r="F135" s="197"/>
      <c r="G135" s="197"/>
      <c r="H135" s="197"/>
      <c r="I135" s="197"/>
    </row>
    <row r="136" spans="2:9" s="310" customFormat="1" x14ac:dyDescent="0.25">
      <c r="B136" s="197"/>
      <c r="C136" s="197"/>
      <c r="D136" s="197"/>
      <c r="E136" s="197"/>
      <c r="F136" s="197"/>
      <c r="G136" s="197"/>
      <c r="H136" s="197"/>
      <c r="I136" s="197"/>
    </row>
    <row r="137" spans="2:9" s="310" customFormat="1" x14ac:dyDescent="0.25">
      <c r="B137" s="197"/>
      <c r="C137" s="197"/>
      <c r="D137" s="197"/>
      <c r="E137" s="197"/>
      <c r="F137" s="197"/>
      <c r="G137" s="197"/>
      <c r="H137" s="197"/>
      <c r="I137" s="197"/>
    </row>
    <row r="138" spans="2:9" s="310" customFormat="1" x14ac:dyDescent="0.25">
      <c r="B138" s="197"/>
      <c r="C138" s="197"/>
      <c r="D138" s="197"/>
      <c r="E138" s="197"/>
      <c r="F138" s="197"/>
      <c r="G138" s="197"/>
      <c r="H138" s="197"/>
      <c r="I138" s="197"/>
    </row>
    <row r="139" spans="2:9" s="310" customFormat="1" x14ac:dyDescent="0.25">
      <c r="B139" s="197"/>
      <c r="C139" s="197"/>
      <c r="D139" s="197"/>
      <c r="E139" s="197"/>
      <c r="F139" s="197"/>
      <c r="G139" s="197"/>
      <c r="H139" s="197"/>
      <c r="I139" s="197"/>
    </row>
    <row r="140" spans="2:9" s="310" customFormat="1" x14ac:dyDescent="0.25">
      <c r="B140" s="197"/>
      <c r="C140" s="197"/>
      <c r="D140" s="197"/>
      <c r="E140" s="197"/>
      <c r="F140" s="197"/>
      <c r="G140" s="197"/>
      <c r="H140" s="197"/>
      <c r="I140" s="197"/>
    </row>
    <row r="141" spans="2:9" s="310" customFormat="1" x14ac:dyDescent="0.25">
      <c r="B141" s="197"/>
      <c r="C141" s="197"/>
      <c r="D141" s="197"/>
      <c r="E141" s="197"/>
      <c r="F141" s="197"/>
      <c r="G141" s="197"/>
      <c r="H141" s="197"/>
      <c r="I141" s="197"/>
    </row>
    <row r="142" spans="2:9" s="310" customFormat="1" x14ac:dyDescent="0.25">
      <c r="B142" s="197"/>
      <c r="C142" s="197"/>
      <c r="D142" s="197"/>
      <c r="E142" s="197"/>
      <c r="F142" s="197"/>
      <c r="G142" s="197"/>
      <c r="H142" s="197"/>
      <c r="I142" s="197"/>
    </row>
    <row r="143" spans="2:9" s="310" customFormat="1" x14ac:dyDescent="0.25">
      <c r="B143" s="197"/>
      <c r="C143" s="197"/>
      <c r="D143" s="197"/>
      <c r="E143" s="197"/>
      <c r="F143" s="197"/>
      <c r="G143" s="197"/>
      <c r="H143" s="197"/>
      <c r="I143" s="197"/>
    </row>
    <row r="144" spans="2:9" s="310" customFormat="1" x14ac:dyDescent="0.25">
      <c r="B144" s="197"/>
      <c r="C144" s="197"/>
      <c r="D144" s="197"/>
      <c r="E144" s="197"/>
      <c r="F144" s="197"/>
      <c r="G144" s="197"/>
      <c r="H144" s="197"/>
      <c r="I144" s="197"/>
    </row>
    <row r="145" spans="2:9" s="310" customFormat="1" x14ac:dyDescent="0.25">
      <c r="B145" s="197"/>
      <c r="C145" s="197"/>
      <c r="D145" s="197"/>
      <c r="E145" s="197"/>
      <c r="F145" s="197"/>
      <c r="G145" s="197"/>
      <c r="H145" s="197"/>
      <c r="I145" s="197"/>
    </row>
    <row r="146" spans="2:9" s="310" customFormat="1" x14ac:dyDescent="0.25">
      <c r="B146" s="197"/>
      <c r="C146" s="197"/>
      <c r="D146" s="197"/>
      <c r="E146" s="197"/>
      <c r="F146" s="197"/>
      <c r="G146" s="197"/>
      <c r="H146" s="197"/>
      <c r="I146" s="197"/>
    </row>
    <row r="147" spans="2:9" s="310" customFormat="1" x14ac:dyDescent="0.25">
      <c r="B147" s="197"/>
      <c r="C147" s="197"/>
      <c r="D147" s="197"/>
      <c r="E147" s="197"/>
      <c r="F147" s="197"/>
      <c r="G147" s="197"/>
      <c r="H147" s="197"/>
      <c r="I147" s="197"/>
    </row>
    <row r="148" spans="2:9" s="310" customFormat="1" x14ac:dyDescent="0.25">
      <c r="B148" s="197"/>
      <c r="C148" s="197"/>
      <c r="D148" s="197"/>
      <c r="E148" s="197"/>
      <c r="F148" s="197"/>
      <c r="G148" s="197"/>
      <c r="H148" s="197"/>
      <c r="I148" s="197"/>
    </row>
    <row r="149" spans="2:9" s="310" customFormat="1" x14ac:dyDescent="0.25">
      <c r="B149" s="197"/>
      <c r="C149" s="197"/>
      <c r="D149" s="197"/>
      <c r="E149" s="197"/>
      <c r="F149" s="197"/>
      <c r="G149" s="197"/>
      <c r="H149" s="197"/>
      <c r="I149" s="197"/>
    </row>
    <row r="150" spans="2:9" s="310" customFormat="1" x14ac:dyDescent="0.25">
      <c r="B150" s="197"/>
      <c r="C150" s="197"/>
      <c r="D150" s="197"/>
      <c r="E150" s="197"/>
      <c r="F150" s="197"/>
      <c r="G150" s="197"/>
      <c r="H150" s="197"/>
      <c r="I150" s="197"/>
    </row>
    <row r="151" spans="2:9" s="310" customFormat="1" x14ac:dyDescent="0.25">
      <c r="B151" s="197"/>
      <c r="C151" s="197"/>
      <c r="D151" s="197"/>
      <c r="E151" s="197"/>
      <c r="F151" s="197"/>
      <c r="G151" s="197"/>
      <c r="H151" s="197"/>
      <c r="I151" s="197"/>
    </row>
    <row r="152" spans="2:9" s="310" customFormat="1" x14ac:dyDescent="0.25">
      <c r="B152" s="197"/>
      <c r="C152" s="197"/>
      <c r="D152" s="197"/>
      <c r="E152" s="197"/>
      <c r="F152" s="197"/>
      <c r="G152" s="197"/>
      <c r="H152" s="197"/>
      <c r="I152" s="197"/>
    </row>
    <row r="153" spans="2:9" s="310" customFormat="1" x14ac:dyDescent="0.25">
      <c r="B153" s="197"/>
      <c r="C153" s="197"/>
      <c r="D153" s="197"/>
      <c r="E153" s="197"/>
      <c r="F153" s="197"/>
      <c r="G153" s="197"/>
      <c r="H153" s="197"/>
      <c r="I153" s="197"/>
    </row>
    <row r="154" spans="2:9" s="310" customFormat="1" x14ac:dyDescent="0.25">
      <c r="B154" s="197"/>
      <c r="C154" s="197"/>
      <c r="D154" s="197"/>
      <c r="E154" s="197"/>
      <c r="F154" s="197"/>
      <c r="G154" s="197"/>
      <c r="H154" s="197"/>
      <c r="I154" s="197"/>
    </row>
    <row r="155" spans="2:9" s="310" customFormat="1" x14ac:dyDescent="0.25">
      <c r="B155" s="197"/>
      <c r="C155" s="197"/>
      <c r="D155" s="197"/>
      <c r="E155" s="197"/>
      <c r="F155" s="197"/>
      <c r="G155" s="197"/>
      <c r="H155" s="197"/>
      <c r="I155" s="197"/>
    </row>
    <row r="156" spans="2:9" s="310" customFormat="1" x14ac:dyDescent="0.25">
      <c r="B156" s="197"/>
      <c r="C156" s="197"/>
      <c r="D156" s="197"/>
      <c r="E156" s="197"/>
      <c r="F156" s="197"/>
      <c r="G156" s="197"/>
      <c r="H156" s="197"/>
      <c r="I156" s="197"/>
    </row>
    <row r="157" spans="2:9" s="310" customFormat="1" x14ac:dyDescent="0.25">
      <c r="B157" s="197"/>
      <c r="C157" s="197"/>
      <c r="D157" s="197"/>
      <c r="E157" s="197"/>
      <c r="F157" s="197"/>
      <c r="G157" s="197"/>
      <c r="H157" s="197"/>
      <c r="I157" s="197"/>
    </row>
    <row r="158" spans="2:9" s="310" customFormat="1" x14ac:dyDescent="0.25">
      <c r="B158" s="197"/>
      <c r="C158" s="197"/>
      <c r="D158" s="197"/>
      <c r="E158" s="197"/>
      <c r="F158" s="197"/>
      <c r="G158" s="197"/>
      <c r="H158" s="197"/>
      <c r="I158" s="197"/>
    </row>
    <row r="159" spans="2:9" s="310" customFormat="1" x14ac:dyDescent="0.25">
      <c r="B159" s="197"/>
      <c r="C159" s="197"/>
      <c r="D159" s="197"/>
      <c r="E159" s="197"/>
      <c r="F159" s="197"/>
      <c r="G159" s="197"/>
      <c r="H159" s="197"/>
      <c r="I159" s="197"/>
    </row>
    <row r="160" spans="2:9" s="310" customFormat="1" x14ac:dyDescent="0.25">
      <c r="B160" s="197"/>
      <c r="C160" s="197"/>
      <c r="D160" s="197"/>
      <c r="E160" s="197"/>
      <c r="F160" s="197"/>
      <c r="G160" s="197"/>
      <c r="H160" s="197"/>
      <c r="I160" s="197"/>
    </row>
    <row r="161" spans="2:9" s="310" customFormat="1" x14ac:dyDescent="0.25">
      <c r="B161" s="197"/>
      <c r="C161" s="197"/>
      <c r="D161" s="197"/>
      <c r="E161" s="197"/>
      <c r="F161" s="197"/>
      <c r="G161" s="197"/>
      <c r="H161" s="197"/>
      <c r="I161" s="197"/>
    </row>
    <row r="162" spans="2:9" s="310" customFormat="1" x14ac:dyDescent="0.25">
      <c r="B162" s="197"/>
      <c r="C162" s="197"/>
      <c r="D162" s="197"/>
      <c r="E162" s="197"/>
      <c r="F162" s="197"/>
      <c r="G162" s="197"/>
      <c r="H162" s="197"/>
      <c r="I162" s="197"/>
    </row>
    <row r="163" spans="2:9" s="310" customFormat="1" x14ac:dyDescent="0.25">
      <c r="B163" s="197"/>
      <c r="C163" s="197"/>
      <c r="D163" s="197"/>
      <c r="E163" s="197"/>
      <c r="F163" s="197"/>
      <c r="G163" s="197"/>
      <c r="H163" s="197"/>
      <c r="I163" s="197"/>
    </row>
    <row r="164" spans="2:9" s="310" customFormat="1" x14ac:dyDescent="0.25">
      <c r="B164" s="197"/>
      <c r="C164" s="197"/>
      <c r="D164" s="197"/>
      <c r="E164" s="197"/>
      <c r="F164" s="197"/>
      <c r="G164" s="197"/>
      <c r="H164" s="197"/>
      <c r="I164" s="197"/>
    </row>
    <row r="165" spans="2:9" s="310" customFormat="1" x14ac:dyDescent="0.25">
      <c r="B165" s="197"/>
      <c r="C165" s="197"/>
      <c r="D165" s="197"/>
      <c r="E165" s="197"/>
      <c r="F165" s="197"/>
      <c r="G165" s="197"/>
      <c r="H165" s="197"/>
      <c r="I165" s="197"/>
    </row>
    <row r="166" spans="2:9" s="310" customFormat="1" x14ac:dyDescent="0.25">
      <c r="B166" s="197"/>
      <c r="C166" s="197"/>
      <c r="D166" s="197"/>
      <c r="E166" s="197"/>
      <c r="F166" s="197"/>
      <c r="G166" s="197"/>
      <c r="H166" s="197"/>
      <c r="I166" s="197"/>
    </row>
    <row r="167" spans="2:9" s="310" customFormat="1" x14ac:dyDescent="0.25">
      <c r="B167" s="197"/>
      <c r="C167" s="197"/>
      <c r="D167" s="197"/>
      <c r="E167" s="197"/>
      <c r="F167" s="197"/>
      <c r="G167" s="197"/>
      <c r="H167" s="197"/>
      <c r="I167" s="197"/>
    </row>
    <row r="168" spans="2:9" s="310" customFormat="1" x14ac:dyDescent="0.25">
      <c r="B168" s="197"/>
      <c r="C168" s="197"/>
      <c r="D168" s="197"/>
      <c r="E168" s="197"/>
      <c r="F168" s="197"/>
      <c r="G168" s="197"/>
      <c r="H168" s="197"/>
      <c r="I168" s="197"/>
    </row>
    <row r="169" spans="2:9" s="310" customFormat="1" x14ac:dyDescent="0.25">
      <c r="B169" s="197"/>
      <c r="C169" s="197"/>
      <c r="D169" s="197"/>
      <c r="E169" s="197"/>
      <c r="F169" s="197"/>
      <c r="G169" s="197"/>
      <c r="H169" s="197"/>
      <c r="I169" s="197"/>
    </row>
    <row r="170" spans="2:9" s="310" customFormat="1" x14ac:dyDescent="0.25">
      <c r="B170" s="197"/>
      <c r="C170" s="197"/>
      <c r="D170" s="197"/>
      <c r="E170" s="197"/>
      <c r="F170" s="197"/>
      <c r="G170" s="197"/>
      <c r="H170" s="197"/>
      <c r="I170" s="197"/>
    </row>
    <row r="171" spans="2:9" s="310" customFormat="1" x14ac:dyDescent="0.25">
      <c r="B171" s="197"/>
      <c r="C171" s="197"/>
      <c r="D171" s="197"/>
      <c r="E171" s="197"/>
      <c r="F171" s="197"/>
      <c r="G171" s="197"/>
      <c r="H171" s="197"/>
      <c r="I171" s="197"/>
    </row>
    <row r="172" spans="2:9" s="310" customFormat="1" x14ac:dyDescent="0.25">
      <c r="B172" s="197"/>
      <c r="C172" s="197"/>
      <c r="D172" s="197"/>
      <c r="E172" s="197"/>
      <c r="F172" s="197"/>
      <c r="G172" s="197"/>
      <c r="H172" s="197"/>
      <c r="I172" s="197"/>
    </row>
    <row r="173" spans="2:9" s="310" customFormat="1" x14ac:dyDescent="0.25">
      <c r="B173" s="197"/>
      <c r="C173" s="197"/>
      <c r="D173" s="197"/>
      <c r="E173" s="197"/>
      <c r="F173" s="197"/>
      <c r="G173" s="197"/>
      <c r="H173" s="197"/>
      <c r="I173" s="197"/>
    </row>
    <row r="174" spans="2:9" s="310" customFormat="1" x14ac:dyDescent="0.25">
      <c r="B174" s="197"/>
      <c r="C174" s="197"/>
      <c r="D174" s="197"/>
      <c r="E174" s="197"/>
      <c r="F174" s="197"/>
      <c r="G174" s="197"/>
      <c r="H174" s="197"/>
      <c r="I174" s="197"/>
    </row>
    <row r="175" spans="2:9" s="310" customFormat="1" x14ac:dyDescent="0.25">
      <c r="B175" s="197"/>
      <c r="C175" s="197"/>
      <c r="D175" s="197"/>
      <c r="E175" s="197"/>
      <c r="F175" s="197"/>
      <c r="G175" s="197"/>
      <c r="H175" s="197"/>
      <c r="I175" s="197"/>
    </row>
    <row r="176" spans="2:9" s="310" customFormat="1" x14ac:dyDescent="0.25">
      <c r="B176" s="197"/>
      <c r="C176" s="197"/>
      <c r="D176" s="197"/>
      <c r="E176" s="197"/>
      <c r="F176" s="197"/>
      <c r="G176" s="197"/>
      <c r="H176" s="197"/>
      <c r="I176" s="197"/>
    </row>
    <row r="177" spans="2:9" s="310" customFormat="1" x14ac:dyDescent="0.25">
      <c r="B177" s="197"/>
      <c r="C177" s="197"/>
      <c r="D177" s="197"/>
      <c r="E177" s="197"/>
      <c r="F177" s="197"/>
      <c r="G177" s="197"/>
      <c r="H177" s="197"/>
      <c r="I177" s="197"/>
    </row>
    <row r="178" spans="2:9" s="310" customFormat="1" x14ac:dyDescent="0.25">
      <c r="B178" s="197"/>
      <c r="C178" s="197"/>
      <c r="D178" s="197"/>
      <c r="E178" s="197"/>
      <c r="F178" s="197"/>
      <c r="G178" s="197"/>
      <c r="H178" s="197"/>
      <c r="I178" s="197"/>
    </row>
    <row r="179" spans="2:9" s="310" customFormat="1" x14ac:dyDescent="0.25">
      <c r="B179" s="197"/>
      <c r="C179" s="197"/>
      <c r="D179" s="197"/>
      <c r="E179" s="197"/>
      <c r="F179" s="197"/>
      <c r="G179" s="197"/>
      <c r="H179" s="197"/>
      <c r="I179" s="197"/>
    </row>
    <row r="180" spans="2:9" s="310" customFormat="1" x14ac:dyDescent="0.25">
      <c r="B180" s="197"/>
      <c r="C180" s="197"/>
      <c r="D180" s="197"/>
      <c r="E180" s="197"/>
      <c r="F180" s="197"/>
      <c r="G180" s="197"/>
      <c r="H180" s="197"/>
      <c r="I180" s="197"/>
    </row>
    <row r="181" spans="2:9" s="310" customFormat="1" x14ac:dyDescent="0.25">
      <c r="B181" s="197"/>
      <c r="C181" s="197"/>
      <c r="D181" s="197"/>
      <c r="E181" s="197"/>
      <c r="F181" s="197"/>
      <c r="G181" s="197"/>
      <c r="H181" s="197"/>
      <c r="I181" s="197"/>
    </row>
    <row r="182" spans="2:9" s="310" customFormat="1" x14ac:dyDescent="0.25">
      <c r="B182" s="197"/>
      <c r="C182" s="197"/>
      <c r="D182" s="197"/>
      <c r="E182" s="197"/>
      <c r="F182" s="197"/>
      <c r="G182" s="197"/>
      <c r="H182" s="197"/>
      <c r="I182" s="197"/>
    </row>
    <row r="183" spans="2:9" s="310" customFormat="1" x14ac:dyDescent="0.25">
      <c r="B183" s="197"/>
      <c r="C183" s="197"/>
      <c r="D183" s="197"/>
      <c r="E183" s="197"/>
      <c r="F183" s="197"/>
      <c r="G183" s="197"/>
      <c r="H183" s="197"/>
      <c r="I183" s="197"/>
    </row>
    <row r="184" spans="2:9" s="310" customFormat="1" x14ac:dyDescent="0.25">
      <c r="B184" s="197"/>
      <c r="C184" s="197"/>
      <c r="D184" s="197"/>
      <c r="E184" s="197"/>
      <c r="F184" s="197"/>
      <c r="G184" s="197"/>
      <c r="H184" s="197"/>
      <c r="I184" s="197"/>
    </row>
    <row r="185" spans="2:9" s="310" customFormat="1" x14ac:dyDescent="0.25">
      <c r="B185" s="197"/>
      <c r="C185" s="197"/>
      <c r="D185" s="197"/>
      <c r="E185" s="197"/>
      <c r="F185" s="197"/>
      <c r="G185" s="197"/>
      <c r="H185" s="197"/>
      <c r="I185" s="197"/>
    </row>
    <row r="186" spans="2:9" s="310" customFormat="1" x14ac:dyDescent="0.25">
      <c r="B186" s="197"/>
      <c r="C186" s="197"/>
      <c r="D186" s="197"/>
      <c r="E186" s="197"/>
      <c r="F186" s="197"/>
      <c r="G186" s="197"/>
      <c r="H186" s="197"/>
      <c r="I186" s="197"/>
    </row>
    <row r="187" spans="2:9" s="310" customFormat="1" x14ac:dyDescent="0.25">
      <c r="B187" s="197"/>
      <c r="C187" s="197"/>
      <c r="D187" s="197"/>
      <c r="E187" s="197"/>
      <c r="F187" s="197"/>
      <c r="G187" s="197"/>
      <c r="H187" s="197"/>
      <c r="I187" s="197"/>
    </row>
    <row r="188" spans="2:9" s="310" customFormat="1" x14ac:dyDescent="0.25">
      <c r="B188" s="197"/>
      <c r="C188" s="197"/>
      <c r="D188" s="197"/>
      <c r="E188" s="197"/>
      <c r="F188" s="197"/>
      <c r="G188" s="197"/>
      <c r="H188" s="197"/>
      <c r="I188" s="197"/>
    </row>
    <row r="189" spans="2:9" s="310" customFormat="1" x14ac:dyDescent="0.25">
      <c r="B189" s="197"/>
      <c r="C189" s="197"/>
      <c r="D189" s="197"/>
      <c r="E189" s="197"/>
      <c r="F189" s="197"/>
      <c r="G189" s="197"/>
      <c r="H189" s="197"/>
      <c r="I189" s="197"/>
    </row>
    <row r="190" spans="2:9" s="310" customFormat="1" x14ac:dyDescent="0.25">
      <c r="B190" s="197"/>
      <c r="C190" s="197"/>
      <c r="D190" s="197"/>
      <c r="E190" s="197"/>
      <c r="F190" s="197"/>
      <c r="G190" s="197"/>
      <c r="H190" s="197"/>
      <c r="I190" s="197"/>
    </row>
    <row r="191" spans="2:9" s="310" customFormat="1" x14ac:dyDescent="0.25">
      <c r="B191" s="197"/>
      <c r="C191" s="197"/>
      <c r="D191" s="197"/>
      <c r="E191" s="197"/>
      <c r="F191" s="197"/>
      <c r="G191" s="197"/>
      <c r="H191" s="197"/>
      <c r="I191" s="197"/>
    </row>
    <row r="192" spans="2:9" s="310" customFormat="1" x14ac:dyDescent="0.25">
      <c r="B192" s="197"/>
      <c r="C192" s="197"/>
      <c r="D192" s="197"/>
      <c r="E192" s="197"/>
      <c r="F192" s="197"/>
      <c r="G192" s="197"/>
      <c r="H192" s="197"/>
      <c r="I192" s="197"/>
    </row>
    <row r="193" spans="2:9" s="310" customFormat="1" x14ac:dyDescent="0.25">
      <c r="B193" s="197"/>
      <c r="C193" s="197"/>
      <c r="D193" s="197"/>
      <c r="E193" s="197"/>
      <c r="F193" s="197"/>
      <c r="G193" s="197"/>
      <c r="H193" s="197"/>
      <c r="I193" s="197"/>
    </row>
    <row r="194" spans="2:9" s="310" customFormat="1" x14ac:dyDescent="0.25">
      <c r="B194" s="197"/>
      <c r="C194" s="197"/>
      <c r="D194" s="197"/>
      <c r="E194" s="197"/>
      <c r="F194" s="197"/>
      <c r="G194" s="197"/>
      <c r="H194" s="197"/>
      <c r="I194" s="197"/>
    </row>
    <row r="195" spans="2:9" s="310" customFormat="1" x14ac:dyDescent="0.25">
      <c r="B195" s="197"/>
      <c r="C195" s="197"/>
      <c r="D195" s="197"/>
      <c r="E195" s="197"/>
      <c r="F195" s="197"/>
      <c r="G195" s="197"/>
      <c r="H195" s="197"/>
      <c r="I195" s="197"/>
    </row>
    <row r="196" spans="2:9" s="310" customFormat="1" x14ac:dyDescent="0.25">
      <c r="B196" s="197"/>
      <c r="C196" s="197"/>
      <c r="D196" s="197"/>
      <c r="E196" s="197"/>
      <c r="F196" s="197"/>
      <c r="G196" s="197"/>
      <c r="H196" s="197"/>
      <c r="I196" s="197"/>
    </row>
    <row r="197" spans="2:9" s="310" customFormat="1" x14ac:dyDescent="0.25">
      <c r="B197" s="197"/>
      <c r="C197" s="197"/>
      <c r="D197" s="197"/>
      <c r="E197" s="197"/>
      <c r="F197" s="197"/>
      <c r="G197" s="197"/>
      <c r="H197" s="197"/>
      <c r="I197" s="197"/>
    </row>
    <row r="198" spans="2:9" s="310" customFormat="1" x14ac:dyDescent="0.25">
      <c r="B198" s="197"/>
      <c r="C198" s="197"/>
      <c r="D198" s="197"/>
      <c r="E198" s="197"/>
      <c r="F198" s="197"/>
      <c r="G198" s="197"/>
      <c r="H198" s="197"/>
      <c r="I198" s="197"/>
    </row>
    <row r="199" spans="2:9" s="310" customFormat="1" x14ac:dyDescent="0.25">
      <c r="B199" s="197"/>
      <c r="C199" s="197"/>
      <c r="D199" s="197"/>
      <c r="E199" s="197"/>
      <c r="F199" s="197"/>
      <c r="G199" s="197"/>
      <c r="H199" s="197"/>
      <c r="I199" s="197"/>
    </row>
    <row r="200" spans="2:9" s="310" customFormat="1" x14ac:dyDescent="0.25">
      <c r="B200" s="197"/>
      <c r="C200" s="197"/>
      <c r="D200" s="197"/>
      <c r="E200" s="197"/>
      <c r="F200" s="197"/>
      <c r="G200" s="197"/>
      <c r="H200" s="197"/>
      <c r="I200" s="197"/>
    </row>
    <row r="201" spans="2:9" s="310" customFormat="1" x14ac:dyDescent="0.25">
      <c r="B201" s="197"/>
      <c r="C201" s="197"/>
      <c r="D201" s="197"/>
      <c r="E201" s="197"/>
      <c r="F201" s="197"/>
      <c r="G201" s="197"/>
      <c r="H201" s="197"/>
      <c r="I201" s="197"/>
    </row>
    <row r="202" spans="2:9" s="310" customFormat="1" x14ac:dyDescent="0.25">
      <c r="B202" s="197"/>
      <c r="C202" s="197"/>
      <c r="D202" s="197"/>
      <c r="E202" s="197"/>
      <c r="F202" s="197"/>
      <c r="G202" s="197"/>
      <c r="H202" s="197"/>
      <c r="I202" s="197"/>
    </row>
    <row r="203" spans="2:9" s="310" customFormat="1" x14ac:dyDescent="0.25">
      <c r="B203" s="197"/>
      <c r="C203" s="197"/>
      <c r="D203" s="197"/>
      <c r="E203" s="197"/>
      <c r="F203" s="197"/>
      <c r="G203" s="197"/>
      <c r="H203" s="197"/>
      <c r="I203" s="197"/>
    </row>
    <row r="204" spans="2:9" s="310" customFormat="1" x14ac:dyDescent="0.25">
      <c r="B204" s="197"/>
      <c r="C204" s="197"/>
      <c r="D204" s="197"/>
      <c r="E204" s="197"/>
      <c r="F204" s="197"/>
      <c r="G204" s="197"/>
      <c r="H204" s="197"/>
      <c r="I204" s="197"/>
    </row>
    <row r="205" spans="2:9" s="310" customFormat="1" x14ac:dyDescent="0.25">
      <c r="B205" s="197"/>
      <c r="C205" s="197"/>
      <c r="D205" s="197"/>
      <c r="E205" s="197"/>
      <c r="F205" s="197"/>
      <c r="G205" s="197"/>
      <c r="H205" s="197"/>
      <c r="I205" s="197"/>
    </row>
    <row r="206" spans="2:9" s="310" customFormat="1" x14ac:dyDescent="0.25">
      <c r="B206" s="197"/>
      <c r="C206" s="197"/>
      <c r="D206" s="197"/>
      <c r="E206" s="197"/>
      <c r="F206" s="197"/>
      <c r="G206" s="197"/>
      <c r="H206" s="197"/>
      <c r="I206" s="197"/>
    </row>
    <row r="207" spans="2:9" s="310" customFormat="1" x14ac:dyDescent="0.25">
      <c r="B207" s="197"/>
      <c r="C207" s="197"/>
      <c r="D207" s="197"/>
      <c r="E207" s="197"/>
      <c r="F207" s="197"/>
      <c r="G207" s="197"/>
      <c r="H207" s="197"/>
      <c r="I207" s="197"/>
    </row>
    <row r="208" spans="2:9" s="310" customFormat="1" x14ac:dyDescent="0.25">
      <c r="B208" s="197"/>
      <c r="C208" s="197"/>
      <c r="D208" s="197"/>
      <c r="E208" s="197"/>
      <c r="F208" s="197"/>
      <c r="G208" s="197"/>
      <c r="H208" s="197"/>
      <c r="I208" s="197"/>
    </row>
    <row r="209" spans="2:9" s="310" customFormat="1" x14ac:dyDescent="0.25">
      <c r="B209" s="197"/>
      <c r="C209" s="197"/>
      <c r="D209" s="197"/>
      <c r="E209" s="197"/>
      <c r="F209" s="197"/>
      <c r="G209" s="197"/>
      <c r="H209" s="197"/>
      <c r="I209" s="197"/>
    </row>
    <row r="210" spans="2:9" s="310" customFormat="1" x14ac:dyDescent="0.25">
      <c r="B210" s="197"/>
      <c r="C210" s="197"/>
      <c r="D210" s="197"/>
      <c r="E210" s="197"/>
      <c r="F210" s="197"/>
      <c r="G210" s="197"/>
      <c r="H210" s="197"/>
      <c r="I210" s="197"/>
    </row>
    <row r="211" spans="2:9" s="310" customFormat="1" x14ac:dyDescent="0.25">
      <c r="B211" s="197"/>
      <c r="C211" s="197"/>
      <c r="D211" s="197"/>
      <c r="E211" s="197"/>
      <c r="F211" s="197"/>
      <c r="G211" s="197"/>
      <c r="H211" s="197"/>
      <c r="I211" s="197"/>
    </row>
    <row r="212" spans="2:9" s="310" customFormat="1" x14ac:dyDescent="0.25">
      <c r="B212" s="197"/>
      <c r="C212" s="197"/>
      <c r="D212" s="197"/>
      <c r="E212" s="197"/>
      <c r="F212" s="197"/>
      <c r="G212" s="197"/>
      <c r="H212" s="197"/>
      <c r="I212" s="197"/>
    </row>
    <row r="213" spans="2:9" s="310" customFormat="1" x14ac:dyDescent="0.25">
      <c r="B213" s="197"/>
      <c r="C213" s="197"/>
      <c r="D213" s="197"/>
      <c r="E213" s="197"/>
      <c r="F213" s="197"/>
      <c r="G213" s="197"/>
      <c r="H213" s="197"/>
      <c r="I213" s="197"/>
    </row>
    <row r="214" spans="2:9" s="310" customFormat="1" x14ac:dyDescent="0.25">
      <c r="B214" s="197"/>
      <c r="C214" s="197"/>
      <c r="D214" s="197"/>
      <c r="E214" s="197"/>
      <c r="F214" s="197"/>
      <c r="G214" s="197"/>
      <c r="H214" s="197"/>
      <c r="I214" s="197"/>
    </row>
    <row r="215" spans="2:9" s="310" customFormat="1" x14ac:dyDescent="0.25">
      <c r="B215" s="197"/>
      <c r="C215" s="197"/>
      <c r="D215" s="197"/>
      <c r="E215" s="197"/>
      <c r="F215" s="197"/>
      <c r="G215" s="197"/>
      <c r="H215" s="197"/>
      <c r="I215" s="197"/>
    </row>
    <row r="216" spans="2:9" s="310" customFormat="1" x14ac:dyDescent="0.25">
      <c r="B216" s="197"/>
      <c r="C216" s="197"/>
      <c r="D216" s="197"/>
      <c r="E216" s="197"/>
      <c r="F216" s="197"/>
      <c r="G216" s="197"/>
      <c r="H216" s="197"/>
      <c r="I216" s="197"/>
    </row>
    <row r="217" spans="2:9" s="310" customFormat="1" x14ac:dyDescent="0.25">
      <c r="B217" s="197"/>
      <c r="C217" s="197"/>
      <c r="D217" s="197"/>
      <c r="E217" s="197"/>
      <c r="F217" s="197"/>
      <c r="G217" s="197"/>
      <c r="H217" s="197"/>
      <c r="I217" s="197"/>
    </row>
    <row r="218" spans="2:9" s="310" customFormat="1" x14ac:dyDescent="0.25">
      <c r="B218" s="197"/>
      <c r="C218" s="197"/>
      <c r="D218" s="197"/>
      <c r="E218" s="197"/>
      <c r="F218" s="197"/>
      <c r="G218" s="197"/>
      <c r="H218" s="197"/>
      <c r="I218" s="197"/>
    </row>
    <row r="219" spans="2:9" s="310" customFormat="1" x14ac:dyDescent="0.25">
      <c r="B219" s="197"/>
      <c r="C219" s="197"/>
      <c r="D219" s="197"/>
      <c r="E219" s="197"/>
      <c r="F219" s="197"/>
      <c r="G219" s="197"/>
      <c r="H219" s="197"/>
      <c r="I219" s="197"/>
    </row>
    <row r="220" spans="2:9" s="310" customFormat="1" x14ac:dyDescent="0.25">
      <c r="B220" s="197"/>
      <c r="C220" s="197"/>
      <c r="D220" s="197"/>
      <c r="E220" s="197"/>
      <c r="F220" s="197"/>
      <c r="G220" s="197"/>
      <c r="H220" s="197"/>
      <c r="I220" s="197"/>
    </row>
    <row r="221" spans="2:9" s="310" customFormat="1" x14ac:dyDescent="0.25">
      <c r="B221" s="197"/>
      <c r="C221" s="197"/>
      <c r="D221" s="197"/>
      <c r="E221" s="197"/>
      <c r="F221" s="197"/>
      <c r="G221" s="197"/>
      <c r="H221" s="197"/>
      <c r="I221" s="197"/>
    </row>
    <row r="222" spans="2:9" s="310" customFormat="1" x14ac:dyDescent="0.25">
      <c r="B222" s="197"/>
      <c r="C222" s="197"/>
      <c r="D222" s="197"/>
      <c r="E222" s="197"/>
      <c r="F222" s="197"/>
      <c r="G222" s="197"/>
      <c r="H222" s="197"/>
      <c r="I222" s="197"/>
    </row>
    <row r="223" spans="2:9" s="310" customFormat="1" x14ac:dyDescent="0.25">
      <c r="B223" s="197"/>
      <c r="C223" s="197"/>
      <c r="D223" s="197"/>
      <c r="E223" s="197"/>
      <c r="F223" s="197"/>
      <c r="G223" s="197"/>
      <c r="H223" s="197"/>
      <c r="I223" s="197"/>
    </row>
    <row r="224" spans="2:9" s="310" customFormat="1" x14ac:dyDescent="0.25">
      <c r="B224" s="197"/>
      <c r="C224" s="197"/>
      <c r="D224" s="197"/>
      <c r="E224" s="197"/>
      <c r="F224" s="197"/>
      <c r="G224" s="197"/>
      <c r="H224" s="197"/>
      <c r="I224" s="197"/>
    </row>
    <row r="225" spans="2:9" s="310" customFormat="1" x14ac:dyDescent="0.25">
      <c r="B225" s="197"/>
      <c r="C225" s="197"/>
      <c r="D225" s="197"/>
      <c r="E225" s="197"/>
      <c r="F225" s="197"/>
      <c r="G225" s="197"/>
      <c r="H225" s="197"/>
      <c r="I225" s="197"/>
    </row>
    <row r="226" spans="2:9" s="310" customFormat="1" x14ac:dyDescent="0.25">
      <c r="B226" s="197"/>
      <c r="C226" s="197"/>
      <c r="D226" s="197"/>
      <c r="E226" s="197"/>
      <c r="F226" s="197"/>
      <c r="G226" s="197"/>
      <c r="H226" s="197"/>
      <c r="I226" s="197"/>
    </row>
    <row r="227" spans="2:9" s="310" customFormat="1" x14ac:dyDescent="0.25">
      <c r="B227" s="197"/>
      <c r="C227" s="197"/>
      <c r="D227" s="197"/>
      <c r="E227" s="197"/>
      <c r="F227" s="197"/>
      <c r="G227" s="197"/>
      <c r="H227" s="197"/>
      <c r="I227" s="197"/>
    </row>
    <row r="228" spans="2:9" s="310" customFormat="1" x14ac:dyDescent="0.25">
      <c r="B228" s="197"/>
      <c r="C228" s="197"/>
      <c r="D228" s="197"/>
      <c r="E228" s="197"/>
      <c r="F228" s="197"/>
      <c r="G228" s="197"/>
      <c r="H228" s="197"/>
      <c r="I228" s="197"/>
    </row>
    <row r="229" spans="2:9" s="310" customFormat="1" x14ac:dyDescent="0.25">
      <c r="B229" s="197"/>
      <c r="C229" s="197"/>
      <c r="D229" s="197"/>
      <c r="E229" s="197"/>
      <c r="F229" s="197"/>
      <c r="G229" s="197"/>
      <c r="H229" s="197"/>
      <c r="I229" s="197"/>
    </row>
    <row r="230" spans="2:9" s="310" customFormat="1" x14ac:dyDescent="0.25">
      <c r="B230" s="197"/>
      <c r="C230" s="197"/>
      <c r="D230" s="197"/>
      <c r="E230" s="197"/>
      <c r="F230" s="197"/>
      <c r="G230" s="197"/>
      <c r="H230" s="197"/>
      <c r="I230" s="197"/>
    </row>
    <row r="231" spans="2:9" s="310" customFormat="1" x14ac:dyDescent="0.25">
      <c r="B231" s="197"/>
      <c r="C231" s="197"/>
      <c r="D231" s="197"/>
      <c r="E231" s="197"/>
      <c r="F231" s="197"/>
      <c r="G231" s="197"/>
      <c r="H231" s="197"/>
      <c r="I231" s="197"/>
    </row>
    <row r="232" spans="2:9" s="310" customFormat="1" x14ac:dyDescent="0.25">
      <c r="B232" s="197"/>
      <c r="C232" s="197"/>
      <c r="D232" s="197"/>
      <c r="E232" s="197"/>
      <c r="F232" s="197"/>
      <c r="G232" s="197"/>
      <c r="H232" s="197"/>
      <c r="I232" s="197"/>
    </row>
    <row r="233" spans="2:9" s="310" customFormat="1" x14ac:dyDescent="0.25">
      <c r="B233" s="197"/>
      <c r="C233" s="197"/>
      <c r="D233" s="197"/>
      <c r="E233" s="197"/>
      <c r="F233" s="197"/>
      <c r="G233" s="197"/>
      <c r="H233" s="197"/>
      <c r="I233" s="197"/>
    </row>
    <row r="234" spans="2:9" s="310" customFormat="1" x14ac:dyDescent="0.25">
      <c r="B234" s="197"/>
      <c r="C234" s="197"/>
      <c r="D234" s="197"/>
      <c r="E234" s="197"/>
      <c r="F234" s="197"/>
      <c r="G234" s="197"/>
      <c r="H234" s="197"/>
      <c r="I234" s="197"/>
    </row>
    <row r="235" spans="2:9" s="310" customFormat="1" x14ac:dyDescent="0.25">
      <c r="B235" s="197"/>
      <c r="C235" s="197"/>
      <c r="D235" s="197"/>
      <c r="E235" s="197"/>
      <c r="F235" s="197"/>
      <c r="G235" s="197"/>
      <c r="H235" s="197"/>
      <c r="I235" s="197"/>
    </row>
    <row r="236" spans="2:9" s="310" customFormat="1" x14ac:dyDescent="0.25">
      <c r="B236" s="197"/>
      <c r="C236" s="197"/>
      <c r="D236" s="197"/>
      <c r="E236" s="197"/>
      <c r="F236" s="197"/>
      <c r="G236" s="197"/>
      <c r="H236" s="197"/>
      <c r="I236" s="197"/>
    </row>
    <row r="237" spans="2:9" s="310" customFormat="1" x14ac:dyDescent="0.25">
      <c r="B237" s="197"/>
      <c r="C237" s="197"/>
      <c r="D237" s="197"/>
      <c r="E237" s="197"/>
      <c r="F237" s="197"/>
      <c r="G237" s="197"/>
      <c r="H237" s="197"/>
      <c r="I237" s="197"/>
    </row>
    <row r="238" spans="2:9" s="310" customFormat="1" x14ac:dyDescent="0.25">
      <c r="B238" s="197"/>
      <c r="C238" s="197"/>
      <c r="D238" s="197"/>
      <c r="E238" s="197"/>
      <c r="F238" s="197"/>
      <c r="G238" s="197"/>
      <c r="H238" s="197"/>
      <c r="I238" s="197"/>
    </row>
    <row r="239" spans="2:9" s="310" customFormat="1" x14ac:dyDescent="0.25">
      <c r="B239" s="197"/>
      <c r="C239" s="197"/>
      <c r="D239" s="197"/>
      <c r="E239" s="197"/>
      <c r="F239" s="197"/>
      <c r="G239" s="197"/>
      <c r="H239" s="197"/>
      <c r="I239" s="197"/>
    </row>
    <row r="240" spans="2:9" s="310" customFormat="1" x14ac:dyDescent="0.25">
      <c r="B240" s="197"/>
      <c r="C240" s="197"/>
      <c r="D240" s="197"/>
      <c r="E240" s="197"/>
      <c r="F240" s="197"/>
      <c r="G240" s="197"/>
      <c r="H240" s="197"/>
      <c r="I240" s="197"/>
    </row>
    <row r="241" spans="2:9" s="310" customFormat="1" x14ac:dyDescent="0.25">
      <c r="B241" s="197"/>
      <c r="C241" s="197"/>
      <c r="D241" s="197"/>
      <c r="E241" s="197"/>
      <c r="F241" s="197"/>
      <c r="G241" s="197"/>
      <c r="H241" s="197"/>
      <c r="I241" s="197"/>
    </row>
    <row r="242" spans="2:9" s="310" customFormat="1" x14ac:dyDescent="0.25">
      <c r="B242" s="197"/>
      <c r="C242" s="197"/>
      <c r="D242" s="197"/>
      <c r="E242" s="197"/>
      <c r="F242" s="197"/>
      <c r="G242" s="197"/>
      <c r="H242" s="197"/>
      <c r="I242" s="197"/>
    </row>
    <row r="243" spans="2:9" s="310" customFormat="1" x14ac:dyDescent="0.25">
      <c r="B243" s="197"/>
      <c r="C243" s="197"/>
      <c r="D243" s="197"/>
      <c r="E243" s="197"/>
      <c r="F243" s="197"/>
      <c r="G243" s="197"/>
      <c r="H243" s="197"/>
      <c r="I243" s="197"/>
    </row>
    <row r="244" spans="2:9" s="310" customFormat="1" x14ac:dyDescent="0.25">
      <c r="B244" s="197"/>
      <c r="C244" s="197"/>
      <c r="D244" s="197"/>
      <c r="E244" s="197"/>
      <c r="F244" s="197"/>
      <c r="G244" s="197"/>
      <c r="H244" s="197"/>
      <c r="I244" s="197"/>
    </row>
    <row r="245" spans="2:9" s="310" customFormat="1" x14ac:dyDescent="0.25">
      <c r="B245" s="197"/>
      <c r="C245" s="197"/>
      <c r="D245" s="197"/>
      <c r="E245" s="197"/>
      <c r="F245" s="197"/>
      <c r="G245" s="197"/>
      <c r="H245" s="197"/>
      <c r="I245" s="197"/>
    </row>
    <row r="246" spans="2:9" s="310" customFormat="1" x14ac:dyDescent="0.25">
      <c r="B246" s="197"/>
      <c r="C246" s="197"/>
      <c r="D246" s="197"/>
      <c r="E246" s="197"/>
      <c r="F246" s="197"/>
      <c r="G246" s="197"/>
      <c r="H246" s="197"/>
      <c r="I246" s="197"/>
    </row>
    <row r="247" spans="2:9" s="310" customFormat="1" x14ac:dyDescent="0.25">
      <c r="B247" s="197"/>
      <c r="C247" s="197"/>
      <c r="D247" s="197"/>
      <c r="E247" s="197"/>
      <c r="F247" s="197"/>
      <c r="G247" s="197"/>
      <c r="H247" s="197"/>
      <c r="I247" s="197"/>
    </row>
    <row r="248" spans="2:9" s="310" customFormat="1" x14ac:dyDescent="0.25">
      <c r="B248" s="197"/>
      <c r="C248" s="197"/>
      <c r="D248" s="197"/>
      <c r="E248" s="197"/>
      <c r="F248" s="197"/>
      <c r="G248" s="197"/>
      <c r="H248" s="197"/>
      <c r="I248" s="197"/>
    </row>
    <row r="249" spans="2:9" s="310" customFormat="1" x14ac:dyDescent="0.25">
      <c r="B249" s="197"/>
      <c r="C249" s="197"/>
      <c r="D249" s="197"/>
      <c r="E249" s="197"/>
      <c r="F249" s="197"/>
      <c r="G249" s="197"/>
      <c r="H249" s="197"/>
      <c r="I249" s="197"/>
    </row>
    <row r="250" spans="2:9" s="310" customFormat="1" x14ac:dyDescent="0.25">
      <c r="B250" s="197"/>
      <c r="C250" s="197"/>
      <c r="D250" s="197"/>
      <c r="E250" s="197"/>
      <c r="F250" s="197"/>
      <c r="G250" s="197"/>
      <c r="H250" s="197"/>
      <c r="I250" s="197"/>
    </row>
    <row r="251" spans="2:9" s="310" customFormat="1" x14ac:dyDescent="0.25">
      <c r="B251" s="197"/>
      <c r="C251" s="197"/>
      <c r="D251" s="197"/>
      <c r="E251" s="197"/>
      <c r="F251" s="197"/>
      <c r="G251" s="197"/>
      <c r="H251" s="197"/>
      <c r="I251" s="197"/>
    </row>
    <row r="252" spans="2:9" s="310" customFormat="1" x14ac:dyDescent="0.25">
      <c r="B252" s="197"/>
      <c r="C252" s="197"/>
      <c r="D252" s="197"/>
      <c r="E252" s="197"/>
      <c r="F252" s="197"/>
      <c r="G252" s="197"/>
      <c r="H252" s="197"/>
      <c r="I252" s="197"/>
    </row>
    <row r="253" spans="2:9" s="310" customFormat="1" x14ac:dyDescent="0.25">
      <c r="B253" s="197"/>
      <c r="C253" s="197"/>
      <c r="D253" s="197"/>
      <c r="E253" s="197"/>
      <c r="F253" s="197"/>
      <c r="G253" s="197"/>
      <c r="H253" s="197"/>
      <c r="I253" s="197"/>
    </row>
    <row r="254" spans="2:9" s="310" customFormat="1" x14ac:dyDescent="0.25">
      <c r="B254" s="197"/>
      <c r="C254" s="197"/>
      <c r="D254" s="197"/>
      <c r="E254" s="197"/>
      <c r="F254" s="197"/>
      <c r="G254" s="197"/>
      <c r="H254" s="197"/>
      <c r="I254" s="197"/>
    </row>
    <row r="255" spans="2:9" s="310" customFormat="1" x14ac:dyDescent="0.25">
      <c r="B255" s="197"/>
      <c r="C255" s="197"/>
      <c r="D255" s="197"/>
      <c r="E255" s="197"/>
      <c r="F255" s="197"/>
      <c r="G255" s="197"/>
      <c r="H255" s="197"/>
      <c r="I255" s="197"/>
    </row>
    <row r="256" spans="2:9" s="310" customFormat="1" x14ac:dyDescent="0.25">
      <c r="B256" s="197"/>
      <c r="C256" s="197"/>
      <c r="D256" s="197"/>
      <c r="E256" s="197"/>
      <c r="F256" s="197"/>
      <c r="G256" s="197"/>
      <c r="H256" s="197"/>
      <c r="I256" s="197"/>
    </row>
    <row r="257" spans="2:9" s="310" customFormat="1" x14ac:dyDescent="0.25">
      <c r="B257" s="197"/>
      <c r="C257" s="197"/>
      <c r="D257" s="197"/>
      <c r="E257" s="197"/>
      <c r="F257" s="197"/>
      <c r="G257" s="197"/>
      <c r="H257" s="197"/>
      <c r="I257" s="197"/>
    </row>
    <row r="258" spans="2:9" s="310" customFormat="1" x14ac:dyDescent="0.25">
      <c r="B258" s="197"/>
      <c r="C258" s="197"/>
      <c r="D258" s="197"/>
      <c r="E258" s="197"/>
      <c r="F258" s="197"/>
      <c r="G258" s="197"/>
      <c r="H258" s="197"/>
      <c r="I258" s="197"/>
    </row>
    <row r="259" spans="2:9" s="310" customFormat="1" x14ac:dyDescent="0.25">
      <c r="B259" s="197"/>
      <c r="C259" s="197"/>
      <c r="D259" s="197"/>
      <c r="E259" s="197"/>
      <c r="F259" s="197"/>
      <c r="G259" s="197"/>
      <c r="H259" s="197"/>
      <c r="I259" s="197"/>
    </row>
    <row r="260" spans="2:9" s="310" customFormat="1" x14ac:dyDescent="0.25">
      <c r="B260" s="197"/>
      <c r="C260" s="197"/>
      <c r="D260" s="197"/>
      <c r="E260" s="197"/>
      <c r="F260" s="197"/>
      <c r="G260" s="197"/>
      <c r="H260" s="197"/>
      <c r="I260" s="197"/>
    </row>
    <row r="261" spans="2:9" s="310" customFormat="1" x14ac:dyDescent="0.25">
      <c r="B261" s="197"/>
      <c r="C261" s="197"/>
      <c r="D261" s="197"/>
      <c r="E261" s="197"/>
      <c r="F261" s="197"/>
      <c r="G261" s="197"/>
      <c r="H261" s="197"/>
      <c r="I261" s="197"/>
    </row>
    <row r="262" spans="2:9" s="310" customFormat="1" x14ac:dyDescent="0.25">
      <c r="B262" s="197"/>
      <c r="C262" s="197"/>
      <c r="D262" s="197"/>
      <c r="E262" s="197"/>
      <c r="F262" s="197"/>
      <c r="G262" s="197"/>
      <c r="H262" s="197"/>
      <c r="I262" s="197"/>
    </row>
    <row r="263" spans="2:9" s="310" customFormat="1" x14ac:dyDescent="0.25">
      <c r="B263" s="197"/>
      <c r="C263" s="197"/>
      <c r="D263" s="197"/>
      <c r="E263" s="197"/>
      <c r="F263" s="197"/>
      <c r="G263" s="197"/>
      <c r="H263" s="197"/>
      <c r="I263" s="197"/>
    </row>
    <row r="264" spans="2:9" s="310" customFormat="1" x14ac:dyDescent="0.25">
      <c r="B264" s="197"/>
      <c r="C264" s="197"/>
      <c r="D264" s="197"/>
      <c r="E264" s="197"/>
      <c r="F264" s="197"/>
      <c r="G264" s="197"/>
      <c r="H264" s="197"/>
      <c r="I264" s="197"/>
    </row>
    <row r="265" spans="2:9" s="310" customFormat="1" x14ac:dyDescent="0.25">
      <c r="B265" s="197"/>
      <c r="C265" s="197"/>
      <c r="D265" s="197"/>
      <c r="E265" s="197"/>
      <c r="F265" s="197"/>
      <c r="G265" s="197"/>
      <c r="H265" s="197"/>
      <c r="I265" s="197"/>
    </row>
    <row r="266" spans="2:9" s="310" customFormat="1" x14ac:dyDescent="0.25">
      <c r="B266" s="197"/>
      <c r="C266" s="197"/>
      <c r="D266" s="197"/>
      <c r="E266" s="197"/>
      <c r="F266" s="197"/>
      <c r="G266" s="197"/>
      <c r="H266" s="197"/>
      <c r="I266" s="197"/>
    </row>
    <row r="267" spans="2:9" s="310" customFormat="1" x14ac:dyDescent="0.25">
      <c r="B267" s="197"/>
      <c r="C267" s="197"/>
      <c r="D267" s="197"/>
      <c r="E267" s="197"/>
      <c r="F267" s="197"/>
      <c r="G267" s="197"/>
      <c r="H267" s="197"/>
      <c r="I267" s="197"/>
    </row>
    <row r="268" spans="2:9" s="310" customFormat="1" x14ac:dyDescent="0.25">
      <c r="B268" s="197"/>
      <c r="C268" s="197"/>
      <c r="D268" s="197"/>
      <c r="E268" s="197"/>
      <c r="F268" s="197"/>
      <c r="G268" s="197"/>
      <c r="H268" s="197"/>
      <c r="I268" s="197"/>
    </row>
    <row r="269" spans="2:9" s="310" customFormat="1" x14ac:dyDescent="0.25">
      <c r="B269" s="197"/>
      <c r="C269" s="197"/>
      <c r="D269" s="197"/>
      <c r="E269" s="197"/>
      <c r="F269" s="197"/>
      <c r="G269" s="197"/>
      <c r="H269" s="197"/>
      <c r="I269" s="197"/>
    </row>
    <row r="270" spans="2:9" s="310" customFormat="1" x14ac:dyDescent="0.25">
      <c r="B270" s="197"/>
      <c r="C270" s="197"/>
      <c r="D270" s="197"/>
      <c r="E270" s="197"/>
      <c r="F270" s="197"/>
      <c r="G270" s="197"/>
      <c r="H270" s="197"/>
      <c r="I270" s="197"/>
    </row>
    <row r="271" spans="2:9" s="310" customFormat="1" x14ac:dyDescent="0.25">
      <c r="B271" s="197"/>
      <c r="C271" s="197"/>
      <c r="D271" s="197"/>
      <c r="E271" s="197"/>
      <c r="F271" s="197"/>
      <c r="G271" s="197"/>
      <c r="H271" s="197"/>
      <c r="I271" s="197"/>
    </row>
    <row r="272" spans="2:9" s="310" customFormat="1" x14ac:dyDescent="0.25">
      <c r="B272" s="197"/>
      <c r="C272" s="197"/>
      <c r="D272" s="197"/>
      <c r="E272" s="197"/>
      <c r="F272" s="197"/>
      <c r="G272" s="197"/>
      <c r="H272" s="197"/>
      <c r="I272" s="197"/>
    </row>
    <row r="273" spans="2:9" s="310" customFormat="1" x14ac:dyDescent="0.25">
      <c r="B273" s="197"/>
      <c r="C273" s="197"/>
      <c r="D273" s="197"/>
      <c r="E273" s="197"/>
      <c r="F273" s="197"/>
      <c r="G273" s="197"/>
      <c r="H273" s="197"/>
      <c r="I273" s="197"/>
    </row>
    <row r="274" spans="2:9" s="310" customFormat="1" x14ac:dyDescent="0.25">
      <c r="B274" s="197"/>
      <c r="C274" s="197"/>
      <c r="D274" s="197"/>
      <c r="E274" s="197"/>
      <c r="F274" s="197"/>
      <c r="G274" s="197"/>
      <c r="H274" s="197"/>
      <c r="I274" s="197"/>
    </row>
    <row r="275" spans="2:9" s="310" customFormat="1" x14ac:dyDescent="0.25">
      <c r="B275" s="197"/>
      <c r="C275" s="197"/>
      <c r="D275" s="197"/>
      <c r="E275" s="197"/>
      <c r="F275" s="197"/>
      <c r="G275" s="197"/>
      <c r="H275" s="197"/>
      <c r="I275" s="197"/>
    </row>
    <row r="276" spans="2:9" s="310" customFormat="1" x14ac:dyDescent="0.25">
      <c r="B276" s="197"/>
      <c r="C276" s="197"/>
      <c r="D276" s="197"/>
      <c r="E276" s="197"/>
      <c r="F276" s="197"/>
      <c r="G276" s="197"/>
      <c r="H276" s="197"/>
      <c r="I276" s="197"/>
    </row>
    <row r="277" spans="2:9" s="310" customFormat="1" x14ac:dyDescent="0.25">
      <c r="B277" s="197"/>
      <c r="C277" s="197"/>
      <c r="D277" s="197"/>
      <c r="E277" s="197"/>
      <c r="F277" s="197"/>
      <c r="G277" s="197"/>
      <c r="H277" s="197"/>
      <c r="I277" s="197"/>
    </row>
    <row r="278" spans="2:9" s="310" customFormat="1" x14ac:dyDescent="0.25">
      <c r="B278" s="197"/>
      <c r="C278" s="197"/>
      <c r="D278" s="197"/>
      <c r="E278" s="197"/>
      <c r="F278" s="197"/>
      <c r="G278" s="197"/>
      <c r="H278" s="197"/>
      <c r="I278" s="197"/>
    </row>
    <row r="279" spans="2:9" s="310" customFormat="1" x14ac:dyDescent="0.25">
      <c r="B279" s="197"/>
      <c r="C279" s="197"/>
      <c r="D279" s="197"/>
      <c r="E279" s="197"/>
      <c r="F279" s="197"/>
      <c r="G279" s="197"/>
      <c r="H279" s="197"/>
      <c r="I279" s="197"/>
    </row>
    <row r="280" spans="2:9" s="310" customFormat="1" x14ac:dyDescent="0.25">
      <c r="B280" s="197"/>
      <c r="C280" s="197"/>
      <c r="D280" s="197"/>
      <c r="E280" s="197"/>
      <c r="F280" s="197"/>
      <c r="G280" s="197"/>
      <c r="H280" s="197"/>
      <c r="I280" s="197"/>
    </row>
    <row r="281" spans="2:9" s="310" customFormat="1" x14ac:dyDescent="0.25">
      <c r="B281" s="197"/>
      <c r="C281" s="197"/>
      <c r="D281" s="197"/>
      <c r="E281" s="197"/>
      <c r="F281" s="197"/>
      <c r="G281" s="197"/>
      <c r="H281" s="197"/>
      <c r="I281" s="197"/>
    </row>
    <row r="282" spans="2:9" s="310" customFormat="1" x14ac:dyDescent="0.25">
      <c r="B282" s="197"/>
      <c r="C282" s="197"/>
      <c r="D282" s="197"/>
      <c r="E282" s="197"/>
      <c r="F282" s="197"/>
      <c r="G282" s="197"/>
      <c r="H282" s="197"/>
      <c r="I282" s="197"/>
    </row>
    <row r="283" spans="2:9" s="310" customFormat="1" x14ac:dyDescent="0.25">
      <c r="B283" s="197"/>
      <c r="C283" s="197"/>
      <c r="D283" s="197"/>
      <c r="E283" s="197"/>
      <c r="F283" s="197"/>
      <c r="G283" s="197"/>
      <c r="H283" s="197"/>
      <c r="I283" s="197"/>
    </row>
    <row r="284" spans="2:9" s="310" customFormat="1" x14ac:dyDescent="0.25">
      <c r="B284" s="197"/>
      <c r="C284" s="197"/>
      <c r="D284" s="197"/>
      <c r="E284" s="197"/>
      <c r="F284" s="197"/>
      <c r="G284" s="197"/>
      <c r="H284" s="197"/>
      <c r="I284" s="197"/>
    </row>
    <row r="285" spans="2:9" s="310" customFormat="1" x14ac:dyDescent="0.25">
      <c r="B285" s="197"/>
      <c r="C285" s="197"/>
      <c r="D285" s="197"/>
      <c r="E285" s="197"/>
      <c r="F285" s="197"/>
      <c r="G285" s="197"/>
      <c r="H285" s="197"/>
      <c r="I285" s="197"/>
    </row>
    <row r="286" spans="2:9" s="310" customFormat="1" x14ac:dyDescent="0.25">
      <c r="B286" s="197"/>
      <c r="C286" s="197"/>
      <c r="D286" s="197"/>
      <c r="E286" s="197"/>
      <c r="F286" s="197"/>
      <c r="G286" s="197"/>
      <c r="H286" s="197"/>
      <c r="I286" s="197"/>
    </row>
    <row r="287" spans="2:9" s="310" customFormat="1" x14ac:dyDescent="0.25">
      <c r="B287" s="197"/>
      <c r="C287" s="197"/>
      <c r="D287" s="197"/>
      <c r="E287" s="197"/>
      <c r="F287" s="197"/>
      <c r="G287" s="197"/>
      <c r="H287" s="197"/>
      <c r="I287" s="197"/>
    </row>
    <row r="288" spans="2:9" s="310" customFormat="1" x14ac:dyDescent="0.25">
      <c r="B288" s="197"/>
      <c r="C288" s="197"/>
      <c r="D288" s="197"/>
      <c r="E288" s="197"/>
      <c r="F288" s="197"/>
      <c r="G288" s="197"/>
      <c r="H288" s="197"/>
      <c r="I288" s="197"/>
    </row>
    <row r="289" spans="2:9" s="310" customFormat="1" x14ac:dyDescent="0.25">
      <c r="B289" s="197"/>
      <c r="C289" s="197"/>
      <c r="D289" s="197"/>
      <c r="E289" s="197"/>
      <c r="F289" s="197"/>
      <c r="G289" s="197"/>
      <c r="H289" s="197"/>
      <c r="I289" s="197"/>
    </row>
    <row r="290" spans="2:9" s="310" customFormat="1" x14ac:dyDescent="0.25">
      <c r="B290" s="197"/>
      <c r="C290" s="197"/>
      <c r="D290" s="197"/>
      <c r="E290" s="197"/>
      <c r="F290" s="197"/>
      <c r="G290" s="197"/>
      <c r="H290" s="197"/>
      <c r="I290" s="197"/>
    </row>
    <row r="291" spans="2:9" s="310" customFormat="1" x14ac:dyDescent="0.25">
      <c r="B291" s="197"/>
      <c r="C291" s="197"/>
      <c r="D291" s="197"/>
      <c r="E291" s="197"/>
      <c r="F291" s="197"/>
      <c r="G291" s="197"/>
      <c r="H291" s="197"/>
      <c r="I291" s="197"/>
    </row>
    <row r="292" spans="2:9" s="310" customFormat="1" x14ac:dyDescent="0.25">
      <c r="B292" s="197"/>
      <c r="C292" s="197"/>
      <c r="D292" s="197"/>
      <c r="E292" s="197"/>
      <c r="F292" s="197"/>
      <c r="G292" s="197"/>
      <c r="H292" s="197"/>
      <c r="I292" s="197"/>
    </row>
  </sheetData>
  <sheetProtection password="DF65" sheet="1" objects="1" scenarios="1"/>
  <mergeCells count="59">
    <mergeCell ref="B1:C1"/>
    <mergeCell ref="D1:E1"/>
    <mergeCell ref="F1:G1"/>
    <mergeCell ref="H1:I1"/>
    <mergeCell ref="D4:E4"/>
    <mergeCell ref="F4:G4"/>
    <mergeCell ref="H4:I4"/>
    <mergeCell ref="B6:C6"/>
    <mergeCell ref="D6:E6"/>
    <mergeCell ref="F6:G6"/>
    <mergeCell ref="H6:I6"/>
    <mergeCell ref="B7:C7"/>
    <mergeCell ref="D7:E7"/>
    <mergeCell ref="F7:G7"/>
    <mergeCell ref="H7:I7"/>
    <mergeCell ref="B8:C8"/>
    <mergeCell ref="D8:E8"/>
    <mergeCell ref="F8:G8"/>
    <mergeCell ref="H8:I8"/>
    <mergeCell ref="B13:C13"/>
    <mergeCell ref="D13:E13"/>
    <mergeCell ref="F13:G13"/>
    <mergeCell ref="H13:I13"/>
    <mergeCell ref="B14:C14"/>
    <mergeCell ref="D14:E14"/>
    <mergeCell ref="F14:G14"/>
    <mergeCell ref="H14:I14"/>
    <mergeCell ref="B15:C15"/>
    <mergeCell ref="D15:E15"/>
    <mergeCell ref="F15:G15"/>
    <mergeCell ref="H15:I15"/>
    <mergeCell ref="B16:C16"/>
    <mergeCell ref="D16:E16"/>
    <mergeCell ref="F16:G16"/>
    <mergeCell ref="H16:I16"/>
    <mergeCell ref="B17:C17"/>
    <mergeCell ref="D17:E17"/>
    <mergeCell ref="F17:G17"/>
    <mergeCell ref="H17:I17"/>
    <mergeCell ref="B20:C20"/>
    <mergeCell ref="D20:E20"/>
    <mergeCell ref="F20:G20"/>
    <mergeCell ref="H20:I20"/>
    <mergeCell ref="B21:C21"/>
    <mergeCell ref="D21:E21"/>
    <mergeCell ref="F21:G21"/>
    <mergeCell ref="H21:I21"/>
    <mergeCell ref="B24:C24"/>
    <mergeCell ref="D24:E24"/>
    <mergeCell ref="F24:G24"/>
    <mergeCell ref="H24:I24"/>
    <mergeCell ref="B22:C22"/>
    <mergeCell ref="D22:E22"/>
    <mergeCell ref="F22:G22"/>
    <mergeCell ref="H22:I22"/>
    <mergeCell ref="B23:C23"/>
    <mergeCell ref="D23:E23"/>
    <mergeCell ref="F23:G23"/>
    <mergeCell ref="H23:I23"/>
  </mergeCells>
  <conditionalFormatting sqref="F2:G24">
    <cfRule type="expression" dxfId="63" priority="6">
      <formula>$F$2=0</formula>
    </cfRule>
  </conditionalFormatting>
  <conditionalFormatting sqref="H2:I24">
    <cfRule type="expression" dxfId="62" priority="1">
      <formula>$H$2=0</formula>
    </cfRule>
  </conditionalFormatting>
  <conditionalFormatting sqref="D2:E2">
    <cfRule type="expression" dxfId="61" priority="7">
      <formula>$D$2&lt;&gt;$B$2</formula>
    </cfRule>
  </conditionalFormatting>
  <conditionalFormatting sqref="F2:G2">
    <cfRule type="expression" dxfId="60" priority="9">
      <formula>$F$2&lt;&gt;$D$2</formula>
    </cfRule>
  </conditionalFormatting>
  <conditionalFormatting sqref="F14:G14">
    <cfRule type="expression" dxfId="59" priority="4">
      <formula>$F$2=0</formula>
    </cfRule>
  </conditionalFormatting>
  <conditionalFormatting sqref="H14:I14">
    <cfRule type="expression" dxfId="58" priority="5">
      <formula>$H$2=0</formula>
    </cfRule>
  </conditionalFormatting>
  <conditionalFormatting sqref="F21:G21">
    <cfRule type="expression" dxfId="57" priority="2">
      <formula>$F$2=0</formula>
    </cfRule>
  </conditionalFormatting>
  <conditionalFormatting sqref="H21:I21">
    <cfRule type="expression" dxfId="56" priority="3">
      <formula>$H$2=0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"/>
  <dimension ref="A1:DS101"/>
  <sheetViews>
    <sheetView workbookViewId="0">
      <selection activeCell="A11" sqref="A11"/>
    </sheetView>
  </sheetViews>
  <sheetFormatPr baseColWidth="10" defaultColWidth="11.42578125" defaultRowHeight="15" x14ac:dyDescent="0.25"/>
  <cols>
    <col min="1" max="1" width="34.28515625" style="2" customWidth="1"/>
    <col min="2" max="2" width="10.7109375" style="2" customWidth="1"/>
    <col min="3" max="20" width="3.7109375" style="2" customWidth="1"/>
    <col min="21" max="21" width="3.7109375" style="67" hidden="1" customWidth="1"/>
    <col min="22" max="29" width="3.7109375" style="2" hidden="1" customWidth="1"/>
    <col min="30" max="30" width="4" style="2" customWidth="1"/>
    <col min="31" max="31" width="7.140625" style="2" customWidth="1"/>
    <col min="32" max="32" width="5" style="2" customWidth="1"/>
    <col min="33" max="33" width="7.140625" style="2" customWidth="1"/>
    <col min="34" max="54" width="11.42578125" style="203" customWidth="1"/>
    <col min="55" max="78" width="11.42578125" style="203"/>
    <col min="79" max="16384" width="11.42578125" style="2"/>
  </cols>
  <sheetData>
    <row r="1" spans="1:123" ht="15" customHeight="1" thickBot="1" x14ac:dyDescent="0.3">
      <c r="A1" s="275" t="str">
        <f>INDEX(Data!$DW:$DW,MATCH(A11,Data!$DT:$DT,0))</f>
        <v>M</v>
      </c>
      <c r="B1" s="274" t="s">
        <v>35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>
        <f>INDEX(Parameter!$9:$9,,MATCH(7,Parameter!$8:$8,0))</f>
        <v>7</v>
      </c>
      <c r="J1" s="52">
        <f>INDEX(Parameter!$9:$9,,MATCH(8,Parameter!$8:$8,0))</f>
        <v>8</v>
      </c>
      <c r="K1" s="52">
        <f>INDEX(Parameter!$9:$9,,MATCH(9,Parameter!$8:$8,0))</f>
        <v>9</v>
      </c>
      <c r="L1" s="52">
        <f>INDEX(Parameter!$9:$9,,MATCH(10,Parameter!$8:$8,0))</f>
        <v>10</v>
      </c>
      <c r="M1" s="52">
        <f>INDEX(Parameter!$9:$9,,MATCH(11,Parameter!$8:$8,0))</f>
        <v>11</v>
      </c>
      <c r="N1" s="52">
        <f>INDEX(Parameter!$9:$9,,MATCH(12,Parameter!$8:$8,0))</f>
        <v>12</v>
      </c>
      <c r="O1" s="52">
        <f>INDEX(Parameter!$9:$9,,MATCH(13,Parameter!$8:$8,0))</f>
        <v>13</v>
      </c>
      <c r="P1" s="52">
        <f>INDEX(Parameter!$9:$9,,MATCH(14,Parameter!$8:$8,0))</f>
        <v>14</v>
      </c>
      <c r="Q1" s="52">
        <f>INDEX(Parameter!$9:$9,,MATCH(15,Parameter!$8:$8,0))</f>
        <v>15</v>
      </c>
      <c r="R1" s="52">
        <f>INDEX(Parameter!$9:$9,,MATCH(16,Parameter!$8:$8,0))</f>
        <v>16</v>
      </c>
      <c r="S1" s="52">
        <f>INDEX(Parameter!$9:$9,,MATCH(17,Parameter!$8:$8,0))</f>
        <v>17</v>
      </c>
      <c r="T1" s="140">
        <f>INDEX(Parameter!$9:$9,,MATCH(18,Parameter!$8:$8,0))</f>
        <v>18</v>
      </c>
      <c r="U1" s="52">
        <f>INDEX(Parameter!$9:$9,,MATCH(19,Parameter!$8:$8,0))</f>
        <v>19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64" t="s">
        <v>61</v>
      </c>
      <c r="AE1" s="465"/>
      <c r="AF1" s="465"/>
      <c r="AG1" s="466"/>
    </row>
    <row r="2" spans="1:123" x14ac:dyDescent="0.25">
      <c r="A2" s="454" t="s">
        <v>23</v>
      </c>
      <c r="B2" s="455"/>
      <c r="C2" s="141">
        <f>INDEX(Parameter!$10:$10,,MATCH(C$1,Parameter!$9:$9,0))</f>
        <v>4</v>
      </c>
      <c r="D2" s="54">
        <f>INDEX(Parameter!$10:$10,,MATCH(D$1,Parameter!$9:$9,0))</f>
        <v>4</v>
      </c>
      <c r="E2" s="54">
        <f>INDEX(Parameter!$10:$10,,MATCH(E$1,Parameter!$9:$9,0))</f>
        <v>3</v>
      </c>
      <c r="F2" s="54">
        <f>INDEX(Parameter!$10:$10,,MATCH(F$1,Parameter!$9:$9,0))</f>
        <v>3</v>
      </c>
      <c r="G2" s="54">
        <f>INDEX(Parameter!$10:$10,,MATCH(G$1,Parameter!$9:$9,0))</f>
        <v>3</v>
      </c>
      <c r="H2" s="54">
        <f>INDEX(Parameter!$10:$10,,MATCH(H$1,Parameter!$9:$9,0))</f>
        <v>3</v>
      </c>
      <c r="I2" s="54">
        <f>INDEX(Parameter!$10:$10,,MATCH(I$1,Parameter!$9:$9,0))</f>
        <v>4</v>
      </c>
      <c r="J2" s="54">
        <f>INDEX(Parameter!$10:$10,,MATCH(J$1,Parameter!$9:$9,0))</f>
        <v>3</v>
      </c>
      <c r="K2" s="54">
        <f>INDEX(Parameter!$10:$10,,MATCH(K$1,Parameter!$9:$9,0))</f>
        <v>3</v>
      </c>
      <c r="L2" s="54">
        <f>INDEX(Parameter!$10:$10,,MATCH(L$1,Parameter!$9:$9,0))</f>
        <v>3</v>
      </c>
      <c r="M2" s="54">
        <f>INDEX(Parameter!$10:$10,,MATCH(M$1,Parameter!$9:$9,0))</f>
        <v>3</v>
      </c>
      <c r="N2" s="54">
        <f>INDEX(Parameter!$10:$10,,MATCH(N$1,Parameter!$9:$9,0))</f>
        <v>3</v>
      </c>
      <c r="O2" s="54">
        <f>INDEX(Parameter!$10:$10,,MATCH(O$1,Parameter!$9:$9,0))</f>
        <v>4</v>
      </c>
      <c r="P2" s="54">
        <f>INDEX(Parameter!$10:$10,,MATCH(P$1,Parameter!$9:$9,0))</f>
        <v>4</v>
      </c>
      <c r="Q2" s="54">
        <f>INDEX(Parameter!$10:$10,,MATCH(Q$1,Parameter!$9:$9,0))</f>
        <v>4</v>
      </c>
      <c r="R2" s="54">
        <f>INDEX(Parameter!$10:$10,,MATCH(R$1,Parameter!$9:$9,0))</f>
        <v>3</v>
      </c>
      <c r="S2" s="54">
        <f>INDEX(Parameter!$10:$10,,MATCH(S$1,Parameter!$9:$9,0))</f>
        <v>3</v>
      </c>
      <c r="T2" s="142">
        <f>INDEX(Parameter!$10:$10,,MATCH(T$1,Parameter!$9:$9,0))</f>
        <v>3</v>
      </c>
      <c r="U2" s="54" t="str">
        <f>INDEX(Parameter!$10:$10,,MATCH(U$1,Parameter!$9:$9,0))</f>
        <v>no</v>
      </c>
      <c r="V2" s="54" t="str">
        <f>INDEX(Parameter!$10:$10,,MATCH(V$1,Parameter!$9:$9,0))</f>
        <v>no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67">
        <f ca="1">SUMIF(C$11:AC$11,"&gt;0",C$2:AC$2)</f>
        <v>60</v>
      </c>
      <c r="AE2" s="468"/>
      <c r="AF2" s="468"/>
      <c r="AG2" s="469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</row>
    <row r="3" spans="1:123" x14ac:dyDescent="0.25">
      <c r="A3" s="456" t="str">
        <f>IF($A$1="m","Average Men","Average Women")</f>
        <v>Average Men</v>
      </c>
      <c r="B3" s="457"/>
      <c r="C3" s="332">
        <f>IF($A$1="m",'Scores Men'!F3,'Scores Women'!F3)</f>
        <v>4.1818181818181817</v>
      </c>
      <c r="D3" s="333">
        <f>IF($A$1="m",'Scores Men'!G3,'Scores Women'!G3)</f>
        <v>3.9747474747474749</v>
      </c>
      <c r="E3" s="333">
        <f>IF($A$1="m",'Scores Men'!H3,'Scores Women'!H3)</f>
        <v>3.3636363636363638</v>
      </c>
      <c r="F3" s="333">
        <f>IF($A$1="m",'Scores Men'!I3,'Scores Women'!I3)</f>
        <v>4.7020202020202024</v>
      </c>
      <c r="G3" s="333">
        <f>IF($A$1="m",'Scores Men'!J3,'Scores Women'!J3)</f>
        <v>3.2529411764705882</v>
      </c>
      <c r="H3" s="333">
        <f>IF($A$1="m",'Scores Men'!K3,'Scores Women'!K3)</f>
        <v>3.8434343434343434</v>
      </c>
      <c r="I3" s="333">
        <f>IF($A$1="m",'Scores Men'!L3,'Scores Women'!L3)</f>
        <v>4.2525252525252526</v>
      </c>
      <c r="J3" s="333">
        <f>IF($A$1="m",'Scores Men'!M3,'Scores Women'!M3)</f>
        <v>3.4090909090909092</v>
      </c>
      <c r="K3" s="333">
        <f>IF($A$1="m",'Scores Men'!N3,'Scores Women'!N3)</f>
        <v>2.8176470588235296</v>
      </c>
      <c r="L3" s="333">
        <f>IF($A$1="m",'Scores Men'!O3,'Scores Women'!O3)</f>
        <v>3.3647058823529412</v>
      </c>
      <c r="M3" s="333">
        <f>IF($A$1="m",'Scores Men'!P3,'Scores Women'!P3)</f>
        <v>3.3434343434343434</v>
      </c>
      <c r="N3" s="333">
        <f>IF($A$1="m",'Scores Men'!Q3,'Scores Women'!Q3)</f>
        <v>3.1363636363636362</v>
      </c>
      <c r="O3" s="333">
        <f>IF($A$1="m",'Scores Men'!R3,'Scores Women'!R3)</f>
        <v>4.1117647058823525</v>
      </c>
      <c r="P3" s="333">
        <f>IF($A$1="m",'Scores Men'!S3,'Scores Women'!S3)</f>
        <v>4.0941176470588232</v>
      </c>
      <c r="Q3" s="333">
        <f>IF($A$1="m",'Scores Men'!T3,'Scores Women'!T3)</f>
        <v>4.7588235294117647</v>
      </c>
      <c r="R3" s="333">
        <f>IF($A$1="m",'Scores Men'!U3,'Scores Women'!U3)</f>
        <v>3.3941176470588235</v>
      </c>
      <c r="S3" s="333">
        <f>IF($A$1="m",'Scores Men'!V3,'Scores Women'!V3)</f>
        <v>3.2294117647058824</v>
      </c>
      <c r="T3" s="331">
        <f>IF($A$1="m",'Scores Men'!W3,'Scores Women'!W3)</f>
        <v>2.6470588235294117</v>
      </c>
      <c r="U3" s="333" t="str">
        <f>IF($A$1="m",'Scores Men'!X3,'Scores Women'!X3)</f>
        <v>no</v>
      </c>
      <c r="V3" s="333" t="str">
        <f>IF($A$1="m",'Scores Men'!Y3,'Scores Women'!Y3)</f>
        <v>no</v>
      </c>
      <c r="W3" s="333" t="str">
        <f>IF($A$1="m",'Scores Men'!Z3,'Scores Women'!Z3)</f>
        <v>no</v>
      </c>
      <c r="X3" s="333" t="str">
        <f>IF($A$1="m",'Scores Men'!AA3,'Scores Women'!AA3)</f>
        <v>no</v>
      </c>
      <c r="Y3" s="333" t="str">
        <f>IF($A$1="m",'Scores Men'!AB3,'Scores Women'!AB3)</f>
        <v>no</v>
      </c>
      <c r="Z3" s="333" t="str">
        <f>IF($A$1="m",'Scores Men'!AC3,'Scores Women'!AC3)</f>
        <v>no</v>
      </c>
      <c r="AA3" s="333" t="str">
        <f>IF($A$1="m",'Scores Men'!AD3,'Scores Women'!AD3)</f>
        <v>no</v>
      </c>
      <c r="AB3" s="333" t="str">
        <f>IF($A$1="m",'Scores Men'!AE3,'Scores Women'!AE3)</f>
        <v>no</v>
      </c>
      <c r="AC3" s="331" t="str">
        <f>IF($A$1="m",'Scores Men'!AF3,'Scores Women'!AF3)</f>
        <v>no</v>
      </c>
      <c r="AD3" s="458">
        <f ca="1">SUMIF(C$11:AC$11,"&gt;0",C$3:AC$3)</f>
        <v>65.877658942364818</v>
      </c>
      <c r="AE3" s="459"/>
      <c r="AF3" s="459"/>
      <c r="AG3" s="460"/>
      <c r="AI3" s="204"/>
      <c r="AJ3" s="204"/>
      <c r="AK3" s="204"/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</row>
    <row r="4" spans="1:123" x14ac:dyDescent="0.25">
      <c r="A4" s="456" t="str">
        <f>IF($A$1="m","Average Top 5 Men","Average Top 5 Women")</f>
        <v>Average Top 5 Men</v>
      </c>
      <c r="B4" s="457"/>
      <c r="C4" s="332">
        <f ca="1">IF(C$2="no","no",OFFSET(Data!$A$1,MATCH($A4,Data!$DT:$DT,0)-1,MATCH("Total/"&amp;C$1,Data!$1:$1,0)-1))</f>
        <v>3.85</v>
      </c>
      <c r="D4" s="333">
        <f ca="1">IF(D$2="no","no",OFFSET(Data!$A$1,MATCH($A4,Data!$DT:$DT,0)-1,MATCH("Total/"&amp;D$1,Data!$1:$1,0)-1))</f>
        <v>3.55</v>
      </c>
      <c r="E4" s="333">
        <f ca="1">IF(E$2="no","no",OFFSET(Data!$A$1,MATCH($A4,Data!$DT:$DT,0)-1,MATCH("Total/"&amp;E$1,Data!$1:$1,0)-1))</f>
        <v>2.95</v>
      </c>
      <c r="F4" s="333">
        <f ca="1">IF(F$2="no","no",OFFSET(Data!$A$1,MATCH($A4,Data!$DT:$DT,0)-1,MATCH("Total/"&amp;F$1,Data!$1:$1,0)-1))</f>
        <v>3.95</v>
      </c>
      <c r="G4" s="333">
        <f ca="1">IF(G$2="no","no",OFFSET(Data!$A$1,MATCH($A4,Data!$DT:$DT,0)-1,MATCH("Total/"&amp;G$1,Data!$1:$1,0)-1))</f>
        <v>2.6666666666666665</v>
      </c>
      <c r="H4" s="333">
        <f ca="1">IF(H$2="no","no",OFFSET(Data!$A$1,MATCH($A4,Data!$DT:$DT,0)-1,MATCH("Total/"&amp;H$1,Data!$1:$1,0)-1))</f>
        <v>3.2</v>
      </c>
      <c r="I4" s="333">
        <f ca="1">IF(I$2="no","no",OFFSET(Data!$A$1,MATCH($A4,Data!$DT:$DT,0)-1,MATCH("Total/"&amp;I$1,Data!$1:$1,0)-1))</f>
        <v>3.45</v>
      </c>
      <c r="J4" s="333">
        <f ca="1">IF(J$2="no","no",OFFSET(Data!$A$1,MATCH($A4,Data!$DT:$DT,0)-1,MATCH("Total/"&amp;J$1,Data!$1:$1,0)-1))</f>
        <v>2.8</v>
      </c>
      <c r="K4" s="333">
        <f ca="1">IF(K$2="no","no",OFFSET(Data!$A$1,MATCH($A4,Data!$DT:$DT,0)-1,MATCH("Total/"&amp;K$1,Data!$1:$1,0)-1))</f>
        <v>2.6</v>
      </c>
      <c r="L4" s="333">
        <f ca="1">IF(L$2="no","no",OFFSET(Data!$A$1,MATCH($A4,Data!$DT:$DT,0)-1,MATCH("Total/"&amp;L$1,Data!$1:$1,0)-1))</f>
        <v>2.8</v>
      </c>
      <c r="M4" s="333">
        <f ca="1">IF(M$2="no","no",OFFSET(Data!$A$1,MATCH($A4,Data!$DT:$DT,0)-1,MATCH("Total/"&amp;M$1,Data!$1:$1,0)-1))</f>
        <v>3.2</v>
      </c>
      <c r="N4" s="333">
        <f ca="1">IF(N$2="no","no",OFFSET(Data!$A$1,MATCH($A4,Data!$DT:$DT,0)-1,MATCH("Total/"&amp;N$1,Data!$1:$1,0)-1))</f>
        <v>2.9</v>
      </c>
      <c r="O4" s="333">
        <f ca="1">IF(O$2="no","no",OFFSET(Data!$A$1,MATCH($A4,Data!$DT:$DT,0)-1,MATCH("Total/"&amp;O$1,Data!$1:$1,0)-1))</f>
        <v>3.6</v>
      </c>
      <c r="P4" s="333">
        <f ca="1">IF(P$2="no","no",OFFSET(Data!$A$1,MATCH($A4,Data!$DT:$DT,0)-1,MATCH("Total/"&amp;P$1,Data!$1:$1,0)-1))</f>
        <v>3.7333333333333334</v>
      </c>
      <c r="Q4" s="333">
        <f ca="1">IF(Q$2="no","no",OFFSET(Data!$A$1,MATCH($A4,Data!$DT:$DT,0)-1,MATCH("Total/"&amp;Q$1,Data!$1:$1,0)-1))</f>
        <v>4.0666666666666664</v>
      </c>
      <c r="R4" s="333">
        <f ca="1">IF(R$2="no","no",OFFSET(Data!$A$1,MATCH($A4,Data!$DT:$DT,0)-1,MATCH("Total/"&amp;R$1,Data!$1:$1,0)-1))</f>
        <v>3</v>
      </c>
      <c r="S4" s="333">
        <f ca="1">IF(S$2="no","no",OFFSET(Data!$A$1,MATCH($A4,Data!$DT:$DT,0)-1,MATCH("Total/"&amp;S$1,Data!$1:$1,0)-1))</f>
        <v>2.6</v>
      </c>
      <c r="T4" s="331">
        <f ca="1">IF(T$2="no","no",OFFSET(Data!$A$1,MATCH($A4,Data!$DT:$DT,0)-1,MATCH("Total/"&amp;T$1,Data!$1:$1,0)-1))</f>
        <v>2.2000000000000002</v>
      </c>
      <c r="U4" s="333" t="str">
        <f ca="1">IF(U$2="no","no",OFFSET(Data!$A$1,MATCH($A4,Data!$DT:$DT,0)-1,MATCH("Total/"&amp;U$1,Data!$1:$1,0)-1))</f>
        <v>no</v>
      </c>
      <c r="V4" s="333" t="str">
        <f ca="1">IF(V$2="no","no",OFFSET(Data!$A$1,MATCH($A4,Data!$DT:$DT,0)-1,MATCH("Total/"&amp;V$1,Data!$1:$1,0)-1))</f>
        <v>no</v>
      </c>
      <c r="W4" s="333" t="str">
        <f ca="1">IF(W$2="no","no",OFFSET(Data!$A$1,MATCH($A4,Data!$DT:$DT,0)-1,MATCH("Total/"&amp;W$1,Data!$1:$1,0)-1))</f>
        <v>no</v>
      </c>
      <c r="X4" s="333" t="str">
        <f ca="1">IF(X$2="no","no",OFFSET(Data!$A$1,MATCH($A4,Data!$DT:$DT,0)-1,MATCH("Total/"&amp;X$1,Data!$1:$1,0)-1))</f>
        <v>no</v>
      </c>
      <c r="Y4" s="333" t="str">
        <f ca="1">IF(Y$2="no","no",OFFSET(Data!$A$1,MATCH($A4,Data!$DT:$DT,0)-1,MATCH("Total/"&amp;Y$1,Data!$1:$1,0)-1))</f>
        <v>no</v>
      </c>
      <c r="Z4" s="333" t="str">
        <f ca="1">IF(Z$2="no","no",OFFSET(Data!$A$1,MATCH($A4,Data!$DT:$DT,0)-1,MATCH("Total/"&amp;Z$1,Data!$1:$1,0)-1))</f>
        <v>no</v>
      </c>
      <c r="AA4" s="333" t="str">
        <f ca="1">IF(AA$2="no","no",OFFSET(Data!$A$1,MATCH($A4,Data!$DT:$DT,0)-1,MATCH("Total/"&amp;AA$1,Data!$1:$1,0)-1))</f>
        <v>no</v>
      </c>
      <c r="AB4" s="333" t="str">
        <f ca="1">IF(AB$2="no","no",OFFSET(Data!$A$1,MATCH($A4,Data!$DT:$DT,0)-1,MATCH("Total/"&amp;AB$1,Data!$1:$1,0)-1))</f>
        <v>no</v>
      </c>
      <c r="AC4" s="331" t="str">
        <f ca="1">IF(AC$2="no","no",OFFSET(Data!$A$1,MATCH($A4,Data!$DT:$DT,0)-1,MATCH("Total/"&amp;AC$1,Data!$1:$1,0)-1))</f>
        <v>no</v>
      </c>
      <c r="AD4" s="458">
        <f ca="1">SUMIF(C$11:AC$11,"&gt;0",C$4:AC$4)</f>
        <v>57.116666666666681</v>
      </c>
      <c r="AE4" s="459"/>
      <c r="AF4" s="459"/>
      <c r="AG4" s="460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</row>
    <row r="5" spans="1:123" x14ac:dyDescent="0.25">
      <c r="A5" s="456" t="str">
        <f>"Average " &amp; A11</f>
        <v>Average Jakob Gusenbauer</v>
      </c>
      <c r="B5" s="457"/>
      <c r="C5" s="332">
        <f ca="1">IF(OR(C$2="no",SUM(C11:C15)=0),"no",AVERAGE(C11:C15))</f>
        <v>3.25</v>
      </c>
      <c r="D5" s="331">
        <f t="shared" ref="D5:AC5" ca="1" si="0">IF(OR(D$2="no",SUM(D11:D15)=0),"no",AVERAGE(D11:D15))</f>
        <v>3.5</v>
      </c>
      <c r="E5" s="331">
        <f t="shared" ca="1" si="0"/>
        <v>2.75</v>
      </c>
      <c r="F5" s="331">
        <f t="shared" ca="1" si="0"/>
        <v>3.75</v>
      </c>
      <c r="G5" s="331">
        <f t="shared" ca="1" si="0"/>
        <v>3</v>
      </c>
      <c r="H5" s="331">
        <f t="shared" ca="1" si="0"/>
        <v>3</v>
      </c>
      <c r="I5" s="331">
        <f t="shared" ca="1" si="0"/>
        <v>3.25</v>
      </c>
      <c r="J5" s="331">
        <f t="shared" ca="1" si="0"/>
        <v>2.25</v>
      </c>
      <c r="K5" s="331">
        <f t="shared" ca="1" si="0"/>
        <v>3.3333333333333335</v>
      </c>
      <c r="L5" s="331">
        <f t="shared" ca="1" si="0"/>
        <v>3</v>
      </c>
      <c r="M5" s="331">
        <f t="shared" ca="1" si="0"/>
        <v>3.5</v>
      </c>
      <c r="N5" s="331">
        <f t="shared" ca="1" si="0"/>
        <v>3.25</v>
      </c>
      <c r="O5" s="331">
        <f t="shared" ca="1" si="0"/>
        <v>3.3333333333333335</v>
      </c>
      <c r="P5" s="331">
        <f t="shared" ca="1" si="0"/>
        <v>3</v>
      </c>
      <c r="Q5" s="331">
        <f t="shared" ca="1" si="0"/>
        <v>4</v>
      </c>
      <c r="R5" s="331">
        <f t="shared" ca="1" si="0"/>
        <v>2.6666666666666665</v>
      </c>
      <c r="S5" s="331">
        <f t="shared" ca="1" si="0"/>
        <v>2.3333333333333335</v>
      </c>
      <c r="T5" s="331">
        <f t="shared" ca="1" si="0"/>
        <v>2</v>
      </c>
      <c r="U5" s="331" t="str">
        <f t="shared" ca="1" si="0"/>
        <v>no</v>
      </c>
      <c r="V5" s="331" t="str">
        <f t="shared" ca="1" si="0"/>
        <v>no</v>
      </c>
      <c r="W5" s="331" t="str">
        <f t="shared" ca="1" si="0"/>
        <v>no</v>
      </c>
      <c r="X5" s="331" t="str">
        <f t="shared" ca="1" si="0"/>
        <v>no</v>
      </c>
      <c r="Y5" s="331" t="str">
        <f t="shared" ca="1" si="0"/>
        <v>no</v>
      </c>
      <c r="Z5" s="331" t="str">
        <f t="shared" ca="1" si="0"/>
        <v>no</v>
      </c>
      <c r="AA5" s="331" t="str">
        <f t="shared" ca="1" si="0"/>
        <v>no</v>
      </c>
      <c r="AB5" s="331" t="str">
        <f t="shared" ca="1" si="0"/>
        <v>no</v>
      </c>
      <c r="AC5" s="331" t="str">
        <f t="shared" ca="1" si="0"/>
        <v>no</v>
      </c>
      <c r="AD5" s="458">
        <f ca="1">SUMIF(C$11:AC$11,"&gt;0",C$5:AC$5)</f>
        <v>55.166666666666664</v>
      </c>
      <c r="AE5" s="459"/>
      <c r="AF5" s="459"/>
      <c r="AG5" s="460"/>
      <c r="AI5" s="204"/>
      <c r="AJ5" s="204"/>
      <c r="AK5" s="204"/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</row>
    <row r="6" spans="1:123" x14ac:dyDescent="0.25">
      <c r="A6" s="456" t="str">
        <f>IF($A$1="m","Eagles/+ Men","Eagles/+ Women")</f>
        <v>Eagles/+ Men</v>
      </c>
      <c r="B6" s="457"/>
      <c r="C6" s="143">
        <f>IF($A$1="m",'Scores Men'!F4,'Scores Women'!F4)</f>
        <v>0</v>
      </c>
      <c r="D6" s="144">
        <f>IF($A$1="m",'Scores Men'!G4,'Scores Women'!G4)</f>
        <v>1</v>
      </c>
      <c r="E6" s="144">
        <f>IF($A$1="m",'Scores Men'!H4,'Scores Women'!H4)</f>
        <v>0</v>
      </c>
      <c r="F6" s="144">
        <f>IF($A$1="m",'Scores Men'!I4,'Scores Women'!I4)</f>
        <v>0</v>
      </c>
      <c r="G6" s="144">
        <f>IF($A$1="m",'Scores Men'!J4,'Scores Women'!J4)</f>
        <v>0</v>
      </c>
      <c r="H6" s="144">
        <f>IF($A$1="m",'Scores Men'!K4,'Scores Women'!K4)</f>
        <v>0</v>
      </c>
      <c r="I6" s="144">
        <f>IF($A$1="m",'Scores Men'!L4,'Scores Women'!L4)</f>
        <v>0</v>
      </c>
      <c r="J6" s="144">
        <f>IF($A$1="m",'Scores Men'!M4,'Scores Women'!M4)</f>
        <v>0</v>
      </c>
      <c r="K6" s="144">
        <f>IF($A$1="m",'Scores Men'!N4,'Scores Women'!N4)</f>
        <v>0</v>
      </c>
      <c r="L6" s="144">
        <f>IF($A$1="m",'Scores Men'!O4,'Scores Women'!O4)</f>
        <v>0</v>
      </c>
      <c r="M6" s="144">
        <f>IF($A$1="m",'Scores Men'!P4,'Scores Women'!P4)</f>
        <v>1</v>
      </c>
      <c r="N6" s="144">
        <f>IF($A$1="m",'Scores Men'!Q4,'Scores Women'!Q4)</f>
        <v>0</v>
      </c>
      <c r="O6" s="144">
        <f>IF($A$1="m",'Scores Men'!R4,'Scores Women'!R4)</f>
        <v>1</v>
      </c>
      <c r="P6" s="144">
        <f>IF($A$1="m",'Scores Men'!S4,'Scores Women'!S4)</f>
        <v>0</v>
      </c>
      <c r="Q6" s="144">
        <f>IF($A$1="m",'Scores Men'!T4,'Scores Women'!T4)</f>
        <v>0</v>
      </c>
      <c r="R6" s="144">
        <f>IF($A$1="m",'Scores Men'!U4,'Scores Women'!U4)</f>
        <v>0</v>
      </c>
      <c r="S6" s="144">
        <f>IF($A$1="m",'Scores Men'!V4,'Scores Women'!V4)</f>
        <v>0</v>
      </c>
      <c r="T6" s="145">
        <f>IF($A$1="m",'Scores Men'!W4,'Scores Women'!W4)</f>
        <v>0</v>
      </c>
      <c r="U6" s="144" t="str">
        <f>IF($A$1="m",'Scores Men'!X4,'Scores Women'!X4)</f>
        <v>no</v>
      </c>
      <c r="V6" s="144" t="str">
        <f>IF($A$1="m",'Scores Men'!Y4,'Scores Women'!Y4)</f>
        <v>no</v>
      </c>
      <c r="W6" s="144" t="str">
        <f>IF($A$1="m",'Scores Men'!Z4,'Scores Women'!Z4)</f>
        <v>no</v>
      </c>
      <c r="X6" s="144" t="str">
        <f>IF($A$1="m",'Scores Men'!AA4,'Scores Women'!AA4)</f>
        <v>no</v>
      </c>
      <c r="Y6" s="144" t="str">
        <f>IF($A$1="m",'Scores Men'!AB4,'Scores Women'!AB4)</f>
        <v>no</v>
      </c>
      <c r="Z6" s="144" t="str">
        <f>IF($A$1="m",'Scores Men'!AC4,'Scores Women'!AC4)</f>
        <v>no</v>
      </c>
      <c r="AA6" s="144" t="str">
        <f>IF($A$1="m",'Scores Men'!AD4,'Scores Women'!AD4)</f>
        <v>no</v>
      </c>
      <c r="AB6" s="144" t="str">
        <f>IF($A$1="m",'Scores Men'!AE4,'Scores Women'!AE4)</f>
        <v>no</v>
      </c>
      <c r="AC6" s="145" t="str">
        <f>IF($A$1="m",'Scores Men'!AF4,'Scores Women'!AF4)</f>
        <v>no</v>
      </c>
      <c r="AD6" s="458">
        <f t="shared" ref="AD6:AD9" si="1">SUM(C6:AC6)</f>
        <v>3</v>
      </c>
      <c r="AE6" s="459"/>
      <c r="AF6" s="459"/>
      <c r="AG6" s="460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</row>
    <row r="7" spans="1:123" x14ac:dyDescent="0.25">
      <c r="A7" s="456" t="str">
        <f>IF($A$1="m","Birdies Men","Birdies Women")</f>
        <v>Birdies Men</v>
      </c>
      <c r="B7" s="457"/>
      <c r="C7" s="143">
        <f>IF($A$1="m",'Scores Men'!F5,'Scores Women'!F5)</f>
        <v>34</v>
      </c>
      <c r="D7" s="144">
        <f>IF($A$1="m",'Scores Men'!G5,'Scores Women'!G5)</f>
        <v>46</v>
      </c>
      <c r="E7" s="144">
        <f>IF($A$1="m",'Scores Men'!H5,'Scores Women'!H5)</f>
        <v>7</v>
      </c>
      <c r="F7" s="144">
        <f>IF($A$1="m",'Scores Men'!I5,'Scores Women'!I5)</f>
        <v>1</v>
      </c>
      <c r="G7" s="144">
        <f>IF($A$1="m",'Scores Men'!J5,'Scores Women'!J5)</f>
        <v>22</v>
      </c>
      <c r="H7" s="144">
        <f>IF($A$1="m",'Scores Men'!K5,'Scores Women'!K5)</f>
        <v>54</v>
      </c>
      <c r="I7" s="144">
        <f>IF($A$1="m",'Scores Men'!L5,'Scores Women'!L5)</f>
        <v>48</v>
      </c>
      <c r="J7" s="144">
        <f>IF($A$1="m",'Scores Men'!M5,'Scores Women'!M5)</f>
        <v>18</v>
      </c>
      <c r="K7" s="144">
        <f>IF($A$1="m",'Scores Men'!N5,'Scores Women'!N5)</f>
        <v>56</v>
      </c>
      <c r="L7" s="144">
        <f>IF($A$1="m",'Scores Men'!O5,'Scores Women'!O5)</f>
        <v>11</v>
      </c>
      <c r="M7" s="144">
        <f>IF($A$1="m",'Scores Men'!P5,'Scores Women'!P5)</f>
        <v>19</v>
      </c>
      <c r="N7" s="144">
        <f>IF($A$1="m",'Scores Men'!Q5,'Scores Women'!Q5)</f>
        <v>39</v>
      </c>
      <c r="O7" s="144">
        <f>IF($A$1="m",'Scores Men'!R5,'Scores Women'!R5)</f>
        <v>32</v>
      </c>
      <c r="P7" s="144">
        <f>IF($A$1="m",'Scores Men'!S5,'Scores Women'!S5)</f>
        <v>43</v>
      </c>
      <c r="Q7" s="144">
        <f>IF($A$1="m",'Scores Men'!T5,'Scores Women'!T5)</f>
        <v>7</v>
      </c>
      <c r="R7" s="144">
        <f>IF($A$1="m",'Scores Men'!U5,'Scores Women'!U5)</f>
        <v>14</v>
      </c>
      <c r="S7" s="144">
        <f>IF($A$1="m",'Scores Men'!V5,'Scores Women'!V5)</f>
        <v>26</v>
      </c>
      <c r="T7" s="145">
        <f>IF($A$1="m",'Scores Men'!W5,'Scores Women'!W5)</f>
        <v>72</v>
      </c>
      <c r="U7" s="144" t="str">
        <f>IF($A$1="m",'Scores Men'!X5,'Scores Women'!X5)</f>
        <v>no</v>
      </c>
      <c r="V7" s="144" t="str">
        <f>IF($A$1="m",'Scores Men'!Y5,'Scores Women'!Y5)</f>
        <v>no</v>
      </c>
      <c r="W7" s="144" t="str">
        <f>IF($A$1="m",'Scores Men'!Z5,'Scores Women'!Z5)</f>
        <v>no</v>
      </c>
      <c r="X7" s="144" t="str">
        <f>IF($A$1="m",'Scores Men'!AA5,'Scores Women'!AA5)</f>
        <v>no</v>
      </c>
      <c r="Y7" s="144" t="str">
        <f>IF($A$1="m",'Scores Men'!AB5,'Scores Women'!AB5)</f>
        <v>no</v>
      </c>
      <c r="Z7" s="144" t="str">
        <f>IF($A$1="m",'Scores Men'!AC5,'Scores Women'!AC5)</f>
        <v>no</v>
      </c>
      <c r="AA7" s="144" t="str">
        <f>IF($A$1="m",'Scores Men'!AD5,'Scores Women'!AD5)</f>
        <v>no</v>
      </c>
      <c r="AB7" s="144" t="str">
        <f>IF($A$1="m",'Scores Men'!AE5,'Scores Women'!AE5)</f>
        <v>no</v>
      </c>
      <c r="AC7" s="145" t="str">
        <f>IF($A$1="m",'Scores Men'!AF5,'Scores Women'!AF5)</f>
        <v>no</v>
      </c>
      <c r="AD7" s="458">
        <f t="shared" si="1"/>
        <v>549</v>
      </c>
      <c r="AE7" s="459"/>
      <c r="AF7" s="459"/>
      <c r="AG7" s="460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</row>
    <row r="8" spans="1:123" x14ac:dyDescent="0.25">
      <c r="A8" s="456" t="str">
        <f>IF($A$1="m","Bogeys Men","Bogeys Women")</f>
        <v>Bogeys Men</v>
      </c>
      <c r="B8" s="457"/>
      <c r="C8" s="143">
        <f>IF($A$1="m",'Scores Men'!F6,'Scores Women'!F6)</f>
        <v>46</v>
      </c>
      <c r="D8" s="144">
        <f>IF($A$1="m",'Scores Men'!G6,'Scores Women'!G6)</f>
        <v>23</v>
      </c>
      <c r="E8" s="144">
        <f>IF($A$1="m",'Scores Men'!H6,'Scores Women'!H6)</f>
        <v>51</v>
      </c>
      <c r="F8" s="144">
        <f>IF($A$1="m",'Scores Men'!I6,'Scores Women'!I6)</f>
        <v>71</v>
      </c>
      <c r="G8" s="144">
        <f>IF($A$1="m",'Scores Men'!J6,'Scores Women'!J6)</f>
        <v>44</v>
      </c>
      <c r="H8" s="144">
        <f>IF($A$1="m",'Scores Men'!K6,'Scores Women'!K6)</f>
        <v>41</v>
      </c>
      <c r="I8" s="144">
        <f>IF($A$1="m",'Scores Men'!L6,'Scores Women'!L6)</f>
        <v>46</v>
      </c>
      <c r="J8" s="144">
        <f>IF($A$1="m",'Scores Men'!M6,'Scores Women'!M6)</f>
        <v>48</v>
      </c>
      <c r="K8" s="144">
        <f>IF($A$1="m",'Scores Men'!N6,'Scores Women'!N6)</f>
        <v>17</v>
      </c>
      <c r="L8" s="144">
        <f>IF($A$1="m",'Scores Men'!O6,'Scores Women'!O6)</f>
        <v>46</v>
      </c>
      <c r="M8" s="144">
        <f>IF($A$1="m",'Scores Men'!P6,'Scores Women'!P6)</f>
        <v>52</v>
      </c>
      <c r="N8" s="144">
        <f>IF($A$1="m",'Scores Men'!Q6,'Scores Women'!Q6)</f>
        <v>39</v>
      </c>
      <c r="O8" s="144">
        <f>IF($A$1="m",'Scores Men'!R6,'Scores Women'!R6)</f>
        <v>39</v>
      </c>
      <c r="P8" s="144">
        <f>IF($A$1="m",'Scores Men'!S6,'Scores Women'!S6)</f>
        <v>38</v>
      </c>
      <c r="Q8" s="144">
        <f>IF($A$1="m",'Scores Men'!T6,'Scores Women'!T6)</f>
        <v>55</v>
      </c>
      <c r="R8" s="144">
        <f>IF($A$1="m",'Scores Men'!U6,'Scores Women'!U6)</f>
        <v>60</v>
      </c>
      <c r="S8" s="144">
        <f>IF($A$1="m",'Scores Men'!V6,'Scores Women'!V6)</f>
        <v>42</v>
      </c>
      <c r="T8" s="145">
        <f>IF($A$1="m",'Scores Men'!W6,'Scores Women'!W6)</f>
        <v>12</v>
      </c>
      <c r="U8" s="144" t="str">
        <f>IF($A$1="m",'Scores Men'!X6,'Scores Women'!X6)</f>
        <v>no</v>
      </c>
      <c r="V8" s="144" t="str">
        <f>IF($A$1="m",'Scores Men'!Y6,'Scores Women'!Y6)</f>
        <v>no</v>
      </c>
      <c r="W8" s="144" t="str">
        <f>IF($A$1="m",'Scores Men'!Z6,'Scores Women'!Z6)</f>
        <v>no</v>
      </c>
      <c r="X8" s="144" t="str">
        <f>IF($A$1="m",'Scores Men'!AA6,'Scores Women'!AA6)</f>
        <v>no</v>
      </c>
      <c r="Y8" s="144" t="str">
        <f>IF($A$1="m",'Scores Men'!AB6,'Scores Women'!AB6)</f>
        <v>no</v>
      </c>
      <c r="Z8" s="144" t="str">
        <f>IF($A$1="m",'Scores Men'!AC6,'Scores Women'!AC6)</f>
        <v>no</v>
      </c>
      <c r="AA8" s="144" t="str">
        <f>IF($A$1="m",'Scores Men'!AD6,'Scores Women'!AD6)</f>
        <v>no</v>
      </c>
      <c r="AB8" s="144" t="str">
        <f>IF($A$1="m",'Scores Men'!AE6,'Scores Women'!AE6)</f>
        <v>no</v>
      </c>
      <c r="AC8" s="145" t="str">
        <f>IF($A$1="m",'Scores Men'!AF6,'Scores Women'!AF6)</f>
        <v>no</v>
      </c>
      <c r="AD8" s="458">
        <f t="shared" si="1"/>
        <v>770</v>
      </c>
      <c r="AE8" s="459"/>
      <c r="AF8" s="459"/>
      <c r="AG8" s="460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</row>
    <row r="9" spans="1:123" ht="15.75" thickBot="1" x14ac:dyDescent="0.3">
      <c r="A9" s="456" t="str">
        <f>IF($A$1="m","Double-Bogeys/+ Men","Double-Bogeys/+ Women")</f>
        <v>Double-Bogeys/+ Men</v>
      </c>
      <c r="B9" s="457"/>
      <c r="C9" s="143">
        <f>IF($A$1="m",'Scores Men'!F7,'Scores Women'!F7)</f>
        <v>11</v>
      </c>
      <c r="D9" s="144">
        <f>IF($A$1="m",'Scores Men'!G7,'Scores Women'!G7)</f>
        <v>8</v>
      </c>
      <c r="E9" s="144">
        <f>IF($A$1="m",'Scores Men'!H7,'Scores Women'!H7)</f>
        <v>13</v>
      </c>
      <c r="F9" s="144">
        <f>IF($A$1="m",'Scores Men'!I7,'Scores Women'!I7)</f>
        <v>105</v>
      </c>
      <c r="G9" s="144">
        <f>IF($A$1="m",'Scores Men'!J7,'Scores Women'!J7)</f>
        <v>10</v>
      </c>
      <c r="H9" s="144">
        <f>IF($A$1="m",'Scores Men'!K7,'Scores Women'!K7)</f>
        <v>61</v>
      </c>
      <c r="I9" s="144">
        <f>IF($A$1="m",'Scores Men'!L7,'Scores Women'!L7)</f>
        <v>22</v>
      </c>
      <c r="J9" s="144">
        <f>IF($A$1="m",'Scores Men'!M7,'Scores Women'!M7)</f>
        <v>23</v>
      </c>
      <c r="K9" s="144">
        <f>IF($A$1="m",'Scores Men'!N7,'Scores Women'!N7)</f>
        <v>3</v>
      </c>
      <c r="L9" s="144">
        <f>IF($A$1="m",'Scores Men'!O7,'Scores Women'!O7)</f>
        <v>13</v>
      </c>
      <c r="M9" s="144">
        <f>IF($A$1="m",'Scores Men'!P7,'Scores Women'!P7)</f>
        <v>17</v>
      </c>
      <c r="N9" s="144">
        <f>IF($A$1="m",'Scores Men'!Q7,'Scores Women'!Q7)</f>
        <v>12</v>
      </c>
      <c r="O9" s="144">
        <f>IF($A$1="m",'Scores Men'!R7,'Scores Women'!R7)</f>
        <v>6</v>
      </c>
      <c r="P9" s="144">
        <f>IF($A$1="m",'Scores Men'!S7,'Scores Women'!S7)</f>
        <v>10</v>
      </c>
      <c r="Q9" s="144">
        <f>IF($A$1="m",'Scores Men'!T7,'Scores Women'!T7)</f>
        <v>36</v>
      </c>
      <c r="R9" s="144">
        <f>IF($A$1="m",'Scores Men'!U7,'Scores Women'!U7)</f>
        <v>9</v>
      </c>
      <c r="S9" s="144">
        <f>IF($A$1="m",'Scores Men'!V7,'Scores Women'!V7)</f>
        <v>11</v>
      </c>
      <c r="T9" s="145">
        <f>IF($A$1="m",'Scores Men'!W7,'Scores Women'!W7)</f>
        <v>0</v>
      </c>
      <c r="U9" s="144" t="str">
        <f>IF($A$1="m",'Scores Men'!X7,'Scores Women'!X7)</f>
        <v>no</v>
      </c>
      <c r="V9" s="144" t="str">
        <f>IF($A$1="m",'Scores Men'!Y7,'Scores Women'!Y7)</f>
        <v>no</v>
      </c>
      <c r="W9" s="144" t="str">
        <f>IF($A$1="m",'Scores Men'!Z7,'Scores Women'!Z7)</f>
        <v>no</v>
      </c>
      <c r="X9" s="144" t="str">
        <f>IF($A$1="m",'Scores Men'!AA7,'Scores Women'!AA7)</f>
        <v>no</v>
      </c>
      <c r="Y9" s="144" t="str">
        <f>IF($A$1="m",'Scores Men'!AB7,'Scores Women'!AB7)</f>
        <v>no</v>
      </c>
      <c r="Z9" s="144" t="str">
        <f>IF($A$1="m",'Scores Men'!AC7,'Scores Women'!AC7)</f>
        <v>no</v>
      </c>
      <c r="AA9" s="144" t="str">
        <f>IF($A$1="m",'Scores Men'!AD7,'Scores Women'!AD7)</f>
        <v>no</v>
      </c>
      <c r="AB9" s="144" t="str">
        <f>IF($A$1="m",'Scores Men'!AE7,'Scores Women'!AE7)</f>
        <v>no</v>
      </c>
      <c r="AC9" s="145" t="str">
        <f>IF($A$1="m",'Scores Men'!AF7,'Scores Women'!AF7)</f>
        <v>no</v>
      </c>
      <c r="AD9" s="458">
        <f t="shared" si="1"/>
        <v>370</v>
      </c>
      <c r="AE9" s="459"/>
      <c r="AF9" s="459"/>
      <c r="AG9" s="460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</row>
    <row r="10" spans="1:123" ht="16.5" thickBot="1" x14ac:dyDescent="0.3">
      <c r="A10" s="165" t="s">
        <v>47</v>
      </c>
      <c r="B10" s="182" t="s">
        <v>165</v>
      </c>
      <c r="C10" s="37" t="str">
        <f>IF($A$1="m","Average Top 5 Men","Average Top 5 Women")</f>
        <v>Average Top 5 Men</v>
      </c>
      <c r="D10" s="38" t="str">
        <f>IF($A$1="m","Average Men","Average Women")</f>
        <v>Average Men</v>
      </c>
      <c r="E10" s="37" t="str">
        <f>IF($A$1="m","Avg. Player vs. Avg. Top 5 Men per Hole","Avg. Player vs. Avg. Top 5 Women per Hole")</f>
        <v>Avg. Player vs. Avg. Top 5 Men per Hole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66"/>
      <c r="U10" s="38"/>
      <c r="V10" s="38"/>
      <c r="W10" s="38"/>
      <c r="X10" s="38"/>
      <c r="Y10" s="38"/>
      <c r="Z10" s="38"/>
      <c r="AA10" s="38"/>
      <c r="AB10" s="38"/>
      <c r="AC10" s="66"/>
      <c r="AD10" s="168" t="s">
        <v>23</v>
      </c>
      <c r="AE10" s="169" t="s">
        <v>78</v>
      </c>
      <c r="AF10" s="170" t="s">
        <v>79</v>
      </c>
      <c r="AG10" s="169" t="s">
        <v>61</v>
      </c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</row>
    <row r="11" spans="1:123" ht="15.75" thickBot="1" x14ac:dyDescent="0.3">
      <c r="A11" s="164" t="s">
        <v>352</v>
      </c>
      <c r="B11" s="180" t="s">
        <v>28</v>
      </c>
      <c r="C11" s="72">
        <f ca="1">IF(ISERROR(OFFSET(Data!$A$1,MATCH($A$11,Data!$DT:$DT,0)-1,MATCH($B11&amp;"/"&amp;C$1,Data!$1:$1,0)-1))=TRUE,"",IF(OFFSET(Data!$A$1,MATCH($A$11,Data!$DT:$DT,0)-1,MATCH($B11&amp;"/"&amp;C$1,Data!$1:$1,0)-1)=0,"",OFFSET(Data!$A$1,MATCH($A$11,Data!$DT:$DT,0)-1,MATCH($B11&amp;"/"&amp;C$1,Data!$1:$1,0)-1)))</f>
        <v>3</v>
      </c>
      <c r="D11" s="73">
        <f ca="1">IF(ISERROR(OFFSET(Data!$A$1,MATCH($A$11,Data!$DT:$DT,0)-1,MATCH($B11&amp;"/"&amp;D$1,Data!$1:$1,0)-1))=TRUE,"",IF(OFFSET(Data!$A$1,MATCH($A$11,Data!$DT:$DT,0)-1,MATCH($B11&amp;"/"&amp;D$1,Data!$1:$1,0)-1)=0,"",OFFSET(Data!$A$1,MATCH($A$11,Data!$DT:$DT,0)-1,MATCH($B11&amp;"/"&amp;D$1,Data!$1:$1,0)-1)))</f>
        <v>4</v>
      </c>
      <c r="E11" s="73">
        <f ca="1">IF(ISERROR(OFFSET(Data!$A$1,MATCH($A$11,Data!$DT:$DT,0)-1,MATCH($B11&amp;"/"&amp;E$1,Data!$1:$1,0)-1))=TRUE,"",IF(OFFSET(Data!$A$1,MATCH($A$11,Data!$DT:$DT,0)-1,MATCH($B11&amp;"/"&amp;E$1,Data!$1:$1,0)-1)=0,"",OFFSET(Data!$A$1,MATCH($A$11,Data!$DT:$DT,0)-1,MATCH($B11&amp;"/"&amp;E$1,Data!$1:$1,0)-1)))</f>
        <v>2</v>
      </c>
      <c r="F11" s="73">
        <f ca="1">IF(ISERROR(OFFSET(Data!$A$1,MATCH($A$11,Data!$DT:$DT,0)-1,MATCH($B11&amp;"/"&amp;F$1,Data!$1:$1,0)-1))=TRUE,"",IF(OFFSET(Data!$A$1,MATCH($A$11,Data!$DT:$DT,0)-1,MATCH($B11&amp;"/"&amp;F$1,Data!$1:$1,0)-1)=0,"",OFFSET(Data!$A$1,MATCH($A$11,Data!$DT:$DT,0)-1,MATCH($B11&amp;"/"&amp;F$1,Data!$1:$1,0)-1)))</f>
        <v>2</v>
      </c>
      <c r="G11" s="73">
        <f ca="1">IF(ISERROR(OFFSET(Data!$A$1,MATCH($A$11,Data!$DT:$DT,0)-1,MATCH($B11&amp;"/"&amp;G$1,Data!$1:$1,0)-1))=TRUE,"",IF(OFFSET(Data!$A$1,MATCH($A$11,Data!$DT:$DT,0)-1,MATCH($B11&amp;"/"&amp;G$1,Data!$1:$1,0)-1)=0,"",OFFSET(Data!$A$1,MATCH($A$11,Data!$DT:$DT,0)-1,MATCH($B11&amp;"/"&amp;G$1,Data!$1:$1,0)-1)))</f>
        <v>3</v>
      </c>
      <c r="H11" s="73">
        <f ca="1">IF(ISERROR(OFFSET(Data!$A$1,MATCH($A$11,Data!$DT:$DT,0)-1,MATCH($B11&amp;"/"&amp;H$1,Data!$1:$1,0)-1))=TRUE,"",IF(OFFSET(Data!$A$1,MATCH($A$11,Data!$DT:$DT,0)-1,MATCH($B11&amp;"/"&amp;H$1,Data!$1:$1,0)-1)=0,"",OFFSET(Data!$A$1,MATCH($A$11,Data!$DT:$DT,0)-1,MATCH($B11&amp;"/"&amp;H$1,Data!$1:$1,0)-1)))</f>
        <v>2</v>
      </c>
      <c r="I11" s="73">
        <f ca="1">IF(ISERROR(OFFSET(Data!$A$1,MATCH($A$11,Data!$DT:$DT,0)-1,MATCH($B11&amp;"/"&amp;I$1,Data!$1:$1,0)-1))=TRUE,"",IF(OFFSET(Data!$A$1,MATCH($A$11,Data!$DT:$DT,0)-1,MATCH($B11&amp;"/"&amp;I$1,Data!$1:$1,0)-1)=0,"",OFFSET(Data!$A$1,MATCH($A$11,Data!$DT:$DT,0)-1,MATCH($B11&amp;"/"&amp;I$1,Data!$1:$1,0)-1)))</f>
        <v>3</v>
      </c>
      <c r="J11" s="73">
        <f ca="1">IF(ISERROR(OFFSET(Data!$A$1,MATCH($A$11,Data!$DT:$DT,0)-1,MATCH($B11&amp;"/"&amp;J$1,Data!$1:$1,0)-1))=TRUE,"",IF(OFFSET(Data!$A$1,MATCH($A$11,Data!$DT:$DT,0)-1,MATCH($B11&amp;"/"&amp;J$1,Data!$1:$1,0)-1)=0,"",OFFSET(Data!$A$1,MATCH($A$11,Data!$DT:$DT,0)-1,MATCH($B11&amp;"/"&amp;J$1,Data!$1:$1,0)-1)))</f>
        <v>2</v>
      </c>
      <c r="K11" s="73">
        <f ca="1">IF(ISERROR(OFFSET(Data!$A$1,MATCH($A$11,Data!$DT:$DT,0)-1,MATCH($B11&amp;"/"&amp;K$1,Data!$1:$1,0)-1))=TRUE,"",IF(OFFSET(Data!$A$1,MATCH($A$11,Data!$DT:$DT,0)-1,MATCH($B11&amp;"/"&amp;K$1,Data!$1:$1,0)-1)=0,"",OFFSET(Data!$A$1,MATCH($A$11,Data!$DT:$DT,0)-1,MATCH($B11&amp;"/"&amp;K$1,Data!$1:$1,0)-1)))</f>
        <v>4</v>
      </c>
      <c r="L11" s="73">
        <f ca="1">IF(ISERROR(OFFSET(Data!$A$1,MATCH($A$11,Data!$DT:$DT,0)-1,MATCH($B11&amp;"/"&amp;L$1,Data!$1:$1,0)-1))=TRUE,"",IF(OFFSET(Data!$A$1,MATCH($A$11,Data!$DT:$DT,0)-1,MATCH($B11&amp;"/"&amp;L$1,Data!$1:$1,0)-1)=0,"",OFFSET(Data!$A$1,MATCH($A$11,Data!$DT:$DT,0)-1,MATCH($B11&amp;"/"&amp;L$1,Data!$1:$1,0)-1)))</f>
        <v>3</v>
      </c>
      <c r="M11" s="73">
        <f ca="1">IF(ISERROR(OFFSET(Data!$A$1,MATCH($A$11,Data!$DT:$DT,0)-1,MATCH($B11&amp;"/"&amp;M$1,Data!$1:$1,0)-1))=TRUE,"",IF(OFFSET(Data!$A$1,MATCH($A$11,Data!$DT:$DT,0)-1,MATCH($B11&amp;"/"&amp;M$1,Data!$1:$1,0)-1)=0,"",OFFSET(Data!$A$1,MATCH($A$11,Data!$DT:$DT,0)-1,MATCH($B11&amp;"/"&amp;M$1,Data!$1:$1,0)-1)))</f>
        <v>3</v>
      </c>
      <c r="N11" s="73">
        <f ca="1">IF(ISERROR(OFFSET(Data!$A$1,MATCH($A$11,Data!$DT:$DT,0)-1,MATCH($B11&amp;"/"&amp;N$1,Data!$1:$1,0)-1))=TRUE,"",IF(OFFSET(Data!$A$1,MATCH($A$11,Data!$DT:$DT,0)-1,MATCH($B11&amp;"/"&amp;N$1,Data!$1:$1,0)-1)=0,"",OFFSET(Data!$A$1,MATCH($A$11,Data!$DT:$DT,0)-1,MATCH($B11&amp;"/"&amp;N$1,Data!$1:$1,0)-1)))</f>
        <v>3</v>
      </c>
      <c r="O11" s="73">
        <f ca="1">IF(ISERROR(OFFSET(Data!$A$1,MATCH($A$11,Data!$DT:$DT,0)-1,MATCH($B11&amp;"/"&amp;O$1,Data!$1:$1,0)-1))=TRUE,"",IF(OFFSET(Data!$A$1,MATCH($A$11,Data!$DT:$DT,0)-1,MATCH($B11&amp;"/"&amp;O$1,Data!$1:$1,0)-1)=0,"",OFFSET(Data!$A$1,MATCH($A$11,Data!$DT:$DT,0)-1,MATCH($B11&amp;"/"&amp;O$1,Data!$1:$1,0)-1)))</f>
        <v>3</v>
      </c>
      <c r="P11" s="73">
        <f ca="1">IF(ISERROR(OFFSET(Data!$A$1,MATCH($A$11,Data!$DT:$DT,0)-1,MATCH($B11&amp;"/"&amp;P$1,Data!$1:$1,0)-1))=TRUE,"",IF(OFFSET(Data!$A$1,MATCH($A$11,Data!$DT:$DT,0)-1,MATCH($B11&amp;"/"&amp;P$1,Data!$1:$1,0)-1)=0,"",OFFSET(Data!$A$1,MATCH($A$11,Data!$DT:$DT,0)-1,MATCH($B11&amp;"/"&amp;P$1,Data!$1:$1,0)-1)))</f>
        <v>3</v>
      </c>
      <c r="Q11" s="73">
        <f ca="1">IF(ISERROR(OFFSET(Data!$A$1,MATCH($A$11,Data!$DT:$DT,0)-1,MATCH($B11&amp;"/"&amp;Q$1,Data!$1:$1,0)-1))=TRUE,"",IF(OFFSET(Data!$A$1,MATCH($A$11,Data!$DT:$DT,0)-1,MATCH($B11&amp;"/"&amp;Q$1,Data!$1:$1,0)-1)=0,"",OFFSET(Data!$A$1,MATCH($A$11,Data!$DT:$DT,0)-1,MATCH($B11&amp;"/"&amp;Q$1,Data!$1:$1,0)-1)))</f>
        <v>3</v>
      </c>
      <c r="R11" s="73">
        <f ca="1">IF(ISERROR(OFFSET(Data!$A$1,MATCH($A$11,Data!$DT:$DT,0)-1,MATCH($B11&amp;"/"&amp;R$1,Data!$1:$1,0)-1))=TRUE,"",IF(OFFSET(Data!$A$1,MATCH($A$11,Data!$DT:$DT,0)-1,MATCH($B11&amp;"/"&amp;R$1,Data!$1:$1,0)-1)=0,"",OFFSET(Data!$A$1,MATCH($A$11,Data!$DT:$DT,0)-1,MATCH($B11&amp;"/"&amp;R$1,Data!$1:$1,0)-1)))</f>
        <v>3</v>
      </c>
      <c r="S11" s="73">
        <f ca="1">IF(ISERROR(OFFSET(Data!$A$1,MATCH($A$11,Data!$DT:$DT,0)-1,MATCH($B11&amp;"/"&amp;S$1,Data!$1:$1,0)-1))=TRUE,"",IF(OFFSET(Data!$A$1,MATCH($A$11,Data!$DT:$DT,0)-1,MATCH($B11&amp;"/"&amp;S$1,Data!$1:$1,0)-1)=0,"",OFFSET(Data!$A$1,MATCH($A$11,Data!$DT:$DT,0)-1,MATCH($B11&amp;"/"&amp;S$1,Data!$1:$1,0)-1)))</f>
        <v>2</v>
      </c>
      <c r="T11" s="74">
        <f ca="1">IF(ISERROR(OFFSET(Data!$A$1,MATCH($A$11,Data!$DT:$DT,0)-1,MATCH($B11&amp;"/"&amp;T$1,Data!$1:$1,0)-1))=TRUE,"",IF(OFFSET(Data!$A$1,MATCH($A$11,Data!$DT:$DT,0)-1,MATCH($B11&amp;"/"&amp;T$1,Data!$1:$1,0)-1)=0,"",OFFSET(Data!$A$1,MATCH($A$11,Data!$DT:$DT,0)-1,MATCH($B11&amp;"/"&amp;T$1,Data!$1:$1,0)-1)))</f>
        <v>2</v>
      </c>
      <c r="U11" s="73" t="str">
        <f ca="1">IF(ISERROR(OFFSET(Data!$A$1,MATCH($A$11,Data!$DT:$DT,0)-1,MATCH($B11&amp;"/"&amp;U$1,Data!$1:$1,0)-1))=TRUE,"",IF(OFFSET(Data!$A$1,MATCH($A$11,Data!$DT:$DT,0)-1,MATCH($B11&amp;"/"&amp;U$1,Data!$1:$1,0)-1)=0,"",OFFSET(Data!$A$1,MATCH($A$11,Data!$DT:$DT,0)-1,MATCH($B11&amp;"/"&amp;U$1,Data!$1:$1,0)-1)))</f>
        <v/>
      </c>
      <c r="V11" s="73" t="str">
        <f ca="1">IF(ISERROR(OFFSET(Data!$A$1,MATCH($A$11,Data!$DT:$DT,0)-1,MATCH($B11&amp;"/"&amp;V$1,Data!$1:$1,0)-1))=TRUE,"",IF(OFFSET(Data!$A$1,MATCH($A$11,Data!$DT:$DT,0)-1,MATCH($B11&amp;"/"&amp;V$1,Data!$1:$1,0)-1)=0,"",OFFSET(Data!$A$1,MATCH($A$11,Data!$DT:$DT,0)-1,MATCH($B11&amp;"/"&amp;V$1,Data!$1:$1,0)-1)))</f>
        <v/>
      </c>
      <c r="W11" s="73" t="str">
        <f ca="1">IF(ISERROR(OFFSET(Data!$A$1,MATCH($A$11,Data!$DT:$DT,0)-1,MATCH($B11&amp;"/"&amp;W$1,Data!$1:$1,0)-1))=TRUE,"",IF(OFFSET(Data!$A$1,MATCH($A$11,Data!$DT:$DT,0)-1,MATCH($B11&amp;"/"&amp;W$1,Data!$1:$1,0)-1)=0,"",OFFSET(Data!$A$1,MATCH($A$11,Data!$DT:$DT,0)-1,MATCH($B11&amp;"/"&amp;W$1,Data!$1:$1,0)-1)))</f>
        <v/>
      </c>
      <c r="X11" s="73" t="str">
        <f ca="1">IF(ISERROR(OFFSET(Data!$A$1,MATCH($A$11,Data!$DT:$DT,0)-1,MATCH($B11&amp;"/"&amp;X$1,Data!$1:$1,0)-1))=TRUE,"",IF(OFFSET(Data!$A$1,MATCH($A$11,Data!$DT:$DT,0)-1,MATCH($B11&amp;"/"&amp;X$1,Data!$1:$1,0)-1)=0,"",OFFSET(Data!$A$1,MATCH($A$11,Data!$DT:$DT,0)-1,MATCH($B11&amp;"/"&amp;X$1,Data!$1:$1,0)-1)))</f>
        <v/>
      </c>
      <c r="Y11" s="73" t="str">
        <f ca="1">IF(ISERROR(OFFSET(Data!$A$1,MATCH($A$11,Data!$DT:$DT,0)-1,MATCH($B11&amp;"/"&amp;Y$1,Data!$1:$1,0)-1))=TRUE,"",IF(OFFSET(Data!$A$1,MATCH($A$11,Data!$DT:$DT,0)-1,MATCH($B11&amp;"/"&amp;Y$1,Data!$1:$1,0)-1)=0,"",OFFSET(Data!$A$1,MATCH($A$11,Data!$DT:$DT,0)-1,MATCH($B11&amp;"/"&amp;Y$1,Data!$1:$1,0)-1)))</f>
        <v/>
      </c>
      <c r="Z11" s="73" t="str">
        <f ca="1">IF(ISERROR(OFFSET(Data!$A$1,MATCH($A$11,Data!$DT:$DT,0)-1,MATCH($B11&amp;"/"&amp;Z$1,Data!$1:$1,0)-1))=TRUE,"",IF(OFFSET(Data!$A$1,MATCH($A$11,Data!$DT:$DT,0)-1,MATCH($B11&amp;"/"&amp;Z$1,Data!$1:$1,0)-1)=0,"",OFFSET(Data!$A$1,MATCH($A$11,Data!$DT:$DT,0)-1,MATCH($B11&amp;"/"&amp;Z$1,Data!$1:$1,0)-1)))</f>
        <v/>
      </c>
      <c r="AA11" s="73" t="str">
        <f ca="1">IF(ISERROR(OFFSET(Data!$A$1,MATCH($A$11,Data!$DT:$DT,0)-1,MATCH($B11&amp;"/"&amp;AA$1,Data!$1:$1,0)-1))=TRUE,"",IF(OFFSET(Data!$A$1,MATCH($A$11,Data!$DT:$DT,0)-1,MATCH($B11&amp;"/"&amp;AA$1,Data!$1:$1,0)-1)=0,"",OFFSET(Data!$A$1,MATCH($A$11,Data!$DT:$DT,0)-1,MATCH($B11&amp;"/"&amp;AA$1,Data!$1:$1,0)-1)))</f>
        <v/>
      </c>
      <c r="AB11" s="73" t="str">
        <f ca="1">IF(ISERROR(OFFSET(Data!$A$1,MATCH($A$11,Data!$DT:$DT,0)-1,MATCH($B11&amp;"/"&amp;AB$1,Data!$1:$1,0)-1))=TRUE,"",IF(OFFSET(Data!$A$1,MATCH($A$11,Data!$DT:$DT,0)-1,MATCH($B11&amp;"/"&amp;AB$1,Data!$1:$1,0)-1)=0,"",OFFSET(Data!$A$1,MATCH($A$11,Data!$DT:$DT,0)-1,MATCH($B11&amp;"/"&amp;AB$1,Data!$1:$1,0)-1)))</f>
        <v/>
      </c>
      <c r="AC11" s="74" t="str">
        <f ca="1">IF(ISERROR(OFFSET(Data!$A$1,MATCH($A$11,Data!$DT:$DT,0)-1,MATCH($B11&amp;"/"&amp;AC$1,Data!$1:$1,0)-1))=TRUE,"",IF(OFFSET(Data!$A$1,MATCH($A$11,Data!$DT:$DT,0)-1,MATCH($B11&amp;"/"&amp;AC$1,Data!$1:$1,0)-1)=0,"",OFFSET(Data!$A$1,MATCH($A$11,Data!$DT:$DT,0)-1,MATCH($B11&amp;"/"&amp;AC$1,Data!$1:$1,0)-1)))</f>
        <v/>
      </c>
      <c r="AD11" s="171">
        <f ca="1">SUMIF(A11:AA11,"&gt;0",A$2:AA$2)</f>
        <v>60</v>
      </c>
      <c r="AE11" s="172">
        <f ca="1">AF11-AD11</f>
        <v>-10</v>
      </c>
      <c r="AF11" s="171">
        <f ca="1">SUM(C11:AC11)</f>
        <v>50</v>
      </c>
      <c r="AG11" s="172">
        <f ca="1">AF11</f>
        <v>50</v>
      </c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204"/>
      <c r="BN11" s="204"/>
      <c r="BO11" s="204"/>
      <c r="BP11" s="204"/>
      <c r="BQ11" s="204"/>
      <c r="BR11" s="204"/>
      <c r="BS11" s="204"/>
      <c r="BT11" s="204"/>
      <c r="BU11" s="204"/>
      <c r="BV11" s="204"/>
      <c r="BW11" s="204"/>
      <c r="BX11" s="204"/>
      <c r="BY11" s="204"/>
      <c r="BZ11" s="204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1:123" x14ac:dyDescent="0.25">
      <c r="A12" s="166" t="str">
        <f>"Ranking: "&amp;INDEX(Data!DX:DX,MATCH(A11,Data!DT:DT,0))&amp;" / "&amp;IF($A$1="M","Men","Women")&amp;" (Rating "&amp;ROUND(INDEX(Data!AM:AM,MATCH(A11,Data!DT:DT,0)), 0)&amp;")"</f>
        <v>Ranking: 1 / Men (Rating 1056)</v>
      </c>
      <c r="B12" s="181" t="s">
        <v>29</v>
      </c>
      <c r="C12" s="68">
        <f ca="1">IF(ISERROR(OFFSET(Data!$A$1,MATCH($A$11,Data!$DT:$DT,0)-1,MATCH($B12&amp;"/"&amp;C$1,Data!$1:$1,0)-1))=TRUE,"",IF(OFFSET(Data!$A$1,MATCH($A$11,Data!$DT:$DT,0)-1,MATCH($B12&amp;"/"&amp;C$1,Data!$1:$1,0)-1)=0,"",OFFSET(Data!$A$1,MATCH($A$11,Data!$DT:$DT,0)-1,MATCH($B12&amp;"/"&amp;C$1,Data!$1:$1,0)-1)))</f>
        <v>3</v>
      </c>
      <c r="D12" s="69">
        <f ca="1">IF(ISERROR(OFFSET(Data!$A$1,MATCH($A$11,Data!$DT:$DT,0)-1,MATCH($B12&amp;"/"&amp;D$1,Data!$1:$1,0)-1))=TRUE,"",IF(OFFSET(Data!$A$1,MATCH($A$11,Data!$DT:$DT,0)-1,MATCH($B12&amp;"/"&amp;D$1,Data!$1:$1,0)-1)=0,"",OFFSET(Data!$A$1,MATCH($A$11,Data!$DT:$DT,0)-1,MATCH($B12&amp;"/"&amp;D$1,Data!$1:$1,0)-1)))</f>
        <v>4</v>
      </c>
      <c r="E12" s="69">
        <f ca="1">IF(ISERROR(OFFSET(Data!$A$1,MATCH($A$11,Data!$DT:$DT,0)-1,MATCH($B12&amp;"/"&amp;E$1,Data!$1:$1,0)-1))=TRUE,"",IF(OFFSET(Data!$A$1,MATCH($A$11,Data!$DT:$DT,0)-1,MATCH($B12&amp;"/"&amp;E$1,Data!$1:$1,0)-1)=0,"",OFFSET(Data!$A$1,MATCH($A$11,Data!$DT:$DT,0)-1,MATCH($B12&amp;"/"&amp;E$1,Data!$1:$1,0)-1)))</f>
        <v>3</v>
      </c>
      <c r="F12" s="69">
        <f ca="1">IF(ISERROR(OFFSET(Data!$A$1,MATCH($A$11,Data!$DT:$DT,0)-1,MATCH($B12&amp;"/"&amp;F$1,Data!$1:$1,0)-1))=TRUE,"",IF(OFFSET(Data!$A$1,MATCH($A$11,Data!$DT:$DT,0)-1,MATCH($B12&amp;"/"&amp;F$1,Data!$1:$1,0)-1)=0,"",OFFSET(Data!$A$1,MATCH($A$11,Data!$DT:$DT,0)-1,MATCH($B12&amp;"/"&amp;F$1,Data!$1:$1,0)-1)))</f>
        <v>4</v>
      </c>
      <c r="G12" s="69">
        <f ca="1">IF(ISERROR(OFFSET(Data!$A$1,MATCH($A$11,Data!$DT:$DT,0)-1,MATCH($B12&amp;"/"&amp;G$1,Data!$1:$1,0)-1))=TRUE,"",IF(OFFSET(Data!$A$1,MATCH($A$11,Data!$DT:$DT,0)-1,MATCH($B12&amp;"/"&amp;G$1,Data!$1:$1,0)-1)=0,"",OFFSET(Data!$A$1,MATCH($A$11,Data!$DT:$DT,0)-1,MATCH($B12&amp;"/"&amp;G$1,Data!$1:$1,0)-1)))</f>
        <v>4</v>
      </c>
      <c r="H12" s="69">
        <f ca="1">IF(ISERROR(OFFSET(Data!$A$1,MATCH($A$11,Data!$DT:$DT,0)-1,MATCH($B12&amp;"/"&amp;H$1,Data!$1:$1,0)-1))=TRUE,"",IF(OFFSET(Data!$A$1,MATCH($A$11,Data!$DT:$DT,0)-1,MATCH($B12&amp;"/"&amp;H$1,Data!$1:$1,0)-1)=0,"",OFFSET(Data!$A$1,MATCH($A$11,Data!$DT:$DT,0)-1,MATCH($B12&amp;"/"&amp;H$1,Data!$1:$1,0)-1)))</f>
        <v>2</v>
      </c>
      <c r="I12" s="69">
        <f ca="1">IF(ISERROR(OFFSET(Data!$A$1,MATCH($A$11,Data!$DT:$DT,0)-1,MATCH($B12&amp;"/"&amp;I$1,Data!$1:$1,0)-1))=TRUE,"",IF(OFFSET(Data!$A$1,MATCH($A$11,Data!$DT:$DT,0)-1,MATCH($B12&amp;"/"&amp;I$1,Data!$1:$1,0)-1)=0,"",OFFSET(Data!$A$1,MATCH($A$11,Data!$DT:$DT,0)-1,MATCH($B12&amp;"/"&amp;I$1,Data!$1:$1,0)-1)))</f>
        <v>3</v>
      </c>
      <c r="J12" s="69">
        <f ca="1">IF(ISERROR(OFFSET(Data!$A$1,MATCH($A$11,Data!$DT:$DT,0)-1,MATCH($B12&amp;"/"&amp;J$1,Data!$1:$1,0)-1))=TRUE,"",IF(OFFSET(Data!$A$1,MATCH($A$11,Data!$DT:$DT,0)-1,MATCH($B12&amp;"/"&amp;J$1,Data!$1:$1,0)-1)=0,"",OFFSET(Data!$A$1,MATCH($A$11,Data!$DT:$DT,0)-1,MATCH($B12&amp;"/"&amp;J$1,Data!$1:$1,0)-1)))</f>
        <v>2</v>
      </c>
      <c r="K12" s="69">
        <f ca="1">IF(ISERROR(OFFSET(Data!$A$1,MATCH($A$11,Data!$DT:$DT,0)-1,MATCH($B12&amp;"/"&amp;K$1,Data!$1:$1,0)-1))=TRUE,"",IF(OFFSET(Data!$A$1,MATCH($A$11,Data!$DT:$DT,0)-1,MATCH($B12&amp;"/"&amp;K$1,Data!$1:$1,0)-1)=0,"",OFFSET(Data!$A$1,MATCH($A$11,Data!$DT:$DT,0)-1,MATCH($B12&amp;"/"&amp;K$1,Data!$1:$1,0)-1)))</f>
        <v>2</v>
      </c>
      <c r="L12" s="69">
        <f ca="1">IF(ISERROR(OFFSET(Data!$A$1,MATCH($A$11,Data!$DT:$DT,0)-1,MATCH($B12&amp;"/"&amp;L$1,Data!$1:$1,0)-1))=TRUE,"",IF(OFFSET(Data!$A$1,MATCH($A$11,Data!$DT:$DT,0)-1,MATCH($B12&amp;"/"&amp;L$1,Data!$1:$1,0)-1)=0,"",OFFSET(Data!$A$1,MATCH($A$11,Data!$DT:$DT,0)-1,MATCH($B12&amp;"/"&amp;L$1,Data!$1:$1,0)-1)))</f>
        <v>3</v>
      </c>
      <c r="M12" s="69">
        <f ca="1">IF(ISERROR(OFFSET(Data!$A$1,MATCH($A$11,Data!$DT:$DT,0)-1,MATCH($B12&amp;"/"&amp;M$1,Data!$1:$1,0)-1))=TRUE,"",IF(OFFSET(Data!$A$1,MATCH($A$11,Data!$DT:$DT,0)-1,MATCH($B12&amp;"/"&amp;M$1,Data!$1:$1,0)-1)=0,"",OFFSET(Data!$A$1,MATCH($A$11,Data!$DT:$DT,0)-1,MATCH($B12&amp;"/"&amp;M$1,Data!$1:$1,0)-1)))</f>
        <v>2</v>
      </c>
      <c r="N12" s="69">
        <f ca="1">IF(ISERROR(OFFSET(Data!$A$1,MATCH($A$11,Data!$DT:$DT,0)-1,MATCH($B12&amp;"/"&amp;N$1,Data!$1:$1,0)-1))=TRUE,"",IF(OFFSET(Data!$A$1,MATCH($A$11,Data!$DT:$DT,0)-1,MATCH($B12&amp;"/"&amp;N$1,Data!$1:$1,0)-1)=0,"",OFFSET(Data!$A$1,MATCH($A$11,Data!$DT:$DT,0)-1,MATCH($B12&amp;"/"&amp;N$1,Data!$1:$1,0)-1)))</f>
        <v>3</v>
      </c>
      <c r="O12" s="69">
        <f ca="1">IF(ISERROR(OFFSET(Data!$A$1,MATCH($A$11,Data!$DT:$DT,0)-1,MATCH($B12&amp;"/"&amp;O$1,Data!$1:$1,0)-1))=TRUE,"",IF(OFFSET(Data!$A$1,MATCH($A$11,Data!$DT:$DT,0)-1,MATCH($B12&amp;"/"&amp;O$1,Data!$1:$1,0)-1)=0,"",OFFSET(Data!$A$1,MATCH($A$11,Data!$DT:$DT,0)-1,MATCH($B12&amp;"/"&amp;O$1,Data!$1:$1,0)-1)))</f>
        <v>3</v>
      </c>
      <c r="P12" s="69">
        <f ca="1">IF(ISERROR(OFFSET(Data!$A$1,MATCH($A$11,Data!$DT:$DT,0)-1,MATCH($B12&amp;"/"&amp;P$1,Data!$1:$1,0)-1))=TRUE,"",IF(OFFSET(Data!$A$1,MATCH($A$11,Data!$DT:$DT,0)-1,MATCH($B12&amp;"/"&amp;P$1,Data!$1:$1,0)-1)=0,"",OFFSET(Data!$A$1,MATCH($A$11,Data!$DT:$DT,0)-1,MATCH($B12&amp;"/"&amp;P$1,Data!$1:$1,0)-1)))</f>
        <v>3</v>
      </c>
      <c r="Q12" s="69">
        <f ca="1">IF(ISERROR(OFFSET(Data!$A$1,MATCH($A$11,Data!$DT:$DT,0)-1,MATCH($B12&amp;"/"&amp;Q$1,Data!$1:$1,0)-1))=TRUE,"",IF(OFFSET(Data!$A$1,MATCH($A$11,Data!$DT:$DT,0)-1,MATCH($B12&amp;"/"&amp;Q$1,Data!$1:$1,0)-1)=0,"",OFFSET(Data!$A$1,MATCH($A$11,Data!$DT:$DT,0)-1,MATCH($B12&amp;"/"&amp;Q$1,Data!$1:$1,0)-1)))</f>
        <v>4</v>
      </c>
      <c r="R12" s="69">
        <f ca="1">IF(ISERROR(OFFSET(Data!$A$1,MATCH($A$11,Data!$DT:$DT,0)-1,MATCH($B12&amp;"/"&amp;R$1,Data!$1:$1,0)-1))=TRUE,"",IF(OFFSET(Data!$A$1,MATCH($A$11,Data!$DT:$DT,0)-1,MATCH($B12&amp;"/"&amp;R$1,Data!$1:$1,0)-1)=0,"",OFFSET(Data!$A$1,MATCH($A$11,Data!$DT:$DT,0)-1,MATCH($B12&amp;"/"&amp;R$1,Data!$1:$1,0)-1)))</f>
        <v>2</v>
      </c>
      <c r="S12" s="69">
        <f ca="1">IF(ISERROR(OFFSET(Data!$A$1,MATCH($A$11,Data!$DT:$DT,0)-1,MATCH($B12&amp;"/"&amp;S$1,Data!$1:$1,0)-1))=TRUE,"",IF(OFFSET(Data!$A$1,MATCH($A$11,Data!$DT:$DT,0)-1,MATCH($B12&amp;"/"&amp;S$1,Data!$1:$1,0)-1)=0,"",OFFSET(Data!$A$1,MATCH($A$11,Data!$DT:$DT,0)-1,MATCH($B12&amp;"/"&amp;S$1,Data!$1:$1,0)-1)))</f>
        <v>2</v>
      </c>
      <c r="T12" s="70">
        <f ca="1">IF(ISERROR(OFFSET(Data!$A$1,MATCH($A$11,Data!$DT:$DT,0)-1,MATCH($B12&amp;"/"&amp;T$1,Data!$1:$1,0)-1))=TRUE,"",IF(OFFSET(Data!$A$1,MATCH($A$11,Data!$DT:$DT,0)-1,MATCH($B12&amp;"/"&amp;T$1,Data!$1:$1,0)-1)=0,"",OFFSET(Data!$A$1,MATCH($A$11,Data!$DT:$DT,0)-1,MATCH($B12&amp;"/"&amp;T$1,Data!$1:$1,0)-1)))</f>
        <v>2</v>
      </c>
      <c r="U12" s="69" t="str">
        <f ca="1">IF(ISERROR(OFFSET(Data!$A$1,MATCH($A$11,Data!$DT:$DT,0)-1,MATCH($B12&amp;"/"&amp;U$1,Data!$1:$1,0)-1))=TRUE,"",IF(OFFSET(Data!$A$1,MATCH($A$11,Data!$DT:$DT,0)-1,MATCH($B12&amp;"/"&amp;U$1,Data!$1:$1,0)-1)=0,"",OFFSET(Data!$A$1,MATCH($A$11,Data!$DT:$DT,0)-1,MATCH($B12&amp;"/"&amp;U$1,Data!$1:$1,0)-1)))</f>
        <v/>
      </c>
      <c r="V12" s="69" t="str">
        <f ca="1">IF(ISERROR(OFFSET(Data!$A$1,MATCH($A$11,Data!$DT:$DT,0)-1,MATCH($B12&amp;"/"&amp;V$1,Data!$1:$1,0)-1))=TRUE,"",IF(OFFSET(Data!$A$1,MATCH($A$11,Data!$DT:$DT,0)-1,MATCH($B12&amp;"/"&amp;V$1,Data!$1:$1,0)-1)=0,"",OFFSET(Data!$A$1,MATCH($A$11,Data!$DT:$DT,0)-1,MATCH($B12&amp;"/"&amp;V$1,Data!$1:$1,0)-1)))</f>
        <v/>
      </c>
      <c r="W12" s="69" t="str">
        <f ca="1">IF(ISERROR(OFFSET(Data!$A$1,MATCH($A$11,Data!$DT:$DT,0)-1,MATCH($B12&amp;"/"&amp;W$1,Data!$1:$1,0)-1))=TRUE,"",IF(OFFSET(Data!$A$1,MATCH($A$11,Data!$DT:$DT,0)-1,MATCH($B12&amp;"/"&amp;W$1,Data!$1:$1,0)-1)=0,"",OFFSET(Data!$A$1,MATCH($A$11,Data!$DT:$DT,0)-1,MATCH($B12&amp;"/"&amp;W$1,Data!$1:$1,0)-1)))</f>
        <v/>
      </c>
      <c r="X12" s="69" t="str">
        <f ca="1">IF(ISERROR(OFFSET(Data!$A$1,MATCH($A$11,Data!$DT:$DT,0)-1,MATCH($B12&amp;"/"&amp;X$1,Data!$1:$1,0)-1))=TRUE,"",IF(OFFSET(Data!$A$1,MATCH($A$11,Data!$DT:$DT,0)-1,MATCH($B12&amp;"/"&amp;X$1,Data!$1:$1,0)-1)=0,"",OFFSET(Data!$A$1,MATCH($A$11,Data!$DT:$DT,0)-1,MATCH($B12&amp;"/"&amp;X$1,Data!$1:$1,0)-1)))</f>
        <v/>
      </c>
      <c r="Y12" s="69" t="str">
        <f ca="1">IF(ISERROR(OFFSET(Data!$A$1,MATCH($A$11,Data!$DT:$DT,0)-1,MATCH($B12&amp;"/"&amp;Y$1,Data!$1:$1,0)-1))=TRUE,"",IF(OFFSET(Data!$A$1,MATCH($A$11,Data!$DT:$DT,0)-1,MATCH($B12&amp;"/"&amp;Y$1,Data!$1:$1,0)-1)=0,"",OFFSET(Data!$A$1,MATCH($A$11,Data!$DT:$DT,0)-1,MATCH($B12&amp;"/"&amp;Y$1,Data!$1:$1,0)-1)))</f>
        <v/>
      </c>
      <c r="Z12" s="69" t="str">
        <f ca="1">IF(ISERROR(OFFSET(Data!$A$1,MATCH($A$11,Data!$DT:$DT,0)-1,MATCH($B12&amp;"/"&amp;Z$1,Data!$1:$1,0)-1))=TRUE,"",IF(OFFSET(Data!$A$1,MATCH($A$11,Data!$DT:$DT,0)-1,MATCH($B12&amp;"/"&amp;Z$1,Data!$1:$1,0)-1)=0,"",OFFSET(Data!$A$1,MATCH($A$11,Data!$DT:$DT,0)-1,MATCH($B12&amp;"/"&amp;Z$1,Data!$1:$1,0)-1)))</f>
        <v/>
      </c>
      <c r="AA12" s="69" t="str">
        <f ca="1">IF(ISERROR(OFFSET(Data!$A$1,MATCH($A$11,Data!$DT:$DT,0)-1,MATCH($B12&amp;"/"&amp;AA$1,Data!$1:$1,0)-1))=TRUE,"",IF(OFFSET(Data!$A$1,MATCH($A$11,Data!$DT:$DT,0)-1,MATCH($B12&amp;"/"&amp;AA$1,Data!$1:$1,0)-1)=0,"",OFFSET(Data!$A$1,MATCH($A$11,Data!$DT:$DT,0)-1,MATCH($B12&amp;"/"&amp;AA$1,Data!$1:$1,0)-1)))</f>
        <v/>
      </c>
      <c r="AB12" s="69" t="str">
        <f ca="1">IF(ISERROR(OFFSET(Data!$A$1,MATCH($A$11,Data!$DT:$DT,0)-1,MATCH($B12&amp;"/"&amp;AB$1,Data!$1:$1,0)-1))=TRUE,"",IF(OFFSET(Data!$A$1,MATCH($A$11,Data!$DT:$DT,0)-1,MATCH($B12&amp;"/"&amp;AB$1,Data!$1:$1,0)-1)=0,"",OFFSET(Data!$A$1,MATCH($A$11,Data!$DT:$DT,0)-1,MATCH($B12&amp;"/"&amp;AB$1,Data!$1:$1,0)-1)))</f>
        <v/>
      </c>
      <c r="AC12" s="70" t="str">
        <f ca="1">IF(ISERROR(OFFSET(Data!$A$1,MATCH($A$11,Data!$DT:$DT,0)-1,MATCH($B12&amp;"/"&amp;AC$1,Data!$1:$1,0)-1))=TRUE,"",IF(OFFSET(Data!$A$1,MATCH($A$11,Data!$DT:$DT,0)-1,MATCH($B12&amp;"/"&amp;AC$1,Data!$1:$1,0)-1)=0,"",OFFSET(Data!$A$1,MATCH($A$11,Data!$DT:$DT,0)-1,MATCH($B12&amp;"/"&amp;AC$1,Data!$1:$1,0)-1)))</f>
        <v/>
      </c>
      <c r="AD12" s="173">
        <f ca="1">SUMIF(A12:AA12,"&gt;0",A$2:AA$2)</f>
        <v>60</v>
      </c>
      <c r="AE12" s="174">
        <f ca="1">AF12-AD12</f>
        <v>-9</v>
      </c>
      <c r="AF12" s="173">
        <f ca="1">SUM(C12:AC12)</f>
        <v>51</v>
      </c>
      <c r="AG12" s="174">
        <f ca="1">SUM(AF$11:AF12)</f>
        <v>101</v>
      </c>
      <c r="AI12" s="209"/>
    </row>
    <row r="13" spans="1:123" x14ac:dyDescent="0.25">
      <c r="A13" s="167"/>
      <c r="B13" s="181" t="s">
        <v>30</v>
      </c>
      <c r="C13" s="68">
        <f ca="1">IF(ISERROR(OFFSET(Data!$A$1,MATCH($A$11,Data!$DT:$DT,0)-1,MATCH($B13&amp;"/"&amp;C$1,Data!$1:$1,0)-1))=TRUE,"",IF(OFFSET(Data!$A$1,MATCH($A$11,Data!$DT:$DT,0)-1,MATCH($B13&amp;"/"&amp;C$1,Data!$1:$1,0)-1)=0,"",OFFSET(Data!$A$1,MATCH($A$11,Data!$DT:$DT,0)-1,MATCH($B13&amp;"/"&amp;C$1,Data!$1:$1,0)-1)))</f>
        <v>4</v>
      </c>
      <c r="D13" s="69">
        <f ca="1">IF(ISERROR(OFFSET(Data!$A$1,MATCH($A$11,Data!$DT:$DT,0)-1,MATCH($B13&amp;"/"&amp;D$1,Data!$1:$1,0)-1))=TRUE,"",IF(OFFSET(Data!$A$1,MATCH($A$11,Data!$DT:$DT,0)-1,MATCH($B13&amp;"/"&amp;D$1,Data!$1:$1,0)-1)=0,"",OFFSET(Data!$A$1,MATCH($A$11,Data!$DT:$DT,0)-1,MATCH($B13&amp;"/"&amp;D$1,Data!$1:$1,0)-1)))</f>
        <v>3</v>
      </c>
      <c r="E13" s="69">
        <f ca="1">IF(ISERROR(OFFSET(Data!$A$1,MATCH($A$11,Data!$DT:$DT,0)-1,MATCH($B13&amp;"/"&amp;E$1,Data!$1:$1,0)-1))=TRUE,"",IF(OFFSET(Data!$A$1,MATCH($A$11,Data!$DT:$DT,0)-1,MATCH($B13&amp;"/"&amp;E$1,Data!$1:$1,0)-1)=0,"",OFFSET(Data!$A$1,MATCH($A$11,Data!$DT:$DT,0)-1,MATCH($B13&amp;"/"&amp;E$1,Data!$1:$1,0)-1)))</f>
        <v>3</v>
      </c>
      <c r="F13" s="69">
        <f ca="1">IF(ISERROR(OFFSET(Data!$A$1,MATCH($A$11,Data!$DT:$DT,0)-1,MATCH($B13&amp;"/"&amp;F$1,Data!$1:$1,0)-1))=TRUE,"",IF(OFFSET(Data!$A$1,MATCH($A$11,Data!$DT:$DT,0)-1,MATCH($B13&amp;"/"&amp;F$1,Data!$1:$1,0)-1)=0,"",OFFSET(Data!$A$1,MATCH($A$11,Data!$DT:$DT,0)-1,MATCH($B13&amp;"/"&amp;F$1,Data!$1:$1,0)-1)))</f>
        <v>5</v>
      </c>
      <c r="G13" s="69">
        <f ca="1">IF(ISERROR(OFFSET(Data!$A$1,MATCH($A$11,Data!$DT:$DT,0)-1,MATCH($B13&amp;"/"&amp;G$1,Data!$1:$1,0)-1))=TRUE,"",IF(OFFSET(Data!$A$1,MATCH($A$11,Data!$DT:$DT,0)-1,MATCH($B13&amp;"/"&amp;G$1,Data!$1:$1,0)-1)=0,"",OFFSET(Data!$A$1,MATCH($A$11,Data!$DT:$DT,0)-1,MATCH($B13&amp;"/"&amp;G$1,Data!$1:$1,0)-1)))</f>
        <v>2</v>
      </c>
      <c r="H13" s="69">
        <f ca="1">IF(ISERROR(OFFSET(Data!$A$1,MATCH($A$11,Data!$DT:$DT,0)-1,MATCH($B13&amp;"/"&amp;H$1,Data!$1:$1,0)-1))=TRUE,"",IF(OFFSET(Data!$A$1,MATCH($A$11,Data!$DT:$DT,0)-1,MATCH($B13&amp;"/"&amp;H$1,Data!$1:$1,0)-1)=0,"",OFFSET(Data!$A$1,MATCH($A$11,Data!$DT:$DT,0)-1,MATCH($B13&amp;"/"&amp;H$1,Data!$1:$1,0)-1)))</f>
        <v>2</v>
      </c>
      <c r="I13" s="69">
        <f ca="1">IF(ISERROR(OFFSET(Data!$A$1,MATCH($A$11,Data!$DT:$DT,0)-1,MATCH($B13&amp;"/"&amp;I$1,Data!$1:$1,0)-1))=TRUE,"",IF(OFFSET(Data!$A$1,MATCH($A$11,Data!$DT:$DT,0)-1,MATCH($B13&amp;"/"&amp;I$1,Data!$1:$1,0)-1)=0,"",OFFSET(Data!$A$1,MATCH($A$11,Data!$DT:$DT,0)-1,MATCH($B13&amp;"/"&amp;I$1,Data!$1:$1,0)-1)))</f>
        <v>3</v>
      </c>
      <c r="J13" s="69">
        <f ca="1">IF(ISERROR(OFFSET(Data!$A$1,MATCH($A$11,Data!$DT:$DT,0)-1,MATCH($B13&amp;"/"&amp;J$1,Data!$1:$1,0)-1))=TRUE,"",IF(OFFSET(Data!$A$1,MATCH($A$11,Data!$DT:$DT,0)-1,MATCH($B13&amp;"/"&amp;J$1,Data!$1:$1,0)-1)=0,"",OFFSET(Data!$A$1,MATCH($A$11,Data!$DT:$DT,0)-1,MATCH($B13&amp;"/"&amp;J$1,Data!$1:$1,0)-1)))</f>
        <v>2</v>
      </c>
      <c r="K13" s="69">
        <f ca="1">IF(ISERROR(OFFSET(Data!$A$1,MATCH($A$11,Data!$DT:$DT,0)-1,MATCH($B13&amp;"/"&amp;K$1,Data!$1:$1,0)-1))=TRUE,"",IF(OFFSET(Data!$A$1,MATCH($A$11,Data!$DT:$DT,0)-1,MATCH($B13&amp;"/"&amp;K$1,Data!$1:$1,0)-1)=0,"",OFFSET(Data!$A$1,MATCH($A$11,Data!$DT:$DT,0)-1,MATCH($B13&amp;"/"&amp;K$1,Data!$1:$1,0)-1)))</f>
        <v>4</v>
      </c>
      <c r="L13" s="69">
        <f ca="1">IF(ISERROR(OFFSET(Data!$A$1,MATCH($A$11,Data!$DT:$DT,0)-1,MATCH($B13&amp;"/"&amp;L$1,Data!$1:$1,0)-1))=TRUE,"",IF(OFFSET(Data!$A$1,MATCH($A$11,Data!$DT:$DT,0)-1,MATCH($B13&amp;"/"&amp;L$1,Data!$1:$1,0)-1)=0,"",OFFSET(Data!$A$1,MATCH($A$11,Data!$DT:$DT,0)-1,MATCH($B13&amp;"/"&amp;L$1,Data!$1:$1,0)-1)))</f>
        <v>3</v>
      </c>
      <c r="M13" s="69">
        <f ca="1">IF(ISERROR(OFFSET(Data!$A$1,MATCH($A$11,Data!$DT:$DT,0)-1,MATCH($B13&amp;"/"&amp;M$1,Data!$1:$1,0)-1))=TRUE,"",IF(OFFSET(Data!$A$1,MATCH($A$11,Data!$DT:$DT,0)-1,MATCH($B13&amp;"/"&amp;M$1,Data!$1:$1,0)-1)=0,"",OFFSET(Data!$A$1,MATCH($A$11,Data!$DT:$DT,0)-1,MATCH($B13&amp;"/"&amp;M$1,Data!$1:$1,0)-1)))</f>
        <v>4</v>
      </c>
      <c r="N13" s="69">
        <f ca="1">IF(ISERROR(OFFSET(Data!$A$1,MATCH($A$11,Data!$DT:$DT,0)-1,MATCH($B13&amp;"/"&amp;N$1,Data!$1:$1,0)-1))=TRUE,"",IF(OFFSET(Data!$A$1,MATCH($A$11,Data!$DT:$DT,0)-1,MATCH($B13&amp;"/"&amp;N$1,Data!$1:$1,0)-1)=0,"",OFFSET(Data!$A$1,MATCH($A$11,Data!$DT:$DT,0)-1,MATCH($B13&amp;"/"&amp;N$1,Data!$1:$1,0)-1)))</f>
        <v>3</v>
      </c>
      <c r="O13" s="69">
        <f ca="1">IF(ISERROR(OFFSET(Data!$A$1,MATCH($A$11,Data!$DT:$DT,0)-1,MATCH($B13&amp;"/"&amp;O$1,Data!$1:$1,0)-1))=TRUE,"",IF(OFFSET(Data!$A$1,MATCH($A$11,Data!$DT:$DT,0)-1,MATCH($B13&amp;"/"&amp;O$1,Data!$1:$1,0)-1)=0,"",OFFSET(Data!$A$1,MATCH($A$11,Data!$DT:$DT,0)-1,MATCH($B13&amp;"/"&amp;O$1,Data!$1:$1,0)-1)))</f>
        <v>4</v>
      </c>
      <c r="P13" s="69">
        <f ca="1">IF(ISERROR(OFFSET(Data!$A$1,MATCH($A$11,Data!$DT:$DT,0)-1,MATCH($B13&amp;"/"&amp;P$1,Data!$1:$1,0)-1))=TRUE,"",IF(OFFSET(Data!$A$1,MATCH($A$11,Data!$DT:$DT,0)-1,MATCH($B13&amp;"/"&amp;P$1,Data!$1:$1,0)-1)=0,"",OFFSET(Data!$A$1,MATCH($A$11,Data!$DT:$DT,0)-1,MATCH($B13&amp;"/"&amp;P$1,Data!$1:$1,0)-1)))</f>
        <v>3</v>
      </c>
      <c r="Q13" s="69">
        <f ca="1">IF(ISERROR(OFFSET(Data!$A$1,MATCH($A$11,Data!$DT:$DT,0)-1,MATCH($B13&amp;"/"&amp;Q$1,Data!$1:$1,0)-1))=TRUE,"",IF(OFFSET(Data!$A$1,MATCH($A$11,Data!$DT:$DT,0)-1,MATCH($B13&amp;"/"&amp;Q$1,Data!$1:$1,0)-1)=0,"",OFFSET(Data!$A$1,MATCH($A$11,Data!$DT:$DT,0)-1,MATCH($B13&amp;"/"&amp;Q$1,Data!$1:$1,0)-1)))</f>
        <v>5</v>
      </c>
      <c r="R13" s="69">
        <f ca="1">IF(ISERROR(OFFSET(Data!$A$1,MATCH($A$11,Data!$DT:$DT,0)-1,MATCH($B13&amp;"/"&amp;R$1,Data!$1:$1,0)-1))=TRUE,"",IF(OFFSET(Data!$A$1,MATCH($A$11,Data!$DT:$DT,0)-1,MATCH($B13&amp;"/"&amp;R$1,Data!$1:$1,0)-1)=0,"",OFFSET(Data!$A$1,MATCH($A$11,Data!$DT:$DT,0)-1,MATCH($B13&amp;"/"&amp;R$1,Data!$1:$1,0)-1)))</f>
        <v>3</v>
      </c>
      <c r="S13" s="69">
        <f ca="1">IF(ISERROR(OFFSET(Data!$A$1,MATCH($A$11,Data!$DT:$DT,0)-1,MATCH($B13&amp;"/"&amp;S$1,Data!$1:$1,0)-1))=TRUE,"",IF(OFFSET(Data!$A$1,MATCH($A$11,Data!$DT:$DT,0)-1,MATCH($B13&amp;"/"&amp;S$1,Data!$1:$1,0)-1)=0,"",OFFSET(Data!$A$1,MATCH($A$11,Data!$DT:$DT,0)-1,MATCH($B13&amp;"/"&amp;S$1,Data!$1:$1,0)-1)))</f>
        <v>3</v>
      </c>
      <c r="T13" s="70">
        <f ca="1">IF(ISERROR(OFFSET(Data!$A$1,MATCH($A$11,Data!$DT:$DT,0)-1,MATCH($B13&amp;"/"&amp;T$1,Data!$1:$1,0)-1))=TRUE,"",IF(OFFSET(Data!$A$1,MATCH($A$11,Data!$DT:$DT,0)-1,MATCH($B13&amp;"/"&amp;T$1,Data!$1:$1,0)-1)=0,"",OFFSET(Data!$A$1,MATCH($A$11,Data!$DT:$DT,0)-1,MATCH($B13&amp;"/"&amp;T$1,Data!$1:$1,0)-1)))</f>
        <v>2</v>
      </c>
      <c r="U13" s="69" t="str">
        <f ca="1">IF(ISERROR(OFFSET(Data!$A$1,MATCH($A$11,Data!$DT:$DT,0)-1,MATCH($B13&amp;"/"&amp;U$1,Data!$1:$1,0)-1))=TRUE,"",IF(OFFSET(Data!$A$1,MATCH($A$11,Data!$DT:$DT,0)-1,MATCH($B13&amp;"/"&amp;U$1,Data!$1:$1,0)-1)=0,"",OFFSET(Data!$A$1,MATCH($A$11,Data!$DT:$DT,0)-1,MATCH($B13&amp;"/"&amp;U$1,Data!$1:$1,0)-1)))</f>
        <v/>
      </c>
      <c r="V13" s="69" t="str">
        <f ca="1">IF(ISERROR(OFFSET(Data!$A$1,MATCH($A$11,Data!$DT:$DT,0)-1,MATCH($B13&amp;"/"&amp;V$1,Data!$1:$1,0)-1))=TRUE,"",IF(OFFSET(Data!$A$1,MATCH($A$11,Data!$DT:$DT,0)-1,MATCH($B13&amp;"/"&amp;V$1,Data!$1:$1,0)-1)=0,"",OFFSET(Data!$A$1,MATCH($A$11,Data!$DT:$DT,0)-1,MATCH($B13&amp;"/"&amp;V$1,Data!$1:$1,0)-1)))</f>
        <v/>
      </c>
      <c r="W13" s="69" t="str">
        <f ca="1">IF(ISERROR(OFFSET(Data!$A$1,MATCH($A$11,Data!$DT:$DT,0)-1,MATCH($B13&amp;"/"&amp;W$1,Data!$1:$1,0)-1))=TRUE,"",IF(OFFSET(Data!$A$1,MATCH($A$11,Data!$DT:$DT,0)-1,MATCH($B13&amp;"/"&amp;W$1,Data!$1:$1,0)-1)=0,"",OFFSET(Data!$A$1,MATCH($A$11,Data!$DT:$DT,0)-1,MATCH($B13&amp;"/"&amp;W$1,Data!$1:$1,0)-1)))</f>
        <v/>
      </c>
      <c r="X13" s="69" t="str">
        <f ca="1">IF(ISERROR(OFFSET(Data!$A$1,MATCH($A$11,Data!$DT:$DT,0)-1,MATCH($B13&amp;"/"&amp;X$1,Data!$1:$1,0)-1))=TRUE,"",IF(OFFSET(Data!$A$1,MATCH($A$11,Data!$DT:$DT,0)-1,MATCH($B13&amp;"/"&amp;X$1,Data!$1:$1,0)-1)=0,"",OFFSET(Data!$A$1,MATCH($A$11,Data!$DT:$DT,0)-1,MATCH($B13&amp;"/"&amp;X$1,Data!$1:$1,0)-1)))</f>
        <v/>
      </c>
      <c r="Y13" s="69" t="str">
        <f ca="1">IF(ISERROR(OFFSET(Data!$A$1,MATCH($A$11,Data!$DT:$DT,0)-1,MATCH($B13&amp;"/"&amp;Y$1,Data!$1:$1,0)-1))=TRUE,"",IF(OFFSET(Data!$A$1,MATCH($A$11,Data!$DT:$DT,0)-1,MATCH($B13&amp;"/"&amp;Y$1,Data!$1:$1,0)-1)=0,"",OFFSET(Data!$A$1,MATCH($A$11,Data!$DT:$DT,0)-1,MATCH($B13&amp;"/"&amp;Y$1,Data!$1:$1,0)-1)))</f>
        <v/>
      </c>
      <c r="Z13" s="69" t="str">
        <f ca="1">IF(ISERROR(OFFSET(Data!$A$1,MATCH($A$11,Data!$DT:$DT,0)-1,MATCH($B13&amp;"/"&amp;Z$1,Data!$1:$1,0)-1))=TRUE,"",IF(OFFSET(Data!$A$1,MATCH($A$11,Data!$DT:$DT,0)-1,MATCH($B13&amp;"/"&amp;Z$1,Data!$1:$1,0)-1)=0,"",OFFSET(Data!$A$1,MATCH($A$11,Data!$DT:$DT,0)-1,MATCH($B13&amp;"/"&amp;Z$1,Data!$1:$1,0)-1)))</f>
        <v/>
      </c>
      <c r="AA13" s="69" t="str">
        <f ca="1">IF(ISERROR(OFFSET(Data!$A$1,MATCH($A$11,Data!$DT:$DT,0)-1,MATCH($B13&amp;"/"&amp;AA$1,Data!$1:$1,0)-1))=TRUE,"",IF(OFFSET(Data!$A$1,MATCH($A$11,Data!$DT:$DT,0)-1,MATCH($B13&amp;"/"&amp;AA$1,Data!$1:$1,0)-1)=0,"",OFFSET(Data!$A$1,MATCH($A$11,Data!$DT:$DT,0)-1,MATCH($B13&amp;"/"&amp;AA$1,Data!$1:$1,0)-1)))</f>
        <v/>
      </c>
      <c r="AB13" s="69" t="str">
        <f ca="1">IF(ISERROR(OFFSET(Data!$A$1,MATCH($A$11,Data!$DT:$DT,0)-1,MATCH($B13&amp;"/"&amp;AB$1,Data!$1:$1,0)-1))=TRUE,"",IF(OFFSET(Data!$A$1,MATCH($A$11,Data!$DT:$DT,0)-1,MATCH($B13&amp;"/"&amp;AB$1,Data!$1:$1,0)-1)=0,"",OFFSET(Data!$A$1,MATCH($A$11,Data!$DT:$DT,0)-1,MATCH($B13&amp;"/"&amp;AB$1,Data!$1:$1,0)-1)))</f>
        <v/>
      </c>
      <c r="AC13" s="70" t="str">
        <f ca="1">IF(ISERROR(OFFSET(Data!$A$1,MATCH($A$11,Data!$DT:$DT,0)-1,MATCH($B13&amp;"/"&amp;AC$1,Data!$1:$1,0)-1))=TRUE,"",IF(OFFSET(Data!$A$1,MATCH($A$11,Data!$DT:$DT,0)-1,MATCH($B13&amp;"/"&amp;AC$1,Data!$1:$1,0)-1)=0,"",OFFSET(Data!$A$1,MATCH($A$11,Data!$DT:$DT,0)-1,MATCH($B13&amp;"/"&amp;AC$1,Data!$1:$1,0)-1)))</f>
        <v/>
      </c>
      <c r="AD13" s="173">
        <f ca="1">SUMIF(A13:AA13,"&gt;0",A$2:AA$2)</f>
        <v>60</v>
      </c>
      <c r="AE13" s="174">
        <f ca="1">AF13-AD13</f>
        <v>-2</v>
      </c>
      <c r="AF13" s="173">
        <f ca="1">SUM(C13:AC13)</f>
        <v>58</v>
      </c>
      <c r="AG13" s="174">
        <f ca="1">SUM(AF$11:AF13)</f>
        <v>159</v>
      </c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</row>
    <row r="14" spans="1:123" ht="15.75" thickBot="1" x14ac:dyDescent="0.3">
      <c r="A14" s="167"/>
      <c r="B14" s="181" t="s">
        <v>31</v>
      </c>
      <c r="C14" s="68">
        <f ca="1">IF(ISERROR(OFFSET(Data!$A$1,MATCH($A$11,Data!$DT:$DT,0)-1,MATCH($B14&amp;"/"&amp;C$1,Data!$1:$1,0)-1))=TRUE,"",IF(OFFSET(Data!$A$1,MATCH($A$11,Data!$DT:$DT,0)-1,MATCH($B14&amp;"/"&amp;C$1,Data!$1:$1,0)-1)=0,"",OFFSET(Data!$A$1,MATCH($A$11,Data!$DT:$DT,0)-1,MATCH($B14&amp;"/"&amp;C$1,Data!$1:$1,0)-1)))</f>
        <v>3</v>
      </c>
      <c r="D14" s="69">
        <f ca="1">IF(ISERROR(OFFSET(Data!$A$1,MATCH($A$11,Data!$DT:$DT,0)-1,MATCH($B14&amp;"/"&amp;D$1,Data!$1:$1,0)-1))=TRUE,"",IF(OFFSET(Data!$A$1,MATCH($A$11,Data!$DT:$DT,0)-1,MATCH($B14&amp;"/"&amp;D$1,Data!$1:$1,0)-1)=0,"",OFFSET(Data!$A$1,MATCH($A$11,Data!$DT:$DT,0)-1,MATCH($B14&amp;"/"&amp;D$1,Data!$1:$1,0)-1)))</f>
        <v>3</v>
      </c>
      <c r="E14" s="69">
        <f ca="1">IF(ISERROR(OFFSET(Data!$A$1,MATCH($A$11,Data!$DT:$DT,0)-1,MATCH($B14&amp;"/"&amp;E$1,Data!$1:$1,0)-1))=TRUE,"",IF(OFFSET(Data!$A$1,MATCH($A$11,Data!$DT:$DT,0)-1,MATCH($B14&amp;"/"&amp;E$1,Data!$1:$1,0)-1)=0,"",OFFSET(Data!$A$1,MATCH($A$11,Data!$DT:$DT,0)-1,MATCH($B14&amp;"/"&amp;E$1,Data!$1:$1,0)-1)))</f>
        <v>3</v>
      </c>
      <c r="F14" s="69">
        <f ca="1">IF(ISERROR(OFFSET(Data!$A$1,MATCH($A$11,Data!$DT:$DT,0)-1,MATCH($B14&amp;"/"&amp;F$1,Data!$1:$1,0)-1))=TRUE,"",IF(OFFSET(Data!$A$1,MATCH($A$11,Data!$DT:$DT,0)-1,MATCH($B14&amp;"/"&amp;F$1,Data!$1:$1,0)-1)=0,"",OFFSET(Data!$A$1,MATCH($A$11,Data!$DT:$DT,0)-1,MATCH($B14&amp;"/"&amp;F$1,Data!$1:$1,0)-1)))</f>
        <v>4</v>
      </c>
      <c r="G14" s="69" t="str">
        <f ca="1">IF(ISERROR(OFFSET(Data!$A$1,MATCH($A$11,Data!$DT:$DT,0)-1,MATCH($B14&amp;"/"&amp;G$1,Data!$1:$1,0)-1))=TRUE,"",IF(OFFSET(Data!$A$1,MATCH($A$11,Data!$DT:$DT,0)-1,MATCH($B14&amp;"/"&amp;G$1,Data!$1:$1,0)-1)=0,"",OFFSET(Data!$A$1,MATCH($A$11,Data!$DT:$DT,0)-1,MATCH($B14&amp;"/"&amp;G$1,Data!$1:$1,0)-1)))</f>
        <v/>
      </c>
      <c r="H14" s="69">
        <f ca="1">IF(ISERROR(OFFSET(Data!$A$1,MATCH($A$11,Data!$DT:$DT,0)-1,MATCH($B14&amp;"/"&amp;H$1,Data!$1:$1,0)-1))=TRUE,"",IF(OFFSET(Data!$A$1,MATCH($A$11,Data!$DT:$DT,0)-1,MATCH($B14&amp;"/"&amp;H$1,Data!$1:$1,0)-1)=0,"",OFFSET(Data!$A$1,MATCH($A$11,Data!$DT:$DT,0)-1,MATCH($B14&amp;"/"&amp;H$1,Data!$1:$1,0)-1)))</f>
        <v>6</v>
      </c>
      <c r="I14" s="69">
        <f ca="1">IF(ISERROR(OFFSET(Data!$A$1,MATCH($A$11,Data!$DT:$DT,0)-1,MATCH($B14&amp;"/"&amp;I$1,Data!$1:$1,0)-1))=TRUE,"",IF(OFFSET(Data!$A$1,MATCH($A$11,Data!$DT:$DT,0)-1,MATCH($B14&amp;"/"&amp;I$1,Data!$1:$1,0)-1)=0,"",OFFSET(Data!$A$1,MATCH($A$11,Data!$DT:$DT,0)-1,MATCH($B14&amp;"/"&amp;I$1,Data!$1:$1,0)-1)))</f>
        <v>4</v>
      </c>
      <c r="J14" s="69">
        <f ca="1">IF(ISERROR(OFFSET(Data!$A$1,MATCH($A$11,Data!$DT:$DT,0)-1,MATCH($B14&amp;"/"&amp;J$1,Data!$1:$1,0)-1))=TRUE,"",IF(OFFSET(Data!$A$1,MATCH($A$11,Data!$DT:$DT,0)-1,MATCH($B14&amp;"/"&amp;J$1,Data!$1:$1,0)-1)=0,"",OFFSET(Data!$A$1,MATCH($A$11,Data!$DT:$DT,0)-1,MATCH($B14&amp;"/"&amp;J$1,Data!$1:$1,0)-1)))</f>
        <v>3</v>
      </c>
      <c r="K14" s="69" t="str">
        <f ca="1">IF(ISERROR(OFFSET(Data!$A$1,MATCH($A$11,Data!$DT:$DT,0)-1,MATCH($B14&amp;"/"&amp;K$1,Data!$1:$1,0)-1))=TRUE,"",IF(OFFSET(Data!$A$1,MATCH($A$11,Data!$DT:$DT,0)-1,MATCH($B14&amp;"/"&amp;K$1,Data!$1:$1,0)-1)=0,"",OFFSET(Data!$A$1,MATCH($A$11,Data!$DT:$DT,0)-1,MATCH($B14&amp;"/"&amp;K$1,Data!$1:$1,0)-1)))</f>
        <v/>
      </c>
      <c r="L14" s="69" t="str">
        <f ca="1">IF(ISERROR(OFFSET(Data!$A$1,MATCH($A$11,Data!$DT:$DT,0)-1,MATCH($B14&amp;"/"&amp;L$1,Data!$1:$1,0)-1))=TRUE,"",IF(OFFSET(Data!$A$1,MATCH($A$11,Data!$DT:$DT,0)-1,MATCH($B14&amp;"/"&amp;L$1,Data!$1:$1,0)-1)=0,"",OFFSET(Data!$A$1,MATCH($A$11,Data!$DT:$DT,0)-1,MATCH($B14&amp;"/"&amp;L$1,Data!$1:$1,0)-1)))</f>
        <v/>
      </c>
      <c r="M14" s="69">
        <f ca="1">IF(ISERROR(OFFSET(Data!$A$1,MATCH($A$11,Data!$DT:$DT,0)-1,MATCH($B14&amp;"/"&amp;M$1,Data!$1:$1,0)-1))=TRUE,"",IF(OFFSET(Data!$A$1,MATCH($A$11,Data!$DT:$DT,0)-1,MATCH($B14&amp;"/"&amp;M$1,Data!$1:$1,0)-1)=0,"",OFFSET(Data!$A$1,MATCH($A$11,Data!$DT:$DT,0)-1,MATCH($B14&amp;"/"&amp;M$1,Data!$1:$1,0)-1)))</f>
        <v>5</v>
      </c>
      <c r="N14" s="69">
        <f ca="1">IF(ISERROR(OFFSET(Data!$A$1,MATCH($A$11,Data!$DT:$DT,0)-1,MATCH($B14&amp;"/"&amp;N$1,Data!$1:$1,0)-1))=TRUE,"",IF(OFFSET(Data!$A$1,MATCH($A$11,Data!$DT:$DT,0)-1,MATCH($B14&amp;"/"&amp;N$1,Data!$1:$1,0)-1)=0,"",OFFSET(Data!$A$1,MATCH($A$11,Data!$DT:$DT,0)-1,MATCH($B14&amp;"/"&amp;N$1,Data!$1:$1,0)-1)))</f>
        <v>4</v>
      </c>
      <c r="O14" s="69" t="str">
        <f ca="1">IF(ISERROR(OFFSET(Data!$A$1,MATCH($A$11,Data!$DT:$DT,0)-1,MATCH($B14&amp;"/"&amp;O$1,Data!$1:$1,0)-1))=TRUE,"",IF(OFFSET(Data!$A$1,MATCH($A$11,Data!$DT:$DT,0)-1,MATCH($B14&amp;"/"&amp;O$1,Data!$1:$1,0)-1)=0,"",OFFSET(Data!$A$1,MATCH($A$11,Data!$DT:$DT,0)-1,MATCH($B14&amp;"/"&amp;O$1,Data!$1:$1,0)-1)))</f>
        <v/>
      </c>
      <c r="P14" s="69" t="str">
        <f ca="1">IF(ISERROR(OFFSET(Data!$A$1,MATCH($A$11,Data!$DT:$DT,0)-1,MATCH($B14&amp;"/"&amp;P$1,Data!$1:$1,0)-1))=TRUE,"",IF(OFFSET(Data!$A$1,MATCH($A$11,Data!$DT:$DT,0)-1,MATCH($B14&amp;"/"&amp;P$1,Data!$1:$1,0)-1)=0,"",OFFSET(Data!$A$1,MATCH($A$11,Data!$DT:$DT,0)-1,MATCH($B14&amp;"/"&amp;P$1,Data!$1:$1,0)-1)))</f>
        <v/>
      </c>
      <c r="Q14" s="69" t="str">
        <f ca="1">IF(ISERROR(OFFSET(Data!$A$1,MATCH($A$11,Data!$DT:$DT,0)-1,MATCH($B14&amp;"/"&amp;Q$1,Data!$1:$1,0)-1))=TRUE,"",IF(OFFSET(Data!$A$1,MATCH($A$11,Data!$DT:$DT,0)-1,MATCH($B14&amp;"/"&amp;Q$1,Data!$1:$1,0)-1)=0,"",OFFSET(Data!$A$1,MATCH($A$11,Data!$DT:$DT,0)-1,MATCH($B14&amp;"/"&amp;Q$1,Data!$1:$1,0)-1)))</f>
        <v/>
      </c>
      <c r="R14" s="69" t="str">
        <f ca="1">IF(ISERROR(OFFSET(Data!$A$1,MATCH($A$11,Data!$DT:$DT,0)-1,MATCH($B14&amp;"/"&amp;R$1,Data!$1:$1,0)-1))=TRUE,"",IF(OFFSET(Data!$A$1,MATCH($A$11,Data!$DT:$DT,0)-1,MATCH($B14&amp;"/"&amp;R$1,Data!$1:$1,0)-1)=0,"",OFFSET(Data!$A$1,MATCH($A$11,Data!$DT:$DT,0)-1,MATCH($B14&amp;"/"&amp;R$1,Data!$1:$1,0)-1)))</f>
        <v/>
      </c>
      <c r="S14" s="69" t="str">
        <f ca="1">IF(ISERROR(OFFSET(Data!$A$1,MATCH($A$11,Data!$DT:$DT,0)-1,MATCH($B14&amp;"/"&amp;S$1,Data!$1:$1,0)-1))=TRUE,"",IF(OFFSET(Data!$A$1,MATCH($A$11,Data!$DT:$DT,0)-1,MATCH($B14&amp;"/"&amp;S$1,Data!$1:$1,0)-1)=0,"",OFFSET(Data!$A$1,MATCH($A$11,Data!$DT:$DT,0)-1,MATCH($B14&amp;"/"&amp;S$1,Data!$1:$1,0)-1)))</f>
        <v/>
      </c>
      <c r="T14" s="70" t="str">
        <f ca="1">IF(ISERROR(OFFSET(Data!$A$1,MATCH($A$11,Data!$DT:$DT,0)-1,MATCH($B14&amp;"/"&amp;T$1,Data!$1:$1,0)-1))=TRUE,"",IF(OFFSET(Data!$A$1,MATCH($A$11,Data!$DT:$DT,0)-1,MATCH($B14&amp;"/"&amp;T$1,Data!$1:$1,0)-1)=0,"",OFFSET(Data!$A$1,MATCH($A$11,Data!$DT:$DT,0)-1,MATCH($B14&amp;"/"&amp;T$1,Data!$1:$1,0)-1)))</f>
        <v/>
      </c>
      <c r="U14" s="69" t="str">
        <f ca="1">IF(ISERROR(OFFSET(Data!$A$1,MATCH($A$11,Data!$DT:$DT,0)-1,MATCH($B14&amp;"/"&amp;U$1,Data!$1:$1,0)-1))=TRUE,"",IF(OFFSET(Data!$A$1,MATCH($A$11,Data!$DT:$DT,0)-1,MATCH($B14&amp;"/"&amp;U$1,Data!$1:$1,0)-1)=0,"",OFFSET(Data!$A$1,MATCH($A$11,Data!$DT:$DT,0)-1,MATCH($B14&amp;"/"&amp;U$1,Data!$1:$1,0)-1)))</f>
        <v/>
      </c>
      <c r="V14" s="69" t="str">
        <f ca="1">IF(ISERROR(OFFSET(Data!$A$1,MATCH($A$11,Data!$DT:$DT,0)-1,MATCH($B14&amp;"/"&amp;V$1,Data!$1:$1,0)-1))=TRUE,"",IF(OFFSET(Data!$A$1,MATCH($A$11,Data!$DT:$DT,0)-1,MATCH($B14&amp;"/"&amp;V$1,Data!$1:$1,0)-1)=0,"",OFFSET(Data!$A$1,MATCH($A$11,Data!$DT:$DT,0)-1,MATCH($B14&amp;"/"&amp;V$1,Data!$1:$1,0)-1)))</f>
        <v/>
      </c>
      <c r="W14" s="69" t="str">
        <f ca="1">IF(ISERROR(OFFSET(Data!$A$1,MATCH($A$11,Data!$DT:$DT,0)-1,MATCH($B14&amp;"/"&amp;W$1,Data!$1:$1,0)-1))=TRUE,"",IF(OFFSET(Data!$A$1,MATCH($A$11,Data!$DT:$DT,0)-1,MATCH($B14&amp;"/"&amp;W$1,Data!$1:$1,0)-1)=0,"",OFFSET(Data!$A$1,MATCH($A$11,Data!$DT:$DT,0)-1,MATCH($B14&amp;"/"&amp;W$1,Data!$1:$1,0)-1)))</f>
        <v/>
      </c>
      <c r="X14" s="69" t="str">
        <f ca="1">IF(ISERROR(OFFSET(Data!$A$1,MATCH($A$11,Data!$DT:$DT,0)-1,MATCH($B14&amp;"/"&amp;X$1,Data!$1:$1,0)-1))=TRUE,"",IF(OFFSET(Data!$A$1,MATCH($A$11,Data!$DT:$DT,0)-1,MATCH($B14&amp;"/"&amp;X$1,Data!$1:$1,0)-1)=0,"",OFFSET(Data!$A$1,MATCH($A$11,Data!$DT:$DT,0)-1,MATCH($B14&amp;"/"&amp;X$1,Data!$1:$1,0)-1)))</f>
        <v/>
      </c>
      <c r="Y14" s="69" t="str">
        <f ca="1">IF(ISERROR(OFFSET(Data!$A$1,MATCH($A$11,Data!$DT:$DT,0)-1,MATCH($B14&amp;"/"&amp;Y$1,Data!$1:$1,0)-1))=TRUE,"",IF(OFFSET(Data!$A$1,MATCH($A$11,Data!$DT:$DT,0)-1,MATCH($B14&amp;"/"&amp;Y$1,Data!$1:$1,0)-1)=0,"",OFFSET(Data!$A$1,MATCH($A$11,Data!$DT:$DT,0)-1,MATCH($B14&amp;"/"&amp;Y$1,Data!$1:$1,0)-1)))</f>
        <v/>
      </c>
      <c r="Z14" s="69" t="str">
        <f ca="1">IF(ISERROR(OFFSET(Data!$A$1,MATCH($A$11,Data!$DT:$DT,0)-1,MATCH($B14&amp;"/"&amp;Z$1,Data!$1:$1,0)-1))=TRUE,"",IF(OFFSET(Data!$A$1,MATCH($A$11,Data!$DT:$DT,0)-1,MATCH($B14&amp;"/"&amp;Z$1,Data!$1:$1,0)-1)=0,"",OFFSET(Data!$A$1,MATCH($A$11,Data!$DT:$DT,0)-1,MATCH($B14&amp;"/"&amp;Z$1,Data!$1:$1,0)-1)))</f>
        <v/>
      </c>
      <c r="AA14" s="69" t="str">
        <f ca="1">IF(ISERROR(OFFSET(Data!$A$1,MATCH($A$11,Data!$DT:$DT,0)-1,MATCH($B14&amp;"/"&amp;AA$1,Data!$1:$1,0)-1))=TRUE,"",IF(OFFSET(Data!$A$1,MATCH($A$11,Data!$DT:$DT,0)-1,MATCH($B14&amp;"/"&amp;AA$1,Data!$1:$1,0)-1)=0,"",OFFSET(Data!$A$1,MATCH($A$11,Data!$DT:$DT,0)-1,MATCH($B14&amp;"/"&amp;AA$1,Data!$1:$1,0)-1)))</f>
        <v/>
      </c>
      <c r="AB14" s="69" t="str">
        <f ca="1">IF(ISERROR(OFFSET(Data!$A$1,MATCH($A$11,Data!$DT:$DT,0)-1,MATCH($B14&amp;"/"&amp;AB$1,Data!$1:$1,0)-1))=TRUE,"",IF(OFFSET(Data!$A$1,MATCH($A$11,Data!$DT:$DT,0)-1,MATCH($B14&amp;"/"&amp;AB$1,Data!$1:$1,0)-1)=0,"",OFFSET(Data!$A$1,MATCH($A$11,Data!$DT:$DT,0)-1,MATCH($B14&amp;"/"&amp;AB$1,Data!$1:$1,0)-1)))</f>
        <v/>
      </c>
      <c r="AC14" s="70" t="str">
        <f ca="1">IF(ISERROR(OFFSET(Data!$A$1,MATCH($A$11,Data!$DT:$DT,0)-1,MATCH($B14&amp;"/"&amp;AC$1,Data!$1:$1,0)-1))=TRUE,"",IF(OFFSET(Data!$A$1,MATCH($A$11,Data!$DT:$DT,0)-1,MATCH($B14&amp;"/"&amp;AC$1,Data!$1:$1,0)-1)=0,"",OFFSET(Data!$A$1,MATCH($A$11,Data!$DT:$DT,0)-1,MATCH($B14&amp;"/"&amp;AC$1,Data!$1:$1,0)-1)))</f>
        <v/>
      </c>
      <c r="AD14" s="173">
        <f ca="1">SUMIF(A14:AA14,"&gt;0",A$2:AA$2)</f>
        <v>30</v>
      </c>
      <c r="AE14" s="174">
        <f ca="1">AF14-AD14</f>
        <v>5</v>
      </c>
      <c r="AF14" s="173">
        <f ca="1">SUM(C14:AC14)</f>
        <v>35</v>
      </c>
      <c r="AG14" s="174">
        <f ca="1">SUM(AF$11:AF14)</f>
        <v>194</v>
      </c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</row>
    <row r="15" spans="1:123" ht="15.75" hidden="1" customHeight="1" thickBot="1" x14ac:dyDescent="0.3">
      <c r="A15" s="175"/>
      <c r="B15" s="183" t="s">
        <v>32</v>
      </c>
      <c r="C15" s="123" t="str">
        <f ca="1">IF(ISERROR(OFFSET(Data!$A$1,MATCH($A$11,Data!$DT:$DT,0)-1,MATCH($B15&amp;"/"&amp;C$1,Data!$1:$1,0)-1))=TRUE,"",IF(OFFSET(Data!$A$1,MATCH($A$11,Data!$DT:$DT,0)-1,MATCH($B15&amp;"/"&amp;C$1,Data!$1:$1,0)-1)=0,"",OFFSET(Data!$A$1,MATCH($A$11,Data!$DT:$DT,0)-1,MATCH($B15&amp;"/"&amp;C$1,Data!$1:$1,0)-1)))</f>
        <v/>
      </c>
      <c r="D15" s="124" t="str">
        <f ca="1">IF(ISERROR(OFFSET(Data!$A$1,MATCH($A$11,Data!$DT:$DT,0)-1,MATCH($B15&amp;"/"&amp;D$1,Data!$1:$1,0)-1))=TRUE,"",IF(OFFSET(Data!$A$1,MATCH($A$11,Data!$DT:$DT,0)-1,MATCH($B15&amp;"/"&amp;D$1,Data!$1:$1,0)-1)=0,"",OFFSET(Data!$A$1,MATCH($A$11,Data!$DT:$DT,0)-1,MATCH($B15&amp;"/"&amp;D$1,Data!$1:$1,0)-1)))</f>
        <v/>
      </c>
      <c r="E15" s="124" t="str">
        <f ca="1">IF(ISERROR(OFFSET(Data!$A$1,MATCH($A$11,Data!$DT:$DT,0)-1,MATCH($B15&amp;"/"&amp;E$1,Data!$1:$1,0)-1))=TRUE,"",IF(OFFSET(Data!$A$1,MATCH($A$11,Data!$DT:$DT,0)-1,MATCH($B15&amp;"/"&amp;E$1,Data!$1:$1,0)-1)=0,"",OFFSET(Data!$A$1,MATCH($A$11,Data!$DT:$DT,0)-1,MATCH($B15&amp;"/"&amp;E$1,Data!$1:$1,0)-1)))</f>
        <v/>
      </c>
      <c r="F15" s="124" t="str">
        <f ca="1">IF(ISERROR(OFFSET(Data!$A$1,MATCH($A$11,Data!$DT:$DT,0)-1,MATCH($B15&amp;"/"&amp;F$1,Data!$1:$1,0)-1))=TRUE,"",IF(OFFSET(Data!$A$1,MATCH($A$11,Data!$DT:$DT,0)-1,MATCH($B15&amp;"/"&amp;F$1,Data!$1:$1,0)-1)=0,"",OFFSET(Data!$A$1,MATCH($A$11,Data!$DT:$DT,0)-1,MATCH($B15&amp;"/"&amp;F$1,Data!$1:$1,0)-1)))</f>
        <v/>
      </c>
      <c r="G15" s="124" t="str">
        <f ca="1">IF(ISERROR(OFFSET(Data!$A$1,MATCH($A$11,Data!$DT:$DT,0)-1,MATCH($B15&amp;"/"&amp;G$1,Data!$1:$1,0)-1))=TRUE,"",IF(OFFSET(Data!$A$1,MATCH($A$11,Data!$DT:$DT,0)-1,MATCH($B15&amp;"/"&amp;G$1,Data!$1:$1,0)-1)=0,"",OFFSET(Data!$A$1,MATCH($A$11,Data!$DT:$DT,0)-1,MATCH($B15&amp;"/"&amp;G$1,Data!$1:$1,0)-1)))</f>
        <v/>
      </c>
      <c r="H15" s="124" t="str">
        <f ca="1">IF(ISERROR(OFFSET(Data!$A$1,MATCH($A$11,Data!$DT:$DT,0)-1,MATCH($B15&amp;"/"&amp;H$1,Data!$1:$1,0)-1))=TRUE,"",IF(OFFSET(Data!$A$1,MATCH($A$11,Data!$DT:$DT,0)-1,MATCH($B15&amp;"/"&amp;H$1,Data!$1:$1,0)-1)=0,"",OFFSET(Data!$A$1,MATCH($A$11,Data!$DT:$DT,0)-1,MATCH($B15&amp;"/"&amp;H$1,Data!$1:$1,0)-1)))</f>
        <v/>
      </c>
      <c r="I15" s="124" t="str">
        <f ca="1">IF(ISERROR(OFFSET(Data!$A$1,MATCH($A$11,Data!$DT:$DT,0)-1,MATCH($B15&amp;"/"&amp;I$1,Data!$1:$1,0)-1))=TRUE,"",IF(OFFSET(Data!$A$1,MATCH($A$11,Data!$DT:$DT,0)-1,MATCH($B15&amp;"/"&amp;I$1,Data!$1:$1,0)-1)=0,"",OFFSET(Data!$A$1,MATCH($A$11,Data!$DT:$DT,0)-1,MATCH($B15&amp;"/"&amp;I$1,Data!$1:$1,0)-1)))</f>
        <v/>
      </c>
      <c r="J15" s="124" t="str">
        <f ca="1">IF(ISERROR(OFFSET(Data!$A$1,MATCH($A$11,Data!$DT:$DT,0)-1,MATCH($B15&amp;"/"&amp;J$1,Data!$1:$1,0)-1))=TRUE,"",IF(OFFSET(Data!$A$1,MATCH($A$11,Data!$DT:$DT,0)-1,MATCH($B15&amp;"/"&amp;J$1,Data!$1:$1,0)-1)=0,"",OFFSET(Data!$A$1,MATCH($A$11,Data!$DT:$DT,0)-1,MATCH($B15&amp;"/"&amp;J$1,Data!$1:$1,0)-1)))</f>
        <v/>
      </c>
      <c r="K15" s="124" t="str">
        <f ca="1">IF(ISERROR(OFFSET(Data!$A$1,MATCH($A$11,Data!$DT:$DT,0)-1,MATCH($B15&amp;"/"&amp;K$1,Data!$1:$1,0)-1))=TRUE,"",IF(OFFSET(Data!$A$1,MATCH($A$11,Data!$DT:$DT,0)-1,MATCH($B15&amp;"/"&amp;K$1,Data!$1:$1,0)-1)=0,"",OFFSET(Data!$A$1,MATCH($A$11,Data!$DT:$DT,0)-1,MATCH($B15&amp;"/"&amp;K$1,Data!$1:$1,0)-1)))</f>
        <v/>
      </c>
      <c r="L15" s="124" t="str">
        <f ca="1">IF(ISERROR(OFFSET(Data!$A$1,MATCH($A$11,Data!$DT:$DT,0)-1,MATCH($B15&amp;"/"&amp;L$1,Data!$1:$1,0)-1))=TRUE,"",IF(OFFSET(Data!$A$1,MATCH($A$11,Data!$DT:$DT,0)-1,MATCH($B15&amp;"/"&amp;L$1,Data!$1:$1,0)-1)=0,"",OFFSET(Data!$A$1,MATCH($A$11,Data!$DT:$DT,0)-1,MATCH($B15&amp;"/"&amp;L$1,Data!$1:$1,0)-1)))</f>
        <v/>
      </c>
      <c r="M15" s="124" t="str">
        <f ca="1">IF(ISERROR(OFFSET(Data!$A$1,MATCH($A$11,Data!$DT:$DT,0)-1,MATCH($B15&amp;"/"&amp;M$1,Data!$1:$1,0)-1))=TRUE,"",IF(OFFSET(Data!$A$1,MATCH($A$11,Data!$DT:$DT,0)-1,MATCH($B15&amp;"/"&amp;M$1,Data!$1:$1,0)-1)=0,"",OFFSET(Data!$A$1,MATCH($A$11,Data!$DT:$DT,0)-1,MATCH($B15&amp;"/"&amp;M$1,Data!$1:$1,0)-1)))</f>
        <v/>
      </c>
      <c r="N15" s="124" t="str">
        <f ca="1">IF(ISERROR(OFFSET(Data!$A$1,MATCH($A$11,Data!$DT:$DT,0)-1,MATCH($B15&amp;"/"&amp;N$1,Data!$1:$1,0)-1))=TRUE,"",IF(OFFSET(Data!$A$1,MATCH($A$11,Data!$DT:$DT,0)-1,MATCH($B15&amp;"/"&amp;N$1,Data!$1:$1,0)-1)=0,"",OFFSET(Data!$A$1,MATCH($A$11,Data!$DT:$DT,0)-1,MATCH($B15&amp;"/"&amp;N$1,Data!$1:$1,0)-1)))</f>
        <v/>
      </c>
      <c r="O15" s="124" t="str">
        <f ca="1">IF(ISERROR(OFFSET(Data!$A$1,MATCH($A$11,Data!$DT:$DT,0)-1,MATCH($B15&amp;"/"&amp;O$1,Data!$1:$1,0)-1))=TRUE,"",IF(OFFSET(Data!$A$1,MATCH($A$11,Data!$DT:$DT,0)-1,MATCH($B15&amp;"/"&amp;O$1,Data!$1:$1,0)-1)=0,"",OFFSET(Data!$A$1,MATCH($A$11,Data!$DT:$DT,0)-1,MATCH($B15&amp;"/"&amp;O$1,Data!$1:$1,0)-1)))</f>
        <v/>
      </c>
      <c r="P15" s="124" t="str">
        <f ca="1">IF(ISERROR(OFFSET(Data!$A$1,MATCH($A$11,Data!$DT:$DT,0)-1,MATCH($B15&amp;"/"&amp;P$1,Data!$1:$1,0)-1))=TRUE,"",IF(OFFSET(Data!$A$1,MATCH($A$11,Data!$DT:$DT,0)-1,MATCH($B15&amp;"/"&amp;P$1,Data!$1:$1,0)-1)=0,"",OFFSET(Data!$A$1,MATCH($A$11,Data!$DT:$DT,0)-1,MATCH($B15&amp;"/"&amp;P$1,Data!$1:$1,0)-1)))</f>
        <v/>
      </c>
      <c r="Q15" s="124" t="str">
        <f ca="1">IF(ISERROR(OFFSET(Data!$A$1,MATCH($A$11,Data!$DT:$DT,0)-1,MATCH($B15&amp;"/"&amp;Q$1,Data!$1:$1,0)-1))=TRUE,"",IF(OFFSET(Data!$A$1,MATCH($A$11,Data!$DT:$DT,0)-1,MATCH($B15&amp;"/"&amp;Q$1,Data!$1:$1,0)-1)=0,"",OFFSET(Data!$A$1,MATCH($A$11,Data!$DT:$DT,0)-1,MATCH($B15&amp;"/"&amp;Q$1,Data!$1:$1,0)-1)))</f>
        <v/>
      </c>
      <c r="R15" s="124" t="str">
        <f ca="1">IF(ISERROR(OFFSET(Data!$A$1,MATCH($A$11,Data!$DT:$DT,0)-1,MATCH($B15&amp;"/"&amp;R$1,Data!$1:$1,0)-1))=TRUE,"",IF(OFFSET(Data!$A$1,MATCH($A$11,Data!$DT:$DT,0)-1,MATCH($B15&amp;"/"&amp;R$1,Data!$1:$1,0)-1)=0,"",OFFSET(Data!$A$1,MATCH($A$11,Data!$DT:$DT,0)-1,MATCH($B15&amp;"/"&amp;R$1,Data!$1:$1,0)-1)))</f>
        <v/>
      </c>
      <c r="S15" s="124" t="str">
        <f ca="1">IF(ISERROR(OFFSET(Data!$A$1,MATCH($A$11,Data!$DT:$DT,0)-1,MATCH($B15&amp;"/"&amp;S$1,Data!$1:$1,0)-1))=TRUE,"",IF(OFFSET(Data!$A$1,MATCH($A$11,Data!$DT:$DT,0)-1,MATCH($B15&amp;"/"&amp;S$1,Data!$1:$1,0)-1)=0,"",OFFSET(Data!$A$1,MATCH($A$11,Data!$DT:$DT,0)-1,MATCH($B15&amp;"/"&amp;S$1,Data!$1:$1,0)-1)))</f>
        <v/>
      </c>
      <c r="T15" s="125" t="str">
        <f ca="1">IF(ISERROR(OFFSET(Data!$A$1,MATCH($A$11,Data!$DT:$DT,0)-1,MATCH($B15&amp;"/"&amp;T$1,Data!$1:$1,0)-1))=TRUE,"",IF(OFFSET(Data!$A$1,MATCH($A$11,Data!$DT:$DT,0)-1,MATCH($B15&amp;"/"&amp;T$1,Data!$1:$1,0)-1)=0,"",OFFSET(Data!$A$1,MATCH($A$11,Data!$DT:$DT,0)-1,MATCH($B15&amp;"/"&amp;T$1,Data!$1:$1,0)-1)))</f>
        <v/>
      </c>
      <c r="U15" s="124" t="str">
        <f ca="1">IF(ISERROR(OFFSET(Data!$A$1,MATCH($A$11,Data!$DT:$DT,0)-1,MATCH($B15&amp;"/"&amp;U$1,Data!$1:$1,0)-1))=TRUE,"",IF(OFFSET(Data!$A$1,MATCH($A$11,Data!$DT:$DT,0)-1,MATCH($B15&amp;"/"&amp;U$1,Data!$1:$1,0)-1)=0,"",OFFSET(Data!$A$1,MATCH($A$11,Data!$DT:$DT,0)-1,MATCH($B15&amp;"/"&amp;U$1,Data!$1:$1,0)-1)))</f>
        <v/>
      </c>
      <c r="V15" s="124" t="str">
        <f ca="1">IF(ISERROR(OFFSET(Data!$A$1,MATCH($A$11,Data!$DT:$DT,0)-1,MATCH($B15&amp;"/"&amp;V$1,Data!$1:$1,0)-1))=TRUE,"",IF(OFFSET(Data!$A$1,MATCH($A$11,Data!$DT:$DT,0)-1,MATCH($B15&amp;"/"&amp;V$1,Data!$1:$1,0)-1)=0,"",OFFSET(Data!$A$1,MATCH($A$11,Data!$DT:$DT,0)-1,MATCH($B15&amp;"/"&amp;V$1,Data!$1:$1,0)-1)))</f>
        <v/>
      </c>
      <c r="W15" s="124" t="str">
        <f ca="1">IF(ISERROR(OFFSET(Data!$A$1,MATCH($A$11,Data!$DT:$DT,0)-1,MATCH($B15&amp;"/"&amp;W$1,Data!$1:$1,0)-1))=TRUE,"",IF(OFFSET(Data!$A$1,MATCH($A$11,Data!$DT:$DT,0)-1,MATCH($B15&amp;"/"&amp;W$1,Data!$1:$1,0)-1)=0,"",OFFSET(Data!$A$1,MATCH($A$11,Data!$DT:$DT,0)-1,MATCH($B15&amp;"/"&amp;W$1,Data!$1:$1,0)-1)))</f>
        <v/>
      </c>
      <c r="X15" s="124" t="str">
        <f ca="1">IF(ISERROR(OFFSET(Data!$A$1,MATCH($A$11,Data!$DT:$DT,0)-1,MATCH($B15&amp;"/"&amp;X$1,Data!$1:$1,0)-1))=TRUE,"",IF(OFFSET(Data!$A$1,MATCH($A$11,Data!$DT:$DT,0)-1,MATCH($B15&amp;"/"&amp;X$1,Data!$1:$1,0)-1)=0,"",OFFSET(Data!$A$1,MATCH($A$11,Data!$DT:$DT,0)-1,MATCH($B15&amp;"/"&amp;X$1,Data!$1:$1,0)-1)))</f>
        <v/>
      </c>
      <c r="Y15" s="124" t="str">
        <f ca="1">IF(ISERROR(OFFSET(Data!$A$1,MATCH($A$11,Data!$DT:$DT,0)-1,MATCH($B15&amp;"/"&amp;Y$1,Data!$1:$1,0)-1))=TRUE,"",IF(OFFSET(Data!$A$1,MATCH($A$11,Data!$DT:$DT,0)-1,MATCH($B15&amp;"/"&amp;Y$1,Data!$1:$1,0)-1)=0,"",OFFSET(Data!$A$1,MATCH($A$11,Data!$DT:$DT,0)-1,MATCH($B15&amp;"/"&amp;Y$1,Data!$1:$1,0)-1)))</f>
        <v/>
      </c>
      <c r="Z15" s="124" t="str">
        <f ca="1">IF(ISERROR(OFFSET(Data!$A$1,MATCH($A$11,Data!$DT:$DT,0)-1,MATCH($B15&amp;"/"&amp;Z$1,Data!$1:$1,0)-1))=TRUE,"",IF(OFFSET(Data!$A$1,MATCH($A$11,Data!$DT:$DT,0)-1,MATCH($B15&amp;"/"&amp;Z$1,Data!$1:$1,0)-1)=0,"",OFFSET(Data!$A$1,MATCH($A$11,Data!$DT:$DT,0)-1,MATCH($B15&amp;"/"&amp;Z$1,Data!$1:$1,0)-1)))</f>
        <v/>
      </c>
      <c r="AA15" s="124" t="str">
        <f ca="1">IF(ISERROR(OFFSET(Data!$A$1,MATCH($A$11,Data!$DT:$DT,0)-1,MATCH($B15&amp;"/"&amp;AA$1,Data!$1:$1,0)-1))=TRUE,"",IF(OFFSET(Data!$A$1,MATCH($A$11,Data!$DT:$DT,0)-1,MATCH($B15&amp;"/"&amp;AA$1,Data!$1:$1,0)-1)=0,"",OFFSET(Data!$A$1,MATCH($A$11,Data!$DT:$DT,0)-1,MATCH($B15&amp;"/"&amp;AA$1,Data!$1:$1,0)-1)))</f>
        <v/>
      </c>
      <c r="AB15" s="124" t="str">
        <f ca="1">IF(ISERROR(OFFSET(Data!$A$1,MATCH($A$11,Data!$DT:$DT,0)-1,MATCH($B15&amp;"/"&amp;AB$1,Data!$1:$1,0)-1))=TRUE,"",IF(OFFSET(Data!$A$1,MATCH($A$11,Data!$DT:$DT,0)-1,MATCH($B15&amp;"/"&amp;AB$1,Data!$1:$1,0)-1)=0,"",OFFSET(Data!$A$1,MATCH($A$11,Data!$DT:$DT,0)-1,MATCH($B15&amp;"/"&amp;AB$1,Data!$1:$1,0)-1)))</f>
        <v/>
      </c>
      <c r="AC15" s="125" t="str">
        <f ca="1">IF(ISERROR(OFFSET(Data!$A$1,MATCH($A$11,Data!$DT:$DT,0)-1,MATCH($B15&amp;"/"&amp;AC$1,Data!$1:$1,0)-1))=TRUE,"",IF(OFFSET(Data!$A$1,MATCH($A$11,Data!$DT:$DT,0)-1,MATCH($B15&amp;"/"&amp;AC$1,Data!$1:$1,0)-1)=0,"",OFFSET(Data!$A$1,MATCH($A$11,Data!$DT:$DT,0)-1,MATCH($B15&amp;"/"&amp;AC$1,Data!$1:$1,0)-1)))</f>
        <v/>
      </c>
      <c r="AD15" s="176">
        <f ca="1">SUMIF(A15:AA15,"&gt;0",A$2:AA$2)</f>
        <v>0</v>
      </c>
      <c r="AE15" s="177">
        <f ca="1">AF15-AD15</f>
        <v>0</v>
      </c>
      <c r="AF15" s="176">
        <f ca="1">SUM(C15:AC15)</f>
        <v>0</v>
      </c>
      <c r="AG15" s="177">
        <f ca="1">SUM(AF$11:AF15)</f>
        <v>194</v>
      </c>
    </row>
    <row r="16" spans="1:123" s="138" customFormat="1" ht="15" hidden="1" customHeight="1" x14ac:dyDescent="0.25">
      <c r="A16" s="470" t="s">
        <v>48</v>
      </c>
      <c r="B16" s="471"/>
      <c r="C16" s="152">
        <f t="shared" ref="C16:AC16" ca="1" si="2">IF(C$2="no","no",COUNTIF(C$11:C$15,"="&amp;C$2-1))</f>
        <v>3</v>
      </c>
      <c r="D16" s="153">
        <f t="shared" ca="1" si="2"/>
        <v>2</v>
      </c>
      <c r="E16" s="153">
        <f t="shared" ca="1" si="2"/>
        <v>1</v>
      </c>
      <c r="F16" s="153">
        <f t="shared" ca="1" si="2"/>
        <v>1</v>
      </c>
      <c r="G16" s="153">
        <f t="shared" ca="1" si="2"/>
        <v>1</v>
      </c>
      <c r="H16" s="153">
        <f t="shared" ca="1" si="2"/>
        <v>3</v>
      </c>
      <c r="I16" s="153">
        <f t="shared" ca="1" si="2"/>
        <v>3</v>
      </c>
      <c r="J16" s="153">
        <f t="shared" ca="1" si="2"/>
        <v>3</v>
      </c>
      <c r="K16" s="153">
        <f t="shared" ca="1" si="2"/>
        <v>1</v>
      </c>
      <c r="L16" s="153">
        <f t="shared" ca="1" si="2"/>
        <v>0</v>
      </c>
      <c r="M16" s="153">
        <f t="shared" ca="1" si="2"/>
        <v>1</v>
      </c>
      <c r="N16" s="153">
        <f t="shared" ca="1" si="2"/>
        <v>0</v>
      </c>
      <c r="O16" s="153">
        <f t="shared" ca="1" si="2"/>
        <v>2</v>
      </c>
      <c r="P16" s="153">
        <f t="shared" ca="1" si="2"/>
        <v>3</v>
      </c>
      <c r="Q16" s="153">
        <f t="shared" ca="1" si="2"/>
        <v>1</v>
      </c>
      <c r="R16" s="153">
        <f t="shared" ca="1" si="2"/>
        <v>1</v>
      </c>
      <c r="S16" s="153">
        <f t="shared" ca="1" si="2"/>
        <v>2</v>
      </c>
      <c r="T16" s="154">
        <f t="shared" ca="1" si="2"/>
        <v>3</v>
      </c>
      <c r="U16" s="153" t="str">
        <f t="shared" si="2"/>
        <v>no</v>
      </c>
      <c r="V16" s="153" t="str">
        <f t="shared" si="2"/>
        <v>no</v>
      </c>
      <c r="W16" s="153" t="str">
        <f t="shared" si="2"/>
        <v>no</v>
      </c>
      <c r="X16" s="153" t="str">
        <f t="shared" si="2"/>
        <v>no</v>
      </c>
      <c r="Y16" s="153" t="str">
        <f t="shared" si="2"/>
        <v>no</v>
      </c>
      <c r="Z16" s="153" t="str">
        <f t="shared" si="2"/>
        <v>no</v>
      </c>
      <c r="AA16" s="153" t="str">
        <f t="shared" si="2"/>
        <v>no</v>
      </c>
      <c r="AB16" s="153" t="str">
        <f t="shared" si="2"/>
        <v>no</v>
      </c>
      <c r="AC16" s="155" t="str">
        <f t="shared" si="2"/>
        <v>no</v>
      </c>
      <c r="AD16" s="461">
        <f ca="1">SUM(C16:AC16)</f>
        <v>31</v>
      </c>
      <c r="AE16" s="462"/>
      <c r="AF16" s="462"/>
      <c r="AG16" s="463"/>
      <c r="AH16" s="203"/>
      <c r="AI16" s="210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</row>
    <row r="17" spans="1:78" s="138" customFormat="1" ht="15" hidden="1" customHeight="1" x14ac:dyDescent="0.25">
      <c r="A17" s="472" t="s">
        <v>49</v>
      </c>
      <c r="B17" s="473"/>
      <c r="C17" s="156">
        <f t="array" aca="1" ref="C17" ca="1">IF(C$2="no","no",SUM((C$11:C$15&lt;C$2-1)*(C$11:C$15&gt;0)))</f>
        <v>0</v>
      </c>
      <c r="D17" s="157">
        <f t="array" aca="1" ref="D17" ca="1">IF(D$2="no","no",SUM((D$11:D$15&lt;D$2-1)*(D$11:D$15&gt;0)))</f>
        <v>0</v>
      </c>
      <c r="E17" s="157">
        <f t="array" aca="1" ref="E17" ca="1">IF(E$2="no","no",SUM((E$11:E$15&lt;E$2-1)*(E$11:E$15&gt;0)))</f>
        <v>0</v>
      </c>
      <c r="F17" s="157">
        <f t="array" aca="1" ref="F17" ca="1">IF(F$2="no","no",SUM((F$11:F$15&lt;F$2-1)*(F$11:F$15&gt;0)))</f>
        <v>0</v>
      </c>
      <c r="G17" s="157">
        <f t="array" aca="1" ref="G17" ca="1">IF(G$2="no","no",SUM((G$11:G$15&lt;G$2-1)*(G$11:G$15&gt;0)))</f>
        <v>0</v>
      </c>
      <c r="H17" s="157">
        <f t="array" aca="1" ref="H17" ca="1">IF(H$2="no","no",SUM((H$11:H$15&lt;H$2-1)*(H$11:H$15&gt;0)))</f>
        <v>0</v>
      </c>
      <c r="I17" s="157">
        <f t="array" aca="1" ref="I17" ca="1">IF(I$2="no","no",SUM((I$11:I$15&lt;I$2-1)*(I$11:I$15&gt;0)))</f>
        <v>0</v>
      </c>
      <c r="J17" s="157">
        <f t="array" aca="1" ref="J17" ca="1">IF(J$2="no","no",SUM((J$11:J$15&lt;J$2-1)*(J$11:J$15&gt;0)))</f>
        <v>0</v>
      </c>
      <c r="K17" s="157">
        <f t="array" aca="1" ref="K17" ca="1">IF(K$2="no","no",SUM((K$11:K$15&lt;K$2-1)*(K$11:K$15&gt;0)))</f>
        <v>0</v>
      </c>
      <c r="L17" s="157">
        <f t="array" aca="1" ref="L17" ca="1">IF(L$2="no","no",SUM((L$11:L$15&lt;L$2-1)*(L$11:L$15&gt;0)))</f>
        <v>0</v>
      </c>
      <c r="M17" s="157">
        <f t="array" aca="1" ref="M17" ca="1">IF(M$2="no","no",SUM((M$11:M$15&lt;M$2-1)*(M$11:M$15&gt;0)))</f>
        <v>0</v>
      </c>
      <c r="N17" s="157">
        <f t="array" aca="1" ref="N17" ca="1">IF(N$2="no","no",SUM((N$11:N$15&lt;N$2-1)*(N$11:N$15&gt;0)))</f>
        <v>0</v>
      </c>
      <c r="O17" s="157">
        <f t="array" aca="1" ref="O17" ca="1">IF(O$2="no","no",SUM((O$11:O$15&lt;O$2-1)*(O$11:O$15&gt;0)))</f>
        <v>0</v>
      </c>
      <c r="P17" s="157">
        <f t="array" aca="1" ref="P17" ca="1">IF(P$2="no","no",SUM((P$11:P$15&lt;P$2-1)*(P$11:P$15&gt;0)))</f>
        <v>0</v>
      </c>
      <c r="Q17" s="157">
        <f t="array" aca="1" ref="Q17" ca="1">IF(Q$2="no","no",SUM((Q$11:Q$15&lt;Q$2-1)*(Q$11:Q$15&gt;0)))</f>
        <v>0</v>
      </c>
      <c r="R17" s="157">
        <f t="array" aca="1" ref="R17" ca="1">IF(R$2="no","no",SUM((R$11:R$15&lt;R$2-1)*(R$11:R$15&gt;0)))</f>
        <v>0</v>
      </c>
      <c r="S17" s="157">
        <f t="array" aca="1" ref="S17" ca="1">IF(S$2="no","no",SUM((S$11:S$15&lt;S$2-1)*(S$11:S$15&gt;0)))</f>
        <v>0</v>
      </c>
      <c r="T17" s="158">
        <f t="array" aca="1" ref="T17" ca="1">IF(T$2="no","no",SUM((T$11:T$15&lt;T$2-1)*(T$11:T$15&gt;0)))</f>
        <v>0</v>
      </c>
      <c r="U17" s="157" t="str">
        <f t="array" ref="U17">IF(U$2="no","no",SUM((U$11:U$15&lt;U$2-1)*(U$11:U$15&gt;0)))</f>
        <v>no</v>
      </c>
      <c r="V17" s="157" t="str">
        <f t="array" ref="V17">IF(V$2="no","no",SUM((V$11:V$15&lt;V$2-1)*(V$11:V$15&gt;0)))</f>
        <v>no</v>
      </c>
      <c r="W17" s="157" t="str">
        <f t="array" ref="W17">IF(W$2="no","no",SUM((W$11:W$15&lt;W$2-1)*(W$11:W$15&gt;0)))</f>
        <v>no</v>
      </c>
      <c r="X17" s="157" t="str">
        <f t="array" ref="X17">IF(X$2="no","no",SUM((X$11:X$15&lt;X$2-1)*(X$11:X$15&gt;0)))</f>
        <v>no</v>
      </c>
      <c r="Y17" s="157" t="str">
        <f t="array" ref="Y17">IF(Y$2="no","no",SUM((Y$11:Y$15&lt;Y$2-1)*(Y$11:Y$15&gt;0)))</f>
        <v>no</v>
      </c>
      <c r="Z17" s="157" t="str">
        <f t="array" ref="Z17">IF(Z$2="no","no",SUM((Z$11:Z$15&lt;Z$2-1)*(Z$11:Z$15&gt;0)))</f>
        <v>no</v>
      </c>
      <c r="AA17" s="157" t="str">
        <f t="array" ref="AA17">IF(AA$2="no","no",SUM((AA$11:AA$15&lt;AA$2-1)*(AA$11:AA$15&gt;0)))</f>
        <v>no</v>
      </c>
      <c r="AB17" s="157" t="str">
        <f t="array" ref="AB17">IF(AB$2="no","no",SUM((AB$11:AB$15&lt;AB$2-1)*(AB$11:AB$15&gt;0)))</f>
        <v>no</v>
      </c>
      <c r="AC17" s="159" t="str">
        <f t="array" ref="AC17">IF(AC$2="no","no",SUM((AC$11:AC$15&lt;AC$2-1)*(AC$11:AC$15&gt;0)))</f>
        <v>no</v>
      </c>
      <c r="AD17" s="448">
        <f ca="1">SUM(C17:AC17)</f>
        <v>0</v>
      </c>
      <c r="AE17" s="449"/>
      <c r="AF17" s="449"/>
      <c r="AG17" s="450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</row>
    <row r="18" spans="1:78" s="138" customFormat="1" ht="15" hidden="1" customHeight="1" x14ac:dyDescent="0.25">
      <c r="A18" s="472" t="s">
        <v>190</v>
      </c>
      <c r="B18" s="473"/>
      <c r="C18" s="156">
        <f t="shared" ref="C18:AC18" ca="1" si="3">IF(C$2="no","no",COUNTIF(C$11:C$15,"="&amp;C$2+1))</f>
        <v>0</v>
      </c>
      <c r="D18" s="157">
        <f t="shared" ca="1" si="3"/>
        <v>0</v>
      </c>
      <c r="E18" s="157">
        <f t="shared" ca="1" si="3"/>
        <v>0</v>
      </c>
      <c r="F18" s="157">
        <f t="shared" ca="1" si="3"/>
        <v>2</v>
      </c>
      <c r="G18" s="157">
        <f t="shared" ca="1" si="3"/>
        <v>1</v>
      </c>
      <c r="H18" s="157">
        <f t="shared" ca="1" si="3"/>
        <v>0</v>
      </c>
      <c r="I18" s="157">
        <f t="shared" ca="1" si="3"/>
        <v>0</v>
      </c>
      <c r="J18" s="157">
        <f t="shared" ca="1" si="3"/>
        <v>0</v>
      </c>
      <c r="K18" s="157">
        <f t="shared" ca="1" si="3"/>
        <v>2</v>
      </c>
      <c r="L18" s="157">
        <f t="shared" ca="1" si="3"/>
        <v>0</v>
      </c>
      <c r="M18" s="157">
        <f t="shared" ca="1" si="3"/>
        <v>1</v>
      </c>
      <c r="N18" s="157">
        <f t="shared" ca="1" si="3"/>
        <v>1</v>
      </c>
      <c r="O18" s="157">
        <f t="shared" ca="1" si="3"/>
        <v>0</v>
      </c>
      <c r="P18" s="157">
        <f t="shared" ca="1" si="3"/>
        <v>0</v>
      </c>
      <c r="Q18" s="157">
        <f t="shared" ca="1" si="3"/>
        <v>1</v>
      </c>
      <c r="R18" s="157">
        <f t="shared" ca="1" si="3"/>
        <v>0</v>
      </c>
      <c r="S18" s="157">
        <f t="shared" ca="1" si="3"/>
        <v>0</v>
      </c>
      <c r="T18" s="158">
        <f t="shared" ca="1" si="3"/>
        <v>0</v>
      </c>
      <c r="U18" s="157" t="str">
        <f t="shared" si="3"/>
        <v>no</v>
      </c>
      <c r="V18" s="157" t="str">
        <f t="shared" si="3"/>
        <v>no</v>
      </c>
      <c r="W18" s="157" t="str">
        <f t="shared" si="3"/>
        <v>no</v>
      </c>
      <c r="X18" s="157" t="str">
        <f t="shared" si="3"/>
        <v>no</v>
      </c>
      <c r="Y18" s="157" t="str">
        <f t="shared" si="3"/>
        <v>no</v>
      </c>
      <c r="Z18" s="157" t="str">
        <f t="shared" si="3"/>
        <v>no</v>
      </c>
      <c r="AA18" s="157" t="str">
        <f t="shared" si="3"/>
        <v>no</v>
      </c>
      <c r="AB18" s="157" t="str">
        <f t="shared" si="3"/>
        <v>no</v>
      </c>
      <c r="AC18" s="159" t="str">
        <f t="shared" si="3"/>
        <v>no</v>
      </c>
      <c r="AD18" s="448">
        <f ca="1">SUM(C18:AC18)</f>
        <v>8</v>
      </c>
      <c r="AE18" s="449"/>
      <c r="AF18" s="449"/>
      <c r="AG18" s="450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203"/>
      <c r="BN18" s="203"/>
      <c r="BO18" s="203"/>
      <c r="BP18" s="203"/>
      <c r="BQ18" s="203"/>
      <c r="BR18" s="203"/>
      <c r="BS18" s="203"/>
      <c r="BT18" s="203"/>
      <c r="BU18" s="203"/>
      <c r="BV18" s="203"/>
      <c r="BW18" s="203"/>
      <c r="BX18" s="203"/>
      <c r="BY18" s="203"/>
      <c r="BZ18" s="203"/>
    </row>
    <row r="19" spans="1:78" s="138" customFormat="1" ht="15.75" hidden="1" customHeight="1" thickBot="1" x14ac:dyDescent="0.3">
      <c r="A19" s="446" t="s">
        <v>50</v>
      </c>
      <c r="B19" s="447"/>
      <c r="C19" s="160">
        <f t="shared" ref="C19:AC19" ca="1" si="4">IF(C$2="no","no",COUNTIF(C$11:C$15,"&gt;"&amp;C$2+1))</f>
        <v>0</v>
      </c>
      <c r="D19" s="161">
        <f t="shared" ca="1" si="4"/>
        <v>0</v>
      </c>
      <c r="E19" s="161">
        <f t="shared" ca="1" si="4"/>
        <v>0</v>
      </c>
      <c r="F19" s="161">
        <f t="shared" ca="1" si="4"/>
        <v>1</v>
      </c>
      <c r="G19" s="161">
        <f t="shared" ca="1" si="4"/>
        <v>0</v>
      </c>
      <c r="H19" s="161">
        <f t="shared" ca="1" si="4"/>
        <v>1</v>
      </c>
      <c r="I19" s="161">
        <f t="shared" ca="1" si="4"/>
        <v>0</v>
      </c>
      <c r="J19" s="161">
        <f t="shared" ca="1" si="4"/>
        <v>0</v>
      </c>
      <c r="K19" s="161">
        <f t="shared" ca="1" si="4"/>
        <v>0</v>
      </c>
      <c r="L19" s="161">
        <f t="shared" ca="1" si="4"/>
        <v>0</v>
      </c>
      <c r="M19" s="161">
        <f t="shared" ca="1" si="4"/>
        <v>1</v>
      </c>
      <c r="N19" s="161">
        <f t="shared" ca="1" si="4"/>
        <v>0</v>
      </c>
      <c r="O19" s="161">
        <f t="shared" ca="1" si="4"/>
        <v>0</v>
      </c>
      <c r="P19" s="161">
        <f t="shared" ca="1" si="4"/>
        <v>0</v>
      </c>
      <c r="Q19" s="161">
        <f t="shared" ca="1" si="4"/>
        <v>0</v>
      </c>
      <c r="R19" s="161">
        <f t="shared" ca="1" si="4"/>
        <v>0</v>
      </c>
      <c r="S19" s="161">
        <f t="shared" ca="1" si="4"/>
        <v>0</v>
      </c>
      <c r="T19" s="162">
        <f t="shared" ca="1" si="4"/>
        <v>0</v>
      </c>
      <c r="U19" s="161" t="str">
        <f t="shared" si="4"/>
        <v>no</v>
      </c>
      <c r="V19" s="161" t="str">
        <f t="shared" si="4"/>
        <v>no</v>
      </c>
      <c r="W19" s="161" t="str">
        <f t="shared" si="4"/>
        <v>no</v>
      </c>
      <c r="X19" s="161" t="str">
        <f t="shared" si="4"/>
        <v>no</v>
      </c>
      <c r="Y19" s="161" t="str">
        <f t="shared" si="4"/>
        <v>no</v>
      </c>
      <c r="Z19" s="161" t="str">
        <f t="shared" si="4"/>
        <v>no</v>
      </c>
      <c r="AA19" s="161" t="str">
        <f t="shared" si="4"/>
        <v>no</v>
      </c>
      <c r="AB19" s="161" t="str">
        <f t="shared" si="4"/>
        <v>no</v>
      </c>
      <c r="AC19" s="163" t="str">
        <f t="shared" si="4"/>
        <v>no</v>
      </c>
      <c r="AD19" s="451">
        <f ca="1">SUM(C19:AC19)</f>
        <v>3</v>
      </c>
      <c r="AE19" s="452"/>
      <c r="AF19" s="452"/>
      <c r="AG19" s="453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203"/>
      <c r="BN19" s="203"/>
      <c r="BO19" s="203"/>
      <c r="BP19" s="203"/>
      <c r="BQ19" s="203"/>
      <c r="BR19" s="203"/>
      <c r="BS19" s="203"/>
      <c r="BT19" s="203"/>
      <c r="BU19" s="203"/>
      <c r="BV19" s="203"/>
      <c r="BW19" s="203"/>
      <c r="BX19" s="203"/>
      <c r="BY19" s="203"/>
      <c r="BZ19" s="203"/>
    </row>
    <row r="20" spans="1:78" s="207" customFormat="1" x14ac:dyDescent="0.25">
      <c r="A20" s="205"/>
      <c r="B20" s="205" t="s">
        <v>44</v>
      </c>
      <c r="C20" s="205">
        <f t="shared" ref="C20:AC20" ca="1" si="5">C16*-1</f>
        <v>-3</v>
      </c>
      <c r="D20" s="205">
        <f t="shared" ca="1" si="5"/>
        <v>-2</v>
      </c>
      <c r="E20" s="205">
        <f t="shared" ca="1" si="5"/>
        <v>-1</v>
      </c>
      <c r="F20" s="205">
        <f t="shared" ca="1" si="5"/>
        <v>-1</v>
      </c>
      <c r="G20" s="205">
        <f t="shared" ca="1" si="5"/>
        <v>-1</v>
      </c>
      <c r="H20" s="205">
        <f t="shared" ca="1" si="5"/>
        <v>-3</v>
      </c>
      <c r="I20" s="205">
        <f t="shared" ca="1" si="5"/>
        <v>-3</v>
      </c>
      <c r="J20" s="205">
        <f t="shared" ca="1" si="5"/>
        <v>-3</v>
      </c>
      <c r="K20" s="205">
        <f t="shared" ca="1" si="5"/>
        <v>-1</v>
      </c>
      <c r="L20" s="205">
        <f t="shared" ca="1" si="5"/>
        <v>0</v>
      </c>
      <c r="M20" s="205">
        <f t="shared" ca="1" si="5"/>
        <v>-1</v>
      </c>
      <c r="N20" s="205">
        <f t="shared" ca="1" si="5"/>
        <v>0</v>
      </c>
      <c r="O20" s="205">
        <f t="shared" ca="1" si="5"/>
        <v>-2</v>
      </c>
      <c r="P20" s="205">
        <f t="shared" ca="1" si="5"/>
        <v>-3</v>
      </c>
      <c r="Q20" s="205">
        <f t="shared" ca="1" si="5"/>
        <v>-1</v>
      </c>
      <c r="R20" s="205">
        <f t="shared" ca="1" si="5"/>
        <v>-1</v>
      </c>
      <c r="S20" s="205">
        <f t="shared" ca="1" si="5"/>
        <v>-2</v>
      </c>
      <c r="T20" s="205">
        <f t="shared" ca="1" si="5"/>
        <v>-3</v>
      </c>
      <c r="U20" s="205" t="e">
        <f t="shared" si="5"/>
        <v>#VALUE!</v>
      </c>
      <c r="V20" s="205" t="e">
        <f t="shared" si="5"/>
        <v>#VALUE!</v>
      </c>
      <c r="W20" s="205" t="e">
        <f t="shared" si="5"/>
        <v>#VALUE!</v>
      </c>
      <c r="X20" s="205" t="e">
        <f t="shared" si="5"/>
        <v>#VALUE!</v>
      </c>
      <c r="Y20" s="205" t="e">
        <f t="shared" si="5"/>
        <v>#VALUE!</v>
      </c>
      <c r="Z20" s="205" t="e">
        <f t="shared" si="5"/>
        <v>#VALUE!</v>
      </c>
      <c r="AA20" s="205" t="e">
        <f t="shared" si="5"/>
        <v>#VALUE!</v>
      </c>
      <c r="AB20" s="205" t="e">
        <f t="shared" si="5"/>
        <v>#VALUE!</v>
      </c>
      <c r="AC20" s="205" t="e">
        <f t="shared" si="5"/>
        <v>#VALUE!</v>
      </c>
      <c r="AD20" s="211"/>
      <c r="AE20" s="211"/>
      <c r="AF20" s="211"/>
      <c r="AG20" s="211"/>
    </row>
    <row r="21" spans="1:78" s="207" customFormat="1" x14ac:dyDescent="0.25">
      <c r="B21" s="207" t="s">
        <v>46</v>
      </c>
      <c r="C21" s="207">
        <f t="shared" ref="C21:AC21" ca="1" si="6">C17*-1</f>
        <v>0</v>
      </c>
      <c r="D21" s="207">
        <f t="shared" ca="1" si="6"/>
        <v>0</v>
      </c>
      <c r="E21" s="207">
        <f t="shared" ca="1" si="6"/>
        <v>0</v>
      </c>
      <c r="F21" s="207">
        <f t="shared" ca="1" si="6"/>
        <v>0</v>
      </c>
      <c r="G21" s="207">
        <f t="shared" ca="1" si="6"/>
        <v>0</v>
      </c>
      <c r="H21" s="207">
        <f t="shared" ca="1" si="6"/>
        <v>0</v>
      </c>
      <c r="I21" s="207">
        <f t="shared" ca="1" si="6"/>
        <v>0</v>
      </c>
      <c r="J21" s="207">
        <f t="shared" ca="1" si="6"/>
        <v>0</v>
      </c>
      <c r="K21" s="207">
        <f t="shared" ca="1" si="6"/>
        <v>0</v>
      </c>
      <c r="L21" s="207">
        <f t="shared" ca="1" si="6"/>
        <v>0</v>
      </c>
      <c r="M21" s="207">
        <f t="shared" ca="1" si="6"/>
        <v>0</v>
      </c>
      <c r="N21" s="207">
        <f t="shared" ca="1" si="6"/>
        <v>0</v>
      </c>
      <c r="O21" s="207">
        <f t="shared" ca="1" si="6"/>
        <v>0</v>
      </c>
      <c r="P21" s="207">
        <f t="shared" ca="1" si="6"/>
        <v>0</v>
      </c>
      <c r="Q21" s="207">
        <f t="shared" ca="1" si="6"/>
        <v>0</v>
      </c>
      <c r="R21" s="207">
        <f t="shared" ca="1" si="6"/>
        <v>0</v>
      </c>
      <c r="S21" s="207">
        <f t="shared" ca="1" si="6"/>
        <v>0</v>
      </c>
      <c r="T21" s="207">
        <f t="shared" ca="1" si="6"/>
        <v>0</v>
      </c>
      <c r="U21" s="207" t="e">
        <f t="shared" si="6"/>
        <v>#VALUE!</v>
      </c>
      <c r="V21" s="207" t="e">
        <f t="shared" si="6"/>
        <v>#VALUE!</v>
      </c>
      <c r="W21" s="207" t="e">
        <f t="shared" si="6"/>
        <v>#VALUE!</v>
      </c>
      <c r="X21" s="207" t="e">
        <f t="shared" si="6"/>
        <v>#VALUE!</v>
      </c>
      <c r="Y21" s="207" t="e">
        <f t="shared" si="6"/>
        <v>#VALUE!</v>
      </c>
      <c r="Z21" s="207" t="e">
        <f t="shared" si="6"/>
        <v>#VALUE!</v>
      </c>
      <c r="AA21" s="207" t="e">
        <f t="shared" si="6"/>
        <v>#VALUE!</v>
      </c>
      <c r="AB21" s="207" t="e">
        <f t="shared" si="6"/>
        <v>#VALUE!</v>
      </c>
      <c r="AC21" s="207" t="e">
        <f t="shared" si="6"/>
        <v>#VALUE!</v>
      </c>
      <c r="AD21" s="212"/>
      <c r="AE21" s="212"/>
      <c r="AF21" s="212"/>
      <c r="AG21" s="212"/>
    </row>
    <row r="22" spans="1:78" s="207" customFormat="1" x14ac:dyDescent="0.25">
      <c r="B22" s="207" t="s">
        <v>27</v>
      </c>
      <c r="C22" s="207">
        <f t="shared" ref="C22:AC22" ca="1" si="7">C18</f>
        <v>0</v>
      </c>
      <c r="D22" s="207">
        <f t="shared" ca="1" si="7"/>
        <v>0</v>
      </c>
      <c r="E22" s="207">
        <f t="shared" ca="1" si="7"/>
        <v>0</v>
      </c>
      <c r="F22" s="207">
        <f t="shared" ca="1" si="7"/>
        <v>2</v>
      </c>
      <c r="G22" s="207">
        <f t="shared" ca="1" si="7"/>
        <v>1</v>
      </c>
      <c r="H22" s="207">
        <f t="shared" ca="1" si="7"/>
        <v>0</v>
      </c>
      <c r="I22" s="207">
        <f t="shared" ca="1" si="7"/>
        <v>0</v>
      </c>
      <c r="J22" s="207">
        <f t="shared" ca="1" si="7"/>
        <v>0</v>
      </c>
      <c r="K22" s="207">
        <f t="shared" ca="1" si="7"/>
        <v>2</v>
      </c>
      <c r="L22" s="207">
        <f t="shared" ca="1" si="7"/>
        <v>0</v>
      </c>
      <c r="M22" s="207">
        <f t="shared" ca="1" si="7"/>
        <v>1</v>
      </c>
      <c r="N22" s="207">
        <f t="shared" ca="1" si="7"/>
        <v>1</v>
      </c>
      <c r="O22" s="207">
        <f t="shared" ca="1" si="7"/>
        <v>0</v>
      </c>
      <c r="P22" s="207">
        <f t="shared" ca="1" si="7"/>
        <v>0</v>
      </c>
      <c r="Q22" s="207">
        <f t="shared" ca="1" si="7"/>
        <v>1</v>
      </c>
      <c r="R22" s="207">
        <f t="shared" ca="1" si="7"/>
        <v>0</v>
      </c>
      <c r="S22" s="207">
        <f t="shared" ca="1" si="7"/>
        <v>0</v>
      </c>
      <c r="T22" s="207">
        <f t="shared" ca="1" si="7"/>
        <v>0</v>
      </c>
      <c r="U22" s="207" t="str">
        <f t="shared" si="7"/>
        <v>no</v>
      </c>
      <c r="V22" s="207" t="str">
        <f t="shared" si="7"/>
        <v>no</v>
      </c>
      <c r="W22" s="207" t="str">
        <f t="shared" si="7"/>
        <v>no</v>
      </c>
      <c r="X22" s="207" t="str">
        <f t="shared" si="7"/>
        <v>no</v>
      </c>
      <c r="Y22" s="207" t="str">
        <f t="shared" si="7"/>
        <v>no</v>
      </c>
      <c r="Z22" s="207" t="str">
        <f t="shared" si="7"/>
        <v>no</v>
      </c>
      <c r="AA22" s="207" t="str">
        <f t="shared" si="7"/>
        <v>no</v>
      </c>
      <c r="AB22" s="207" t="str">
        <f t="shared" si="7"/>
        <v>no</v>
      </c>
      <c r="AC22" s="207" t="str">
        <f t="shared" si="7"/>
        <v>no</v>
      </c>
      <c r="AD22" s="212"/>
      <c r="AE22" s="212"/>
      <c r="AF22" s="212"/>
      <c r="AG22" s="212"/>
    </row>
    <row r="23" spans="1:78" s="207" customFormat="1" x14ac:dyDescent="0.25">
      <c r="B23" s="207" t="s">
        <v>45</v>
      </c>
      <c r="C23" s="207">
        <f t="shared" ref="C23:AC23" ca="1" si="8">C19</f>
        <v>0</v>
      </c>
      <c r="D23" s="207">
        <f t="shared" ca="1" si="8"/>
        <v>0</v>
      </c>
      <c r="E23" s="207">
        <f t="shared" ca="1" si="8"/>
        <v>0</v>
      </c>
      <c r="F23" s="207">
        <f t="shared" ca="1" si="8"/>
        <v>1</v>
      </c>
      <c r="G23" s="207">
        <f t="shared" ca="1" si="8"/>
        <v>0</v>
      </c>
      <c r="H23" s="207">
        <f t="shared" ca="1" si="8"/>
        <v>1</v>
      </c>
      <c r="I23" s="207">
        <f t="shared" ca="1" si="8"/>
        <v>0</v>
      </c>
      <c r="J23" s="207">
        <f t="shared" ca="1" si="8"/>
        <v>0</v>
      </c>
      <c r="K23" s="207">
        <f t="shared" ca="1" si="8"/>
        <v>0</v>
      </c>
      <c r="L23" s="207">
        <f t="shared" ref="L23:T23" ca="1" si="9">L19</f>
        <v>0</v>
      </c>
      <c r="M23" s="207">
        <f t="shared" ca="1" si="9"/>
        <v>1</v>
      </c>
      <c r="N23" s="207">
        <f t="shared" ca="1" si="9"/>
        <v>0</v>
      </c>
      <c r="O23" s="207">
        <f t="shared" ca="1" si="9"/>
        <v>0</v>
      </c>
      <c r="P23" s="207">
        <f t="shared" ca="1" si="9"/>
        <v>0</v>
      </c>
      <c r="Q23" s="207">
        <f t="shared" ca="1" si="9"/>
        <v>0</v>
      </c>
      <c r="R23" s="207">
        <f t="shared" ca="1" si="9"/>
        <v>0</v>
      </c>
      <c r="S23" s="207">
        <f t="shared" ca="1" si="9"/>
        <v>0</v>
      </c>
      <c r="T23" s="207">
        <f t="shared" ca="1" si="9"/>
        <v>0</v>
      </c>
      <c r="U23" s="207" t="str">
        <f t="shared" si="8"/>
        <v>no</v>
      </c>
      <c r="V23" s="207" t="str">
        <f t="shared" si="8"/>
        <v>no</v>
      </c>
      <c r="W23" s="207" t="str">
        <f t="shared" si="8"/>
        <v>no</v>
      </c>
      <c r="X23" s="207" t="str">
        <f t="shared" si="8"/>
        <v>no</v>
      </c>
      <c r="Y23" s="207" t="str">
        <f t="shared" si="8"/>
        <v>no</v>
      </c>
      <c r="Z23" s="207" t="str">
        <f t="shared" si="8"/>
        <v>no</v>
      </c>
      <c r="AA23" s="207" t="str">
        <f t="shared" si="8"/>
        <v>no</v>
      </c>
      <c r="AB23" s="207" t="str">
        <f t="shared" si="8"/>
        <v>no</v>
      </c>
      <c r="AC23" s="207" t="str">
        <f t="shared" si="8"/>
        <v>no</v>
      </c>
      <c r="AD23" s="212"/>
      <c r="AE23" s="212"/>
      <c r="AF23" s="212"/>
      <c r="AG23" s="212"/>
    </row>
    <row r="24" spans="1:78" s="203" customFormat="1" x14ac:dyDescent="0.25">
      <c r="C24" s="270">
        <f t="shared" ref="C24:AC24" ca="1" si="10">C5-C4</f>
        <v>-0.60000000000000009</v>
      </c>
      <c r="D24" s="270">
        <f t="shared" ca="1" si="10"/>
        <v>-4.9999999999999822E-2</v>
      </c>
      <c r="E24" s="270">
        <f t="shared" ca="1" si="10"/>
        <v>-0.20000000000000018</v>
      </c>
      <c r="F24" s="270">
        <f t="shared" ca="1" si="10"/>
        <v>-0.20000000000000018</v>
      </c>
      <c r="G24" s="270">
        <f t="shared" ca="1" si="10"/>
        <v>0.33333333333333348</v>
      </c>
      <c r="H24" s="270">
        <f t="shared" ca="1" si="10"/>
        <v>-0.20000000000000018</v>
      </c>
      <c r="I24" s="270">
        <f t="shared" ca="1" si="10"/>
        <v>-0.20000000000000018</v>
      </c>
      <c r="J24" s="270">
        <f t="shared" ca="1" si="10"/>
        <v>-0.54999999999999982</v>
      </c>
      <c r="K24" s="270">
        <f t="shared" ca="1" si="10"/>
        <v>0.73333333333333339</v>
      </c>
      <c r="L24" s="270">
        <f t="shared" ca="1" si="10"/>
        <v>0.20000000000000018</v>
      </c>
      <c r="M24" s="270">
        <f t="shared" ca="1" si="10"/>
        <v>0.29999999999999982</v>
      </c>
      <c r="N24" s="270">
        <f t="shared" ca="1" si="10"/>
        <v>0.35000000000000009</v>
      </c>
      <c r="O24" s="270">
        <f t="shared" ca="1" si="10"/>
        <v>-0.26666666666666661</v>
      </c>
      <c r="P24" s="270">
        <f t="shared" ca="1" si="10"/>
        <v>-0.73333333333333339</v>
      </c>
      <c r="Q24" s="270">
        <f t="shared" ca="1" si="10"/>
        <v>-6.666666666666643E-2</v>
      </c>
      <c r="R24" s="270">
        <f t="shared" ca="1" si="10"/>
        <v>-0.33333333333333348</v>
      </c>
      <c r="S24" s="270">
        <f t="shared" ca="1" si="10"/>
        <v>-0.26666666666666661</v>
      </c>
      <c r="T24" s="270">
        <f t="shared" ca="1" si="10"/>
        <v>-0.20000000000000018</v>
      </c>
      <c r="U24" s="270" t="e">
        <f t="shared" ca="1" si="10"/>
        <v>#VALUE!</v>
      </c>
      <c r="V24" s="270" t="e">
        <f t="shared" ca="1" si="10"/>
        <v>#VALUE!</v>
      </c>
      <c r="W24" s="270" t="e">
        <f t="shared" ca="1" si="10"/>
        <v>#VALUE!</v>
      </c>
      <c r="X24" s="270" t="e">
        <f t="shared" ca="1" si="10"/>
        <v>#VALUE!</v>
      </c>
      <c r="Y24" s="270" t="e">
        <f t="shared" ca="1" si="10"/>
        <v>#VALUE!</v>
      </c>
      <c r="Z24" s="270" t="e">
        <f t="shared" ca="1" si="10"/>
        <v>#VALUE!</v>
      </c>
      <c r="AA24" s="270" t="e">
        <f t="shared" ca="1" si="10"/>
        <v>#VALUE!</v>
      </c>
      <c r="AB24" s="270" t="e">
        <f t="shared" ca="1" si="10"/>
        <v>#VALUE!</v>
      </c>
      <c r="AC24" s="270" t="e">
        <f t="shared" ca="1" si="10"/>
        <v>#VALUE!</v>
      </c>
    </row>
    <row r="25" spans="1:78" s="203" customFormat="1" x14ac:dyDescent="0.25">
      <c r="C25" s="270">
        <f t="shared" ref="C25:AC25" ca="1" si="11">C5-C2</f>
        <v>-0.75</v>
      </c>
      <c r="D25" s="270">
        <f t="shared" ca="1" si="11"/>
        <v>-0.5</v>
      </c>
      <c r="E25" s="270">
        <f t="shared" ca="1" si="11"/>
        <v>-0.25</v>
      </c>
      <c r="F25" s="270">
        <f t="shared" ca="1" si="11"/>
        <v>0.75</v>
      </c>
      <c r="G25" s="270">
        <f t="shared" ca="1" si="11"/>
        <v>0</v>
      </c>
      <c r="H25" s="270">
        <f t="shared" ca="1" si="11"/>
        <v>0</v>
      </c>
      <c r="I25" s="270">
        <f t="shared" ca="1" si="11"/>
        <v>-0.75</v>
      </c>
      <c r="J25" s="270">
        <f t="shared" ca="1" si="11"/>
        <v>-0.75</v>
      </c>
      <c r="K25" s="270">
        <f t="shared" ca="1" si="11"/>
        <v>0.33333333333333348</v>
      </c>
      <c r="L25" s="270">
        <f t="shared" ca="1" si="11"/>
        <v>0</v>
      </c>
      <c r="M25" s="270">
        <f t="shared" ca="1" si="11"/>
        <v>0.5</v>
      </c>
      <c r="N25" s="270">
        <f t="shared" ca="1" si="11"/>
        <v>0.25</v>
      </c>
      <c r="O25" s="270">
        <f t="shared" ca="1" si="11"/>
        <v>-0.66666666666666652</v>
      </c>
      <c r="P25" s="270">
        <f t="shared" ca="1" si="11"/>
        <v>-1</v>
      </c>
      <c r="Q25" s="270">
        <f t="shared" ca="1" si="11"/>
        <v>0</v>
      </c>
      <c r="R25" s="270">
        <f t="shared" ca="1" si="11"/>
        <v>-0.33333333333333348</v>
      </c>
      <c r="S25" s="270">
        <f t="shared" ca="1" si="11"/>
        <v>-0.66666666666666652</v>
      </c>
      <c r="T25" s="270">
        <f t="shared" ca="1" si="11"/>
        <v>-1</v>
      </c>
      <c r="U25" s="270" t="e">
        <f t="shared" ca="1" si="11"/>
        <v>#VALUE!</v>
      </c>
      <c r="V25" s="270" t="e">
        <f t="shared" ca="1" si="11"/>
        <v>#VALUE!</v>
      </c>
      <c r="W25" s="270" t="e">
        <f t="shared" ca="1" si="11"/>
        <v>#VALUE!</v>
      </c>
      <c r="X25" s="270" t="e">
        <f t="shared" ca="1" si="11"/>
        <v>#VALUE!</v>
      </c>
      <c r="Y25" s="270" t="e">
        <f t="shared" ca="1" si="11"/>
        <v>#VALUE!</v>
      </c>
      <c r="Z25" s="270" t="e">
        <f t="shared" ca="1" si="11"/>
        <v>#VALUE!</v>
      </c>
      <c r="AA25" s="270" t="e">
        <f t="shared" ca="1" si="11"/>
        <v>#VALUE!</v>
      </c>
      <c r="AB25" s="270" t="e">
        <f t="shared" ca="1" si="11"/>
        <v>#VALUE!</v>
      </c>
      <c r="AC25" s="270" t="e">
        <f t="shared" ca="1" si="11"/>
        <v>#VALUE!</v>
      </c>
    </row>
    <row r="26" spans="1:78" s="203" customFormat="1" x14ac:dyDescent="0.25">
      <c r="U26" s="207"/>
    </row>
    <row r="27" spans="1:78" s="203" customFormat="1" x14ac:dyDescent="0.25">
      <c r="U27" s="207"/>
    </row>
    <row r="28" spans="1:78" s="203" customFormat="1" x14ac:dyDescent="0.25">
      <c r="U28" s="207"/>
    </row>
    <row r="29" spans="1:78" s="203" customFormat="1" x14ac:dyDescent="0.25">
      <c r="U29" s="207"/>
    </row>
    <row r="30" spans="1:78" s="203" customFormat="1" x14ac:dyDescent="0.25">
      <c r="U30" s="207"/>
    </row>
    <row r="31" spans="1:78" s="203" customFormat="1" x14ac:dyDescent="0.25">
      <c r="U31" s="207"/>
    </row>
    <row r="32" spans="1:78" s="203" customFormat="1" x14ac:dyDescent="0.25">
      <c r="U32" s="207"/>
    </row>
    <row r="33" spans="21:21" s="203" customFormat="1" x14ac:dyDescent="0.25">
      <c r="U33" s="207"/>
    </row>
    <row r="34" spans="21:21" s="203" customFormat="1" x14ac:dyDescent="0.25">
      <c r="U34" s="207"/>
    </row>
    <row r="35" spans="21:21" s="203" customFormat="1" x14ac:dyDescent="0.25">
      <c r="U35" s="207"/>
    </row>
    <row r="36" spans="21:21" s="203" customFormat="1" x14ac:dyDescent="0.25">
      <c r="U36" s="207"/>
    </row>
    <row r="37" spans="21:21" s="203" customFormat="1" x14ac:dyDescent="0.25">
      <c r="U37" s="207"/>
    </row>
    <row r="38" spans="21:21" s="203" customFormat="1" x14ac:dyDescent="0.25">
      <c r="U38" s="207"/>
    </row>
    <row r="39" spans="21:21" s="203" customFormat="1" x14ac:dyDescent="0.25">
      <c r="U39" s="207"/>
    </row>
    <row r="40" spans="21:21" s="203" customFormat="1" x14ac:dyDescent="0.25">
      <c r="U40" s="207"/>
    </row>
    <row r="41" spans="21:21" s="203" customFormat="1" x14ac:dyDescent="0.25">
      <c r="U41" s="207"/>
    </row>
    <row r="42" spans="21:21" s="203" customFormat="1" x14ac:dyDescent="0.25">
      <c r="U42" s="207"/>
    </row>
    <row r="43" spans="21:21" s="203" customFormat="1" x14ac:dyDescent="0.25">
      <c r="U43" s="207"/>
    </row>
    <row r="44" spans="21:21" s="203" customFormat="1" x14ac:dyDescent="0.25">
      <c r="U44" s="207"/>
    </row>
    <row r="45" spans="21:21" s="203" customFormat="1" x14ac:dyDescent="0.25">
      <c r="U45" s="207"/>
    </row>
    <row r="46" spans="21:21" s="203" customFormat="1" x14ac:dyDescent="0.25">
      <c r="U46" s="207"/>
    </row>
    <row r="47" spans="21:21" s="203" customFormat="1" x14ac:dyDescent="0.25">
      <c r="U47" s="207"/>
    </row>
    <row r="48" spans="21:21" s="203" customFormat="1" x14ac:dyDescent="0.25">
      <c r="U48" s="207"/>
    </row>
    <row r="49" spans="21:21" s="203" customFormat="1" x14ac:dyDescent="0.25">
      <c r="U49" s="207"/>
    </row>
    <row r="50" spans="21:21" s="203" customFormat="1" x14ac:dyDescent="0.25">
      <c r="U50" s="207"/>
    </row>
    <row r="51" spans="21:21" s="203" customFormat="1" x14ac:dyDescent="0.25">
      <c r="U51" s="207"/>
    </row>
    <row r="52" spans="21:21" s="203" customFormat="1" x14ac:dyDescent="0.25">
      <c r="U52" s="207"/>
    </row>
    <row r="53" spans="21:21" s="203" customFormat="1" x14ac:dyDescent="0.25">
      <c r="U53" s="207"/>
    </row>
    <row r="54" spans="21:21" s="203" customFormat="1" x14ac:dyDescent="0.25">
      <c r="U54" s="207"/>
    </row>
    <row r="55" spans="21:21" s="203" customFormat="1" x14ac:dyDescent="0.25">
      <c r="U55" s="207"/>
    </row>
    <row r="56" spans="21:21" s="203" customFormat="1" x14ac:dyDescent="0.25">
      <c r="U56" s="207"/>
    </row>
    <row r="57" spans="21:21" s="203" customFormat="1" x14ac:dyDescent="0.25">
      <c r="U57" s="207"/>
    </row>
    <row r="58" spans="21:21" s="203" customFormat="1" x14ac:dyDescent="0.25">
      <c r="U58" s="207"/>
    </row>
    <row r="59" spans="21:21" s="203" customFormat="1" x14ac:dyDescent="0.25">
      <c r="U59" s="207"/>
    </row>
    <row r="60" spans="21:21" s="203" customFormat="1" x14ac:dyDescent="0.25">
      <c r="U60" s="207"/>
    </row>
    <row r="61" spans="21:21" s="203" customFormat="1" x14ac:dyDescent="0.25">
      <c r="U61" s="207"/>
    </row>
    <row r="62" spans="21:21" s="203" customFormat="1" x14ac:dyDescent="0.25">
      <c r="U62" s="207"/>
    </row>
    <row r="63" spans="21:21" s="203" customFormat="1" x14ac:dyDescent="0.25">
      <c r="U63" s="207"/>
    </row>
    <row r="64" spans="21:21" s="203" customFormat="1" x14ac:dyDescent="0.25">
      <c r="U64" s="207"/>
    </row>
    <row r="65" spans="21:21" s="203" customFormat="1" x14ac:dyDescent="0.25">
      <c r="U65" s="207"/>
    </row>
    <row r="66" spans="21:21" s="203" customFormat="1" x14ac:dyDescent="0.25">
      <c r="U66" s="207"/>
    </row>
    <row r="67" spans="21:21" s="203" customFormat="1" x14ac:dyDescent="0.25">
      <c r="U67" s="207"/>
    </row>
    <row r="68" spans="21:21" s="203" customFormat="1" x14ac:dyDescent="0.25">
      <c r="U68" s="207"/>
    </row>
    <row r="69" spans="21:21" s="203" customFormat="1" x14ac:dyDescent="0.25">
      <c r="U69" s="207"/>
    </row>
    <row r="70" spans="21:21" s="203" customFormat="1" x14ac:dyDescent="0.25">
      <c r="U70" s="207"/>
    </row>
    <row r="71" spans="21:21" s="203" customFormat="1" x14ac:dyDescent="0.25">
      <c r="U71" s="207"/>
    </row>
    <row r="72" spans="21:21" s="203" customFormat="1" x14ac:dyDescent="0.25">
      <c r="U72" s="207"/>
    </row>
    <row r="73" spans="21:21" s="203" customFormat="1" x14ac:dyDescent="0.25">
      <c r="U73" s="207"/>
    </row>
    <row r="74" spans="21:21" s="203" customFormat="1" x14ac:dyDescent="0.25">
      <c r="U74" s="207"/>
    </row>
    <row r="75" spans="21:21" s="203" customFormat="1" x14ac:dyDescent="0.25">
      <c r="U75" s="207"/>
    </row>
    <row r="76" spans="21:21" s="203" customFormat="1" x14ac:dyDescent="0.25">
      <c r="U76" s="207"/>
    </row>
    <row r="77" spans="21:21" s="203" customFormat="1" x14ac:dyDescent="0.25">
      <c r="U77" s="207"/>
    </row>
    <row r="78" spans="21:21" s="203" customFormat="1" x14ac:dyDescent="0.25">
      <c r="U78" s="207"/>
    </row>
    <row r="79" spans="21:21" s="203" customFormat="1" x14ac:dyDescent="0.25">
      <c r="U79" s="207"/>
    </row>
    <row r="80" spans="21:21" s="203" customFormat="1" x14ac:dyDescent="0.25">
      <c r="U80" s="207"/>
    </row>
    <row r="81" spans="21:21" s="203" customFormat="1" x14ac:dyDescent="0.25">
      <c r="U81" s="207"/>
    </row>
    <row r="82" spans="21:21" s="203" customFormat="1" x14ac:dyDescent="0.25">
      <c r="U82" s="207"/>
    </row>
    <row r="83" spans="21:21" s="203" customFormat="1" x14ac:dyDescent="0.25">
      <c r="U83" s="207"/>
    </row>
    <row r="84" spans="21:21" s="203" customFormat="1" x14ac:dyDescent="0.25">
      <c r="U84" s="207"/>
    </row>
    <row r="85" spans="21:21" s="203" customFormat="1" x14ac:dyDescent="0.25">
      <c r="U85" s="207"/>
    </row>
    <row r="86" spans="21:21" s="203" customFormat="1" x14ac:dyDescent="0.25">
      <c r="U86" s="207"/>
    </row>
    <row r="87" spans="21:21" s="203" customFormat="1" x14ac:dyDescent="0.25">
      <c r="U87" s="207"/>
    </row>
    <row r="88" spans="21:21" s="203" customFormat="1" x14ac:dyDescent="0.25">
      <c r="U88" s="207"/>
    </row>
    <row r="89" spans="21:21" s="203" customFormat="1" x14ac:dyDescent="0.25">
      <c r="U89" s="207"/>
    </row>
    <row r="90" spans="21:21" s="203" customFormat="1" x14ac:dyDescent="0.25">
      <c r="U90" s="207"/>
    </row>
    <row r="91" spans="21:21" s="203" customFormat="1" x14ac:dyDescent="0.25">
      <c r="U91" s="207"/>
    </row>
    <row r="92" spans="21:21" s="203" customFormat="1" x14ac:dyDescent="0.25">
      <c r="U92" s="207"/>
    </row>
    <row r="93" spans="21:21" s="203" customFormat="1" x14ac:dyDescent="0.25">
      <c r="U93" s="207"/>
    </row>
    <row r="94" spans="21:21" s="203" customFormat="1" x14ac:dyDescent="0.25">
      <c r="U94" s="207"/>
    </row>
    <row r="95" spans="21:21" s="203" customFormat="1" x14ac:dyDescent="0.25">
      <c r="U95" s="207"/>
    </row>
    <row r="96" spans="21:21" s="203" customFormat="1" x14ac:dyDescent="0.25">
      <c r="U96" s="207"/>
    </row>
    <row r="97" spans="21:21" s="203" customFormat="1" x14ac:dyDescent="0.25">
      <c r="U97" s="207"/>
    </row>
    <row r="98" spans="21:21" s="203" customFormat="1" x14ac:dyDescent="0.25">
      <c r="U98" s="207"/>
    </row>
    <row r="99" spans="21:21" s="203" customFormat="1" x14ac:dyDescent="0.25">
      <c r="U99" s="207"/>
    </row>
    <row r="100" spans="21:21" s="203" customFormat="1" x14ac:dyDescent="0.25">
      <c r="U100" s="207"/>
    </row>
    <row r="101" spans="21:21" s="203" customFormat="1" x14ac:dyDescent="0.25">
      <c r="U101" s="207"/>
    </row>
  </sheetData>
  <sheetProtection password="DF65" sheet="1" objects="1" scenarios="1"/>
  <mergeCells count="25">
    <mergeCell ref="AD1:AG1"/>
    <mergeCell ref="AD2:AG2"/>
    <mergeCell ref="A16:B16"/>
    <mergeCell ref="A17:B17"/>
    <mergeCell ref="A18:B18"/>
    <mergeCell ref="AD17:AG17"/>
    <mergeCell ref="A9:B9"/>
    <mergeCell ref="A5:B5"/>
    <mergeCell ref="AD5:AG5"/>
    <mergeCell ref="A19:B19"/>
    <mergeCell ref="AD18:AG18"/>
    <mergeCell ref="AD19:AG19"/>
    <mergeCell ref="A2:B2"/>
    <mergeCell ref="A3:B3"/>
    <mergeCell ref="A4:B4"/>
    <mergeCell ref="A6:B6"/>
    <mergeCell ref="A7:B7"/>
    <mergeCell ref="AD3:AG3"/>
    <mergeCell ref="AD7:AG7"/>
    <mergeCell ref="AD4:AG4"/>
    <mergeCell ref="AD6:AG6"/>
    <mergeCell ref="A8:B8"/>
    <mergeCell ref="AD8:AG8"/>
    <mergeCell ref="AD9:AG9"/>
    <mergeCell ref="AD16:AG16"/>
  </mergeCells>
  <conditionalFormatting sqref="C11:AC15">
    <cfRule type="cellIs" dxfId="55" priority="2" stopIfTrue="1" operator="between">
      <formula>1</formula>
      <formula>C$2-1</formula>
    </cfRule>
    <cfRule type="cellIs" dxfId="54" priority="4" stopIfTrue="1" operator="equal">
      <formula>C$2+1</formula>
    </cfRule>
    <cfRule type="cellIs" dxfId="53" priority="5" stopIfTrue="1" operator="between">
      <formula>C$2+1</formula>
      <formula>999</formula>
    </cfRule>
    <cfRule type="cellIs" dxfId="52" priority="6" stopIfTrue="1" operator="equal">
      <formula>""</formula>
    </cfRule>
  </conditionalFormatting>
  <conditionalFormatting sqref="A10 B10:B11 A12:B15 AD10:AG15">
    <cfRule type="expression" dxfId="51" priority="1">
      <formula>$A$1="W"</formula>
    </cfRule>
  </conditionalFormatting>
  <dataValidations count="1">
    <dataValidation type="list" allowBlank="1" showInputMessage="1" showErrorMessage="1" sqref="A11">
      <formula1>Spielerliste_Alphabetisch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1"/>
  <dimension ref="A1:DZ288"/>
  <sheetViews>
    <sheetView workbookViewId="0">
      <selection activeCell="A12" sqref="A12"/>
    </sheetView>
  </sheetViews>
  <sheetFormatPr baseColWidth="10" defaultColWidth="11.42578125" defaultRowHeight="15" x14ac:dyDescent="0.25"/>
  <cols>
    <col min="1" max="1" width="25.7109375" style="2" customWidth="1"/>
    <col min="2" max="2" width="10.7109375" style="2" customWidth="1"/>
    <col min="3" max="20" width="3.7109375" style="2" customWidth="1"/>
    <col min="21" max="21" width="3.7109375" style="67" hidden="1" customWidth="1"/>
    <col min="22" max="22" width="3.7109375" style="2" hidden="1" customWidth="1"/>
    <col min="23" max="29" width="3.7109375" style="122" hidden="1" customWidth="1"/>
    <col min="30" max="30" width="4" style="2" customWidth="1"/>
    <col min="31" max="31" width="7.140625" style="2" customWidth="1"/>
    <col min="32" max="32" width="5" style="2" customWidth="1"/>
    <col min="33" max="33" width="7" style="2" customWidth="1"/>
    <col min="34" max="61" width="11.42578125" style="203" customWidth="1"/>
    <col min="62" max="78" width="11.42578125" style="203"/>
    <col min="79" max="16384" width="11.42578125" style="2"/>
  </cols>
  <sheetData>
    <row r="1" spans="1:130" ht="15" customHeight="1" thickBot="1" x14ac:dyDescent="0.3">
      <c r="A1" s="275" t="str">
        <f>INDEX(Data!$DW:$DW,MATCH(A12,Data!$DT:$DT,0))</f>
        <v>M</v>
      </c>
      <c r="B1" s="274" t="s">
        <v>35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>
        <f>INDEX(Parameter!$9:$9,,MATCH(7,Parameter!$8:$8,0))</f>
        <v>7</v>
      </c>
      <c r="J1" s="52">
        <f>INDEX(Parameter!$9:$9,,MATCH(8,Parameter!$8:$8,0))</f>
        <v>8</v>
      </c>
      <c r="K1" s="52">
        <f>INDEX(Parameter!$9:$9,,MATCH(9,Parameter!$8:$8,0))</f>
        <v>9</v>
      </c>
      <c r="L1" s="52">
        <f>INDEX(Parameter!$9:$9,,MATCH(10,Parameter!$8:$8,0))</f>
        <v>10</v>
      </c>
      <c r="M1" s="52">
        <f>INDEX(Parameter!$9:$9,,MATCH(11,Parameter!$8:$8,0))</f>
        <v>11</v>
      </c>
      <c r="N1" s="52">
        <f>INDEX(Parameter!$9:$9,,MATCH(12,Parameter!$8:$8,0))</f>
        <v>12</v>
      </c>
      <c r="O1" s="52">
        <f>INDEX(Parameter!$9:$9,,MATCH(13,Parameter!$8:$8,0))</f>
        <v>13</v>
      </c>
      <c r="P1" s="52">
        <f>INDEX(Parameter!$9:$9,,MATCH(14,Parameter!$8:$8,0))</f>
        <v>14</v>
      </c>
      <c r="Q1" s="52">
        <f>INDEX(Parameter!$9:$9,,MATCH(15,Parameter!$8:$8,0))</f>
        <v>15</v>
      </c>
      <c r="R1" s="52">
        <f>INDEX(Parameter!$9:$9,,MATCH(16,Parameter!$8:$8,0))</f>
        <v>16</v>
      </c>
      <c r="S1" s="52">
        <f>INDEX(Parameter!$9:$9,,MATCH(17,Parameter!$8:$8,0))</f>
        <v>17</v>
      </c>
      <c r="T1" s="140">
        <f>INDEX(Parameter!$9:$9,,MATCH(18,Parameter!$8:$8,0))</f>
        <v>18</v>
      </c>
      <c r="U1" s="52">
        <f>INDEX(Parameter!$9:$9,,MATCH(19,Parameter!$8:$8,0))</f>
        <v>19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64" t="s">
        <v>61</v>
      </c>
      <c r="AE1" s="465"/>
      <c r="AF1" s="465"/>
      <c r="AG1" s="466"/>
    </row>
    <row r="2" spans="1:130" x14ac:dyDescent="0.25">
      <c r="A2" s="454" t="s">
        <v>23</v>
      </c>
      <c r="B2" s="455"/>
      <c r="C2" s="141">
        <f>INDEX(Parameter!$10:$10,,MATCH(C$1,Parameter!$9:$9,0))</f>
        <v>4</v>
      </c>
      <c r="D2" s="54">
        <f>INDEX(Parameter!$10:$10,,MATCH(D$1,Parameter!$9:$9,0))</f>
        <v>4</v>
      </c>
      <c r="E2" s="54">
        <f>INDEX(Parameter!$10:$10,,MATCH(E$1,Parameter!$9:$9,0))</f>
        <v>3</v>
      </c>
      <c r="F2" s="54">
        <f>INDEX(Parameter!$10:$10,,MATCH(F$1,Parameter!$9:$9,0))</f>
        <v>3</v>
      </c>
      <c r="G2" s="54">
        <f>INDEX(Parameter!$10:$10,,MATCH(G$1,Parameter!$9:$9,0))</f>
        <v>3</v>
      </c>
      <c r="H2" s="54">
        <f>INDEX(Parameter!$10:$10,,MATCH(H$1,Parameter!$9:$9,0))</f>
        <v>3</v>
      </c>
      <c r="I2" s="54">
        <f>INDEX(Parameter!$10:$10,,MATCH(I$1,Parameter!$9:$9,0))</f>
        <v>4</v>
      </c>
      <c r="J2" s="54">
        <f>INDEX(Parameter!$10:$10,,MATCH(J$1,Parameter!$9:$9,0))</f>
        <v>3</v>
      </c>
      <c r="K2" s="54">
        <f>INDEX(Parameter!$10:$10,,MATCH(K$1,Parameter!$9:$9,0))</f>
        <v>3</v>
      </c>
      <c r="L2" s="54">
        <f>INDEX(Parameter!$10:$10,,MATCH(L$1,Parameter!$9:$9,0))</f>
        <v>3</v>
      </c>
      <c r="M2" s="54">
        <f>INDEX(Parameter!$10:$10,,MATCH(M$1,Parameter!$9:$9,0))</f>
        <v>3</v>
      </c>
      <c r="N2" s="54">
        <f>INDEX(Parameter!$10:$10,,MATCH(N$1,Parameter!$9:$9,0))</f>
        <v>3</v>
      </c>
      <c r="O2" s="54">
        <f>INDEX(Parameter!$10:$10,,MATCH(O$1,Parameter!$9:$9,0))</f>
        <v>4</v>
      </c>
      <c r="P2" s="54">
        <f>INDEX(Parameter!$10:$10,,MATCH(P$1,Parameter!$9:$9,0))</f>
        <v>4</v>
      </c>
      <c r="Q2" s="54">
        <f>INDEX(Parameter!$10:$10,,MATCH(Q$1,Parameter!$9:$9,0))</f>
        <v>4</v>
      </c>
      <c r="R2" s="54">
        <f>INDEX(Parameter!$10:$10,,MATCH(R$1,Parameter!$9:$9,0))</f>
        <v>3</v>
      </c>
      <c r="S2" s="54">
        <f>INDEX(Parameter!$10:$10,,MATCH(S$1,Parameter!$9:$9,0))</f>
        <v>3</v>
      </c>
      <c r="T2" s="142">
        <f>INDEX(Parameter!$10:$10,,MATCH(T$1,Parameter!$9:$9,0))</f>
        <v>3</v>
      </c>
      <c r="U2" s="54" t="str">
        <f>INDEX(Parameter!$10:$10,,MATCH(U$1,Parameter!$9:$9,0))</f>
        <v>no</v>
      </c>
      <c r="V2" s="54" t="str">
        <f>INDEX(Parameter!$10:$10,,MATCH(V$1,Parameter!$9:$9,0))</f>
        <v>no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67">
        <f ca="1">SUMIF(C$12:AC$12,"&gt;0",C2:AC2)</f>
        <v>60</v>
      </c>
      <c r="AE2" s="468"/>
      <c r="AF2" s="468"/>
      <c r="AG2" s="469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</row>
    <row r="3" spans="1:130" x14ac:dyDescent="0.25">
      <c r="A3" s="276" t="str">
        <f>"Average " &amp; A12</f>
        <v>Average Jakob Gusenbauer</v>
      </c>
      <c r="B3" s="277"/>
      <c r="C3" s="334">
        <f ca="1">IF(OR(C$2="no",SUM(C12:C16)=0),"no",AVERAGE(C12:C16))</f>
        <v>3.25</v>
      </c>
      <c r="D3" s="335">
        <f t="shared" ref="D3:AC3" ca="1" si="0">IF(OR(D$2="no",SUM(D12:D16)=0),"no",AVERAGE(D12:D16))</f>
        <v>3.5</v>
      </c>
      <c r="E3" s="335">
        <f t="shared" ca="1" si="0"/>
        <v>2.75</v>
      </c>
      <c r="F3" s="335">
        <f t="shared" ca="1" si="0"/>
        <v>3.75</v>
      </c>
      <c r="G3" s="335">
        <f t="shared" ca="1" si="0"/>
        <v>3</v>
      </c>
      <c r="H3" s="335">
        <f t="shared" ca="1" si="0"/>
        <v>3</v>
      </c>
      <c r="I3" s="335">
        <f t="shared" ca="1" si="0"/>
        <v>3.25</v>
      </c>
      <c r="J3" s="335">
        <f t="shared" ca="1" si="0"/>
        <v>2.25</v>
      </c>
      <c r="K3" s="335">
        <f t="shared" ca="1" si="0"/>
        <v>3.3333333333333335</v>
      </c>
      <c r="L3" s="335">
        <f t="shared" ca="1" si="0"/>
        <v>3</v>
      </c>
      <c r="M3" s="335">
        <f t="shared" ca="1" si="0"/>
        <v>3.5</v>
      </c>
      <c r="N3" s="335">
        <f t="shared" ca="1" si="0"/>
        <v>3.25</v>
      </c>
      <c r="O3" s="335">
        <f t="shared" ca="1" si="0"/>
        <v>3.3333333333333335</v>
      </c>
      <c r="P3" s="335">
        <f t="shared" ca="1" si="0"/>
        <v>3</v>
      </c>
      <c r="Q3" s="335">
        <f t="shared" ca="1" si="0"/>
        <v>4</v>
      </c>
      <c r="R3" s="335">
        <f t="shared" ca="1" si="0"/>
        <v>2.6666666666666665</v>
      </c>
      <c r="S3" s="335">
        <f t="shared" ca="1" si="0"/>
        <v>2.3333333333333335</v>
      </c>
      <c r="T3" s="336">
        <f t="shared" ca="1" si="0"/>
        <v>2</v>
      </c>
      <c r="U3" s="335" t="str">
        <f t="shared" ca="1" si="0"/>
        <v>no</v>
      </c>
      <c r="V3" s="335" t="str">
        <f t="shared" ca="1" si="0"/>
        <v>no</v>
      </c>
      <c r="W3" s="335" t="str">
        <f t="shared" ca="1" si="0"/>
        <v>no</v>
      </c>
      <c r="X3" s="335" t="str">
        <f t="shared" ca="1" si="0"/>
        <v>no</v>
      </c>
      <c r="Y3" s="335" t="str">
        <f t="shared" ca="1" si="0"/>
        <v>no</v>
      </c>
      <c r="Z3" s="335" t="str">
        <f t="shared" ca="1" si="0"/>
        <v>no</v>
      </c>
      <c r="AA3" s="335" t="str">
        <f t="shared" ca="1" si="0"/>
        <v>no</v>
      </c>
      <c r="AB3" s="335" t="str">
        <f t="shared" ca="1" si="0"/>
        <v>no</v>
      </c>
      <c r="AC3" s="336" t="str">
        <f t="shared" ca="1" si="0"/>
        <v>no</v>
      </c>
      <c r="AD3" s="458">
        <f t="shared" ref="AD3:AD10" ca="1" si="1">SUMIF(C$12:AC$12,"&gt;0",C3:AC3)</f>
        <v>55.166666666666664</v>
      </c>
      <c r="AE3" s="459"/>
      <c r="AF3" s="459"/>
      <c r="AG3" s="460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</row>
    <row r="4" spans="1:130" x14ac:dyDescent="0.25">
      <c r="A4" s="276" t="str">
        <f>"Average " &amp; A17</f>
        <v>Average Katharina Gusenbauer</v>
      </c>
      <c r="B4" s="277"/>
      <c r="C4" s="334">
        <f ca="1">IF(OR(C$2="no",SUM(C17:C21)=0),"no",AVERAGE(C17:C21))</f>
        <v>4.5</v>
      </c>
      <c r="D4" s="335">
        <f t="shared" ref="D4:AC4" ca="1" si="2">IF(OR(D$2="no",SUM(D17:D21)=0),"no",AVERAGE(D17:D21))</f>
        <v>3.75</v>
      </c>
      <c r="E4" s="335">
        <f t="shared" ca="1" si="2"/>
        <v>3</v>
      </c>
      <c r="F4" s="335">
        <f t="shared" ca="1" si="2"/>
        <v>4.75</v>
      </c>
      <c r="G4" s="335">
        <f t="shared" ca="1" si="2"/>
        <v>3</v>
      </c>
      <c r="H4" s="335">
        <f t="shared" ca="1" si="2"/>
        <v>3</v>
      </c>
      <c r="I4" s="335">
        <f t="shared" ca="1" si="2"/>
        <v>5</v>
      </c>
      <c r="J4" s="335">
        <f t="shared" ca="1" si="2"/>
        <v>3</v>
      </c>
      <c r="K4" s="335">
        <f t="shared" ca="1" si="2"/>
        <v>2</v>
      </c>
      <c r="L4" s="335">
        <f t="shared" ca="1" si="2"/>
        <v>3.3333333333333335</v>
      </c>
      <c r="M4" s="335">
        <f t="shared" ca="1" si="2"/>
        <v>3.75</v>
      </c>
      <c r="N4" s="335">
        <f t="shared" ca="1" si="2"/>
        <v>3</v>
      </c>
      <c r="O4" s="335">
        <f t="shared" ca="1" si="2"/>
        <v>3.6666666666666665</v>
      </c>
      <c r="P4" s="335">
        <f t="shared" ca="1" si="2"/>
        <v>3.6666666666666665</v>
      </c>
      <c r="Q4" s="335">
        <f t="shared" ca="1" si="2"/>
        <v>4.333333333333333</v>
      </c>
      <c r="R4" s="335">
        <f t="shared" ca="1" si="2"/>
        <v>3</v>
      </c>
      <c r="S4" s="335">
        <f t="shared" ca="1" si="2"/>
        <v>3.3333333333333335</v>
      </c>
      <c r="T4" s="336">
        <f t="shared" ca="1" si="2"/>
        <v>2.3333333333333335</v>
      </c>
      <c r="U4" s="335" t="str">
        <f t="shared" ca="1" si="2"/>
        <v>no</v>
      </c>
      <c r="V4" s="335" t="str">
        <f t="shared" ca="1" si="2"/>
        <v>no</v>
      </c>
      <c r="W4" s="335" t="str">
        <f t="shared" ca="1" si="2"/>
        <v>no</v>
      </c>
      <c r="X4" s="335" t="str">
        <f t="shared" ca="1" si="2"/>
        <v>no</v>
      </c>
      <c r="Y4" s="335" t="str">
        <f t="shared" ca="1" si="2"/>
        <v>no</v>
      </c>
      <c r="Z4" s="335" t="str">
        <f t="shared" ca="1" si="2"/>
        <v>no</v>
      </c>
      <c r="AA4" s="335" t="str">
        <f t="shared" ca="1" si="2"/>
        <v>no</v>
      </c>
      <c r="AB4" s="335" t="str">
        <f t="shared" ca="1" si="2"/>
        <v>no</v>
      </c>
      <c r="AC4" s="336" t="str">
        <f t="shared" ca="1" si="2"/>
        <v>no</v>
      </c>
      <c r="AD4" s="458">
        <f t="shared" ca="1" si="1"/>
        <v>62.416666666666671</v>
      </c>
      <c r="AE4" s="459"/>
      <c r="AF4" s="459"/>
      <c r="AG4" s="460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</row>
    <row r="5" spans="1:130" x14ac:dyDescent="0.25">
      <c r="A5" s="456" t="str">
        <f>IF($A$1="m","Average Top 1 Men","Average Top 1 Women")</f>
        <v>Average Top 1 Men</v>
      </c>
      <c r="B5" s="457"/>
      <c r="C5" s="332">
        <f ca="1">IF(C$2="no","no",OFFSET(Data!$A$1,MATCH($A5,Data!$DT:$DT,0)-1,MATCH("Total/"&amp;C$1,Data!$1:$1,0)-1))</f>
        <v>3.25</v>
      </c>
      <c r="D5" s="333">
        <f ca="1">IF(D$2="no","no",OFFSET(Data!$A$1,MATCH($A5,Data!$DT:$DT,0)-1,MATCH("Total/"&amp;D$1,Data!$1:$1,0)-1))</f>
        <v>3.5</v>
      </c>
      <c r="E5" s="333">
        <f ca="1">IF(E$2="no","no",OFFSET(Data!$A$1,MATCH($A5,Data!$DT:$DT,0)-1,MATCH("Total/"&amp;E$1,Data!$1:$1,0)-1))</f>
        <v>2.75</v>
      </c>
      <c r="F5" s="333">
        <f ca="1">IF(F$2="no","no",OFFSET(Data!$A$1,MATCH($A5,Data!$DT:$DT,0)-1,MATCH("Total/"&amp;F$1,Data!$1:$1,0)-1))</f>
        <v>3.75</v>
      </c>
      <c r="G5" s="333">
        <f ca="1">IF(G$2="no","no",OFFSET(Data!$A$1,MATCH($A5,Data!$DT:$DT,0)-1,MATCH("Total/"&amp;G$1,Data!$1:$1,0)-1))</f>
        <v>3</v>
      </c>
      <c r="H5" s="333">
        <f ca="1">IF(H$2="no","no",OFFSET(Data!$A$1,MATCH($A5,Data!$DT:$DT,0)-1,MATCH("Total/"&amp;H$1,Data!$1:$1,0)-1))</f>
        <v>3</v>
      </c>
      <c r="I5" s="333">
        <f ca="1">IF(I$2="no","no",OFFSET(Data!$A$1,MATCH($A5,Data!$DT:$DT,0)-1,MATCH("Total/"&amp;I$1,Data!$1:$1,0)-1))</f>
        <v>3.25</v>
      </c>
      <c r="J5" s="333">
        <f ca="1">IF(J$2="no","no",OFFSET(Data!$A$1,MATCH($A5,Data!$DT:$DT,0)-1,MATCH("Total/"&amp;J$1,Data!$1:$1,0)-1))</f>
        <v>2.25</v>
      </c>
      <c r="K5" s="333">
        <f ca="1">IF(K$2="no","no",OFFSET(Data!$A$1,MATCH($A5,Data!$DT:$DT,0)-1,MATCH("Total/"&amp;K$1,Data!$1:$1,0)-1))</f>
        <v>3.3333333333333335</v>
      </c>
      <c r="L5" s="333">
        <f ca="1">IF(L$2="no","no",OFFSET(Data!$A$1,MATCH($A5,Data!$DT:$DT,0)-1,MATCH("Total/"&amp;L$1,Data!$1:$1,0)-1))</f>
        <v>3</v>
      </c>
      <c r="M5" s="333">
        <f ca="1">IF(M$2="no","no",OFFSET(Data!$A$1,MATCH($A5,Data!$DT:$DT,0)-1,MATCH("Total/"&amp;M$1,Data!$1:$1,0)-1))</f>
        <v>3.5</v>
      </c>
      <c r="N5" s="333">
        <f ca="1">IF(N$2="no","no",OFFSET(Data!$A$1,MATCH($A5,Data!$DT:$DT,0)-1,MATCH("Total/"&amp;N$1,Data!$1:$1,0)-1))</f>
        <v>3.25</v>
      </c>
      <c r="O5" s="333">
        <f ca="1">IF(O$2="no","no",OFFSET(Data!$A$1,MATCH($A5,Data!$DT:$DT,0)-1,MATCH("Total/"&amp;O$1,Data!$1:$1,0)-1))</f>
        <v>3.3333333333333335</v>
      </c>
      <c r="P5" s="333">
        <f ca="1">IF(P$2="no","no",OFFSET(Data!$A$1,MATCH($A5,Data!$DT:$DT,0)-1,MATCH("Total/"&amp;P$1,Data!$1:$1,0)-1))</f>
        <v>3</v>
      </c>
      <c r="Q5" s="333">
        <f ca="1">IF(Q$2="no","no",OFFSET(Data!$A$1,MATCH($A5,Data!$DT:$DT,0)-1,MATCH("Total/"&amp;Q$1,Data!$1:$1,0)-1))</f>
        <v>4</v>
      </c>
      <c r="R5" s="333">
        <f ca="1">IF(R$2="no","no",OFFSET(Data!$A$1,MATCH($A5,Data!$DT:$DT,0)-1,MATCH("Total/"&amp;R$1,Data!$1:$1,0)-1))</f>
        <v>2.6666666666666665</v>
      </c>
      <c r="S5" s="333">
        <f ca="1">IF(S$2="no","no",OFFSET(Data!$A$1,MATCH($A5,Data!$DT:$DT,0)-1,MATCH("Total/"&amp;S$1,Data!$1:$1,0)-1))</f>
        <v>2.3333333333333335</v>
      </c>
      <c r="T5" s="331">
        <f ca="1">IF(T$2="no","no",OFFSET(Data!$A$1,MATCH($A5,Data!$DT:$DT,0)-1,MATCH("Total/"&amp;T$1,Data!$1:$1,0)-1))</f>
        <v>2</v>
      </c>
      <c r="U5" s="333" t="str">
        <f ca="1">IF(U$2="no","no",OFFSET(Data!$A$1,MATCH($A5,Data!$DT:$DT,0)-1,MATCH("Total/"&amp;U$1,Data!$1:$1,0)-1))</f>
        <v>no</v>
      </c>
      <c r="V5" s="333" t="str">
        <f ca="1">IF(V$2="no","no",OFFSET(Data!$A$1,MATCH($A5,Data!$DT:$DT,0)-1,MATCH("Total/"&amp;V$1,Data!$1:$1,0)-1))</f>
        <v>no</v>
      </c>
      <c r="W5" s="333" t="str">
        <f ca="1">IF(W$2="no","no",OFFSET(Data!$A$1,MATCH($A5,Data!$DT:$DT,0)-1,MATCH("Total/"&amp;W$1,Data!$1:$1,0)-1))</f>
        <v>no</v>
      </c>
      <c r="X5" s="333" t="str">
        <f ca="1">IF(X$2="no","no",OFFSET(Data!$A$1,MATCH($A5,Data!$DT:$DT,0)-1,MATCH("Total/"&amp;X$1,Data!$1:$1,0)-1))</f>
        <v>no</v>
      </c>
      <c r="Y5" s="333" t="str">
        <f ca="1">IF(Y$2="no","no",OFFSET(Data!$A$1,MATCH($A5,Data!$DT:$DT,0)-1,MATCH("Total/"&amp;Y$1,Data!$1:$1,0)-1))</f>
        <v>no</v>
      </c>
      <c r="Z5" s="333" t="str">
        <f ca="1">IF(Z$2="no","no",OFFSET(Data!$A$1,MATCH($A5,Data!$DT:$DT,0)-1,MATCH("Total/"&amp;Z$1,Data!$1:$1,0)-1))</f>
        <v>no</v>
      </c>
      <c r="AA5" s="333" t="str">
        <f ca="1">IF(AA$2="no","no",OFFSET(Data!$A$1,MATCH($A5,Data!$DT:$DT,0)-1,MATCH("Total/"&amp;AA$1,Data!$1:$1,0)-1))</f>
        <v>no</v>
      </c>
      <c r="AB5" s="333" t="str">
        <f ca="1">IF(AB$2="no","no",OFFSET(Data!$A$1,MATCH($A5,Data!$DT:$DT,0)-1,MATCH("Total/"&amp;AB$1,Data!$1:$1,0)-1))</f>
        <v>no</v>
      </c>
      <c r="AC5" s="331" t="str">
        <f ca="1">IF(AC$2="no","no",OFFSET(Data!$A$1,MATCH($A5,Data!$DT:$DT,0)-1,MATCH("Total/"&amp;AC$1,Data!$1:$1,0)-1))</f>
        <v>no</v>
      </c>
      <c r="AD5" s="458">
        <f t="shared" ca="1" si="1"/>
        <v>55.166666666666664</v>
      </c>
      <c r="AE5" s="459"/>
      <c r="AF5" s="459"/>
      <c r="AG5" s="460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</row>
    <row r="6" spans="1:130" x14ac:dyDescent="0.25">
      <c r="A6" s="456" t="str">
        <f>IF($A$1="m","Average Top 5 Men","Average Top 5 Women")</f>
        <v>Average Top 5 Men</v>
      </c>
      <c r="B6" s="457"/>
      <c r="C6" s="332">
        <f ca="1">IF(C$2="no","no",OFFSET(Data!$A$1,MATCH($A6,Data!$DT:$DT,0)-1,MATCH("Total/"&amp;C$1,Data!$1:$1,0)-1))</f>
        <v>3.85</v>
      </c>
      <c r="D6" s="333">
        <f ca="1">IF(D$2="no","no",OFFSET(Data!$A$1,MATCH($A6,Data!$DT:$DT,0)-1,MATCH("Total/"&amp;D$1,Data!$1:$1,0)-1))</f>
        <v>3.55</v>
      </c>
      <c r="E6" s="333">
        <f ca="1">IF(E$2="no","no",OFFSET(Data!$A$1,MATCH($A6,Data!$DT:$DT,0)-1,MATCH("Total/"&amp;E$1,Data!$1:$1,0)-1))</f>
        <v>2.95</v>
      </c>
      <c r="F6" s="333">
        <f ca="1">IF(F$2="no","no",OFFSET(Data!$A$1,MATCH($A6,Data!$DT:$DT,0)-1,MATCH("Total/"&amp;F$1,Data!$1:$1,0)-1))</f>
        <v>3.95</v>
      </c>
      <c r="G6" s="333">
        <f ca="1">IF(G$2="no","no",OFFSET(Data!$A$1,MATCH($A6,Data!$DT:$DT,0)-1,MATCH("Total/"&amp;G$1,Data!$1:$1,0)-1))</f>
        <v>2.6666666666666665</v>
      </c>
      <c r="H6" s="333">
        <f ca="1">IF(H$2="no","no",OFFSET(Data!$A$1,MATCH($A6,Data!$DT:$DT,0)-1,MATCH("Total/"&amp;H$1,Data!$1:$1,0)-1))</f>
        <v>3.2</v>
      </c>
      <c r="I6" s="333">
        <f ca="1">IF(I$2="no","no",OFFSET(Data!$A$1,MATCH($A6,Data!$DT:$DT,0)-1,MATCH("Total/"&amp;I$1,Data!$1:$1,0)-1))</f>
        <v>3.45</v>
      </c>
      <c r="J6" s="333">
        <f ca="1">IF(J$2="no","no",OFFSET(Data!$A$1,MATCH($A6,Data!$DT:$DT,0)-1,MATCH("Total/"&amp;J$1,Data!$1:$1,0)-1))</f>
        <v>2.8</v>
      </c>
      <c r="K6" s="333">
        <f ca="1">IF(K$2="no","no",OFFSET(Data!$A$1,MATCH($A6,Data!$DT:$DT,0)-1,MATCH("Total/"&amp;K$1,Data!$1:$1,0)-1))</f>
        <v>2.6</v>
      </c>
      <c r="L6" s="333">
        <f ca="1">IF(L$2="no","no",OFFSET(Data!$A$1,MATCH($A6,Data!$DT:$DT,0)-1,MATCH("Total/"&amp;L$1,Data!$1:$1,0)-1))</f>
        <v>2.8</v>
      </c>
      <c r="M6" s="333">
        <f ca="1">IF(M$2="no","no",OFFSET(Data!$A$1,MATCH($A6,Data!$DT:$DT,0)-1,MATCH("Total/"&amp;M$1,Data!$1:$1,0)-1))</f>
        <v>3.2</v>
      </c>
      <c r="N6" s="333">
        <f ca="1">IF(N$2="no","no",OFFSET(Data!$A$1,MATCH($A6,Data!$DT:$DT,0)-1,MATCH("Total/"&amp;N$1,Data!$1:$1,0)-1))</f>
        <v>2.9</v>
      </c>
      <c r="O6" s="333">
        <f ca="1">IF(O$2="no","no",OFFSET(Data!$A$1,MATCH($A6,Data!$DT:$DT,0)-1,MATCH("Total/"&amp;O$1,Data!$1:$1,0)-1))</f>
        <v>3.6</v>
      </c>
      <c r="P6" s="333">
        <f ca="1">IF(P$2="no","no",OFFSET(Data!$A$1,MATCH($A6,Data!$DT:$DT,0)-1,MATCH("Total/"&amp;P$1,Data!$1:$1,0)-1))</f>
        <v>3.7333333333333334</v>
      </c>
      <c r="Q6" s="333">
        <f ca="1">IF(Q$2="no","no",OFFSET(Data!$A$1,MATCH($A6,Data!$DT:$DT,0)-1,MATCH("Total/"&amp;Q$1,Data!$1:$1,0)-1))</f>
        <v>4.0666666666666664</v>
      </c>
      <c r="R6" s="333">
        <f ca="1">IF(R$2="no","no",OFFSET(Data!$A$1,MATCH($A6,Data!$DT:$DT,0)-1,MATCH("Total/"&amp;R$1,Data!$1:$1,0)-1))</f>
        <v>3</v>
      </c>
      <c r="S6" s="333">
        <f ca="1">IF(S$2="no","no",OFFSET(Data!$A$1,MATCH($A6,Data!$DT:$DT,0)-1,MATCH("Total/"&amp;S$1,Data!$1:$1,0)-1))</f>
        <v>2.6</v>
      </c>
      <c r="T6" s="331">
        <f ca="1">IF(T$2="no","no",OFFSET(Data!$A$1,MATCH($A6,Data!$DT:$DT,0)-1,MATCH("Total/"&amp;T$1,Data!$1:$1,0)-1))</f>
        <v>2.2000000000000002</v>
      </c>
      <c r="U6" s="333" t="str">
        <f ca="1">IF(U$2="no","no",OFFSET(Data!$A$1,MATCH($A6,Data!$DT:$DT,0)-1,MATCH("Total/"&amp;U$1,Data!$1:$1,0)-1))</f>
        <v>no</v>
      </c>
      <c r="V6" s="333" t="str">
        <f ca="1">IF(V$2="no","no",OFFSET(Data!$A$1,MATCH($A6,Data!$DT:$DT,0)-1,MATCH("Total/"&amp;V$1,Data!$1:$1,0)-1))</f>
        <v>no</v>
      </c>
      <c r="W6" s="333" t="str">
        <f ca="1">IF(W$2="no","no",OFFSET(Data!$A$1,MATCH($A6,Data!$DT:$DT,0)-1,MATCH("Total/"&amp;W$1,Data!$1:$1,0)-1))</f>
        <v>no</v>
      </c>
      <c r="X6" s="333" t="str">
        <f ca="1">IF(X$2="no","no",OFFSET(Data!$A$1,MATCH($A6,Data!$DT:$DT,0)-1,MATCH("Total/"&amp;X$1,Data!$1:$1,0)-1))</f>
        <v>no</v>
      </c>
      <c r="Y6" s="333" t="str">
        <f ca="1">IF(Y$2="no","no",OFFSET(Data!$A$1,MATCH($A6,Data!$DT:$DT,0)-1,MATCH("Total/"&amp;Y$1,Data!$1:$1,0)-1))</f>
        <v>no</v>
      </c>
      <c r="Z6" s="333" t="str">
        <f ca="1">IF(Z$2="no","no",OFFSET(Data!$A$1,MATCH($A6,Data!$DT:$DT,0)-1,MATCH("Total/"&amp;Z$1,Data!$1:$1,0)-1))</f>
        <v>no</v>
      </c>
      <c r="AA6" s="333" t="str">
        <f ca="1">IF(AA$2="no","no",OFFSET(Data!$A$1,MATCH($A6,Data!$DT:$DT,0)-1,MATCH("Total/"&amp;AA$1,Data!$1:$1,0)-1))</f>
        <v>no</v>
      </c>
      <c r="AB6" s="333" t="str">
        <f ca="1">IF(AB$2="no","no",OFFSET(Data!$A$1,MATCH($A6,Data!$DT:$DT,0)-1,MATCH("Total/"&amp;AB$1,Data!$1:$1,0)-1))</f>
        <v>no</v>
      </c>
      <c r="AC6" s="331" t="str">
        <f ca="1">IF(AC$2="no","no",OFFSET(Data!$A$1,MATCH($A6,Data!$DT:$DT,0)-1,MATCH("Total/"&amp;AC$1,Data!$1:$1,0)-1))</f>
        <v>no</v>
      </c>
      <c r="AD6" s="458">
        <f t="shared" ca="1" si="1"/>
        <v>57.116666666666681</v>
      </c>
      <c r="AE6" s="459"/>
      <c r="AF6" s="459"/>
      <c r="AG6" s="460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</row>
    <row r="7" spans="1:130" x14ac:dyDescent="0.25">
      <c r="A7" s="456" t="str">
        <f>IF($A$1="m","Average Top 10 Men","Average Top 10 Women")</f>
        <v>Average Top 10 Men</v>
      </c>
      <c r="B7" s="457"/>
      <c r="C7" s="332">
        <f ca="1">IF(C$2="no","no",OFFSET(Data!$A$1,MATCH($A7,Data!$DT:$DT,0)-1,MATCH("Total/"&amp;C$1,Data!$1:$1,0)-1))</f>
        <v>3.9</v>
      </c>
      <c r="D7" s="333">
        <f ca="1">IF(D$2="no","no",OFFSET(Data!$A$1,MATCH($A7,Data!$DT:$DT,0)-1,MATCH("Total/"&amp;D$1,Data!$1:$1,0)-1))</f>
        <v>3.45</v>
      </c>
      <c r="E7" s="333">
        <f ca="1">IF(E$2="no","no",OFFSET(Data!$A$1,MATCH($A7,Data!$DT:$DT,0)-1,MATCH("Total/"&amp;E$1,Data!$1:$1,0)-1))</f>
        <v>3.0249999999999999</v>
      </c>
      <c r="F7" s="333">
        <f ca="1">IF(F$2="no","no",OFFSET(Data!$A$1,MATCH($A7,Data!$DT:$DT,0)-1,MATCH("Total/"&amp;F$1,Data!$1:$1,0)-1))</f>
        <v>4.0750000000000002</v>
      </c>
      <c r="G7" s="333">
        <f ca="1">IF(G$2="no","no",OFFSET(Data!$A$1,MATCH($A7,Data!$DT:$DT,0)-1,MATCH("Total/"&amp;G$1,Data!$1:$1,0)-1))</f>
        <v>2.7333333333333334</v>
      </c>
      <c r="H7" s="333">
        <f ca="1">IF(H$2="no","no",OFFSET(Data!$A$1,MATCH($A7,Data!$DT:$DT,0)-1,MATCH("Total/"&amp;H$1,Data!$1:$1,0)-1))</f>
        <v>3.15</v>
      </c>
      <c r="I7" s="333">
        <f ca="1">IF(I$2="no","no",OFFSET(Data!$A$1,MATCH($A7,Data!$DT:$DT,0)-1,MATCH("Total/"&amp;I$1,Data!$1:$1,0)-1))</f>
        <v>3.55</v>
      </c>
      <c r="J7" s="333">
        <f ca="1">IF(J$2="no","no",OFFSET(Data!$A$1,MATCH($A7,Data!$DT:$DT,0)-1,MATCH("Total/"&amp;J$1,Data!$1:$1,0)-1))</f>
        <v>2.85</v>
      </c>
      <c r="K7" s="333">
        <f ca="1">IF(K$2="no","no",OFFSET(Data!$A$1,MATCH($A7,Data!$DT:$DT,0)-1,MATCH("Total/"&amp;K$1,Data!$1:$1,0)-1))</f>
        <v>2.7333333333333334</v>
      </c>
      <c r="L7" s="333">
        <f ca="1">IF(L$2="no","no",OFFSET(Data!$A$1,MATCH($A7,Data!$DT:$DT,0)-1,MATCH("Total/"&amp;L$1,Data!$1:$1,0)-1))</f>
        <v>3.0333333333333332</v>
      </c>
      <c r="M7" s="333">
        <f ca="1">IF(M$2="no","no",OFFSET(Data!$A$1,MATCH($A7,Data!$DT:$DT,0)-1,MATCH("Total/"&amp;M$1,Data!$1:$1,0)-1))</f>
        <v>3.15</v>
      </c>
      <c r="N7" s="333">
        <f ca="1">IF(N$2="no","no",OFFSET(Data!$A$1,MATCH($A7,Data!$DT:$DT,0)-1,MATCH("Total/"&amp;N$1,Data!$1:$1,0)-1))</f>
        <v>2.9249999999999998</v>
      </c>
      <c r="O7" s="333">
        <f ca="1">IF(O$2="no","no",OFFSET(Data!$A$1,MATCH($A7,Data!$DT:$DT,0)-1,MATCH("Total/"&amp;O$1,Data!$1:$1,0)-1))</f>
        <v>3.6</v>
      </c>
      <c r="P7" s="333">
        <f ca="1">IF(P$2="no","no",OFFSET(Data!$A$1,MATCH($A7,Data!$DT:$DT,0)-1,MATCH("Total/"&amp;P$1,Data!$1:$1,0)-1))</f>
        <v>3.6</v>
      </c>
      <c r="Q7" s="333">
        <f ca="1">IF(Q$2="no","no",OFFSET(Data!$A$1,MATCH($A7,Data!$DT:$DT,0)-1,MATCH("Total/"&amp;Q$1,Data!$1:$1,0)-1))</f>
        <v>4.0999999999999996</v>
      </c>
      <c r="R7" s="333">
        <f ca="1">IF(R$2="no","no",OFFSET(Data!$A$1,MATCH($A7,Data!$DT:$DT,0)-1,MATCH("Total/"&amp;R$1,Data!$1:$1,0)-1))</f>
        <v>2.9</v>
      </c>
      <c r="S7" s="333">
        <f ca="1">IF(S$2="no","no",OFFSET(Data!$A$1,MATCH($A7,Data!$DT:$DT,0)-1,MATCH("Total/"&amp;S$1,Data!$1:$1,0)-1))</f>
        <v>2.7666666666666666</v>
      </c>
      <c r="T7" s="331">
        <f ca="1">IF(T$2="no","no",OFFSET(Data!$A$1,MATCH($A7,Data!$DT:$DT,0)-1,MATCH("Total/"&amp;T$1,Data!$1:$1,0)-1))</f>
        <v>2.4</v>
      </c>
      <c r="U7" s="333" t="str">
        <f ca="1">IF(U$2="no","no",OFFSET(Data!$A$1,MATCH($A7,Data!$DT:$DT,0)-1,MATCH("Total/"&amp;U$1,Data!$1:$1,0)-1))</f>
        <v>no</v>
      </c>
      <c r="V7" s="333" t="str">
        <f ca="1">IF(V$2="no","no",OFFSET(Data!$A$1,MATCH($A7,Data!$DT:$DT,0)-1,MATCH("Total/"&amp;V$1,Data!$1:$1,0)-1))</f>
        <v>no</v>
      </c>
      <c r="W7" s="333" t="str">
        <f ca="1">IF(W$2="no","no",OFFSET(Data!$A$1,MATCH($A7,Data!$DT:$DT,0)-1,MATCH("Total/"&amp;W$1,Data!$1:$1,0)-1))</f>
        <v>no</v>
      </c>
      <c r="X7" s="333" t="str">
        <f ca="1">IF(X$2="no","no",OFFSET(Data!$A$1,MATCH($A7,Data!$DT:$DT,0)-1,MATCH("Total/"&amp;X$1,Data!$1:$1,0)-1))</f>
        <v>no</v>
      </c>
      <c r="Y7" s="333" t="str">
        <f ca="1">IF(Y$2="no","no",OFFSET(Data!$A$1,MATCH($A7,Data!$DT:$DT,0)-1,MATCH("Total/"&amp;Y$1,Data!$1:$1,0)-1))</f>
        <v>no</v>
      </c>
      <c r="Z7" s="333" t="str">
        <f ca="1">IF(Z$2="no","no",OFFSET(Data!$A$1,MATCH($A7,Data!$DT:$DT,0)-1,MATCH("Total/"&amp;Z$1,Data!$1:$1,0)-1))</f>
        <v>no</v>
      </c>
      <c r="AA7" s="333" t="str">
        <f ca="1">IF(AA$2="no","no",OFFSET(Data!$A$1,MATCH($A7,Data!$DT:$DT,0)-1,MATCH("Total/"&amp;AA$1,Data!$1:$1,0)-1))</f>
        <v>no</v>
      </c>
      <c r="AB7" s="333" t="str">
        <f ca="1">IF(AB$2="no","no",OFFSET(Data!$A$1,MATCH($A7,Data!$DT:$DT,0)-1,MATCH("Total/"&amp;AB$1,Data!$1:$1,0)-1))</f>
        <v>no</v>
      </c>
      <c r="AC7" s="331" t="str">
        <f ca="1">IF(AC$2="no","no",OFFSET(Data!$A$1,MATCH($A7,Data!$DT:$DT,0)-1,MATCH("Total/"&amp;AC$1,Data!$1:$1,0)-1))</f>
        <v>no</v>
      </c>
      <c r="AD7" s="458">
        <f t="shared" ca="1" si="1"/>
        <v>57.941666666666663</v>
      </c>
      <c r="AE7" s="459"/>
      <c r="AF7" s="459"/>
      <c r="AG7" s="460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</row>
    <row r="8" spans="1:130" x14ac:dyDescent="0.25">
      <c r="A8" s="456" t="str">
        <f>IF($A$1="m","Average Top 20 Men","Average Top 20 Women")</f>
        <v>Average Top 20 Men</v>
      </c>
      <c r="B8" s="457"/>
      <c r="C8" s="332">
        <f ca="1">IF(C$2="no","no",OFFSET(Data!$A$1,MATCH($A8,Data!$DT:$DT,0)-1,MATCH("Total/"&amp;C$1,Data!$1:$1,0)-1))</f>
        <v>3.9166666666666665</v>
      </c>
      <c r="D8" s="333">
        <f ca="1">IF(D$2="no","no",OFFSET(Data!$A$1,MATCH($A8,Data!$DT:$DT,0)-1,MATCH("Total/"&amp;D$1,Data!$1:$1,0)-1))</f>
        <v>3.6666666666666665</v>
      </c>
      <c r="E8" s="333">
        <f ca="1">IF(E$2="no","no",OFFSET(Data!$A$1,MATCH($A8,Data!$DT:$DT,0)-1,MATCH("Total/"&amp;E$1,Data!$1:$1,0)-1))</f>
        <v>3.1428571428571428</v>
      </c>
      <c r="F8" s="333">
        <f ca="1">IF(F$2="no","no",OFFSET(Data!$A$1,MATCH($A8,Data!$DT:$DT,0)-1,MATCH("Total/"&amp;F$1,Data!$1:$1,0)-1))</f>
        <v>4.4047619047619051</v>
      </c>
      <c r="G8" s="333">
        <f ca="1">IF(G$2="no","no",OFFSET(Data!$A$1,MATCH($A8,Data!$DT:$DT,0)-1,MATCH("Total/"&amp;G$1,Data!$1:$1,0)-1))</f>
        <v>2.8888888888888888</v>
      </c>
      <c r="H8" s="333">
        <f ca="1">IF(H$2="no","no",OFFSET(Data!$A$1,MATCH($A8,Data!$DT:$DT,0)-1,MATCH("Total/"&amp;H$1,Data!$1:$1,0)-1))</f>
        <v>3.4523809523809526</v>
      </c>
      <c r="I8" s="333">
        <f ca="1">IF(I$2="no","no",OFFSET(Data!$A$1,MATCH($A8,Data!$DT:$DT,0)-1,MATCH("Total/"&amp;I$1,Data!$1:$1,0)-1))</f>
        <v>3.8571428571428572</v>
      </c>
      <c r="J8" s="333">
        <f ca="1">IF(J$2="no","no",OFFSET(Data!$A$1,MATCH($A8,Data!$DT:$DT,0)-1,MATCH("Total/"&amp;J$1,Data!$1:$1,0)-1))</f>
        <v>3.0714285714285716</v>
      </c>
      <c r="K8" s="333">
        <f ca="1">IF(K$2="no","no",OFFSET(Data!$A$1,MATCH($A8,Data!$DT:$DT,0)-1,MATCH("Total/"&amp;K$1,Data!$1:$1,0)-1))</f>
        <v>2.6031746031746033</v>
      </c>
      <c r="L8" s="333">
        <f ca="1">IF(L$2="no","no",OFFSET(Data!$A$1,MATCH($A8,Data!$DT:$DT,0)-1,MATCH("Total/"&amp;L$1,Data!$1:$1,0)-1))</f>
        <v>3.0634920634920637</v>
      </c>
      <c r="M8" s="333">
        <f ca="1">IF(M$2="no","no",OFFSET(Data!$A$1,MATCH($A8,Data!$DT:$DT,0)-1,MATCH("Total/"&amp;M$1,Data!$1:$1,0)-1))</f>
        <v>3.1785714285714284</v>
      </c>
      <c r="N8" s="333">
        <f ca="1">IF(N$2="no","no",OFFSET(Data!$A$1,MATCH($A8,Data!$DT:$DT,0)-1,MATCH("Total/"&amp;N$1,Data!$1:$1,0)-1))</f>
        <v>2.9047619047619047</v>
      </c>
      <c r="O8" s="333">
        <f ca="1">IF(O$2="no","no",OFFSET(Data!$A$1,MATCH($A8,Data!$DT:$DT,0)-1,MATCH("Total/"&amp;O$1,Data!$1:$1,0)-1))</f>
        <v>3.7936507936507935</v>
      </c>
      <c r="P8" s="333">
        <f ca="1">IF(P$2="no","no",OFFSET(Data!$A$1,MATCH($A8,Data!$DT:$DT,0)-1,MATCH("Total/"&amp;P$1,Data!$1:$1,0)-1))</f>
        <v>3.746031746031746</v>
      </c>
      <c r="Q8" s="333">
        <f ca="1">IF(Q$2="no","no",OFFSET(Data!$A$1,MATCH($A8,Data!$DT:$DT,0)-1,MATCH("Total/"&amp;Q$1,Data!$1:$1,0)-1))</f>
        <v>4.333333333333333</v>
      </c>
      <c r="R8" s="333">
        <f ca="1">IF(R$2="no","no",OFFSET(Data!$A$1,MATCH($A8,Data!$DT:$DT,0)-1,MATCH("Total/"&amp;R$1,Data!$1:$1,0)-1))</f>
        <v>3.0317460317460316</v>
      </c>
      <c r="S8" s="333">
        <f ca="1">IF(S$2="no","no",OFFSET(Data!$A$1,MATCH($A8,Data!$DT:$DT,0)-1,MATCH("Total/"&amp;S$1,Data!$1:$1,0)-1))</f>
        <v>2.9365079365079363</v>
      </c>
      <c r="T8" s="331">
        <f ca="1">IF(T$2="no","no",OFFSET(Data!$A$1,MATCH($A8,Data!$DT:$DT,0)-1,MATCH("Total/"&amp;T$1,Data!$1:$1,0)-1))</f>
        <v>2.4444444444444446</v>
      </c>
      <c r="U8" s="333" t="str">
        <f ca="1">IF(U$2="no","no",OFFSET(Data!$A$1,MATCH($A8,Data!$DT:$DT,0)-1,MATCH("Total/"&amp;U$1,Data!$1:$1,0)-1))</f>
        <v>no</v>
      </c>
      <c r="V8" s="333" t="str">
        <f ca="1">IF(V$2="no","no",OFFSET(Data!$A$1,MATCH($A8,Data!$DT:$DT,0)-1,MATCH("Total/"&amp;V$1,Data!$1:$1,0)-1))</f>
        <v>no</v>
      </c>
      <c r="W8" s="333" t="str">
        <f ca="1">IF(W$2="no","no",OFFSET(Data!$A$1,MATCH($A8,Data!$DT:$DT,0)-1,MATCH("Total/"&amp;W$1,Data!$1:$1,0)-1))</f>
        <v>no</v>
      </c>
      <c r="X8" s="333" t="str">
        <f ca="1">IF(X$2="no","no",OFFSET(Data!$A$1,MATCH($A8,Data!$DT:$DT,0)-1,MATCH("Total/"&amp;X$1,Data!$1:$1,0)-1))</f>
        <v>no</v>
      </c>
      <c r="Y8" s="333" t="str">
        <f ca="1">IF(Y$2="no","no",OFFSET(Data!$A$1,MATCH($A8,Data!$DT:$DT,0)-1,MATCH("Total/"&amp;Y$1,Data!$1:$1,0)-1))</f>
        <v>no</v>
      </c>
      <c r="Z8" s="333" t="str">
        <f ca="1">IF(Z$2="no","no",OFFSET(Data!$A$1,MATCH($A8,Data!$DT:$DT,0)-1,MATCH("Total/"&amp;Z$1,Data!$1:$1,0)-1))</f>
        <v>no</v>
      </c>
      <c r="AA8" s="333" t="str">
        <f ca="1">IF(AA$2="no","no",OFFSET(Data!$A$1,MATCH($A8,Data!$DT:$DT,0)-1,MATCH("Total/"&amp;AA$1,Data!$1:$1,0)-1))</f>
        <v>no</v>
      </c>
      <c r="AB8" s="333" t="str">
        <f ca="1">IF(AB$2="no","no",OFFSET(Data!$A$1,MATCH($A8,Data!$DT:$DT,0)-1,MATCH("Total/"&amp;AB$1,Data!$1:$1,0)-1))</f>
        <v>no</v>
      </c>
      <c r="AC8" s="331" t="str">
        <f ca="1">IF(AC$2="no","no",OFFSET(Data!$A$1,MATCH($A8,Data!$DT:$DT,0)-1,MATCH("Total/"&amp;AC$1,Data!$1:$1,0)-1))</f>
        <v>no</v>
      </c>
      <c r="AD8" s="458">
        <f t="shared" ca="1" si="1"/>
        <v>60.436507936507944</v>
      </c>
      <c r="AE8" s="459"/>
      <c r="AF8" s="459"/>
      <c r="AG8" s="460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</row>
    <row r="9" spans="1:130" x14ac:dyDescent="0.25">
      <c r="A9" s="456" t="str">
        <f>IF($A$1="m","Average Top 30 Men","Average Top 30 Women")</f>
        <v>Average Top 30 Men</v>
      </c>
      <c r="B9" s="457"/>
      <c r="C9" s="332">
        <f ca="1">IF(C$2="no","no",OFFSET(Data!$A$1,MATCH($A9,Data!$DT:$DT,0)-1,MATCH("Total/"&amp;C$1,Data!$1:$1,0)-1))</f>
        <v>3.9752066115702478</v>
      </c>
      <c r="D9" s="333">
        <f ca="1">IF(D$2="no","no",OFFSET(Data!$A$1,MATCH($A9,Data!$DT:$DT,0)-1,MATCH("Total/"&amp;D$1,Data!$1:$1,0)-1))</f>
        <v>3.7355371900826446</v>
      </c>
      <c r="E9" s="333">
        <f ca="1">IF(E$2="no","no",OFFSET(Data!$A$1,MATCH($A9,Data!$DT:$DT,0)-1,MATCH("Total/"&amp;E$1,Data!$1:$1,0)-1))</f>
        <v>3.2314049586776861</v>
      </c>
      <c r="F9" s="333">
        <f ca="1">IF(F$2="no","no",OFFSET(Data!$A$1,MATCH($A9,Data!$DT:$DT,0)-1,MATCH("Total/"&amp;F$1,Data!$1:$1,0)-1))</f>
        <v>4.4297520661157028</v>
      </c>
      <c r="G9" s="333">
        <f ca="1">IF(G$2="no","no",OFFSET(Data!$A$1,MATCH($A9,Data!$DT:$DT,0)-1,MATCH("Total/"&amp;G$1,Data!$1:$1,0)-1))</f>
        <v>3.053763440860215</v>
      </c>
      <c r="H9" s="333">
        <f ca="1">IF(H$2="no","no",OFFSET(Data!$A$1,MATCH($A9,Data!$DT:$DT,0)-1,MATCH("Total/"&amp;H$1,Data!$1:$1,0)-1))</f>
        <v>3.5950413223140494</v>
      </c>
      <c r="I9" s="333">
        <f ca="1">IF(I$2="no","no",OFFSET(Data!$A$1,MATCH($A9,Data!$DT:$DT,0)-1,MATCH("Total/"&amp;I$1,Data!$1:$1,0)-1))</f>
        <v>4</v>
      </c>
      <c r="J9" s="333">
        <f ca="1">IF(J$2="no","no",OFFSET(Data!$A$1,MATCH($A9,Data!$DT:$DT,0)-1,MATCH("Total/"&amp;J$1,Data!$1:$1,0)-1))</f>
        <v>3.1404958677685952</v>
      </c>
      <c r="K9" s="333">
        <f ca="1">IF(K$2="no","no",OFFSET(Data!$A$1,MATCH($A9,Data!$DT:$DT,0)-1,MATCH("Total/"&amp;K$1,Data!$1:$1,0)-1))</f>
        <v>2.6344086021505375</v>
      </c>
      <c r="L9" s="333">
        <f ca="1">IF(L$2="no","no",OFFSET(Data!$A$1,MATCH($A9,Data!$DT:$DT,0)-1,MATCH("Total/"&amp;L$1,Data!$1:$1,0)-1))</f>
        <v>3.096774193548387</v>
      </c>
      <c r="M9" s="333">
        <f ca="1">IF(M$2="no","no",OFFSET(Data!$A$1,MATCH($A9,Data!$DT:$DT,0)-1,MATCH("Total/"&amp;M$1,Data!$1:$1,0)-1))</f>
        <v>3.2975206611570247</v>
      </c>
      <c r="N9" s="333">
        <f ca="1">IF(N$2="no","no",OFFSET(Data!$A$1,MATCH($A9,Data!$DT:$DT,0)-1,MATCH("Total/"&amp;N$1,Data!$1:$1,0)-1))</f>
        <v>2.950413223140496</v>
      </c>
      <c r="O9" s="333">
        <f ca="1">IF(O$2="no","no",OFFSET(Data!$A$1,MATCH($A9,Data!$DT:$DT,0)-1,MATCH("Total/"&amp;O$1,Data!$1:$1,0)-1))</f>
        <v>3.924731182795699</v>
      </c>
      <c r="P9" s="333">
        <f ca="1">IF(P$2="no","no",OFFSET(Data!$A$1,MATCH($A9,Data!$DT:$DT,0)-1,MATCH("Total/"&amp;P$1,Data!$1:$1,0)-1))</f>
        <v>3.774193548387097</v>
      </c>
      <c r="Q9" s="333">
        <f ca="1">IF(Q$2="no","no",OFFSET(Data!$A$1,MATCH($A9,Data!$DT:$DT,0)-1,MATCH("Total/"&amp;Q$1,Data!$1:$1,0)-1))</f>
        <v>4.4946236559139781</v>
      </c>
      <c r="R9" s="333">
        <f ca="1">IF(R$2="no","no",OFFSET(Data!$A$1,MATCH($A9,Data!$DT:$DT,0)-1,MATCH("Total/"&amp;R$1,Data!$1:$1,0)-1))</f>
        <v>3.172043010752688</v>
      </c>
      <c r="S9" s="333">
        <f ca="1">IF(S$2="no","no",OFFSET(Data!$A$1,MATCH($A9,Data!$DT:$DT,0)-1,MATCH("Total/"&amp;S$1,Data!$1:$1,0)-1))</f>
        <v>3.010752688172043</v>
      </c>
      <c r="T9" s="331">
        <f ca="1">IF(T$2="no","no",OFFSET(Data!$A$1,MATCH($A9,Data!$DT:$DT,0)-1,MATCH("Total/"&amp;T$1,Data!$1:$1,0)-1))</f>
        <v>2.4838709677419355</v>
      </c>
      <c r="U9" s="333" t="str">
        <f ca="1">IF(U$2="no","no",OFFSET(Data!$A$1,MATCH($A9,Data!$DT:$DT,0)-1,MATCH("Total/"&amp;U$1,Data!$1:$1,0)-1))</f>
        <v>no</v>
      </c>
      <c r="V9" s="333" t="str">
        <f ca="1">IF(V$2="no","no",OFFSET(Data!$A$1,MATCH($A9,Data!$DT:$DT,0)-1,MATCH("Total/"&amp;V$1,Data!$1:$1,0)-1))</f>
        <v>no</v>
      </c>
      <c r="W9" s="333" t="str">
        <f ca="1">IF(W$2="no","no",OFFSET(Data!$A$1,MATCH($A9,Data!$DT:$DT,0)-1,MATCH("Total/"&amp;W$1,Data!$1:$1,0)-1))</f>
        <v>no</v>
      </c>
      <c r="X9" s="333" t="str">
        <f ca="1">IF(X$2="no","no",OFFSET(Data!$A$1,MATCH($A9,Data!$DT:$DT,0)-1,MATCH("Total/"&amp;X$1,Data!$1:$1,0)-1))</f>
        <v>no</v>
      </c>
      <c r="Y9" s="333" t="str">
        <f ca="1">IF(Y$2="no","no",OFFSET(Data!$A$1,MATCH($A9,Data!$DT:$DT,0)-1,MATCH("Total/"&amp;Y$1,Data!$1:$1,0)-1))</f>
        <v>no</v>
      </c>
      <c r="Z9" s="333" t="str">
        <f ca="1">IF(Z$2="no","no",OFFSET(Data!$A$1,MATCH($A9,Data!$DT:$DT,0)-1,MATCH("Total/"&amp;Z$1,Data!$1:$1,0)-1))</f>
        <v>no</v>
      </c>
      <c r="AA9" s="333" t="str">
        <f ca="1">IF(AA$2="no","no",OFFSET(Data!$A$1,MATCH($A9,Data!$DT:$DT,0)-1,MATCH("Total/"&amp;AA$1,Data!$1:$1,0)-1))</f>
        <v>no</v>
      </c>
      <c r="AB9" s="333" t="str">
        <f ca="1">IF(AB$2="no","no",OFFSET(Data!$A$1,MATCH($A9,Data!$DT:$DT,0)-1,MATCH("Total/"&amp;AB$1,Data!$1:$1,0)-1))</f>
        <v>no</v>
      </c>
      <c r="AC9" s="331" t="str">
        <f ca="1">IF(AC$2="no","no",OFFSET(Data!$A$1,MATCH($A9,Data!$DT:$DT,0)-1,MATCH("Total/"&amp;AC$1,Data!$1:$1,0)-1))</f>
        <v>no</v>
      </c>
      <c r="AD9" s="458">
        <f t="shared" ca="1" si="1"/>
        <v>62.000533191149017</v>
      </c>
      <c r="AE9" s="459"/>
      <c r="AF9" s="459"/>
      <c r="AG9" s="460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</row>
    <row r="10" spans="1:130" ht="15.75" thickBot="1" x14ac:dyDescent="0.3">
      <c r="A10" s="478" t="str">
        <f>IF($A$1="m","Average Men","Average Women")</f>
        <v>Average Men</v>
      </c>
      <c r="B10" s="479"/>
      <c r="C10" s="332">
        <f ca="1">IF(C$2="no","no",OFFSET(Data!$A$1,MATCH($A10,Data!$DT:$DT,0)-1,MATCH("Total/"&amp;C$1,Data!$1:$1,0)-1))</f>
        <v>4.1818181818181817</v>
      </c>
      <c r="D10" s="333">
        <f ca="1">IF(D$2="no","no",OFFSET(Data!$A$1,MATCH($A10,Data!$DT:$DT,0)-1,MATCH("Total/"&amp;D$1,Data!$1:$1,0)-1))</f>
        <v>3.9747474747474749</v>
      </c>
      <c r="E10" s="333">
        <f ca="1">IF(E$2="no","no",OFFSET(Data!$A$1,MATCH($A10,Data!$DT:$DT,0)-1,MATCH("Total/"&amp;E$1,Data!$1:$1,0)-1))</f>
        <v>3.3636363636363638</v>
      </c>
      <c r="F10" s="333">
        <f ca="1">IF(F$2="no","no",OFFSET(Data!$A$1,MATCH($A10,Data!$DT:$DT,0)-1,MATCH("Total/"&amp;F$1,Data!$1:$1,0)-1))</f>
        <v>4.7020202020202024</v>
      </c>
      <c r="G10" s="333">
        <f ca="1">IF(G$2="no","no",OFFSET(Data!$A$1,MATCH($A10,Data!$DT:$DT,0)-1,MATCH("Total/"&amp;G$1,Data!$1:$1,0)-1))</f>
        <v>3.2529411764705882</v>
      </c>
      <c r="H10" s="333">
        <f ca="1">IF(H$2="no","no",OFFSET(Data!$A$1,MATCH($A10,Data!$DT:$DT,0)-1,MATCH("Total/"&amp;H$1,Data!$1:$1,0)-1))</f>
        <v>3.8434343434343434</v>
      </c>
      <c r="I10" s="333">
        <f ca="1">IF(I$2="no","no",OFFSET(Data!$A$1,MATCH($A10,Data!$DT:$DT,0)-1,MATCH("Total/"&amp;I$1,Data!$1:$1,0)-1))</f>
        <v>4.2525252525252526</v>
      </c>
      <c r="J10" s="333">
        <f ca="1">IF(J$2="no","no",OFFSET(Data!$A$1,MATCH($A10,Data!$DT:$DT,0)-1,MATCH("Total/"&amp;J$1,Data!$1:$1,0)-1))</f>
        <v>3.4090909090909092</v>
      </c>
      <c r="K10" s="333">
        <f ca="1">IF(K$2="no","no",OFFSET(Data!$A$1,MATCH($A10,Data!$DT:$DT,0)-1,MATCH("Total/"&amp;K$1,Data!$1:$1,0)-1))</f>
        <v>2.8176470588235296</v>
      </c>
      <c r="L10" s="333">
        <f ca="1">IF(L$2="no","no",OFFSET(Data!$A$1,MATCH($A10,Data!$DT:$DT,0)-1,MATCH("Total/"&amp;L$1,Data!$1:$1,0)-1))</f>
        <v>3.3647058823529412</v>
      </c>
      <c r="M10" s="333">
        <f ca="1">IF(M$2="no","no",OFFSET(Data!$A$1,MATCH($A10,Data!$DT:$DT,0)-1,MATCH("Total/"&amp;M$1,Data!$1:$1,0)-1))</f>
        <v>3.3434343434343434</v>
      </c>
      <c r="N10" s="333">
        <f ca="1">IF(N$2="no","no",OFFSET(Data!$A$1,MATCH($A10,Data!$DT:$DT,0)-1,MATCH("Total/"&amp;N$1,Data!$1:$1,0)-1))</f>
        <v>3.1363636363636362</v>
      </c>
      <c r="O10" s="333">
        <f ca="1">IF(O$2="no","no",OFFSET(Data!$A$1,MATCH($A10,Data!$DT:$DT,0)-1,MATCH("Total/"&amp;O$1,Data!$1:$1,0)-1))</f>
        <v>4.1117647058823525</v>
      </c>
      <c r="P10" s="333">
        <f ca="1">IF(P$2="no","no",OFFSET(Data!$A$1,MATCH($A10,Data!$DT:$DT,0)-1,MATCH("Total/"&amp;P$1,Data!$1:$1,0)-1))</f>
        <v>4.0941176470588232</v>
      </c>
      <c r="Q10" s="333">
        <f ca="1">IF(Q$2="no","no",OFFSET(Data!$A$1,MATCH($A10,Data!$DT:$DT,0)-1,MATCH("Total/"&amp;Q$1,Data!$1:$1,0)-1))</f>
        <v>4.7588235294117647</v>
      </c>
      <c r="R10" s="333">
        <f ca="1">IF(R$2="no","no",OFFSET(Data!$A$1,MATCH($A10,Data!$DT:$DT,0)-1,MATCH("Total/"&amp;R$1,Data!$1:$1,0)-1))</f>
        <v>3.3941176470588235</v>
      </c>
      <c r="S10" s="333">
        <f ca="1">IF(S$2="no","no",OFFSET(Data!$A$1,MATCH($A10,Data!$DT:$DT,0)-1,MATCH("Total/"&amp;S$1,Data!$1:$1,0)-1))</f>
        <v>3.2294117647058824</v>
      </c>
      <c r="T10" s="331">
        <f ca="1">IF(T$2="no","no",OFFSET(Data!$A$1,MATCH($A10,Data!$DT:$DT,0)-1,MATCH("Total/"&amp;T$1,Data!$1:$1,0)-1))</f>
        <v>2.6470588235294117</v>
      </c>
      <c r="U10" s="333" t="str">
        <f ca="1">IF(U$2="no","no",OFFSET(Data!$A$1,MATCH($A10,Data!$DT:$DT,0)-1,MATCH("Total/"&amp;U$1,Data!$1:$1,0)-1))</f>
        <v>no</v>
      </c>
      <c r="V10" s="333" t="str">
        <f ca="1">IF(V$2="no","no",OFFSET(Data!$A$1,MATCH($A10,Data!$DT:$DT,0)-1,MATCH("Total/"&amp;V$1,Data!$1:$1,0)-1))</f>
        <v>no</v>
      </c>
      <c r="W10" s="333" t="str">
        <f ca="1">IF(W$2="no","no",OFFSET(Data!$A$1,MATCH($A10,Data!$DT:$DT,0)-1,MATCH("Total/"&amp;W$1,Data!$1:$1,0)-1))</f>
        <v>no</v>
      </c>
      <c r="X10" s="333" t="str">
        <f ca="1">IF(X$2="no","no",OFFSET(Data!$A$1,MATCH($A10,Data!$DT:$DT,0)-1,MATCH("Total/"&amp;X$1,Data!$1:$1,0)-1))</f>
        <v>no</v>
      </c>
      <c r="Y10" s="333" t="str">
        <f ca="1">IF(Y$2="no","no",OFFSET(Data!$A$1,MATCH($A10,Data!$DT:$DT,0)-1,MATCH("Total/"&amp;Y$1,Data!$1:$1,0)-1))</f>
        <v>no</v>
      </c>
      <c r="Z10" s="333" t="str">
        <f ca="1">IF(Z$2="no","no",OFFSET(Data!$A$1,MATCH($A10,Data!$DT:$DT,0)-1,MATCH("Total/"&amp;Z$1,Data!$1:$1,0)-1))</f>
        <v>no</v>
      </c>
      <c r="AA10" s="333" t="str">
        <f ca="1">IF(AA$2="no","no",OFFSET(Data!$A$1,MATCH($A10,Data!$DT:$DT,0)-1,MATCH("Total/"&amp;AA$1,Data!$1:$1,0)-1))</f>
        <v>no</v>
      </c>
      <c r="AB10" s="333" t="str">
        <f ca="1">IF(AB$2="no","no",OFFSET(Data!$A$1,MATCH($A10,Data!$DT:$DT,0)-1,MATCH("Total/"&amp;AB$1,Data!$1:$1,0)-1))</f>
        <v>no</v>
      </c>
      <c r="AC10" s="331" t="str">
        <f ca="1">IF(AC$2="no","no",OFFSET(Data!$A$1,MATCH($A10,Data!$DT:$DT,0)-1,MATCH("Total/"&amp;AC$1,Data!$1:$1,0)-1))</f>
        <v>no</v>
      </c>
      <c r="AD10" s="458">
        <f t="shared" ca="1" si="1"/>
        <v>65.877658942364818</v>
      </c>
      <c r="AE10" s="459"/>
      <c r="AF10" s="459"/>
      <c r="AG10" s="460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</row>
    <row r="11" spans="1:130" ht="16.5" thickBot="1" x14ac:dyDescent="0.3">
      <c r="A11" s="165" t="s">
        <v>160</v>
      </c>
      <c r="B11" s="182" t="s">
        <v>33</v>
      </c>
      <c r="C11" s="37" t="str">
        <f>IF($A$1="m","Average Top 5 Men","Average Top 5 Women")</f>
        <v>Average Top 5 Men</v>
      </c>
      <c r="D11" s="38" t="str">
        <f>IF($A$1="m","Average Men","Average Women")</f>
        <v>Average Men</v>
      </c>
      <c r="E11" s="38" t="str">
        <f>"Avg. "&amp;A12&amp;" vs. Avg. "&amp;A17&amp;" per Hole"</f>
        <v>Avg. Jakob Gusenbauer vs. Avg. Katharina Gusenbauer per Hole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66"/>
      <c r="U11" s="38"/>
      <c r="V11" s="38"/>
      <c r="W11" s="146"/>
      <c r="X11" s="146"/>
      <c r="Y11" s="146"/>
      <c r="Z11" s="146"/>
      <c r="AA11" s="146"/>
      <c r="AB11" s="146"/>
      <c r="AC11" s="146"/>
      <c r="AD11" s="178" t="s">
        <v>23</v>
      </c>
      <c r="AE11" s="169" t="s">
        <v>78</v>
      </c>
      <c r="AF11" s="170" t="s">
        <v>79</v>
      </c>
      <c r="AG11" s="169" t="s">
        <v>61</v>
      </c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</row>
    <row r="12" spans="1:130" ht="15.75" thickBot="1" x14ac:dyDescent="0.3">
      <c r="A12" s="164" t="s">
        <v>352</v>
      </c>
      <c r="B12" s="180" t="s">
        <v>28</v>
      </c>
      <c r="C12" s="72">
        <f ca="1">IF(ISERROR(OFFSET(Data!$A$1,MATCH($A$12,Data!$DT:$DT,0)-1,MATCH($B12&amp;"/"&amp;C$1,Data!$1:$1,0)-1))=TRUE,"",IF(OFFSET(Data!$A$1,MATCH($A$12,Data!$DT:$DT,0)-1,MATCH($B12&amp;"/"&amp;C$1,Data!$1:$1,0)-1)=0,"",OFFSET(Data!$A$1,MATCH($A$12,Data!$DT:$DT,0)-1,MATCH($B12&amp;"/"&amp;C$1,Data!$1:$1,0)-1)))</f>
        <v>3</v>
      </c>
      <c r="D12" s="73">
        <f ca="1">IF(ISERROR(OFFSET(Data!$A$1,MATCH($A$12,Data!$DT:$DT,0)-1,MATCH($B12&amp;"/"&amp;D$1,Data!$1:$1,0)-1))=TRUE,"",IF(OFFSET(Data!$A$1,MATCH($A$12,Data!$DT:$DT,0)-1,MATCH($B12&amp;"/"&amp;D$1,Data!$1:$1,0)-1)=0,"",OFFSET(Data!$A$1,MATCH($A$12,Data!$DT:$DT,0)-1,MATCH($B12&amp;"/"&amp;D$1,Data!$1:$1,0)-1)))</f>
        <v>4</v>
      </c>
      <c r="E12" s="73">
        <f ca="1">IF(ISERROR(OFFSET(Data!$A$1,MATCH($A$12,Data!$DT:$DT,0)-1,MATCH($B12&amp;"/"&amp;E$1,Data!$1:$1,0)-1))=TRUE,"",IF(OFFSET(Data!$A$1,MATCH($A$12,Data!$DT:$DT,0)-1,MATCH($B12&amp;"/"&amp;E$1,Data!$1:$1,0)-1)=0,"",OFFSET(Data!$A$1,MATCH($A$12,Data!$DT:$DT,0)-1,MATCH($B12&amp;"/"&amp;E$1,Data!$1:$1,0)-1)))</f>
        <v>2</v>
      </c>
      <c r="F12" s="73">
        <f ca="1">IF(ISERROR(OFFSET(Data!$A$1,MATCH($A$12,Data!$DT:$DT,0)-1,MATCH($B12&amp;"/"&amp;F$1,Data!$1:$1,0)-1))=TRUE,"",IF(OFFSET(Data!$A$1,MATCH($A$12,Data!$DT:$DT,0)-1,MATCH($B12&amp;"/"&amp;F$1,Data!$1:$1,0)-1)=0,"",OFFSET(Data!$A$1,MATCH($A$12,Data!$DT:$DT,0)-1,MATCH($B12&amp;"/"&amp;F$1,Data!$1:$1,0)-1)))</f>
        <v>2</v>
      </c>
      <c r="G12" s="73">
        <f ca="1">IF(ISERROR(OFFSET(Data!$A$1,MATCH($A$12,Data!$DT:$DT,0)-1,MATCH($B12&amp;"/"&amp;G$1,Data!$1:$1,0)-1))=TRUE,"",IF(OFFSET(Data!$A$1,MATCH($A$12,Data!$DT:$DT,0)-1,MATCH($B12&amp;"/"&amp;G$1,Data!$1:$1,0)-1)=0,"",OFFSET(Data!$A$1,MATCH($A$12,Data!$DT:$DT,0)-1,MATCH($B12&amp;"/"&amp;G$1,Data!$1:$1,0)-1)))</f>
        <v>3</v>
      </c>
      <c r="H12" s="73">
        <f ca="1">IF(ISERROR(OFFSET(Data!$A$1,MATCH($A$12,Data!$DT:$DT,0)-1,MATCH($B12&amp;"/"&amp;H$1,Data!$1:$1,0)-1))=TRUE,"",IF(OFFSET(Data!$A$1,MATCH($A$12,Data!$DT:$DT,0)-1,MATCH($B12&amp;"/"&amp;H$1,Data!$1:$1,0)-1)=0,"",OFFSET(Data!$A$1,MATCH($A$12,Data!$DT:$DT,0)-1,MATCH($B12&amp;"/"&amp;H$1,Data!$1:$1,0)-1)))</f>
        <v>2</v>
      </c>
      <c r="I12" s="73">
        <f ca="1">IF(ISERROR(OFFSET(Data!$A$1,MATCH($A$12,Data!$DT:$DT,0)-1,MATCH($B12&amp;"/"&amp;I$1,Data!$1:$1,0)-1))=TRUE,"",IF(OFFSET(Data!$A$1,MATCH($A$12,Data!$DT:$DT,0)-1,MATCH($B12&amp;"/"&amp;I$1,Data!$1:$1,0)-1)=0,"",OFFSET(Data!$A$1,MATCH($A$12,Data!$DT:$DT,0)-1,MATCH($B12&amp;"/"&amp;I$1,Data!$1:$1,0)-1)))</f>
        <v>3</v>
      </c>
      <c r="J12" s="73">
        <f ca="1">IF(ISERROR(OFFSET(Data!$A$1,MATCH($A$12,Data!$DT:$DT,0)-1,MATCH($B12&amp;"/"&amp;J$1,Data!$1:$1,0)-1))=TRUE,"",IF(OFFSET(Data!$A$1,MATCH($A$12,Data!$DT:$DT,0)-1,MATCH($B12&amp;"/"&amp;J$1,Data!$1:$1,0)-1)=0,"",OFFSET(Data!$A$1,MATCH($A$12,Data!$DT:$DT,0)-1,MATCH($B12&amp;"/"&amp;J$1,Data!$1:$1,0)-1)))</f>
        <v>2</v>
      </c>
      <c r="K12" s="73">
        <f ca="1">IF(ISERROR(OFFSET(Data!$A$1,MATCH($A$12,Data!$DT:$DT,0)-1,MATCH($B12&amp;"/"&amp;K$1,Data!$1:$1,0)-1))=TRUE,"",IF(OFFSET(Data!$A$1,MATCH($A$12,Data!$DT:$DT,0)-1,MATCH($B12&amp;"/"&amp;K$1,Data!$1:$1,0)-1)=0,"",OFFSET(Data!$A$1,MATCH($A$12,Data!$DT:$DT,0)-1,MATCH($B12&amp;"/"&amp;K$1,Data!$1:$1,0)-1)))</f>
        <v>4</v>
      </c>
      <c r="L12" s="73">
        <f ca="1">IF(ISERROR(OFFSET(Data!$A$1,MATCH($A$12,Data!$DT:$DT,0)-1,MATCH($B12&amp;"/"&amp;L$1,Data!$1:$1,0)-1))=TRUE,"",IF(OFFSET(Data!$A$1,MATCH($A$12,Data!$DT:$DT,0)-1,MATCH($B12&amp;"/"&amp;L$1,Data!$1:$1,0)-1)=0,"",OFFSET(Data!$A$1,MATCH($A$12,Data!$DT:$DT,0)-1,MATCH($B12&amp;"/"&amp;L$1,Data!$1:$1,0)-1)))</f>
        <v>3</v>
      </c>
      <c r="M12" s="73">
        <f ca="1">IF(ISERROR(OFFSET(Data!$A$1,MATCH($A$12,Data!$DT:$DT,0)-1,MATCH($B12&amp;"/"&amp;M$1,Data!$1:$1,0)-1))=TRUE,"",IF(OFFSET(Data!$A$1,MATCH($A$12,Data!$DT:$DT,0)-1,MATCH($B12&amp;"/"&amp;M$1,Data!$1:$1,0)-1)=0,"",OFFSET(Data!$A$1,MATCH($A$12,Data!$DT:$DT,0)-1,MATCH($B12&amp;"/"&amp;M$1,Data!$1:$1,0)-1)))</f>
        <v>3</v>
      </c>
      <c r="N12" s="73">
        <f ca="1">IF(ISERROR(OFFSET(Data!$A$1,MATCH($A$12,Data!$DT:$DT,0)-1,MATCH($B12&amp;"/"&amp;N$1,Data!$1:$1,0)-1))=TRUE,"",IF(OFFSET(Data!$A$1,MATCH($A$12,Data!$DT:$DT,0)-1,MATCH($B12&amp;"/"&amp;N$1,Data!$1:$1,0)-1)=0,"",OFFSET(Data!$A$1,MATCH($A$12,Data!$DT:$DT,0)-1,MATCH($B12&amp;"/"&amp;N$1,Data!$1:$1,0)-1)))</f>
        <v>3</v>
      </c>
      <c r="O12" s="73">
        <f ca="1">IF(ISERROR(OFFSET(Data!$A$1,MATCH($A$12,Data!$DT:$DT,0)-1,MATCH($B12&amp;"/"&amp;O$1,Data!$1:$1,0)-1))=TRUE,"",IF(OFFSET(Data!$A$1,MATCH($A$12,Data!$DT:$DT,0)-1,MATCH($B12&amp;"/"&amp;O$1,Data!$1:$1,0)-1)=0,"",OFFSET(Data!$A$1,MATCH($A$12,Data!$DT:$DT,0)-1,MATCH($B12&amp;"/"&amp;O$1,Data!$1:$1,0)-1)))</f>
        <v>3</v>
      </c>
      <c r="P12" s="73">
        <f ca="1">IF(ISERROR(OFFSET(Data!$A$1,MATCH($A$12,Data!$DT:$DT,0)-1,MATCH($B12&amp;"/"&amp;P$1,Data!$1:$1,0)-1))=TRUE,"",IF(OFFSET(Data!$A$1,MATCH($A$12,Data!$DT:$DT,0)-1,MATCH($B12&amp;"/"&amp;P$1,Data!$1:$1,0)-1)=0,"",OFFSET(Data!$A$1,MATCH($A$12,Data!$DT:$DT,0)-1,MATCH($B12&amp;"/"&amp;P$1,Data!$1:$1,0)-1)))</f>
        <v>3</v>
      </c>
      <c r="Q12" s="73">
        <f ca="1">IF(ISERROR(OFFSET(Data!$A$1,MATCH($A$12,Data!$DT:$DT,0)-1,MATCH($B12&amp;"/"&amp;Q$1,Data!$1:$1,0)-1))=TRUE,"",IF(OFFSET(Data!$A$1,MATCH($A$12,Data!$DT:$DT,0)-1,MATCH($B12&amp;"/"&amp;Q$1,Data!$1:$1,0)-1)=0,"",OFFSET(Data!$A$1,MATCH($A$12,Data!$DT:$DT,0)-1,MATCH($B12&amp;"/"&amp;Q$1,Data!$1:$1,0)-1)))</f>
        <v>3</v>
      </c>
      <c r="R12" s="73">
        <f ca="1">IF(ISERROR(OFFSET(Data!$A$1,MATCH($A$12,Data!$DT:$DT,0)-1,MATCH($B12&amp;"/"&amp;R$1,Data!$1:$1,0)-1))=TRUE,"",IF(OFFSET(Data!$A$1,MATCH($A$12,Data!$DT:$DT,0)-1,MATCH($B12&amp;"/"&amp;R$1,Data!$1:$1,0)-1)=0,"",OFFSET(Data!$A$1,MATCH($A$12,Data!$DT:$DT,0)-1,MATCH($B12&amp;"/"&amp;R$1,Data!$1:$1,0)-1)))</f>
        <v>3</v>
      </c>
      <c r="S12" s="73">
        <f ca="1">IF(ISERROR(OFFSET(Data!$A$1,MATCH($A$12,Data!$DT:$DT,0)-1,MATCH($B12&amp;"/"&amp;S$1,Data!$1:$1,0)-1))=TRUE,"",IF(OFFSET(Data!$A$1,MATCH($A$12,Data!$DT:$DT,0)-1,MATCH($B12&amp;"/"&amp;S$1,Data!$1:$1,0)-1)=0,"",OFFSET(Data!$A$1,MATCH($A$12,Data!$DT:$DT,0)-1,MATCH($B12&amp;"/"&amp;S$1,Data!$1:$1,0)-1)))</f>
        <v>2</v>
      </c>
      <c r="T12" s="74">
        <f ca="1">IF(ISERROR(OFFSET(Data!$A$1,MATCH($A$12,Data!$DT:$DT,0)-1,MATCH($B12&amp;"/"&amp;T$1,Data!$1:$1,0)-1))=TRUE,"",IF(OFFSET(Data!$A$1,MATCH($A$12,Data!$DT:$DT,0)-1,MATCH($B12&amp;"/"&amp;T$1,Data!$1:$1,0)-1)=0,"",OFFSET(Data!$A$1,MATCH($A$12,Data!$DT:$DT,0)-1,MATCH($B12&amp;"/"&amp;T$1,Data!$1:$1,0)-1)))</f>
        <v>2</v>
      </c>
      <c r="U12" s="73" t="str">
        <f ca="1">IF(ISERROR(OFFSET(Data!$A$1,MATCH($A$12,Data!$DT:$DT,0)-1,MATCH($B12&amp;"/"&amp;U$1,Data!$1:$1,0)-1))=TRUE,"",IF(OFFSET(Data!$A$1,MATCH($A$12,Data!$DT:$DT,0)-1,MATCH($B12&amp;"/"&amp;U$1,Data!$1:$1,0)-1)=0,"",OFFSET(Data!$A$1,MATCH($A$12,Data!$DT:$DT,0)-1,MATCH($B12&amp;"/"&amp;U$1,Data!$1:$1,0)-1)))</f>
        <v/>
      </c>
      <c r="V12" s="73" t="str">
        <f ca="1">IF(ISERROR(OFFSET(Data!$A$1,MATCH($A$12,Data!$DT:$DT,0)-1,MATCH($B12&amp;"/"&amp;V$1,Data!$1:$1,0)-1))=TRUE,"",IF(OFFSET(Data!$A$1,MATCH($A$12,Data!$DT:$DT,0)-1,MATCH($B12&amp;"/"&amp;V$1,Data!$1:$1,0)-1)=0,"",OFFSET(Data!$A$1,MATCH($A$12,Data!$DT:$DT,0)-1,MATCH($B12&amp;"/"&amp;V$1,Data!$1:$1,0)-1)))</f>
        <v/>
      </c>
      <c r="W12" s="73" t="str">
        <f ca="1">IF(ISERROR(OFFSET(Data!$A$1,MATCH($A$12,Data!$DT:$DT,0)-1,MATCH($B12&amp;"/"&amp;W$1,Data!$1:$1,0)-1))=TRUE,"",IF(OFFSET(Data!$A$1,MATCH($A$12,Data!$DT:$DT,0)-1,MATCH($B12&amp;"/"&amp;W$1,Data!$1:$1,0)-1)=0,"",OFFSET(Data!$A$1,MATCH($A$12,Data!$DT:$DT,0)-1,MATCH($B12&amp;"/"&amp;W$1,Data!$1:$1,0)-1)))</f>
        <v/>
      </c>
      <c r="X12" s="73" t="str">
        <f ca="1">IF(ISERROR(OFFSET(Data!$A$1,MATCH($A$12,Data!$DT:$DT,0)-1,MATCH($B12&amp;"/"&amp;X$1,Data!$1:$1,0)-1))=TRUE,"",IF(OFFSET(Data!$A$1,MATCH($A$12,Data!$DT:$DT,0)-1,MATCH($B12&amp;"/"&amp;X$1,Data!$1:$1,0)-1)=0,"",OFFSET(Data!$A$1,MATCH($A$12,Data!$DT:$DT,0)-1,MATCH($B12&amp;"/"&amp;X$1,Data!$1:$1,0)-1)))</f>
        <v/>
      </c>
      <c r="Y12" s="73" t="str">
        <f ca="1">IF(ISERROR(OFFSET(Data!$A$1,MATCH($A$12,Data!$DT:$DT,0)-1,MATCH($B12&amp;"/"&amp;Y$1,Data!$1:$1,0)-1))=TRUE,"",IF(OFFSET(Data!$A$1,MATCH($A$12,Data!$DT:$DT,0)-1,MATCH($B12&amp;"/"&amp;Y$1,Data!$1:$1,0)-1)=0,"",OFFSET(Data!$A$1,MATCH($A$12,Data!$DT:$DT,0)-1,MATCH($B12&amp;"/"&amp;Y$1,Data!$1:$1,0)-1)))</f>
        <v/>
      </c>
      <c r="Z12" s="73" t="str">
        <f ca="1">IF(ISERROR(OFFSET(Data!$A$1,MATCH($A$12,Data!$DT:$DT,0)-1,MATCH($B12&amp;"/"&amp;Z$1,Data!$1:$1,0)-1))=TRUE,"",IF(OFFSET(Data!$A$1,MATCH($A$12,Data!$DT:$DT,0)-1,MATCH($B12&amp;"/"&amp;Z$1,Data!$1:$1,0)-1)=0,"",OFFSET(Data!$A$1,MATCH($A$12,Data!$DT:$DT,0)-1,MATCH($B12&amp;"/"&amp;Z$1,Data!$1:$1,0)-1)))</f>
        <v/>
      </c>
      <c r="AA12" s="73" t="str">
        <f ca="1">IF(ISERROR(OFFSET(Data!$A$1,MATCH($A$12,Data!$DT:$DT,0)-1,MATCH($B12&amp;"/"&amp;AA$1,Data!$1:$1,0)-1))=TRUE,"",IF(OFFSET(Data!$A$1,MATCH($A$12,Data!$DT:$DT,0)-1,MATCH($B12&amp;"/"&amp;AA$1,Data!$1:$1,0)-1)=0,"",OFFSET(Data!$A$1,MATCH($A$12,Data!$DT:$DT,0)-1,MATCH($B12&amp;"/"&amp;AA$1,Data!$1:$1,0)-1)))</f>
        <v/>
      </c>
      <c r="AB12" s="73" t="str">
        <f ca="1">IF(ISERROR(OFFSET(Data!$A$1,MATCH($A$12,Data!$DT:$DT,0)-1,MATCH($B12&amp;"/"&amp;AB$1,Data!$1:$1,0)-1))=TRUE,"",IF(OFFSET(Data!$A$1,MATCH($A$12,Data!$DT:$DT,0)-1,MATCH($B12&amp;"/"&amp;AB$1,Data!$1:$1,0)-1)=0,"",OFFSET(Data!$A$1,MATCH($A$12,Data!$DT:$DT,0)-1,MATCH($B12&amp;"/"&amp;AB$1,Data!$1:$1,0)-1)))</f>
        <v/>
      </c>
      <c r="AC12" s="74" t="str">
        <f ca="1">IF(ISERROR(OFFSET(Data!$A$1,MATCH($A$12,Data!$DT:$DT,0)-1,MATCH($B12&amp;"/"&amp;AC$1,Data!$1:$1,0)-1))=TRUE,"",IF(OFFSET(Data!$A$1,MATCH($A$12,Data!$DT:$DT,0)-1,MATCH($B12&amp;"/"&amp;AC$1,Data!$1:$1,0)-1)=0,"",OFFSET(Data!$A$1,MATCH($A$12,Data!$DT:$DT,0)-1,MATCH($B12&amp;"/"&amp;AC$1,Data!$1:$1,0)-1)))</f>
        <v/>
      </c>
      <c r="AD12" s="171">
        <f ca="1">SUMIF(A12:AA12,"&gt;0",A$2:AA$2)</f>
        <v>60</v>
      </c>
      <c r="AE12" s="172">
        <f t="shared" ref="AE12:AE21" ca="1" si="3">AF12-AD12</f>
        <v>-10</v>
      </c>
      <c r="AF12" s="171">
        <f t="shared" ref="AF12:AF21" ca="1" si="4">SUM(C12:AC12)</f>
        <v>50</v>
      </c>
      <c r="AG12" s="172">
        <f ca="1">AF12</f>
        <v>50</v>
      </c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204"/>
      <c r="BN12" s="204"/>
      <c r="BO12" s="204"/>
      <c r="BP12" s="204"/>
      <c r="BQ12" s="204"/>
      <c r="BR12" s="204"/>
      <c r="BS12" s="204"/>
      <c r="BT12" s="204"/>
      <c r="BU12" s="204"/>
      <c r="BV12" s="204"/>
      <c r="BW12" s="204"/>
      <c r="BX12" s="204"/>
      <c r="BY12" s="204"/>
      <c r="BZ12" s="204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</row>
    <row r="13" spans="1:130" x14ac:dyDescent="0.25">
      <c r="A13" s="166" t="str">
        <f>"Ranking: "&amp;INDEX(Data!DX:DX,MATCH(A12,Data!DT:DT,0))&amp;" / "&amp;IF($A$1="M","Men","Women")</f>
        <v>Ranking: 1 / Men</v>
      </c>
      <c r="B13" s="181" t="s">
        <v>29</v>
      </c>
      <c r="C13" s="68">
        <f ca="1">IF(ISERROR(OFFSET(Data!$A$1,MATCH($A$12,Data!$DT:$DT,0)-1,MATCH($B13&amp;"/"&amp;C$1,Data!$1:$1,0)-1))=TRUE,"",IF(OFFSET(Data!$A$1,MATCH($A$12,Data!$DT:$DT,0)-1,MATCH($B13&amp;"/"&amp;C$1,Data!$1:$1,0)-1)=0,"",OFFSET(Data!$A$1,MATCH($A$12,Data!$DT:$DT,0)-1,MATCH($B13&amp;"/"&amp;C$1,Data!$1:$1,0)-1)))</f>
        <v>3</v>
      </c>
      <c r="D13" s="69">
        <f ca="1">IF(ISERROR(OFFSET(Data!$A$1,MATCH($A$12,Data!$DT:$DT,0)-1,MATCH($B13&amp;"/"&amp;D$1,Data!$1:$1,0)-1))=TRUE,"",IF(OFFSET(Data!$A$1,MATCH($A$12,Data!$DT:$DT,0)-1,MATCH($B13&amp;"/"&amp;D$1,Data!$1:$1,0)-1)=0,"",OFFSET(Data!$A$1,MATCH($A$12,Data!$DT:$DT,0)-1,MATCH($B13&amp;"/"&amp;D$1,Data!$1:$1,0)-1)))</f>
        <v>4</v>
      </c>
      <c r="E13" s="69">
        <f ca="1">IF(ISERROR(OFFSET(Data!$A$1,MATCH($A$12,Data!$DT:$DT,0)-1,MATCH($B13&amp;"/"&amp;E$1,Data!$1:$1,0)-1))=TRUE,"",IF(OFFSET(Data!$A$1,MATCH($A$12,Data!$DT:$DT,0)-1,MATCH($B13&amp;"/"&amp;E$1,Data!$1:$1,0)-1)=0,"",OFFSET(Data!$A$1,MATCH($A$12,Data!$DT:$DT,0)-1,MATCH($B13&amp;"/"&amp;E$1,Data!$1:$1,0)-1)))</f>
        <v>3</v>
      </c>
      <c r="F13" s="69">
        <f ca="1">IF(ISERROR(OFFSET(Data!$A$1,MATCH($A$12,Data!$DT:$DT,0)-1,MATCH($B13&amp;"/"&amp;F$1,Data!$1:$1,0)-1))=TRUE,"",IF(OFFSET(Data!$A$1,MATCH($A$12,Data!$DT:$DT,0)-1,MATCH($B13&amp;"/"&amp;F$1,Data!$1:$1,0)-1)=0,"",OFFSET(Data!$A$1,MATCH($A$12,Data!$DT:$DT,0)-1,MATCH($B13&amp;"/"&amp;F$1,Data!$1:$1,0)-1)))</f>
        <v>4</v>
      </c>
      <c r="G13" s="69">
        <f ca="1">IF(ISERROR(OFFSET(Data!$A$1,MATCH($A$12,Data!$DT:$DT,0)-1,MATCH($B13&amp;"/"&amp;G$1,Data!$1:$1,0)-1))=TRUE,"",IF(OFFSET(Data!$A$1,MATCH($A$12,Data!$DT:$DT,0)-1,MATCH($B13&amp;"/"&amp;G$1,Data!$1:$1,0)-1)=0,"",OFFSET(Data!$A$1,MATCH($A$12,Data!$DT:$DT,0)-1,MATCH($B13&amp;"/"&amp;G$1,Data!$1:$1,0)-1)))</f>
        <v>4</v>
      </c>
      <c r="H13" s="69">
        <f ca="1">IF(ISERROR(OFFSET(Data!$A$1,MATCH($A$12,Data!$DT:$DT,0)-1,MATCH($B13&amp;"/"&amp;H$1,Data!$1:$1,0)-1))=TRUE,"",IF(OFFSET(Data!$A$1,MATCH($A$12,Data!$DT:$DT,0)-1,MATCH($B13&amp;"/"&amp;H$1,Data!$1:$1,0)-1)=0,"",OFFSET(Data!$A$1,MATCH($A$12,Data!$DT:$DT,0)-1,MATCH($B13&amp;"/"&amp;H$1,Data!$1:$1,0)-1)))</f>
        <v>2</v>
      </c>
      <c r="I13" s="69">
        <f ca="1">IF(ISERROR(OFFSET(Data!$A$1,MATCH($A$12,Data!$DT:$DT,0)-1,MATCH($B13&amp;"/"&amp;I$1,Data!$1:$1,0)-1))=TRUE,"",IF(OFFSET(Data!$A$1,MATCH($A$12,Data!$DT:$DT,0)-1,MATCH($B13&amp;"/"&amp;I$1,Data!$1:$1,0)-1)=0,"",OFFSET(Data!$A$1,MATCH($A$12,Data!$DT:$DT,0)-1,MATCH($B13&amp;"/"&amp;I$1,Data!$1:$1,0)-1)))</f>
        <v>3</v>
      </c>
      <c r="J13" s="69">
        <f ca="1">IF(ISERROR(OFFSET(Data!$A$1,MATCH($A$12,Data!$DT:$DT,0)-1,MATCH($B13&amp;"/"&amp;J$1,Data!$1:$1,0)-1))=TRUE,"",IF(OFFSET(Data!$A$1,MATCH($A$12,Data!$DT:$DT,0)-1,MATCH($B13&amp;"/"&amp;J$1,Data!$1:$1,0)-1)=0,"",OFFSET(Data!$A$1,MATCH($A$12,Data!$DT:$DT,0)-1,MATCH($B13&amp;"/"&amp;J$1,Data!$1:$1,0)-1)))</f>
        <v>2</v>
      </c>
      <c r="K13" s="69">
        <f ca="1">IF(ISERROR(OFFSET(Data!$A$1,MATCH($A$12,Data!$DT:$DT,0)-1,MATCH($B13&amp;"/"&amp;K$1,Data!$1:$1,0)-1))=TRUE,"",IF(OFFSET(Data!$A$1,MATCH($A$12,Data!$DT:$DT,0)-1,MATCH($B13&amp;"/"&amp;K$1,Data!$1:$1,0)-1)=0,"",OFFSET(Data!$A$1,MATCH($A$12,Data!$DT:$DT,0)-1,MATCH($B13&amp;"/"&amp;K$1,Data!$1:$1,0)-1)))</f>
        <v>2</v>
      </c>
      <c r="L13" s="69">
        <f ca="1">IF(ISERROR(OFFSET(Data!$A$1,MATCH($A$12,Data!$DT:$DT,0)-1,MATCH($B13&amp;"/"&amp;L$1,Data!$1:$1,0)-1))=TRUE,"",IF(OFFSET(Data!$A$1,MATCH($A$12,Data!$DT:$DT,0)-1,MATCH($B13&amp;"/"&amp;L$1,Data!$1:$1,0)-1)=0,"",OFFSET(Data!$A$1,MATCH($A$12,Data!$DT:$DT,0)-1,MATCH($B13&amp;"/"&amp;L$1,Data!$1:$1,0)-1)))</f>
        <v>3</v>
      </c>
      <c r="M13" s="69">
        <f ca="1">IF(ISERROR(OFFSET(Data!$A$1,MATCH($A$12,Data!$DT:$DT,0)-1,MATCH($B13&amp;"/"&amp;M$1,Data!$1:$1,0)-1))=TRUE,"",IF(OFFSET(Data!$A$1,MATCH($A$12,Data!$DT:$DT,0)-1,MATCH($B13&amp;"/"&amp;M$1,Data!$1:$1,0)-1)=0,"",OFFSET(Data!$A$1,MATCH($A$12,Data!$DT:$DT,0)-1,MATCH($B13&amp;"/"&amp;M$1,Data!$1:$1,0)-1)))</f>
        <v>2</v>
      </c>
      <c r="N13" s="69">
        <f ca="1">IF(ISERROR(OFFSET(Data!$A$1,MATCH($A$12,Data!$DT:$DT,0)-1,MATCH($B13&amp;"/"&amp;N$1,Data!$1:$1,0)-1))=TRUE,"",IF(OFFSET(Data!$A$1,MATCH($A$12,Data!$DT:$DT,0)-1,MATCH($B13&amp;"/"&amp;N$1,Data!$1:$1,0)-1)=0,"",OFFSET(Data!$A$1,MATCH($A$12,Data!$DT:$DT,0)-1,MATCH($B13&amp;"/"&amp;N$1,Data!$1:$1,0)-1)))</f>
        <v>3</v>
      </c>
      <c r="O13" s="69">
        <f ca="1">IF(ISERROR(OFFSET(Data!$A$1,MATCH($A$12,Data!$DT:$DT,0)-1,MATCH($B13&amp;"/"&amp;O$1,Data!$1:$1,0)-1))=TRUE,"",IF(OFFSET(Data!$A$1,MATCH($A$12,Data!$DT:$DT,0)-1,MATCH($B13&amp;"/"&amp;O$1,Data!$1:$1,0)-1)=0,"",OFFSET(Data!$A$1,MATCH($A$12,Data!$DT:$DT,0)-1,MATCH($B13&amp;"/"&amp;O$1,Data!$1:$1,0)-1)))</f>
        <v>3</v>
      </c>
      <c r="P13" s="69">
        <f ca="1">IF(ISERROR(OFFSET(Data!$A$1,MATCH($A$12,Data!$DT:$DT,0)-1,MATCH($B13&amp;"/"&amp;P$1,Data!$1:$1,0)-1))=TRUE,"",IF(OFFSET(Data!$A$1,MATCH($A$12,Data!$DT:$DT,0)-1,MATCH($B13&amp;"/"&amp;P$1,Data!$1:$1,0)-1)=0,"",OFFSET(Data!$A$1,MATCH($A$12,Data!$DT:$DT,0)-1,MATCH($B13&amp;"/"&amp;P$1,Data!$1:$1,0)-1)))</f>
        <v>3</v>
      </c>
      <c r="Q13" s="69">
        <f ca="1">IF(ISERROR(OFFSET(Data!$A$1,MATCH($A$12,Data!$DT:$DT,0)-1,MATCH($B13&amp;"/"&amp;Q$1,Data!$1:$1,0)-1))=TRUE,"",IF(OFFSET(Data!$A$1,MATCH($A$12,Data!$DT:$DT,0)-1,MATCH($B13&amp;"/"&amp;Q$1,Data!$1:$1,0)-1)=0,"",OFFSET(Data!$A$1,MATCH($A$12,Data!$DT:$DT,0)-1,MATCH($B13&amp;"/"&amp;Q$1,Data!$1:$1,0)-1)))</f>
        <v>4</v>
      </c>
      <c r="R13" s="69">
        <f ca="1">IF(ISERROR(OFFSET(Data!$A$1,MATCH($A$12,Data!$DT:$DT,0)-1,MATCH($B13&amp;"/"&amp;R$1,Data!$1:$1,0)-1))=TRUE,"",IF(OFFSET(Data!$A$1,MATCH($A$12,Data!$DT:$DT,0)-1,MATCH($B13&amp;"/"&amp;R$1,Data!$1:$1,0)-1)=0,"",OFFSET(Data!$A$1,MATCH($A$12,Data!$DT:$DT,0)-1,MATCH($B13&amp;"/"&amp;R$1,Data!$1:$1,0)-1)))</f>
        <v>2</v>
      </c>
      <c r="S13" s="69">
        <f ca="1">IF(ISERROR(OFFSET(Data!$A$1,MATCH($A$12,Data!$DT:$DT,0)-1,MATCH($B13&amp;"/"&amp;S$1,Data!$1:$1,0)-1))=TRUE,"",IF(OFFSET(Data!$A$1,MATCH($A$12,Data!$DT:$DT,0)-1,MATCH($B13&amp;"/"&amp;S$1,Data!$1:$1,0)-1)=0,"",OFFSET(Data!$A$1,MATCH($A$12,Data!$DT:$DT,0)-1,MATCH($B13&amp;"/"&amp;S$1,Data!$1:$1,0)-1)))</f>
        <v>2</v>
      </c>
      <c r="T13" s="70">
        <f ca="1">IF(ISERROR(OFFSET(Data!$A$1,MATCH($A$12,Data!$DT:$DT,0)-1,MATCH($B13&amp;"/"&amp;T$1,Data!$1:$1,0)-1))=TRUE,"",IF(OFFSET(Data!$A$1,MATCH($A$12,Data!$DT:$DT,0)-1,MATCH($B13&amp;"/"&amp;T$1,Data!$1:$1,0)-1)=0,"",OFFSET(Data!$A$1,MATCH($A$12,Data!$DT:$DT,0)-1,MATCH($B13&amp;"/"&amp;T$1,Data!$1:$1,0)-1)))</f>
        <v>2</v>
      </c>
      <c r="U13" s="69" t="str">
        <f ca="1">IF(ISERROR(OFFSET(Data!$A$1,MATCH($A$12,Data!$DT:$DT,0)-1,MATCH($B13&amp;"/"&amp;U$1,Data!$1:$1,0)-1))=TRUE,"",IF(OFFSET(Data!$A$1,MATCH($A$12,Data!$DT:$DT,0)-1,MATCH($B13&amp;"/"&amp;U$1,Data!$1:$1,0)-1)=0,"",OFFSET(Data!$A$1,MATCH($A$12,Data!$DT:$DT,0)-1,MATCH($B13&amp;"/"&amp;U$1,Data!$1:$1,0)-1)))</f>
        <v/>
      </c>
      <c r="V13" s="69" t="str">
        <f ca="1">IF(ISERROR(OFFSET(Data!$A$1,MATCH($A$12,Data!$DT:$DT,0)-1,MATCH($B13&amp;"/"&amp;V$1,Data!$1:$1,0)-1))=TRUE,"",IF(OFFSET(Data!$A$1,MATCH($A$12,Data!$DT:$DT,0)-1,MATCH($B13&amp;"/"&amp;V$1,Data!$1:$1,0)-1)=0,"",OFFSET(Data!$A$1,MATCH($A$12,Data!$DT:$DT,0)-1,MATCH($B13&amp;"/"&amp;V$1,Data!$1:$1,0)-1)))</f>
        <v/>
      </c>
      <c r="W13" s="69" t="str">
        <f ca="1">IF(ISERROR(OFFSET(Data!$A$1,MATCH($A$12,Data!$DT:$DT,0)-1,MATCH($B13&amp;"/"&amp;W$1,Data!$1:$1,0)-1))=TRUE,"",IF(OFFSET(Data!$A$1,MATCH($A$12,Data!$DT:$DT,0)-1,MATCH($B13&amp;"/"&amp;W$1,Data!$1:$1,0)-1)=0,"",OFFSET(Data!$A$1,MATCH($A$12,Data!$DT:$DT,0)-1,MATCH($B13&amp;"/"&amp;W$1,Data!$1:$1,0)-1)))</f>
        <v/>
      </c>
      <c r="X13" s="69" t="str">
        <f ca="1">IF(ISERROR(OFFSET(Data!$A$1,MATCH($A$12,Data!$DT:$DT,0)-1,MATCH($B13&amp;"/"&amp;X$1,Data!$1:$1,0)-1))=TRUE,"",IF(OFFSET(Data!$A$1,MATCH($A$12,Data!$DT:$DT,0)-1,MATCH($B13&amp;"/"&amp;X$1,Data!$1:$1,0)-1)=0,"",OFFSET(Data!$A$1,MATCH($A$12,Data!$DT:$DT,0)-1,MATCH($B13&amp;"/"&amp;X$1,Data!$1:$1,0)-1)))</f>
        <v/>
      </c>
      <c r="Y13" s="69" t="str">
        <f ca="1">IF(ISERROR(OFFSET(Data!$A$1,MATCH($A$12,Data!$DT:$DT,0)-1,MATCH($B13&amp;"/"&amp;Y$1,Data!$1:$1,0)-1))=TRUE,"",IF(OFFSET(Data!$A$1,MATCH($A$12,Data!$DT:$DT,0)-1,MATCH($B13&amp;"/"&amp;Y$1,Data!$1:$1,0)-1)=0,"",OFFSET(Data!$A$1,MATCH($A$12,Data!$DT:$DT,0)-1,MATCH($B13&amp;"/"&amp;Y$1,Data!$1:$1,0)-1)))</f>
        <v/>
      </c>
      <c r="Z13" s="69" t="str">
        <f ca="1">IF(ISERROR(OFFSET(Data!$A$1,MATCH($A$12,Data!$DT:$DT,0)-1,MATCH($B13&amp;"/"&amp;Z$1,Data!$1:$1,0)-1))=TRUE,"",IF(OFFSET(Data!$A$1,MATCH($A$12,Data!$DT:$DT,0)-1,MATCH($B13&amp;"/"&amp;Z$1,Data!$1:$1,0)-1)=0,"",OFFSET(Data!$A$1,MATCH($A$12,Data!$DT:$DT,0)-1,MATCH($B13&amp;"/"&amp;Z$1,Data!$1:$1,0)-1)))</f>
        <v/>
      </c>
      <c r="AA13" s="69" t="str">
        <f ca="1">IF(ISERROR(OFFSET(Data!$A$1,MATCH($A$12,Data!$DT:$DT,0)-1,MATCH($B13&amp;"/"&amp;AA$1,Data!$1:$1,0)-1))=TRUE,"",IF(OFFSET(Data!$A$1,MATCH($A$12,Data!$DT:$DT,0)-1,MATCH($B13&amp;"/"&amp;AA$1,Data!$1:$1,0)-1)=0,"",OFFSET(Data!$A$1,MATCH($A$12,Data!$DT:$DT,0)-1,MATCH($B13&amp;"/"&amp;AA$1,Data!$1:$1,0)-1)))</f>
        <v/>
      </c>
      <c r="AB13" s="69" t="str">
        <f ca="1">IF(ISERROR(OFFSET(Data!$A$1,MATCH($A$12,Data!$DT:$DT,0)-1,MATCH($B13&amp;"/"&amp;AB$1,Data!$1:$1,0)-1))=TRUE,"",IF(OFFSET(Data!$A$1,MATCH($A$12,Data!$DT:$DT,0)-1,MATCH($B13&amp;"/"&amp;AB$1,Data!$1:$1,0)-1)=0,"",OFFSET(Data!$A$1,MATCH($A$12,Data!$DT:$DT,0)-1,MATCH($B13&amp;"/"&amp;AB$1,Data!$1:$1,0)-1)))</f>
        <v/>
      </c>
      <c r="AC13" s="70" t="str">
        <f ca="1">IF(ISERROR(OFFSET(Data!$A$1,MATCH($A$12,Data!$DT:$DT,0)-1,MATCH($B13&amp;"/"&amp;AC$1,Data!$1:$1,0)-1))=TRUE,"",IF(OFFSET(Data!$A$1,MATCH($A$12,Data!$DT:$DT,0)-1,MATCH($B13&amp;"/"&amp;AC$1,Data!$1:$1,0)-1)=0,"",OFFSET(Data!$A$1,MATCH($A$12,Data!$DT:$DT,0)-1,MATCH($B13&amp;"/"&amp;AC$1,Data!$1:$1,0)-1)))</f>
        <v/>
      </c>
      <c r="AD13" s="173">
        <f t="shared" ref="AD13:AD21" ca="1" si="5">SUMIF(A13:AA13,"&gt;0",A$2:AA$2)</f>
        <v>60</v>
      </c>
      <c r="AE13" s="174">
        <f t="shared" ca="1" si="3"/>
        <v>-9</v>
      </c>
      <c r="AF13" s="173">
        <f t="shared" ca="1" si="4"/>
        <v>51</v>
      </c>
      <c r="AG13" s="174">
        <f ca="1">SUM(AF$12:AF13)</f>
        <v>101</v>
      </c>
      <c r="AP13" s="204"/>
    </row>
    <row r="14" spans="1:130" x14ac:dyDescent="0.25">
      <c r="A14" s="167"/>
      <c r="B14" s="181" t="s">
        <v>30</v>
      </c>
      <c r="C14" s="68">
        <f ca="1">IF(ISERROR(OFFSET(Data!$A$1,MATCH($A$12,Data!$DT:$DT,0)-1,MATCH($B14&amp;"/"&amp;C$1,Data!$1:$1,0)-1))=TRUE,"",IF(OFFSET(Data!$A$1,MATCH($A$12,Data!$DT:$DT,0)-1,MATCH($B14&amp;"/"&amp;C$1,Data!$1:$1,0)-1)=0,"",OFFSET(Data!$A$1,MATCH($A$12,Data!$DT:$DT,0)-1,MATCH($B14&amp;"/"&amp;C$1,Data!$1:$1,0)-1)))</f>
        <v>4</v>
      </c>
      <c r="D14" s="69">
        <f ca="1">IF(ISERROR(OFFSET(Data!$A$1,MATCH($A$12,Data!$DT:$DT,0)-1,MATCH($B14&amp;"/"&amp;D$1,Data!$1:$1,0)-1))=TRUE,"",IF(OFFSET(Data!$A$1,MATCH($A$12,Data!$DT:$DT,0)-1,MATCH($B14&amp;"/"&amp;D$1,Data!$1:$1,0)-1)=0,"",OFFSET(Data!$A$1,MATCH($A$12,Data!$DT:$DT,0)-1,MATCH($B14&amp;"/"&amp;D$1,Data!$1:$1,0)-1)))</f>
        <v>3</v>
      </c>
      <c r="E14" s="69">
        <f ca="1">IF(ISERROR(OFFSET(Data!$A$1,MATCH($A$12,Data!$DT:$DT,0)-1,MATCH($B14&amp;"/"&amp;E$1,Data!$1:$1,0)-1))=TRUE,"",IF(OFFSET(Data!$A$1,MATCH($A$12,Data!$DT:$DT,0)-1,MATCH($B14&amp;"/"&amp;E$1,Data!$1:$1,0)-1)=0,"",OFFSET(Data!$A$1,MATCH($A$12,Data!$DT:$DT,0)-1,MATCH($B14&amp;"/"&amp;E$1,Data!$1:$1,0)-1)))</f>
        <v>3</v>
      </c>
      <c r="F14" s="69">
        <f ca="1">IF(ISERROR(OFFSET(Data!$A$1,MATCH($A$12,Data!$DT:$DT,0)-1,MATCH($B14&amp;"/"&amp;F$1,Data!$1:$1,0)-1))=TRUE,"",IF(OFFSET(Data!$A$1,MATCH($A$12,Data!$DT:$DT,0)-1,MATCH($B14&amp;"/"&amp;F$1,Data!$1:$1,0)-1)=0,"",OFFSET(Data!$A$1,MATCH($A$12,Data!$DT:$DT,0)-1,MATCH($B14&amp;"/"&amp;F$1,Data!$1:$1,0)-1)))</f>
        <v>5</v>
      </c>
      <c r="G14" s="69">
        <f ca="1">IF(ISERROR(OFFSET(Data!$A$1,MATCH($A$12,Data!$DT:$DT,0)-1,MATCH($B14&amp;"/"&amp;G$1,Data!$1:$1,0)-1))=TRUE,"",IF(OFFSET(Data!$A$1,MATCH($A$12,Data!$DT:$DT,0)-1,MATCH($B14&amp;"/"&amp;G$1,Data!$1:$1,0)-1)=0,"",OFFSET(Data!$A$1,MATCH($A$12,Data!$DT:$DT,0)-1,MATCH($B14&amp;"/"&amp;G$1,Data!$1:$1,0)-1)))</f>
        <v>2</v>
      </c>
      <c r="H14" s="69">
        <f ca="1">IF(ISERROR(OFFSET(Data!$A$1,MATCH($A$12,Data!$DT:$DT,0)-1,MATCH($B14&amp;"/"&amp;H$1,Data!$1:$1,0)-1))=TRUE,"",IF(OFFSET(Data!$A$1,MATCH($A$12,Data!$DT:$DT,0)-1,MATCH($B14&amp;"/"&amp;H$1,Data!$1:$1,0)-1)=0,"",OFFSET(Data!$A$1,MATCH($A$12,Data!$DT:$DT,0)-1,MATCH($B14&amp;"/"&amp;H$1,Data!$1:$1,0)-1)))</f>
        <v>2</v>
      </c>
      <c r="I14" s="69">
        <f ca="1">IF(ISERROR(OFFSET(Data!$A$1,MATCH($A$12,Data!$DT:$DT,0)-1,MATCH($B14&amp;"/"&amp;I$1,Data!$1:$1,0)-1))=TRUE,"",IF(OFFSET(Data!$A$1,MATCH($A$12,Data!$DT:$DT,0)-1,MATCH($B14&amp;"/"&amp;I$1,Data!$1:$1,0)-1)=0,"",OFFSET(Data!$A$1,MATCH($A$12,Data!$DT:$DT,0)-1,MATCH($B14&amp;"/"&amp;I$1,Data!$1:$1,0)-1)))</f>
        <v>3</v>
      </c>
      <c r="J14" s="69">
        <f ca="1">IF(ISERROR(OFFSET(Data!$A$1,MATCH($A$12,Data!$DT:$DT,0)-1,MATCH($B14&amp;"/"&amp;J$1,Data!$1:$1,0)-1))=TRUE,"",IF(OFFSET(Data!$A$1,MATCH($A$12,Data!$DT:$DT,0)-1,MATCH($B14&amp;"/"&amp;J$1,Data!$1:$1,0)-1)=0,"",OFFSET(Data!$A$1,MATCH($A$12,Data!$DT:$DT,0)-1,MATCH($B14&amp;"/"&amp;J$1,Data!$1:$1,0)-1)))</f>
        <v>2</v>
      </c>
      <c r="K14" s="69">
        <f ca="1">IF(ISERROR(OFFSET(Data!$A$1,MATCH($A$12,Data!$DT:$DT,0)-1,MATCH($B14&amp;"/"&amp;K$1,Data!$1:$1,0)-1))=TRUE,"",IF(OFFSET(Data!$A$1,MATCH($A$12,Data!$DT:$DT,0)-1,MATCH($B14&amp;"/"&amp;K$1,Data!$1:$1,0)-1)=0,"",OFFSET(Data!$A$1,MATCH($A$12,Data!$DT:$DT,0)-1,MATCH($B14&amp;"/"&amp;K$1,Data!$1:$1,0)-1)))</f>
        <v>4</v>
      </c>
      <c r="L14" s="69">
        <f ca="1">IF(ISERROR(OFFSET(Data!$A$1,MATCH($A$12,Data!$DT:$DT,0)-1,MATCH($B14&amp;"/"&amp;L$1,Data!$1:$1,0)-1))=TRUE,"",IF(OFFSET(Data!$A$1,MATCH($A$12,Data!$DT:$DT,0)-1,MATCH($B14&amp;"/"&amp;L$1,Data!$1:$1,0)-1)=0,"",OFFSET(Data!$A$1,MATCH($A$12,Data!$DT:$DT,0)-1,MATCH($B14&amp;"/"&amp;L$1,Data!$1:$1,0)-1)))</f>
        <v>3</v>
      </c>
      <c r="M14" s="69">
        <f ca="1">IF(ISERROR(OFFSET(Data!$A$1,MATCH($A$12,Data!$DT:$DT,0)-1,MATCH($B14&amp;"/"&amp;M$1,Data!$1:$1,0)-1))=TRUE,"",IF(OFFSET(Data!$A$1,MATCH($A$12,Data!$DT:$DT,0)-1,MATCH($B14&amp;"/"&amp;M$1,Data!$1:$1,0)-1)=0,"",OFFSET(Data!$A$1,MATCH($A$12,Data!$DT:$DT,0)-1,MATCH($B14&amp;"/"&amp;M$1,Data!$1:$1,0)-1)))</f>
        <v>4</v>
      </c>
      <c r="N14" s="69">
        <f ca="1">IF(ISERROR(OFFSET(Data!$A$1,MATCH($A$12,Data!$DT:$DT,0)-1,MATCH($B14&amp;"/"&amp;N$1,Data!$1:$1,0)-1))=TRUE,"",IF(OFFSET(Data!$A$1,MATCH($A$12,Data!$DT:$DT,0)-1,MATCH($B14&amp;"/"&amp;N$1,Data!$1:$1,0)-1)=0,"",OFFSET(Data!$A$1,MATCH($A$12,Data!$DT:$DT,0)-1,MATCH($B14&amp;"/"&amp;N$1,Data!$1:$1,0)-1)))</f>
        <v>3</v>
      </c>
      <c r="O14" s="69">
        <f ca="1">IF(ISERROR(OFFSET(Data!$A$1,MATCH($A$12,Data!$DT:$DT,0)-1,MATCH($B14&amp;"/"&amp;O$1,Data!$1:$1,0)-1))=TRUE,"",IF(OFFSET(Data!$A$1,MATCH($A$12,Data!$DT:$DT,0)-1,MATCH($B14&amp;"/"&amp;O$1,Data!$1:$1,0)-1)=0,"",OFFSET(Data!$A$1,MATCH($A$12,Data!$DT:$DT,0)-1,MATCH($B14&amp;"/"&amp;O$1,Data!$1:$1,0)-1)))</f>
        <v>4</v>
      </c>
      <c r="P14" s="69">
        <f ca="1">IF(ISERROR(OFFSET(Data!$A$1,MATCH($A$12,Data!$DT:$DT,0)-1,MATCH($B14&amp;"/"&amp;P$1,Data!$1:$1,0)-1))=TRUE,"",IF(OFFSET(Data!$A$1,MATCH($A$12,Data!$DT:$DT,0)-1,MATCH($B14&amp;"/"&amp;P$1,Data!$1:$1,0)-1)=0,"",OFFSET(Data!$A$1,MATCH($A$12,Data!$DT:$DT,0)-1,MATCH($B14&amp;"/"&amp;P$1,Data!$1:$1,0)-1)))</f>
        <v>3</v>
      </c>
      <c r="Q14" s="69">
        <f ca="1">IF(ISERROR(OFFSET(Data!$A$1,MATCH($A$12,Data!$DT:$DT,0)-1,MATCH($B14&amp;"/"&amp;Q$1,Data!$1:$1,0)-1))=TRUE,"",IF(OFFSET(Data!$A$1,MATCH($A$12,Data!$DT:$DT,0)-1,MATCH($B14&amp;"/"&amp;Q$1,Data!$1:$1,0)-1)=0,"",OFFSET(Data!$A$1,MATCH($A$12,Data!$DT:$DT,0)-1,MATCH($B14&amp;"/"&amp;Q$1,Data!$1:$1,0)-1)))</f>
        <v>5</v>
      </c>
      <c r="R14" s="69">
        <f ca="1">IF(ISERROR(OFFSET(Data!$A$1,MATCH($A$12,Data!$DT:$DT,0)-1,MATCH($B14&amp;"/"&amp;R$1,Data!$1:$1,0)-1))=TRUE,"",IF(OFFSET(Data!$A$1,MATCH($A$12,Data!$DT:$DT,0)-1,MATCH($B14&amp;"/"&amp;R$1,Data!$1:$1,0)-1)=0,"",OFFSET(Data!$A$1,MATCH($A$12,Data!$DT:$DT,0)-1,MATCH($B14&amp;"/"&amp;R$1,Data!$1:$1,0)-1)))</f>
        <v>3</v>
      </c>
      <c r="S14" s="69">
        <f ca="1">IF(ISERROR(OFFSET(Data!$A$1,MATCH($A$12,Data!$DT:$DT,0)-1,MATCH($B14&amp;"/"&amp;S$1,Data!$1:$1,0)-1))=TRUE,"",IF(OFFSET(Data!$A$1,MATCH($A$12,Data!$DT:$DT,0)-1,MATCH($B14&amp;"/"&amp;S$1,Data!$1:$1,0)-1)=0,"",OFFSET(Data!$A$1,MATCH($A$12,Data!$DT:$DT,0)-1,MATCH($B14&amp;"/"&amp;S$1,Data!$1:$1,0)-1)))</f>
        <v>3</v>
      </c>
      <c r="T14" s="70">
        <f ca="1">IF(ISERROR(OFFSET(Data!$A$1,MATCH($A$12,Data!$DT:$DT,0)-1,MATCH($B14&amp;"/"&amp;T$1,Data!$1:$1,0)-1))=TRUE,"",IF(OFFSET(Data!$A$1,MATCH($A$12,Data!$DT:$DT,0)-1,MATCH($B14&amp;"/"&amp;T$1,Data!$1:$1,0)-1)=0,"",OFFSET(Data!$A$1,MATCH($A$12,Data!$DT:$DT,0)-1,MATCH($B14&amp;"/"&amp;T$1,Data!$1:$1,0)-1)))</f>
        <v>2</v>
      </c>
      <c r="U14" s="69" t="str">
        <f ca="1">IF(ISERROR(OFFSET(Data!$A$1,MATCH($A$12,Data!$DT:$DT,0)-1,MATCH($B14&amp;"/"&amp;U$1,Data!$1:$1,0)-1))=TRUE,"",IF(OFFSET(Data!$A$1,MATCH($A$12,Data!$DT:$DT,0)-1,MATCH($B14&amp;"/"&amp;U$1,Data!$1:$1,0)-1)=0,"",OFFSET(Data!$A$1,MATCH($A$12,Data!$DT:$DT,0)-1,MATCH($B14&amp;"/"&amp;U$1,Data!$1:$1,0)-1)))</f>
        <v/>
      </c>
      <c r="V14" s="69" t="str">
        <f ca="1">IF(ISERROR(OFFSET(Data!$A$1,MATCH($A$12,Data!$DT:$DT,0)-1,MATCH($B14&amp;"/"&amp;V$1,Data!$1:$1,0)-1))=TRUE,"",IF(OFFSET(Data!$A$1,MATCH($A$12,Data!$DT:$DT,0)-1,MATCH($B14&amp;"/"&amp;V$1,Data!$1:$1,0)-1)=0,"",OFFSET(Data!$A$1,MATCH($A$12,Data!$DT:$DT,0)-1,MATCH($B14&amp;"/"&amp;V$1,Data!$1:$1,0)-1)))</f>
        <v/>
      </c>
      <c r="W14" s="69" t="str">
        <f ca="1">IF(ISERROR(OFFSET(Data!$A$1,MATCH($A$12,Data!$DT:$DT,0)-1,MATCH($B14&amp;"/"&amp;W$1,Data!$1:$1,0)-1))=TRUE,"",IF(OFFSET(Data!$A$1,MATCH($A$12,Data!$DT:$DT,0)-1,MATCH($B14&amp;"/"&amp;W$1,Data!$1:$1,0)-1)=0,"",OFFSET(Data!$A$1,MATCH($A$12,Data!$DT:$DT,0)-1,MATCH($B14&amp;"/"&amp;W$1,Data!$1:$1,0)-1)))</f>
        <v/>
      </c>
      <c r="X14" s="69" t="str">
        <f ca="1">IF(ISERROR(OFFSET(Data!$A$1,MATCH($A$12,Data!$DT:$DT,0)-1,MATCH($B14&amp;"/"&amp;X$1,Data!$1:$1,0)-1))=TRUE,"",IF(OFFSET(Data!$A$1,MATCH($A$12,Data!$DT:$DT,0)-1,MATCH($B14&amp;"/"&amp;X$1,Data!$1:$1,0)-1)=0,"",OFFSET(Data!$A$1,MATCH($A$12,Data!$DT:$DT,0)-1,MATCH($B14&amp;"/"&amp;X$1,Data!$1:$1,0)-1)))</f>
        <v/>
      </c>
      <c r="Y14" s="69" t="str">
        <f ca="1">IF(ISERROR(OFFSET(Data!$A$1,MATCH($A$12,Data!$DT:$DT,0)-1,MATCH($B14&amp;"/"&amp;Y$1,Data!$1:$1,0)-1))=TRUE,"",IF(OFFSET(Data!$A$1,MATCH($A$12,Data!$DT:$DT,0)-1,MATCH($B14&amp;"/"&amp;Y$1,Data!$1:$1,0)-1)=0,"",OFFSET(Data!$A$1,MATCH($A$12,Data!$DT:$DT,0)-1,MATCH($B14&amp;"/"&amp;Y$1,Data!$1:$1,0)-1)))</f>
        <v/>
      </c>
      <c r="Z14" s="69" t="str">
        <f ca="1">IF(ISERROR(OFFSET(Data!$A$1,MATCH($A$12,Data!$DT:$DT,0)-1,MATCH($B14&amp;"/"&amp;Z$1,Data!$1:$1,0)-1))=TRUE,"",IF(OFFSET(Data!$A$1,MATCH($A$12,Data!$DT:$DT,0)-1,MATCH($B14&amp;"/"&amp;Z$1,Data!$1:$1,0)-1)=0,"",OFFSET(Data!$A$1,MATCH($A$12,Data!$DT:$DT,0)-1,MATCH($B14&amp;"/"&amp;Z$1,Data!$1:$1,0)-1)))</f>
        <v/>
      </c>
      <c r="AA14" s="69" t="str">
        <f ca="1">IF(ISERROR(OFFSET(Data!$A$1,MATCH($A$12,Data!$DT:$DT,0)-1,MATCH($B14&amp;"/"&amp;AA$1,Data!$1:$1,0)-1))=TRUE,"",IF(OFFSET(Data!$A$1,MATCH($A$12,Data!$DT:$DT,0)-1,MATCH($B14&amp;"/"&amp;AA$1,Data!$1:$1,0)-1)=0,"",OFFSET(Data!$A$1,MATCH($A$12,Data!$DT:$DT,0)-1,MATCH($B14&amp;"/"&amp;AA$1,Data!$1:$1,0)-1)))</f>
        <v/>
      </c>
      <c r="AB14" s="69" t="str">
        <f ca="1">IF(ISERROR(OFFSET(Data!$A$1,MATCH($A$12,Data!$DT:$DT,0)-1,MATCH($B14&amp;"/"&amp;AB$1,Data!$1:$1,0)-1))=TRUE,"",IF(OFFSET(Data!$A$1,MATCH($A$12,Data!$DT:$DT,0)-1,MATCH($B14&amp;"/"&amp;AB$1,Data!$1:$1,0)-1)=0,"",OFFSET(Data!$A$1,MATCH($A$12,Data!$DT:$DT,0)-1,MATCH($B14&amp;"/"&amp;AB$1,Data!$1:$1,0)-1)))</f>
        <v/>
      </c>
      <c r="AC14" s="70" t="str">
        <f ca="1">IF(ISERROR(OFFSET(Data!$A$1,MATCH($A$12,Data!$DT:$DT,0)-1,MATCH($B14&amp;"/"&amp;AC$1,Data!$1:$1,0)-1))=TRUE,"",IF(OFFSET(Data!$A$1,MATCH($A$12,Data!$DT:$DT,0)-1,MATCH($B14&amp;"/"&amp;AC$1,Data!$1:$1,0)-1)=0,"",OFFSET(Data!$A$1,MATCH($A$12,Data!$DT:$DT,0)-1,MATCH($B14&amp;"/"&amp;AC$1,Data!$1:$1,0)-1)))</f>
        <v/>
      </c>
      <c r="AD14" s="173">
        <f t="shared" ca="1" si="5"/>
        <v>60</v>
      </c>
      <c r="AE14" s="174">
        <f t="shared" ca="1" si="3"/>
        <v>-2</v>
      </c>
      <c r="AF14" s="173">
        <f t="shared" ca="1" si="4"/>
        <v>58</v>
      </c>
      <c r="AG14" s="174">
        <f ca="1">SUM(AF$12:AF14)</f>
        <v>159</v>
      </c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</row>
    <row r="15" spans="1:130" ht="15.75" thickBot="1" x14ac:dyDescent="0.3">
      <c r="A15" s="167"/>
      <c r="B15" s="181" t="s">
        <v>31</v>
      </c>
      <c r="C15" s="68">
        <f ca="1">IF(ISERROR(OFFSET(Data!$A$1,MATCH($A$12,Data!$DT:$DT,0)-1,MATCH($B15&amp;"/"&amp;C$1,Data!$1:$1,0)-1))=TRUE,"",IF(OFFSET(Data!$A$1,MATCH($A$12,Data!$DT:$DT,0)-1,MATCH($B15&amp;"/"&amp;C$1,Data!$1:$1,0)-1)=0,"",OFFSET(Data!$A$1,MATCH($A$12,Data!$DT:$DT,0)-1,MATCH($B15&amp;"/"&amp;C$1,Data!$1:$1,0)-1)))</f>
        <v>3</v>
      </c>
      <c r="D15" s="69">
        <f ca="1">IF(ISERROR(OFFSET(Data!$A$1,MATCH($A$12,Data!$DT:$DT,0)-1,MATCH($B15&amp;"/"&amp;D$1,Data!$1:$1,0)-1))=TRUE,"",IF(OFFSET(Data!$A$1,MATCH($A$12,Data!$DT:$DT,0)-1,MATCH($B15&amp;"/"&amp;D$1,Data!$1:$1,0)-1)=0,"",OFFSET(Data!$A$1,MATCH($A$12,Data!$DT:$DT,0)-1,MATCH($B15&amp;"/"&amp;D$1,Data!$1:$1,0)-1)))</f>
        <v>3</v>
      </c>
      <c r="E15" s="69">
        <f ca="1">IF(ISERROR(OFFSET(Data!$A$1,MATCH($A$12,Data!$DT:$DT,0)-1,MATCH($B15&amp;"/"&amp;E$1,Data!$1:$1,0)-1))=TRUE,"",IF(OFFSET(Data!$A$1,MATCH($A$12,Data!$DT:$DT,0)-1,MATCH($B15&amp;"/"&amp;E$1,Data!$1:$1,0)-1)=0,"",OFFSET(Data!$A$1,MATCH($A$12,Data!$DT:$DT,0)-1,MATCH($B15&amp;"/"&amp;E$1,Data!$1:$1,0)-1)))</f>
        <v>3</v>
      </c>
      <c r="F15" s="69">
        <f ca="1">IF(ISERROR(OFFSET(Data!$A$1,MATCH($A$12,Data!$DT:$DT,0)-1,MATCH($B15&amp;"/"&amp;F$1,Data!$1:$1,0)-1))=TRUE,"",IF(OFFSET(Data!$A$1,MATCH($A$12,Data!$DT:$DT,0)-1,MATCH($B15&amp;"/"&amp;F$1,Data!$1:$1,0)-1)=0,"",OFFSET(Data!$A$1,MATCH($A$12,Data!$DT:$DT,0)-1,MATCH($B15&amp;"/"&amp;F$1,Data!$1:$1,0)-1)))</f>
        <v>4</v>
      </c>
      <c r="G15" s="69" t="str">
        <f ca="1">IF(ISERROR(OFFSET(Data!$A$1,MATCH($A$12,Data!$DT:$DT,0)-1,MATCH($B15&amp;"/"&amp;G$1,Data!$1:$1,0)-1))=TRUE,"",IF(OFFSET(Data!$A$1,MATCH($A$12,Data!$DT:$DT,0)-1,MATCH($B15&amp;"/"&amp;G$1,Data!$1:$1,0)-1)=0,"",OFFSET(Data!$A$1,MATCH($A$12,Data!$DT:$DT,0)-1,MATCH($B15&amp;"/"&amp;G$1,Data!$1:$1,0)-1)))</f>
        <v/>
      </c>
      <c r="H15" s="69">
        <f ca="1">IF(ISERROR(OFFSET(Data!$A$1,MATCH($A$12,Data!$DT:$DT,0)-1,MATCH($B15&amp;"/"&amp;H$1,Data!$1:$1,0)-1))=TRUE,"",IF(OFFSET(Data!$A$1,MATCH($A$12,Data!$DT:$DT,0)-1,MATCH($B15&amp;"/"&amp;H$1,Data!$1:$1,0)-1)=0,"",OFFSET(Data!$A$1,MATCH($A$12,Data!$DT:$DT,0)-1,MATCH($B15&amp;"/"&amp;H$1,Data!$1:$1,0)-1)))</f>
        <v>6</v>
      </c>
      <c r="I15" s="69">
        <f ca="1">IF(ISERROR(OFFSET(Data!$A$1,MATCH($A$12,Data!$DT:$DT,0)-1,MATCH($B15&amp;"/"&amp;I$1,Data!$1:$1,0)-1))=TRUE,"",IF(OFFSET(Data!$A$1,MATCH($A$12,Data!$DT:$DT,0)-1,MATCH($B15&amp;"/"&amp;I$1,Data!$1:$1,0)-1)=0,"",OFFSET(Data!$A$1,MATCH($A$12,Data!$DT:$DT,0)-1,MATCH($B15&amp;"/"&amp;I$1,Data!$1:$1,0)-1)))</f>
        <v>4</v>
      </c>
      <c r="J15" s="69">
        <f ca="1">IF(ISERROR(OFFSET(Data!$A$1,MATCH($A$12,Data!$DT:$DT,0)-1,MATCH($B15&amp;"/"&amp;J$1,Data!$1:$1,0)-1))=TRUE,"",IF(OFFSET(Data!$A$1,MATCH($A$12,Data!$DT:$DT,0)-1,MATCH($B15&amp;"/"&amp;J$1,Data!$1:$1,0)-1)=0,"",OFFSET(Data!$A$1,MATCH($A$12,Data!$DT:$DT,0)-1,MATCH($B15&amp;"/"&amp;J$1,Data!$1:$1,0)-1)))</f>
        <v>3</v>
      </c>
      <c r="K15" s="69" t="str">
        <f ca="1">IF(ISERROR(OFFSET(Data!$A$1,MATCH($A$12,Data!$DT:$DT,0)-1,MATCH($B15&amp;"/"&amp;K$1,Data!$1:$1,0)-1))=TRUE,"",IF(OFFSET(Data!$A$1,MATCH($A$12,Data!$DT:$DT,0)-1,MATCH($B15&amp;"/"&amp;K$1,Data!$1:$1,0)-1)=0,"",OFFSET(Data!$A$1,MATCH($A$12,Data!$DT:$DT,0)-1,MATCH($B15&amp;"/"&amp;K$1,Data!$1:$1,0)-1)))</f>
        <v/>
      </c>
      <c r="L15" s="69" t="str">
        <f ca="1">IF(ISERROR(OFFSET(Data!$A$1,MATCH($A$12,Data!$DT:$DT,0)-1,MATCH($B15&amp;"/"&amp;L$1,Data!$1:$1,0)-1))=TRUE,"",IF(OFFSET(Data!$A$1,MATCH($A$12,Data!$DT:$DT,0)-1,MATCH($B15&amp;"/"&amp;L$1,Data!$1:$1,0)-1)=0,"",OFFSET(Data!$A$1,MATCH($A$12,Data!$DT:$DT,0)-1,MATCH($B15&amp;"/"&amp;L$1,Data!$1:$1,0)-1)))</f>
        <v/>
      </c>
      <c r="M15" s="69">
        <f ca="1">IF(ISERROR(OFFSET(Data!$A$1,MATCH($A$12,Data!$DT:$DT,0)-1,MATCH($B15&amp;"/"&amp;M$1,Data!$1:$1,0)-1))=TRUE,"",IF(OFFSET(Data!$A$1,MATCH($A$12,Data!$DT:$DT,0)-1,MATCH($B15&amp;"/"&amp;M$1,Data!$1:$1,0)-1)=0,"",OFFSET(Data!$A$1,MATCH($A$12,Data!$DT:$DT,0)-1,MATCH($B15&amp;"/"&amp;M$1,Data!$1:$1,0)-1)))</f>
        <v>5</v>
      </c>
      <c r="N15" s="69">
        <f ca="1">IF(ISERROR(OFFSET(Data!$A$1,MATCH($A$12,Data!$DT:$DT,0)-1,MATCH($B15&amp;"/"&amp;N$1,Data!$1:$1,0)-1))=TRUE,"",IF(OFFSET(Data!$A$1,MATCH($A$12,Data!$DT:$DT,0)-1,MATCH($B15&amp;"/"&amp;N$1,Data!$1:$1,0)-1)=0,"",OFFSET(Data!$A$1,MATCH($A$12,Data!$DT:$DT,0)-1,MATCH($B15&amp;"/"&amp;N$1,Data!$1:$1,0)-1)))</f>
        <v>4</v>
      </c>
      <c r="O15" s="69" t="str">
        <f ca="1">IF(ISERROR(OFFSET(Data!$A$1,MATCH($A$12,Data!$DT:$DT,0)-1,MATCH($B15&amp;"/"&amp;O$1,Data!$1:$1,0)-1))=TRUE,"",IF(OFFSET(Data!$A$1,MATCH($A$12,Data!$DT:$DT,0)-1,MATCH($B15&amp;"/"&amp;O$1,Data!$1:$1,0)-1)=0,"",OFFSET(Data!$A$1,MATCH($A$12,Data!$DT:$DT,0)-1,MATCH($B15&amp;"/"&amp;O$1,Data!$1:$1,0)-1)))</f>
        <v/>
      </c>
      <c r="P15" s="69" t="str">
        <f ca="1">IF(ISERROR(OFFSET(Data!$A$1,MATCH($A$12,Data!$DT:$DT,0)-1,MATCH($B15&amp;"/"&amp;P$1,Data!$1:$1,0)-1))=TRUE,"",IF(OFFSET(Data!$A$1,MATCH($A$12,Data!$DT:$DT,0)-1,MATCH($B15&amp;"/"&amp;P$1,Data!$1:$1,0)-1)=0,"",OFFSET(Data!$A$1,MATCH($A$12,Data!$DT:$DT,0)-1,MATCH($B15&amp;"/"&amp;P$1,Data!$1:$1,0)-1)))</f>
        <v/>
      </c>
      <c r="Q15" s="69" t="str">
        <f ca="1">IF(ISERROR(OFFSET(Data!$A$1,MATCH($A$12,Data!$DT:$DT,0)-1,MATCH($B15&amp;"/"&amp;Q$1,Data!$1:$1,0)-1))=TRUE,"",IF(OFFSET(Data!$A$1,MATCH($A$12,Data!$DT:$DT,0)-1,MATCH($B15&amp;"/"&amp;Q$1,Data!$1:$1,0)-1)=0,"",OFFSET(Data!$A$1,MATCH($A$12,Data!$DT:$DT,0)-1,MATCH($B15&amp;"/"&amp;Q$1,Data!$1:$1,0)-1)))</f>
        <v/>
      </c>
      <c r="R15" s="69" t="str">
        <f ca="1">IF(ISERROR(OFFSET(Data!$A$1,MATCH($A$12,Data!$DT:$DT,0)-1,MATCH($B15&amp;"/"&amp;R$1,Data!$1:$1,0)-1))=TRUE,"",IF(OFFSET(Data!$A$1,MATCH($A$12,Data!$DT:$DT,0)-1,MATCH($B15&amp;"/"&amp;R$1,Data!$1:$1,0)-1)=0,"",OFFSET(Data!$A$1,MATCH($A$12,Data!$DT:$DT,0)-1,MATCH($B15&amp;"/"&amp;R$1,Data!$1:$1,0)-1)))</f>
        <v/>
      </c>
      <c r="S15" s="69" t="str">
        <f ca="1">IF(ISERROR(OFFSET(Data!$A$1,MATCH($A$12,Data!$DT:$DT,0)-1,MATCH($B15&amp;"/"&amp;S$1,Data!$1:$1,0)-1))=TRUE,"",IF(OFFSET(Data!$A$1,MATCH($A$12,Data!$DT:$DT,0)-1,MATCH($B15&amp;"/"&amp;S$1,Data!$1:$1,0)-1)=0,"",OFFSET(Data!$A$1,MATCH($A$12,Data!$DT:$DT,0)-1,MATCH($B15&amp;"/"&amp;S$1,Data!$1:$1,0)-1)))</f>
        <v/>
      </c>
      <c r="T15" s="70" t="str">
        <f ca="1">IF(ISERROR(OFFSET(Data!$A$1,MATCH($A$12,Data!$DT:$DT,0)-1,MATCH($B15&amp;"/"&amp;T$1,Data!$1:$1,0)-1))=TRUE,"",IF(OFFSET(Data!$A$1,MATCH($A$12,Data!$DT:$DT,0)-1,MATCH($B15&amp;"/"&amp;T$1,Data!$1:$1,0)-1)=0,"",OFFSET(Data!$A$1,MATCH($A$12,Data!$DT:$DT,0)-1,MATCH($B15&amp;"/"&amp;T$1,Data!$1:$1,0)-1)))</f>
        <v/>
      </c>
      <c r="U15" s="69" t="str">
        <f ca="1">IF(ISERROR(OFFSET(Data!$A$1,MATCH($A$12,Data!$DT:$DT,0)-1,MATCH($B15&amp;"/"&amp;U$1,Data!$1:$1,0)-1))=TRUE,"",IF(OFFSET(Data!$A$1,MATCH($A$12,Data!$DT:$DT,0)-1,MATCH($B15&amp;"/"&amp;U$1,Data!$1:$1,0)-1)=0,"",OFFSET(Data!$A$1,MATCH($A$12,Data!$DT:$DT,0)-1,MATCH($B15&amp;"/"&amp;U$1,Data!$1:$1,0)-1)))</f>
        <v/>
      </c>
      <c r="V15" s="69" t="str">
        <f ca="1">IF(ISERROR(OFFSET(Data!$A$1,MATCH($A$12,Data!$DT:$DT,0)-1,MATCH($B15&amp;"/"&amp;V$1,Data!$1:$1,0)-1))=TRUE,"",IF(OFFSET(Data!$A$1,MATCH($A$12,Data!$DT:$DT,0)-1,MATCH($B15&amp;"/"&amp;V$1,Data!$1:$1,0)-1)=0,"",OFFSET(Data!$A$1,MATCH($A$12,Data!$DT:$DT,0)-1,MATCH($B15&amp;"/"&amp;V$1,Data!$1:$1,0)-1)))</f>
        <v/>
      </c>
      <c r="W15" s="69" t="str">
        <f ca="1">IF(ISERROR(OFFSET(Data!$A$1,MATCH($A$12,Data!$DT:$DT,0)-1,MATCH($B15&amp;"/"&amp;W$1,Data!$1:$1,0)-1))=TRUE,"",IF(OFFSET(Data!$A$1,MATCH($A$12,Data!$DT:$DT,0)-1,MATCH($B15&amp;"/"&amp;W$1,Data!$1:$1,0)-1)=0,"",OFFSET(Data!$A$1,MATCH($A$12,Data!$DT:$DT,0)-1,MATCH($B15&amp;"/"&amp;W$1,Data!$1:$1,0)-1)))</f>
        <v/>
      </c>
      <c r="X15" s="69" t="str">
        <f ca="1">IF(ISERROR(OFFSET(Data!$A$1,MATCH($A$12,Data!$DT:$DT,0)-1,MATCH($B15&amp;"/"&amp;X$1,Data!$1:$1,0)-1))=TRUE,"",IF(OFFSET(Data!$A$1,MATCH($A$12,Data!$DT:$DT,0)-1,MATCH($B15&amp;"/"&amp;X$1,Data!$1:$1,0)-1)=0,"",OFFSET(Data!$A$1,MATCH($A$12,Data!$DT:$DT,0)-1,MATCH($B15&amp;"/"&amp;X$1,Data!$1:$1,0)-1)))</f>
        <v/>
      </c>
      <c r="Y15" s="69" t="str">
        <f ca="1">IF(ISERROR(OFFSET(Data!$A$1,MATCH($A$12,Data!$DT:$DT,0)-1,MATCH($B15&amp;"/"&amp;Y$1,Data!$1:$1,0)-1))=TRUE,"",IF(OFFSET(Data!$A$1,MATCH($A$12,Data!$DT:$DT,0)-1,MATCH($B15&amp;"/"&amp;Y$1,Data!$1:$1,0)-1)=0,"",OFFSET(Data!$A$1,MATCH($A$12,Data!$DT:$DT,0)-1,MATCH($B15&amp;"/"&amp;Y$1,Data!$1:$1,0)-1)))</f>
        <v/>
      </c>
      <c r="Z15" s="69" t="str">
        <f ca="1">IF(ISERROR(OFFSET(Data!$A$1,MATCH($A$12,Data!$DT:$DT,0)-1,MATCH($B15&amp;"/"&amp;Z$1,Data!$1:$1,0)-1))=TRUE,"",IF(OFFSET(Data!$A$1,MATCH($A$12,Data!$DT:$DT,0)-1,MATCH($B15&amp;"/"&amp;Z$1,Data!$1:$1,0)-1)=0,"",OFFSET(Data!$A$1,MATCH($A$12,Data!$DT:$DT,0)-1,MATCH($B15&amp;"/"&amp;Z$1,Data!$1:$1,0)-1)))</f>
        <v/>
      </c>
      <c r="AA15" s="69" t="str">
        <f ca="1">IF(ISERROR(OFFSET(Data!$A$1,MATCH($A$12,Data!$DT:$DT,0)-1,MATCH($B15&amp;"/"&amp;AA$1,Data!$1:$1,0)-1))=TRUE,"",IF(OFFSET(Data!$A$1,MATCH($A$12,Data!$DT:$DT,0)-1,MATCH($B15&amp;"/"&amp;AA$1,Data!$1:$1,0)-1)=0,"",OFFSET(Data!$A$1,MATCH($A$12,Data!$DT:$DT,0)-1,MATCH($B15&amp;"/"&amp;AA$1,Data!$1:$1,0)-1)))</f>
        <v/>
      </c>
      <c r="AB15" s="69" t="str">
        <f ca="1">IF(ISERROR(OFFSET(Data!$A$1,MATCH($A$12,Data!$DT:$DT,0)-1,MATCH($B15&amp;"/"&amp;AB$1,Data!$1:$1,0)-1))=TRUE,"",IF(OFFSET(Data!$A$1,MATCH($A$12,Data!$DT:$DT,0)-1,MATCH($B15&amp;"/"&amp;AB$1,Data!$1:$1,0)-1)=0,"",OFFSET(Data!$A$1,MATCH($A$12,Data!$DT:$DT,0)-1,MATCH($B15&amp;"/"&amp;AB$1,Data!$1:$1,0)-1)))</f>
        <v/>
      </c>
      <c r="AC15" s="70" t="str">
        <f ca="1">IF(ISERROR(OFFSET(Data!$A$1,MATCH($A$12,Data!$DT:$DT,0)-1,MATCH($B15&amp;"/"&amp;AC$1,Data!$1:$1,0)-1))=TRUE,"",IF(OFFSET(Data!$A$1,MATCH($A$12,Data!$DT:$DT,0)-1,MATCH($B15&amp;"/"&amp;AC$1,Data!$1:$1,0)-1)=0,"",OFFSET(Data!$A$1,MATCH($A$12,Data!$DT:$DT,0)-1,MATCH($B15&amp;"/"&amp;AC$1,Data!$1:$1,0)-1)))</f>
        <v/>
      </c>
      <c r="AD15" s="173">
        <f t="shared" ca="1" si="5"/>
        <v>30</v>
      </c>
      <c r="AE15" s="174">
        <f t="shared" ca="1" si="3"/>
        <v>5</v>
      </c>
      <c r="AF15" s="173">
        <f t="shared" ca="1" si="4"/>
        <v>35</v>
      </c>
      <c r="AG15" s="174">
        <f ca="1">SUM(AF$12:AF15)</f>
        <v>194</v>
      </c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</row>
    <row r="16" spans="1:130" ht="15.75" hidden="1" customHeight="1" thickBot="1" x14ac:dyDescent="0.3">
      <c r="A16" s="166"/>
      <c r="B16" s="183" t="s">
        <v>32</v>
      </c>
      <c r="C16" s="123" t="str">
        <f ca="1">IF(ISERROR(OFFSET(Data!$A$1,MATCH($A$12,Data!$DT:$DT,0)-1,MATCH($B16&amp;"/"&amp;C$1,Data!$1:$1,0)-1))=TRUE,"",IF(OFFSET(Data!$A$1,MATCH($A$12,Data!$DT:$DT,0)-1,MATCH($B16&amp;"/"&amp;C$1,Data!$1:$1,0)-1)=0,"",OFFSET(Data!$A$1,MATCH($A$12,Data!$DT:$DT,0)-1,MATCH($B16&amp;"/"&amp;C$1,Data!$1:$1,0)-1)))</f>
        <v/>
      </c>
      <c r="D16" s="124" t="str">
        <f ca="1">IF(ISERROR(OFFSET(Data!$A$1,MATCH($A$12,Data!$DT:$DT,0)-1,MATCH($B16&amp;"/"&amp;D$1,Data!$1:$1,0)-1))=TRUE,"",IF(OFFSET(Data!$A$1,MATCH($A$12,Data!$DT:$DT,0)-1,MATCH($B16&amp;"/"&amp;D$1,Data!$1:$1,0)-1)=0,"",OFFSET(Data!$A$1,MATCH($A$12,Data!$DT:$DT,0)-1,MATCH($B16&amp;"/"&amp;D$1,Data!$1:$1,0)-1)))</f>
        <v/>
      </c>
      <c r="E16" s="124" t="str">
        <f ca="1">IF(ISERROR(OFFSET(Data!$A$1,MATCH($A$12,Data!$DT:$DT,0)-1,MATCH($B16&amp;"/"&amp;E$1,Data!$1:$1,0)-1))=TRUE,"",IF(OFFSET(Data!$A$1,MATCH($A$12,Data!$DT:$DT,0)-1,MATCH($B16&amp;"/"&amp;E$1,Data!$1:$1,0)-1)=0,"",OFFSET(Data!$A$1,MATCH($A$12,Data!$DT:$DT,0)-1,MATCH($B16&amp;"/"&amp;E$1,Data!$1:$1,0)-1)))</f>
        <v/>
      </c>
      <c r="F16" s="124" t="str">
        <f ca="1">IF(ISERROR(OFFSET(Data!$A$1,MATCH($A$12,Data!$DT:$DT,0)-1,MATCH($B16&amp;"/"&amp;F$1,Data!$1:$1,0)-1))=TRUE,"",IF(OFFSET(Data!$A$1,MATCH($A$12,Data!$DT:$DT,0)-1,MATCH($B16&amp;"/"&amp;F$1,Data!$1:$1,0)-1)=0,"",OFFSET(Data!$A$1,MATCH($A$12,Data!$DT:$DT,0)-1,MATCH($B16&amp;"/"&amp;F$1,Data!$1:$1,0)-1)))</f>
        <v/>
      </c>
      <c r="G16" s="124" t="str">
        <f ca="1">IF(ISERROR(OFFSET(Data!$A$1,MATCH($A$12,Data!$DT:$DT,0)-1,MATCH($B16&amp;"/"&amp;G$1,Data!$1:$1,0)-1))=TRUE,"",IF(OFFSET(Data!$A$1,MATCH($A$12,Data!$DT:$DT,0)-1,MATCH($B16&amp;"/"&amp;G$1,Data!$1:$1,0)-1)=0,"",OFFSET(Data!$A$1,MATCH($A$12,Data!$DT:$DT,0)-1,MATCH($B16&amp;"/"&amp;G$1,Data!$1:$1,0)-1)))</f>
        <v/>
      </c>
      <c r="H16" s="124" t="str">
        <f ca="1">IF(ISERROR(OFFSET(Data!$A$1,MATCH($A$12,Data!$DT:$DT,0)-1,MATCH($B16&amp;"/"&amp;H$1,Data!$1:$1,0)-1))=TRUE,"",IF(OFFSET(Data!$A$1,MATCH($A$12,Data!$DT:$DT,0)-1,MATCH($B16&amp;"/"&amp;H$1,Data!$1:$1,0)-1)=0,"",OFFSET(Data!$A$1,MATCH($A$12,Data!$DT:$DT,0)-1,MATCH($B16&amp;"/"&amp;H$1,Data!$1:$1,0)-1)))</f>
        <v/>
      </c>
      <c r="I16" s="124" t="str">
        <f ca="1">IF(ISERROR(OFFSET(Data!$A$1,MATCH($A$12,Data!$DT:$DT,0)-1,MATCH($B16&amp;"/"&amp;I$1,Data!$1:$1,0)-1))=TRUE,"",IF(OFFSET(Data!$A$1,MATCH($A$12,Data!$DT:$DT,0)-1,MATCH($B16&amp;"/"&amp;I$1,Data!$1:$1,0)-1)=0,"",OFFSET(Data!$A$1,MATCH($A$12,Data!$DT:$DT,0)-1,MATCH($B16&amp;"/"&amp;I$1,Data!$1:$1,0)-1)))</f>
        <v/>
      </c>
      <c r="J16" s="124" t="str">
        <f ca="1">IF(ISERROR(OFFSET(Data!$A$1,MATCH($A$12,Data!$DT:$DT,0)-1,MATCH($B16&amp;"/"&amp;J$1,Data!$1:$1,0)-1))=TRUE,"",IF(OFFSET(Data!$A$1,MATCH($A$12,Data!$DT:$DT,0)-1,MATCH($B16&amp;"/"&amp;J$1,Data!$1:$1,0)-1)=0,"",OFFSET(Data!$A$1,MATCH($A$12,Data!$DT:$DT,0)-1,MATCH($B16&amp;"/"&amp;J$1,Data!$1:$1,0)-1)))</f>
        <v/>
      </c>
      <c r="K16" s="124" t="str">
        <f ca="1">IF(ISERROR(OFFSET(Data!$A$1,MATCH($A$12,Data!$DT:$DT,0)-1,MATCH($B16&amp;"/"&amp;K$1,Data!$1:$1,0)-1))=TRUE,"",IF(OFFSET(Data!$A$1,MATCH($A$12,Data!$DT:$DT,0)-1,MATCH($B16&amp;"/"&amp;K$1,Data!$1:$1,0)-1)=0,"",OFFSET(Data!$A$1,MATCH($A$12,Data!$DT:$DT,0)-1,MATCH($B16&amp;"/"&amp;K$1,Data!$1:$1,0)-1)))</f>
        <v/>
      </c>
      <c r="L16" s="124" t="str">
        <f ca="1">IF(ISERROR(OFFSET(Data!$A$1,MATCH($A$12,Data!$DT:$DT,0)-1,MATCH($B16&amp;"/"&amp;L$1,Data!$1:$1,0)-1))=TRUE,"",IF(OFFSET(Data!$A$1,MATCH($A$12,Data!$DT:$DT,0)-1,MATCH($B16&amp;"/"&amp;L$1,Data!$1:$1,0)-1)=0,"",OFFSET(Data!$A$1,MATCH($A$12,Data!$DT:$DT,0)-1,MATCH($B16&amp;"/"&amp;L$1,Data!$1:$1,0)-1)))</f>
        <v/>
      </c>
      <c r="M16" s="124" t="str">
        <f ca="1">IF(ISERROR(OFFSET(Data!$A$1,MATCH($A$12,Data!$DT:$DT,0)-1,MATCH($B16&amp;"/"&amp;M$1,Data!$1:$1,0)-1))=TRUE,"",IF(OFFSET(Data!$A$1,MATCH($A$12,Data!$DT:$DT,0)-1,MATCH($B16&amp;"/"&amp;M$1,Data!$1:$1,0)-1)=0,"",OFFSET(Data!$A$1,MATCH($A$12,Data!$DT:$DT,0)-1,MATCH($B16&amp;"/"&amp;M$1,Data!$1:$1,0)-1)))</f>
        <v/>
      </c>
      <c r="N16" s="124" t="str">
        <f ca="1">IF(ISERROR(OFFSET(Data!$A$1,MATCH($A$12,Data!$DT:$DT,0)-1,MATCH($B16&amp;"/"&amp;N$1,Data!$1:$1,0)-1))=TRUE,"",IF(OFFSET(Data!$A$1,MATCH($A$12,Data!$DT:$DT,0)-1,MATCH($B16&amp;"/"&amp;N$1,Data!$1:$1,0)-1)=0,"",OFFSET(Data!$A$1,MATCH($A$12,Data!$DT:$DT,0)-1,MATCH($B16&amp;"/"&amp;N$1,Data!$1:$1,0)-1)))</f>
        <v/>
      </c>
      <c r="O16" s="124" t="str">
        <f ca="1">IF(ISERROR(OFFSET(Data!$A$1,MATCH($A$12,Data!$DT:$DT,0)-1,MATCH($B16&amp;"/"&amp;O$1,Data!$1:$1,0)-1))=TRUE,"",IF(OFFSET(Data!$A$1,MATCH($A$12,Data!$DT:$DT,0)-1,MATCH($B16&amp;"/"&amp;O$1,Data!$1:$1,0)-1)=0,"",OFFSET(Data!$A$1,MATCH($A$12,Data!$DT:$DT,0)-1,MATCH($B16&amp;"/"&amp;O$1,Data!$1:$1,0)-1)))</f>
        <v/>
      </c>
      <c r="P16" s="124" t="str">
        <f ca="1">IF(ISERROR(OFFSET(Data!$A$1,MATCH($A$12,Data!$DT:$DT,0)-1,MATCH($B16&amp;"/"&amp;P$1,Data!$1:$1,0)-1))=TRUE,"",IF(OFFSET(Data!$A$1,MATCH($A$12,Data!$DT:$DT,0)-1,MATCH($B16&amp;"/"&amp;P$1,Data!$1:$1,0)-1)=0,"",OFFSET(Data!$A$1,MATCH($A$12,Data!$DT:$DT,0)-1,MATCH($B16&amp;"/"&amp;P$1,Data!$1:$1,0)-1)))</f>
        <v/>
      </c>
      <c r="Q16" s="124" t="str">
        <f ca="1">IF(ISERROR(OFFSET(Data!$A$1,MATCH($A$12,Data!$DT:$DT,0)-1,MATCH($B16&amp;"/"&amp;Q$1,Data!$1:$1,0)-1))=TRUE,"",IF(OFFSET(Data!$A$1,MATCH($A$12,Data!$DT:$DT,0)-1,MATCH($B16&amp;"/"&amp;Q$1,Data!$1:$1,0)-1)=0,"",OFFSET(Data!$A$1,MATCH($A$12,Data!$DT:$DT,0)-1,MATCH($B16&amp;"/"&amp;Q$1,Data!$1:$1,0)-1)))</f>
        <v/>
      </c>
      <c r="R16" s="124" t="str">
        <f ca="1">IF(ISERROR(OFFSET(Data!$A$1,MATCH($A$12,Data!$DT:$DT,0)-1,MATCH($B16&amp;"/"&amp;R$1,Data!$1:$1,0)-1))=TRUE,"",IF(OFFSET(Data!$A$1,MATCH($A$12,Data!$DT:$DT,0)-1,MATCH($B16&amp;"/"&amp;R$1,Data!$1:$1,0)-1)=0,"",OFFSET(Data!$A$1,MATCH($A$12,Data!$DT:$DT,0)-1,MATCH($B16&amp;"/"&amp;R$1,Data!$1:$1,0)-1)))</f>
        <v/>
      </c>
      <c r="S16" s="124" t="str">
        <f ca="1">IF(ISERROR(OFFSET(Data!$A$1,MATCH($A$12,Data!$DT:$DT,0)-1,MATCH($B16&amp;"/"&amp;S$1,Data!$1:$1,0)-1))=TRUE,"",IF(OFFSET(Data!$A$1,MATCH($A$12,Data!$DT:$DT,0)-1,MATCH($B16&amp;"/"&amp;S$1,Data!$1:$1,0)-1)=0,"",OFFSET(Data!$A$1,MATCH($A$12,Data!$DT:$DT,0)-1,MATCH($B16&amp;"/"&amp;S$1,Data!$1:$1,0)-1)))</f>
        <v/>
      </c>
      <c r="T16" s="125" t="str">
        <f ca="1">IF(ISERROR(OFFSET(Data!$A$1,MATCH($A$12,Data!$DT:$DT,0)-1,MATCH($B16&amp;"/"&amp;T$1,Data!$1:$1,0)-1))=TRUE,"",IF(OFFSET(Data!$A$1,MATCH($A$12,Data!$DT:$DT,0)-1,MATCH($B16&amp;"/"&amp;T$1,Data!$1:$1,0)-1)=0,"",OFFSET(Data!$A$1,MATCH($A$12,Data!$DT:$DT,0)-1,MATCH($B16&amp;"/"&amp;T$1,Data!$1:$1,0)-1)))</f>
        <v/>
      </c>
      <c r="U16" s="124" t="str">
        <f ca="1">IF(ISERROR(OFFSET(Data!$A$1,MATCH($A$12,Data!$DT:$DT,0)-1,MATCH($B16&amp;"/"&amp;U$1,Data!$1:$1,0)-1))=TRUE,"",IF(OFFSET(Data!$A$1,MATCH($A$12,Data!$DT:$DT,0)-1,MATCH($B16&amp;"/"&amp;U$1,Data!$1:$1,0)-1)=0,"",OFFSET(Data!$A$1,MATCH($A$12,Data!$DT:$DT,0)-1,MATCH($B16&amp;"/"&amp;U$1,Data!$1:$1,0)-1)))</f>
        <v/>
      </c>
      <c r="V16" s="124" t="str">
        <f ca="1">IF(ISERROR(OFFSET(Data!$A$1,MATCH($A$12,Data!$DT:$DT,0)-1,MATCH($B16&amp;"/"&amp;V$1,Data!$1:$1,0)-1))=TRUE,"",IF(OFFSET(Data!$A$1,MATCH($A$12,Data!$DT:$DT,0)-1,MATCH($B16&amp;"/"&amp;V$1,Data!$1:$1,0)-1)=0,"",OFFSET(Data!$A$1,MATCH($A$12,Data!$DT:$DT,0)-1,MATCH($B16&amp;"/"&amp;V$1,Data!$1:$1,0)-1)))</f>
        <v/>
      </c>
      <c r="W16" s="124" t="str">
        <f ca="1">IF(ISERROR(OFFSET(Data!$A$1,MATCH($A$12,Data!$DT:$DT,0)-1,MATCH($B16&amp;"/"&amp;W$1,Data!$1:$1,0)-1))=TRUE,"",IF(OFFSET(Data!$A$1,MATCH($A$12,Data!$DT:$DT,0)-1,MATCH($B16&amp;"/"&amp;W$1,Data!$1:$1,0)-1)=0,"",OFFSET(Data!$A$1,MATCH($A$12,Data!$DT:$DT,0)-1,MATCH($B16&amp;"/"&amp;W$1,Data!$1:$1,0)-1)))</f>
        <v/>
      </c>
      <c r="X16" s="124" t="str">
        <f ca="1">IF(ISERROR(OFFSET(Data!$A$1,MATCH($A$12,Data!$DT:$DT,0)-1,MATCH($B16&amp;"/"&amp;X$1,Data!$1:$1,0)-1))=TRUE,"",IF(OFFSET(Data!$A$1,MATCH($A$12,Data!$DT:$DT,0)-1,MATCH($B16&amp;"/"&amp;X$1,Data!$1:$1,0)-1)=0,"",OFFSET(Data!$A$1,MATCH($A$12,Data!$DT:$DT,0)-1,MATCH($B16&amp;"/"&amp;X$1,Data!$1:$1,0)-1)))</f>
        <v/>
      </c>
      <c r="Y16" s="124" t="str">
        <f ca="1">IF(ISERROR(OFFSET(Data!$A$1,MATCH($A$12,Data!$DT:$DT,0)-1,MATCH($B16&amp;"/"&amp;Y$1,Data!$1:$1,0)-1))=TRUE,"",IF(OFFSET(Data!$A$1,MATCH($A$12,Data!$DT:$DT,0)-1,MATCH($B16&amp;"/"&amp;Y$1,Data!$1:$1,0)-1)=0,"",OFFSET(Data!$A$1,MATCH($A$12,Data!$DT:$DT,0)-1,MATCH($B16&amp;"/"&amp;Y$1,Data!$1:$1,0)-1)))</f>
        <v/>
      </c>
      <c r="Z16" s="124" t="str">
        <f ca="1">IF(ISERROR(OFFSET(Data!$A$1,MATCH($A$12,Data!$DT:$DT,0)-1,MATCH($B16&amp;"/"&amp;Z$1,Data!$1:$1,0)-1))=TRUE,"",IF(OFFSET(Data!$A$1,MATCH($A$12,Data!$DT:$DT,0)-1,MATCH($B16&amp;"/"&amp;Z$1,Data!$1:$1,0)-1)=0,"",OFFSET(Data!$A$1,MATCH($A$12,Data!$DT:$DT,0)-1,MATCH($B16&amp;"/"&amp;Z$1,Data!$1:$1,0)-1)))</f>
        <v/>
      </c>
      <c r="AA16" s="124" t="str">
        <f ca="1">IF(ISERROR(OFFSET(Data!$A$1,MATCH($A$12,Data!$DT:$DT,0)-1,MATCH($B16&amp;"/"&amp;AA$1,Data!$1:$1,0)-1))=TRUE,"",IF(OFFSET(Data!$A$1,MATCH($A$12,Data!$DT:$DT,0)-1,MATCH($B16&amp;"/"&amp;AA$1,Data!$1:$1,0)-1)=0,"",OFFSET(Data!$A$1,MATCH($A$12,Data!$DT:$DT,0)-1,MATCH($B16&amp;"/"&amp;AA$1,Data!$1:$1,0)-1)))</f>
        <v/>
      </c>
      <c r="AB16" s="124" t="str">
        <f ca="1">IF(ISERROR(OFFSET(Data!$A$1,MATCH($A$12,Data!$DT:$DT,0)-1,MATCH($B16&amp;"/"&amp;AB$1,Data!$1:$1,0)-1))=TRUE,"",IF(OFFSET(Data!$A$1,MATCH($A$12,Data!$DT:$DT,0)-1,MATCH($B16&amp;"/"&amp;AB$1,Data!$1:$1,0)-1)=0,"",OFFSET(Data!$A$1,MATCH($A$12,Data!$DT:$DT,0)-1,MATCH($B16&amp;"/"&amp;AB$1,Data!$1:$1,0)-1)))</f>
        <v/>
      </c>
      <c r="AC16" s="125" t="str">
        <f ca="1">IF(ISERROR(OFFSET(Data!$A$1,MATCH($A$12,Data!$DT:$DT,0)-1,MATCH($B16&amp;"/"&amp;AC$1,Data!$1:$1,0)-1))=TRUE,"",IF(OFFSET(Data!$A$1,MATCH($A$12,Data!$DT:$DT,0)-1,MATCH($B16&amp;"/"&amp;AC$1,Data!$1:$1,0)-1)=0,"",OFFSET(Data!$A$1,MATCH($A$12,Data!$DT:$DT,0)-1,MATCH($B16&amp;"/"&amp;AC$1,Data!$1:$1,0)-1)))</f>
        <v/>
      </c>
      <c r="AD16" s="176">
        <f t="shared" ca="1" si="5"/>
        <v>0</v>
      </c>
      <c r="AE16" s="177">
        <f t="shared" ca="1" si="3"/>
        <v>0</v>
      </c>
      <c r="AF16" s="176">
        <f t="shared" ca="1" si="4"/>
        <v>0</v>
      </c>
      <c r="AG16" s="177">
        <f ca="1">SUM(AF$12:AF16)</f>
        <v>194</v>
      </c>
      <c r="AP16" s="204"/>
    </row>
    <row r="17" spans="1:130" ht="15.75" thickBot="1" x14ac:dyDescent="0.3">
      <c r="A17" s="164" t="s">
        <v>206</v>
      </c>
      <c r="B17" s="180" t="s">
        <v>28</v>
      </c>
      <c r="C17" s="72">
        <f ca="1">IF(ISERROR(OFFSET(Data!$A$1,MATCH($A$17,Data!$DT:$DT,0)-1,MATCH($B17&amp;"/"&amp;C$1,Data!$1:$1,0)-1))=TRUE,"",IF(OFFSET(Data!$A$1,MATCH($A$17,Data!$DT:$DT,0)-1,MATCH($B17&amp;"/"&amp;C$1,Data!$1:$1,0)-1)=0,"",OFFSET(Data!$A$1,MATCH($A$17,Data!$DT:$DT,0)-1,MATCH($B17&amp;"/"&amp;C$1,Data!$1:$1,0)-1)))</f>
        <v>5</v>
      </c>
      <c r="D17" s="73">
        <f ca="1">IF(ISERROR(OFFSET(Data!$A$1,MATCH($A$17,Data!$DT:$DT,0)-1,MATCH($B17&amp;"/"&amp;D$1,Data!$1:$1,0)-1))=TRUE,"",IF(OFFSET(Data!$A$1,MATCH($A$17,Data!$DT:$DT,0)-1,MATCH($B17&amp;"/"&amp;D$1,Data!$1:$1,0)-1)=0,"",OFFSET(Data!$A$1,MATCH($A$17,Data!$DT:$DT,0)-1,MATCH($B17&amp;"/"&amp;D$1,Data!$1:$1,0)-1)))</f>
        <v>3</v>
      </c>
      <c r="E17" s="73">
        <f ca="1">IF(ISERROR(OFFSET(Data!$A$1,MATCH($A$17,Data!$DT:$DT,0)-1,MATCH($B17&amp;"/"&amp;E$1,Data!$1:$1,0)-1))=TRUE,"",IF(OFFSET(Data!$A$1,MATCH($A$17,Data!$DT:$DT,0)-1,MATCH($B17&amp;"/"&amp;E$1,Data!$1:$1,0)-1)=0,"",OFFSET(Data!$A$1,MATCH($A$17,Data!$DT:$DT,0)-1,MATCH($B17&amp;"/"&amp;E$1,Data!$1:$1,0)-1)))</f>
        <v>3</v>
      </c>
      <c r="F17" s="73">
        <f ca="1">IF(ISERROR(OFFSET(Data!$A$1,MATCH($A$17,Data!$DT:$DT,0)-1,MATCH($B17&amp;"/"&amp;F$1,Data!$1:$1,0)-1))=TRUE,"",IF(OFFSET(Data!$A$1,MATCH($A$17,Data!$DT:$DT,0)-1,MATCH($B17&amp;"/"&amp;F$1,Data!$1:$1,0)-1)=0,"",OFFSET(Data!$A$1,MATCH($A$17,Data!$DT:$DT,0)-1,MATCH($B17&amp;"/"&amp;F$1,Data!$1:$1,0)-1)))</f>
        <v>4</v>
      </c>
      <c r="G17" s="73">
        <f ca="1">IF(ISERROR(OFFSET(Data!$A$1,MATCH($A$17,Data!$DT:$DT,0)-1,MATCH($B17&amp;"/"&amp;G$1,Data!$1:$1,0)-1))=TRUE,"",IF(OFFSET(Data!$A$1,MATCH($A$17,Data!$DT:$DT,0)-1,MATCH($B17&amp;"/"&amp;G$1,Data!$1:$1,0)-1)=0,"",OFFSET(Data!$A$1,MATCH($A$17,Data!$DT:$DT,0)-1,MATCH($B17&amp;"/"&amp;G$1,Data!$1:$1,0)-1)))</f>
        <v>4</v>
      </c>
      <c r="H17" s="73">
        <f ca="1">IF(ISERROR(OFFSET(Data!$A$1,MATCH($A$17,Data!$DT:$DT,0)-1,MATCH($B17&amp;"/"&amp;H$1,Data!$1:$1,0)-1))=TRUE,"",IF(OFFSET(Data!$A$1,MATCH($A$17,Data!$DT:$DT,0)-1,MATCH($B17&amp;"/"&amp;H$1,Data!$1:$1,0)-1)=0,"",OFFSET(Data!$A$1,MATCH($A$17,Data!$DT:$DT,0)-1,MATCH($B17&amp;"/"&amp;H$1,Data!$1:$1,0)-1)))</f>
        <v>4</v>
      </c>
      <c r="I17" s="73">
        <f ca="1">IF(ISERROR(OFFSET(Data!$A$1,MATCH($A$17,Data!$DT:$DT,0)-1,MATCH($B17&amp;"/"&amp;I$1,Data!$1:$1,0)-1))=TRUE,"",IF(OFFSET(Data!$A$1,MATCH($A$17,Data!$DT:$DT,0)-1,MATCH($B17&amp;"/"&amp;I$1,Data!$1:$1,0)-1)=0,"",OFFSET(Data!$A$1,MATCH($A$17,Data!$DT:$DT,0)-1,MATCH($B17&amp;"/"&amp;I$1,Data!$1:$1,0)-1)))</f>
        <v>5</v>
      </c>
      <c r="J17" s="73">
        <f ca="1">IF(ISERROR(OFFSET(Data!$A$1,MATCH($A$17,Data!$DT:$DT,0)-1,MATCH($B17&amp;"/"&amp;J$1,Data!$1:$1,0)-1))=TRUE,"",IF(OFFSET(Data!$A$1,MATCH($A$17,Data!$DT:$DT,0)-1,MATCH($B17&amp;"/"&amp;J$1,Data!$1:$1,0)-1)=0,"",OFFSET(Data!$A$1,MATCH($A$17,Data!$DT:$DT,0)-1,MATCH($B17&amp;"/"&amp;J$1,Data!$1:$1,0)-1)))</f>
        <v>2</v>
      </c>
      <c r="K17" s="73">
        <f ca="1">IF(ISERROR(OFFSET(Data!$A$1,MATCH($A$17,Data!$DT:$DT,0)-1,MATCH($B17&amp;"/"&amp;K$1,Data!$1:$1,0)-1))=TRUE,"",IF(OFFSET(Data!$A$1,MATCH($A$17,Data!$DT:$DT,0)-1,MATCH($B17&amp;"/"&amp;K$1,Data!$1:$1,0)-1)=0,"",OFFSET(Data!$A$1,MATCH($A$17,Data!$DT:$DT,0)-1,MATCH($B17&amp;"/"&amp;K$1,Data!$1:$1,0)-1)))</f>
        <v>2</v>
      </c>
      <c r="L17" s="73">
        <f ca="1">IF(ISERROR(OFFSET(Data!$A$1,MATCH($A$17,Data!$DT:$DT,0)-1,MATCH($B17&amp;"/"&amp;L$1,Data!$1:$1,0)-1))=TRUE,"",IF(OFFSET(Data!$A$1,MATCH($A$17,Data!$DT:$DT,0)-1,MATCH($B17&amp;"/"&amp;L$1,Data!$1:$1,0)-1)=0,"",OFFSET(Data!$A$1,MATCH($A$17,Data!$DT:$DT,0)-1,MATCH($B17&amp;"/"&amp;L$1,Data!$1:$1,0)-1)))</f>
        <v>4</v>
      </c>
      <c r="M17" s="73">
        <f ca="1">IF(ISERROR(OFFSET(Data!$A$1,MATCH($A$17,Data!$DT:$DT,0)-1,MATCH($B17&amp;"/"&amp;M$1,Data!$1:$1,0)-1))=TRUE,"",IF(OFFSET(Data!$A$1,MATCH($A$17,Data!$DT:$DT,0)-1,MATCH($B17&amp;"/"&amp;M$1,Data!$1:$1,0)-1)=0,"",OFFSET(Data!$A$1,MATCH($A$17,Data!$DT:$DT,0)-1,MATCH($B17&amp;"/"&amp;M$1,Data!$1:$1,0)-1)))</f>
        <v>3</v>
      </c>
      <c r="N17" s="73">
        <f ca="1">IF(ISERROR(OFFSET(Data!$A$1,MATCH($A$17,Data!$DT:$DT,0)-1,MATCH($B17&amp;"/"&amp;N$1,Data!$1:$1,0)-1))=TRUE,"",IF(OFFSET(Data!$A$1,MATCH($A$17,Data!$DT:$DT,0)-1,MATCH($B17&amp;"/"&amp;N$1,Data!$1:$1,0)-1)=0,"",OFFSET(Data!$A$1,MATCH($A$17,Data!$DT:$DT,0)-1,MATCH($B17&amp;"/"&amp;N$1,Data!$1:$1,0)-1)))</f>
        <v>3</v>
      </c>
      <c r="O17" s="73">
        <f ca="1">IF(ISERROR(OFFSET(Data!$A$1,MATCH($A$17,Data!$DT:$DT,0)-1,MATCH($B17&amp;"/"&amp;O$1,Data!$1:$1,0)-1))=TRUE,"",IF(OFFSET(Data!$A$1,MATCH($A$17,Data!$DT:$DT,0)-1,MATCH($B17&amp;"/"&amp;O$1,Data!$1:$1,0)-1)=0,"",OFFSET(Data!$A$1,MATCH($A$17,Data!$DT:$DT,0)-1,MATCH($B17&amp;"/"&amp;O$1,Data!$1:$1,0)-1)))</f>
        <v>3</v>
      </c>
      <c r="P17" s="73">
        <f ca="1">IF(ISERROR(OFFSET(Data!$A$1,MATCH($A$17,Data!$DT:$DT,0)-1,MATCH($B17&amp;"/"&amp;P$1,Data!$1:$1,0)-1))=TRUE,"",IF(OFFSET(Data!$A$1,MATCH($A$17,Data!$DT:$DT,0)-1,MATCH($B17&amp;"/"&amp;P$1,Data!$1:$1,0)-1)=0,"",OFFSET(Data!$A$1,MATCH($A$17,Data!$DT:$DT,0)-1,MATCH($B17&amp;"/"&amp;P$1,Data!$1:$1,0)-1)))</f>
        <v>4</v>
      </c>
      <c r="Q17" s="73">
        <f ca="1">IF(ISERROR(OFFSET(Data!$A$1,MATCH($A$17,Data!$DT:$DT,0)-1,MATCH($B17&amp;"/"&amp;Q$1,Data!$1:$1,0)-1))=TRUE,"",IF(OFFSET(Data!$A$1,MATCH($A$17,Data!$DT:$DT,0)-1,MATCH($B17&amp;"/"&amp;Q$1,Data!$1:$1,0)-1)=0,"",OFFSET(Data!$A$1,MATCH($A$17,Data!$DT:$DT,0)-1,MATCH($B17&amp;"/"&amp;Q$1,Data!$1:$1,0)-1)))</f>
        <v>5</v>
      </c>
      <c r="R17" s="73">
        <f ca="1">IF(ISERROR(OFFSET(Data!$A$1,MATCH($A$17,Data!$DT:$DT,0)-1,MATCH($B17&amp;"/"&amp;R$1,Data!$1:$1,0)-1))=TRUE,"",IF(OFFSET(Data!$A$1,MATCH($A$17,Data!$DT:$DT,0)-1,MATCH($B17&amp;"/"&amp;R$1,Data!$1:$1,0)-1)=0,"",OFFSET(Data!$A$1,MATCH($A$17,Data!$DT:$DT,0)-1,MATCH($B17&amp;"/"&amp;R$1,Data!$1:$1,0)-1)))</f>
        <v>4</v>
      </c>
      <c r="S17" s="73">
        <f ca="1">IF(ISERROR(OFFSET(Data!$A$1,MATCH($A$17,Data!$DT:$DT,0)-1,MATCH($B17&amp;"/"&amp;S$1,Data!$1:$1,0)-1))=TRUE,"",IF(OFFSET(Data!$A$1,MATCH($A$17,Data!$DT:$DT,0)-1,MATCH($B17&amp;"/"&amp;S$1,Data!$1:$1,0)-1)=0,"",OFFSET(Data!$A$1,MATCH($A$17,Data!$DT:$DT,0)-1,MATCH($B17&amp;"/"&amp;S$1,Data!$1:$1,0)-1)))</f>
        <v>3</v>
      </c>
      <c r="T17" s="74">
        <f ca="1">IF(ISERROR(OFFSET(Data!$A$1,MATCH($A$17,Data!$DT:$DT,0)-1,MATCH($B17&amp;"/"&amp;T$1,Data!$1:$1,0)-1))=TRUE,"",IF(OFFSET(Data!$A$1,MATCH($A$17,Data!$DT:$DT,0)-1,MATCH($B17&amp;"/"&amp;T$1,Data!$1:$1,0)-1)=0,"",OFFSET(Data!$A$1,MATCH($A$17,Data!$DT:$DT,0)-1,MATCH($B17&amp;"/"&amp;T$1,Data!$1:$1,0)-1)))</f>
        <v>2</v>
      </c>
      <c r="U17" s="73" t="str">
        <f ca="1">IF(ISERROR(OFFSET(Data!$A$1,MATCH($A$17,Data!$DT:$DT,0)-1,MATCH($B17&amp;"/"&amp;U$1,Data!$1:$1,0)-1))=TRUE,"",IF(OFFSET(Data!$A$1,MATCH($A$17,Data!$DT:$DT,0)-1,MATCH($B17&amp;"/"&amp;U$1,Data!$1:$1,0)-1)=0,"",OFFSET(Data!$A$1,MATCH($A$17,Data!$DT:$DT,0)-1,MATCH($B17&amp;"/"&amp;U$1,Data!$1:$1,0)-1)))</f>
        <v/>
      </c>
      <c r="V17" s="73" t="str">
        <f ca="1">IF(ISERROR(OFFSET(Data!$A$1,MATCH($A$17,Data!$DT:$DT,0)-1,MATCH($B17&amp;"/"&amp;V$1,Data!$1:$1,0)-1))=TRUE,"",IF(OFFSET(Data!$A$1,MATCH($A$17,Data!$DT:$DT,0)-1,MATCH($B17&amp;"/"&amp;V$1,Data!$1:$1,0)-1)=0,"",OFFSET(Data!$A$1,MATCH($A$17,Data!$DT:$DT,0)-1,MATCH($B17&amp;"/"&amp;V$1,Data!$1:$1,0)-1)))</f>
        <v/>
      </c>
      <c r="W17" s="73" t="str">
        <f ca="1">IF(ISERROR(OFFSET(Data!$A$1,MATCH($A$17,Data!$DT:$DT,0)-1,MATCH($B17&amp;"/"&amp;W$1,Data!$1:$1,0)-1))=TRUE,"",IF(OFFSET(Data!$A$1,MATCH($A$17,Data!$DT:$DT,0)-1,MATCH($B17&amp;"/"&amp;W$1,Data!$1:$1,0)-1)=0,"",OFFSET(Data!$A$1,MATCH($A$17,Data!$DT:$DT,0)-1,MATCH($B17&amp;"/"&amp;W$1,Data!$1:$1,0)-1)))</f>
        <v/>
      </c>
      <c r="X17" s="73" t="str">
        <f ca="1">IF(ISERROR(OFFSET(Data!$A$1,MATCH($A$17,Data!$DT:$DT,0)-1,MATCH($B17&amp;"/"&amp;X$1,Data!$1:$1,0)-1))=TRUE,"",IF(OFFSET(Data!$A$1,MATCH($A$17,Data!$DT:$DT,0)-1,MATCH($B17&amp;"/"&amp;X$1,Data!$1:$1,0)-1)=0,"",OFFSET(Data!$A$1,MATCH($A$17,Data!$DT:$DT,0)-1,MATCH($B17&amp;"/"&amp;X$1,Data!$1:$1,0)-1)))</f>
        <v/>
      </c>
      <c r="Y17" s="73" t="str">
        <f ca="1">IF(ISERROR(OFFSET(Data!$A$1,MATCH($A$17,Data!$DT:$DT,0)-1,MATCH($B17&amp;"/"&amp;Y$1,Data!$1:$1,0)-1))=TRUE,"",IF(OFFSET(Data!$A$1,MATCH($A$17,Data!$DT:$DT,0)-1,MATCH($B17&amp;"/"&amp;Y$1,Data!$1:$1,0)-1)=0,"",OFFSET(Data!$A$1,MATCH($A$17,Data!$DT:$DT,0)-1,MATCH($B17&amp;"/"&amp;Y$1,Data!$1:$1,0)-1)))</f>
        <v/>
      </c>
      <c r="Z17" s="73" t="str">
        <f ca="1">IF(ISERROR(OFFSET(Data!$A$1,MATCH($A$17,Data!$DT:$DT,0)-1,MATCH($B17&amp;"/"&amp;Z$1,Data!$1:$1,0)-1))=TRUE,"",IF(OFFSET(Data!$A$1,MATCH($A$17,Data!$DT:$DT,0)-1,MATCH($B17&amp;"/"&amp;Z$1,Data!$1:$1,0)-1)=0,"",OFFSET(Data!$A$1,MATCH($A$17,Data!$DT:$DT,0)-1,MATCH($B17&amp;"/"&amp;Z$1,Data!$1:$1,0)-1)))</f>
        <v/>
      </c>
      <c r="AA17" s="73" t="str">
        <f ca="1">IF(ISERROR(OFFSET(Data!$A$1,MATCH($A$17,Data!$DT:$DT,0)-1,MATCH($B17&amp;"/"&amp;AA$1,Data!$1:$1,0)-1))=TRUE,"",IF(OFFSET(Data!$A$1,MATCH($A$17,Data!$DT:$DT,0)-1,MATCH($B17&amp;"/"&amp;AA$1,Data!$1:$1,0)-1)=0,"",OFFSET(Data!$A$1,MATCH($A$17,Data!$DT:$DT,0)-1,MATCH($B17&amp;"/"&amp;AA$1,Data!$1:$1,0)-1)))</f>
        <v/>
      </c>
      <c r="AB17" s="73" t="str">
        <f ca="1">IF(ISERROR(OFFSET(Data!$A$1,MATCH($A$17,Data!$DT:$DT,0)-1,MATCH($B17&amp;"/"&amp;AB$1,Data!$1:$1,0)-1))=TRUE,"",IF(OFFSET(Data!$A$1,MATCH($A$17,Data!$DT:$DT,0)-1,MATCH($B17&amp;"/"&amp;AB$1,Data!$1:$1,0)-1)=0,"",OFFSET(Data!$A$1,MATCH($A$17,Data!$DT:$DT,0)-1,MATCH($B17&amp;"/"&amp;AB$1,Data!$1:$1,0)-1)))</f>
        <v/>
      </c>
      <c r="AC17" s="74" t="str">
        <f ca="1">IF(ISERROR(OFFSET(Data!$A$1,MATCH($A$17,Data!$DT:$DT,0)-1,MATCH($B17&amp;"/"&amp;AC$1,Data!$1:$1,0)-1))=TRUE,"",IF(OFFSET(Data!$A$1,MATCH($A$17,Data!$DT:$DT,0)-1,MATCH($B17&amp;"/"&amp;AC$1,Data!$1:$1,0)-1)=0,"",OFFSET(Data!$A$1,MATCH($A$17,Data!$DT:$DT,0)-1,MATCH($B17&amp;"/"&amp;AC$1,Data!$1:$1,0)-1)))</f>
        <v/>
      </c>
      <c r="AD17" s="171">
        <f t="shared" ca="1" si="5"/>
        <v>60</v>
      </c>
      <c r="AE17" s="172">
        <f t="shared" ca="1" si="3"/>
        <v>3</v>
      </c>
      <c r="AF17" s="171">
        <f t="shared" ca="1" si="4"/>
        <v>63</v>
      </c>
      <c r="AG17" s="172">
        <f ca="1">AF17</f>
        <v>63</v>
      </c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204"/>
      <c r="BN17" s="204"/>
      <c r="BO17" s="204"/>
      <c r="BP17" s="204"/>
      <c r="BQ17" s="204"/>
      <c r="BR17" s="204"/>
      <c r="BS17" s="204"/>
      <c r="BT17" s="204"/>
      <c r="BU17" s="204"/>
      <c r="BV17" s="204"/>
      <c r="BW17" s="204"/>
      <c r="BX17" s="204"/>
      <c r="BY17" s="204"/>
      <c r="BZ17" s="204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</row>
    <row r="18" spans="1:130" x14ac:dyDescent="0.25">
      <c r="A18" s="166" t="str">
        <f>"Ranking: "&amp;INDEX(Data!DX:DX,MATCH(A17,Data!DT:DT,0))&amp;" / "&amp;IF($A$22="M","Men","Women")</f>
        <v>Ranking: 1 / Women</v>
      </c>
      <c r="B18" s="181" t="s">
        <v>29</v>
      </c>
      <c r="C18" s="68">
        <f ca="1">IF(ISERROR(OFFSET(Data!$A$1,MATCH($A$17,Data!$DT:$DT,0)-1,MATCH($B18&amp;"/"&amp;C$1,Data!$1:$1,0)-1))=TRUE,"",IF(OFFSET(Data!$A$1,MATCH($A$17,Data!$DT:$DT,0)-1,MATCH($B18&amp;"/"&amp;C$1,Data!$1:$1,0)-1)=0,"",OFFSET(Data!$A$1,MATCH($A$17,Data!$DT:$DT,0)-1,MATCH($B18&amp;"/"&amp;C$1,Data!$1:$1,0)-1)))</f>
        <v>5</v>
      </c>
      <c r="D18" s="69">
        <f ca="1">IF(ISERROR(OFFSET(Data!$A$1,MATCH($A$17,Data!$DT:$DT,0)-1,MATCH($B18&amp;"/"&amp;D$1,Data!$1:$1,0)-1))=TRUE,"",IF(OFFSET(Data!$A$1,MATCH($A$17,Data!$DT:$DT,0)-1,MATCH($B18&amp;"/"&amp;D$1,Data!$1:$1,0)-1)=0,"",OFFSET(Data!$A$1,MATCH($A$17,Data!$DT:$DT,0)-1,MATCH($B18&amp;"/"&amp;D$1,Data!$1:$1,0)-1)))</f>
        <v>4</v>
      </c>
      <c r="E18" s="69">
        <f ca="1">IF(ISERROR(OFFSET(Data!$A$1,MATCH($A$17,Data!$DT:$DT,0)-1,MATCH($B18&amp;"/"&amp;E$1,Data!$1:$1,0)-1))=TRUE,"",IF(OFFSET(Data!$A$1,MATCH($A$17,Data!$DT:$DT,0)-1,MATCH($B18&amp;"/"&amp;E$1,Data!$1:$1,0)-1)=0,"",OFFSET(Data!$A$1,MATCH($A$17,Data!$DT:$DT,0)-1,MATCH($B18&amp;"/"&amp;E$1,Data!$1:$1,0)-1)))</f>
        <v>3</v>
      </c>
      <c r="F18" s="69">
        <f ca="1">IF(ISERROR(OFFSET(Data!$A$1,MATCH($A$17,Data!$DT:$DT,0)-1,MATCH($B18&amp;"/"&amp;F$1,Data!$1:$1,0)-1))=TRUE,"",IF(OFFSET(Data!$A$1,MATCH($A$17,Data!$DT:$DT,0)-1,MATCH($B18&amp;"/"&amp;F$1,Data!$1:$1,0)-1)=0,"",OFFSET(Data!$A$1,MATCH($A$17,Data!$DT:$DT,0)-1,MATCH($B18&amp;"/"&amp;F$1,Data!$1:$1,0)-1)))</f>
        <v>3</v>
      </c>
      <c r="G18" s="69">
        <f ca="1">IF(ISERROR(OFFSET(Data!$A$1,MATCH($A$17,Data!$DT:$DT,0)-1,MATCH($B18&amp;"/"&amp;G$1,Data!$1:$1,0)-1))=TRUE,"",IF(OFFSET(Data!$A$1,MATCH($A$17,Data!$DT:$DT,0)-1,MATCH($B18&amp;"/"&amp;G$1,Data!$1:$1,0)-1)=0,"",OFFSET(Data!$A$1,MATCH($A$17,Data!$DT:$DT,0)-1,MATCH($B18&amp;"/"&amp;G$1,Data!$1:$1,0)-1)))</f>
        <v>3</v>
      </c>
      <c r="H18" s="69">
        <f ca="1">IF(ISERROR(OFFSET(Data!$A$1,MATCH($A$17,Data!$DT:$DT,0)-1,MATCH($B18&amp;"/"&amp;H$1,Data!$1:$1,0)-1))=TRUE,"",IF(OFFSET(Data!$A$1,MATCH($A$17,Data!$DT:$DT,0)-1,MATCH($B18&amp;"/"&amp;H$1,Data!$1:$1,0)-1)=0,"",OFFSET(Data!$A$1,MATCH($A$17,Data!$DT:$DT,0)-1,MATCH($B18&amp;"/"&amp;H$1,Data!$1:$1,0)-1)))</f>
        <v>4</v>
      </c>
      <c r="I18" s="69">
        <f ca="1">IF(ISERROR(OFFSET(Data!$A$1,MATCH($A$17,Data!$DT:$DT,0)-1,MATCH($B18&amp;"/"&amp;I$1,Data!$1:$1,0)-1))=TRUE,"",IF(OFFSET(Data!$A$1,MATCH($A$17,Data!$DT:$DT,0)-1,MATCH($B18&amp;"/"&amp;I$1,Data!$1:$1,0)-1)=0,"",OFFSET(Data!$A$1,MATCH($A$17,Data!$DT:$DT,0)-1,MATCH($B18&amp;"/"&amp;I$1,Data!$1:$1,0)-1)))</f>
        <v>6</v>
      </c>
      <c r="J18" s="69">
        <f ca="1">IF(ISERROR(OFFSET(Data!$A$1,MATCH($A$17,Data!$DT:$DT,0)-1,MATCH($B18&amp;"/"&amp;J$1,Data!$1:$1,0)-1))=TRUE,"",IF(OFFSET(Data!$A$1,MATCH($A$17,Data!$DT:$DT,0)-1,MATCH($B18&amp;"/"&amp;J$1,Data!$1:$1,0)-1)=0,"",OFFSET(Data!$A$1,MATCH($A$17,Data!$DT:$DT,0)-1,MATCH($B18&amp;"/"&amp;J$1,Data!$1:$1,0)-1)))</f>
        <v>3</v>
      </c>
      <c r="K18" s="69">
        <f ca="1">IF(ISERROR(OFFSET(Data!$A$1,MATCH($A$17,Data!$DT:$DT,0)-1,MATCH($B18&amp;"/"&amp;K$1,Data!$1:$1,0)-1))=TRUE,"",IF(OFFSET(Data!$A$1,MATCH($A$17,Data!$DT:$DT,0)-1,MATCH($B18&amp;"/"&amp;K$1,Data!$1:$1,0)-1)=0,"",OFFSET(Data!$A$1,MATCH($A$17,Data!$DT:$DT,0)-1,MATCH($B18&amp;"/"&amp;K$1,Data!$1:$1,0)-1)))</f>
        <v>2</v>
      </c>
      <c r="L18" s="69">
        <f ca="1">IF(ISERROR(OFFSET(Data!$A$1,MATCH($A$17,Data!$DT:$DT,0)-1,MATCH($B18&amp;"/"&amp;L$1,Data!$1:$1,0)-1))=TRUE,"",IF(OFFSET(Data!$A$1,MATCH($A$17,Data!$DT:$DT,0)-1,MATCH($B18&amp;"/"&amp;L$1,Data!$1:$1,0)-1)=0,"",OFFSET(Data!$A$1,MATCH($A$17,Data!$DT:$DT,0)-1,MATCH($B18&amp;"/"&amp;L$1,Data!$1:$1,0)-1)))</f>
        <v>3</v>
      </c>
      <c r="M18" s="69">
        <f ca="1">IF(ISERROR(OFFSET(Data!$A$1,MATCH($A$17,Data!$DT:$DT,0)-1,MATCH($B18&amp;"/"&amp;M$1,Data!$1:$1,0)-1))=TRUE,"",IF(OFFSET(Data!$A$1,MATCH($A$17,Data!$DT:$DT,0)-1,MATCH($B18&amp;"/"&amp;M$1,Data!$1:$1,0)-1)=0,"",OFFSET(Data!$A$1,MATCH($A$17,Data!$DT:$DT,0)-1,MATCH($B18&amp;"/"&amp;M$1,Data!$1:$1,0)-1)))</f>
        <v>4</v>
      </c>
      <c r="N18" s="69">
        <f ca="1">IF(ISERROR(OFFSET(Data!$A$1,MATCH($A$17,Data!$DT:$DT,0)-1,MATCH($B18&amp;"/"&amp;N$1,Data!$1:$1,0)-1))=TRUE,"",IF(OFFSET(Data!$A$1,MATCH($A$17,Data!$DT:$DT,0)-1,MATCH($B18&amp;"/"&amp;N$1,Data!$1:$1,0)-1)=0,"",OFFSET(Data!$A$1,MATCH($A$17,Data!$DT:$DT,0)-1,MATCH($B18&amp;"/"&amp;N$1,Data!$1:$1,0)-1)))</f>
        <v>4</v>
      </c>
      <c r="O18" s="69">
        <f ca="1">IF(ISERROR(OFFSET(Data!$A$1,MATCH($A$17,Data!$DT:$DT,0)-1,MATCH($B18&amp;"/"&amp;O$1,Data!$1:$1,0)-1))=TRUE,"",IF(OFFSET(Data!$A$1,MATCH($A$17,Data!$DT:$DT,0)-1,MATCH($B18&amp;"/"&amp;O$1,Data!$1:$1,0)-1)=0,"",OFFSET(Data!$A$1,MATCH($A$17,Data!$DT:$DT,0)-1,MATCH($B18&amp;"/"&amp;O$1,Data!$1:$1,0)-1)))</f>
        <v>4</v>
      </c>
      <c r="P18" s="69">
        <f ca="1">IF(ISERROR(OFFSET(Data!$A$1,MATCH($A$17,Data!$DT:$DT,0)-1,MATCH($B18&amp;"/"&amp;P$1,Data!$1:$1,0)-1))=TRUE,"",IF(OFFSET(Data!$A$1,MATCH($A$17,Data!$DT:$DT,0)-1,MATCH($B18&amp;"/"&amp;P$1,Data!$1:$1,0)-1)=0,"",OFFSET(Data!$A$1,MATCH($A$17,Data!$DT:$DT,0)-1,MATCH($B18&amp;"/"&amp;P$1,Data!$1:$1,0)-1)))</f>
        <v>3</v>
      </c>
      <c r="Q18" s="69">
        <f ca="1">IF(ISERROR(OFFSET(Data!$A$1,MATCH($A$17,Data!$DT:$DT,0)-1,MATCH($B18&amp;"/"&amp;Q$1,Data!$1:$1,0)-1))=TRUE,"",IF(OFFSET(Data!$A$1,MATCH($A$17,Data!$DT:$DT,0)-1,MATCH($B18&amp;"/"&amp;Q$1,Data!$1:$1,0)-1)=0,"",OFFSET(Data!$A$1,MATCH($A$17,Data!$DT:$DT,0)-1,MATCH($B18&amp;"/"&amp;Q$1,Data!$1:$1,0)-1)))</f>
        <v>4</v>
      </c>
      <c r="R18" s="69">
        <f ca="1">IF(ISERROR(OFFSET(Data!$A$1,MATCH($A$17,Data!$DT:$DT,0)-1,MATCH($B18&amp;"/"&amp;R$1,Data!$1:$1,0)-1))=TRUE,"",IF(OFFSET(Data!$A$1,MATCH($A$17,Data!$DT:$DT,0)-1,MATCH($B18&amp;"/"&amp;R$1,Data!$1:$1,0)-1)=0,"",OFFSET(Data!$A$1,MATCH($A$17,Data!$DT:$DT,0)-1,MATCH($B18&amp;"/"&amp;R$1,Data!$1:$1,0)-1)))</f>
        <v>3</v>
      </c>
      <c r="S18" s="69">
        <f ca="1">IF(ISERROR(OFFSET(Data!$A$1,MATCH($A$17,Data!$DT:$DT,0)-1,MATCH($B18&amp;"/"&amp;S$1,Data!$1:$1,0)-1))=TRUE,"",IF(OFFSET(Data!$A$1,MATCH($A$17,Data!$DT:$DT,0)-1,MATCH($B18&amp;"/"&amp;S$1,Data!$1:$1,0)-1)=0,"",OFFSET(Data!$A$1,MATCH($A$17,Data!$DT:$DT,0)-1,MATCH($B18&amp;"/"&amp;S$1,Data!$1:$1,0)-1)))</f>
        <v>4</v>
      </c>
      <c r="T18" s="70">
        <f ca="1">IF(ISERROR(OFFSET(Data!$A$1,MATCH($A$17,Data!$DT:$DT,0)-1,MATCH($B18&amp;"/"&amp;T$1,Data!$1:$1,0)-1))=TRUE,"",IF(OFFSET(Data!$A$1,MATCH($A$17,Data!$DT:$DT,0)-1,MATCH($B18&amp;"/"&amp;T$1,Data!$1:$1,0)-1)=0,"",OFFSET(Data!$A$1,MATCH($A$17,Data!$DT:$DT,0)-1,MATCH($B18&amp;"/"&amp;T$1,Data!$1:$1,0)-1)))</f>
        <v>2</v>
      </c>
      <c r="U18" s="69" t="str">
        <f ca="1">IF(ISERROR(OFFSET(Data!$A$1,MATCH($A$17,Data!$DT:$DT,0)-1,MATCH($B18&amp;"/"&amp;U$1,Data!$1:$1,0)-1))=TRUE,"",IF(OFFSET(Data!$A$1,MATCH($A$17,Data!$DT:$DT,0)-1,MATCH($B18&amp;"/"&amp;U$1,Data!$1:$1,0)-1)=0,"",OFFSET(Data!$A$1,MATCH($A$17,Data!$DT:$DT,0)-1,MATCH($B18&amp;"/"&amp;U$1,Data!$1:$1,0)-1)))</f>
        <v/>
      </c>
      <c r="V18" s="69" t="str">
        <f ca="1">IF(ISERROR(OFFSET(Data!$A$1,MATCH($A$17,Data!$DT:$DT,0)-1,MATCH($B18&amp;"/"&amp;V$1,Data!$1:$1,0)-1))=TRUE,"",IF(OFFSET(Data!$A$1,MATCH($A$17,Data!$DT:$DT,0)-1,MATCH($B18&amp;"/"&amp;V$1,Data!$1:$1,0)-1)=0,"",OFFSET(Data!$A$1,MATCH($A$17,Data!$DT:$DT,0)-1,MATCH($B18&amp;"/"&amp;V$1,Data!$1:$1,0)-1)))</f>
        <v/>
      </c>
      <c r="W18" s="69" t="str">
        <f ca="1">IF(ISERROR(OFFSET(Data!$A$1,MATCH($A$17,Data!$DT:$DT,0)-1,MATCH($B18&amp;"/"&amp;W$1,Data!$1:$1,0)-1))=TRUE,"",IF(OFFSET(Data!$A$1,MATCH($A$17,Data!$DT:$DT,0)-1,MATCH($B18&amp;"/"&amp;W$1,Data!$1:$1,0)-1)=0,"",OFFSET(Data!$A$1,MATCH($A$17,Data!$DT:$DT,0)-1,MATCH($B18&amp;"/"&amp;W$1,Data!$1:$1,0)-1)))</f>
        <v/>
      </c>
      <c r="X18" s="69" t="str">
        <f ca="1">IF(ISERROR(OFFSET(Data!$A$1,MATCH($A$17,Data!$DT:$DT,0)-1,MATCH($B18&amp;"/"&amp;X$1,Data!$1:$1,0)-1))=TRUE,"",IF(OFFSET(Data!$A$1,MATCH($A$17,Data!$DT:$DT,0)-1,MATCH($B18&amp;"/"&amp;X$1,Data!$1:$1,0)-1)=0,"",OFFSET(Data!$A$1,MATCH($A$17,Data!$DT:$DT,0)-1,MATCH($B18&amp;"/"&amp;X$1,Data!$1:$1,0)-1)))</f>
        <v/>
      </c>
      <c r="Y18" s="69" t="str">
        <f ca="1">IF(ISERROR(OFFSET(Data!$A$1,MATCH($A$17,Data!$DT:$DT,0)-1,MATCH($B18&amp;"/"&amp;Y$1,Data!$1:$1,0)-1))=TRUE,"",IF(OFFSET(Data!$A$1,MATCH($A$17,Data!$DT:$DT,0)-1,MATCH($B18&amp;"/"&amp;Y$1,Data!$1:$1,0)-1)=0,"",OFFSET(Data!$A$1,MATCH($A$17,Data!$DT:$DT,0)-1,MATCH($B18&amp;"/"&amp;Y$1,Data!$1:$1,0)-1)))</f>
        <v/>
      </c>
      <c r="Z18" s="69" t="str">
        <f ca="1">IF(ISERROR(OFFSET(Data!$A$1,MATCH($A$17,Data!$DT:$DT,0)-1,MATCH($B18&amp;"/"&amp;Z$1,Data!$1:$1,0)-1))=TRUE,"",IF(OFFSET(Data!$A$1,MATCH($A$17,Data!$DT:$DT,0)-1,MATCH($B18&amp;"/"&amp;Z$1,Data!$1:$1,0)-1)=0,"",OFFSET(Data!$A$1,MATCH($A$17,Data!$DT:$DT,0)-1,MATCH($B18&amp;"/"&amp;Z$1,Data!$1:$1,0)-1)))</f>
        <v/>
      </c>
      <c r="AA18" s="69" t="str">
        <f ca="1">IF(ISERROR(OFFSET(Data!$A$1,MATCH($A$17,Data!$DT:$DT,0)-1,MATCH($B18&amp;"/"&amp;AA$1,Data!$1:$1,0)-1))=TRUE,"",IF(OFFSET(Data!$A$1,MATCH($A$17,Data!$DT:$DT,0)-1,MATCH($B18&amp;"/"&amp;AA$1,Data!$1:$1,0)-1)=0,"",OFFSET(Data!$A$1,MATCH($A$17,Data!$DT:$DT,0)-1,MATCH($B18&amp;"/"&amp;AA$1,Data!$1:$1,0)-1)))</f>
        <v/>
      </c>
      <c r="AB18" s="69" t="str">
        <f ca="1">IF(ISERROR(OFFSET(Data!$A$1,MATCH($A$17,Data!$DT:$DT,0)-1,MATCH($B18&amp;"/"&amp;AB$1,Data!$1:$1,0)-1))=TRUE,"",IF(OFFSET(Data!$A$1,MATCH($A$17,Data!$DT:$DT,0)-1,MATCH($B18&amp;"/"&amp;AB$1,Data!$1:$1,0)-1)=0,"",OFFSET(Data!$A$1,MATCH($A$17,Data!$DT:$DT,0)-1,MATCH($B18&amp;"/"&amp;AB$1,Data!$1:$1,0)-1)))</f>
        <v/>
      </c>
      <c r="AC18" s="70" t="str">
        <f ca="1">IF(ISERROR(OFFSET(Data!$A$1,MATCH($A$17,Data!$DT:$DT,0)-1,MATCH($B18&amp;"/"&amp;AC$1,Data!$1:$1,0)-1))=TRUE,"",IF(OFFSET(Data!$A$1,MATCH($A$17,Data!$DT:$DT,0)-1,MATCH($B18&amp;"/"&amp;AC$1,Data!$1:$1,0)-1)=0,"",OFFSET(Data!$A$1,MATCH($A$17,Data!$DT:$DT,0)-1,MATCH($B18&amp;"/"&amp;AC$1,Data!$1:$1,0)-1)))</f>
        <v/>
      </c>
      <c r="AD18" s="173">
        <f t="shared" ca="1" si="5"/>
        <v>60</v>
      </c>
      <c r="AE18" s="174">
        <f t="shared" ca="1" si="3"/>
        <v>4</v>
      </c>
      <c r="AF18" s="173">
        <f t="shared" ca="1" si="4"/>
        <v>64</v>
      </c>
      <c r="AG18" s="174">
        <f ca="1">SUM(AF$17:AF18)</f>
        <v>127</v>
      </c>
      <c r="AP18" s="204"/>
    </row>
    <row r="19" spans="1:130" x14ac:dyDescent="0.25">
      <c r="A19" s="167"/>
      <c r="B19" s="181" t="s">
        <v>30</v>
      </c>
      <c r="C19" s="68">
        <f ca="1">IF(ISERROR(OFFSET(Data!$A$1,MATCH($A$17,Data!$DT:$DT,0)-1,MATCH($B19&amp;"/"&amp;C$1,Data!$1:$1,0)-1))=TRUE,"",IF(OFFSET(Data!$A$1,MATCH($A$17,Data!$DT:$DT,0)-1,MATCH($B19&amp;"/"&amp;C$1,Data!$1:$1,0)-1)=0,"",OFFSET(Data!$A$1,MATCH($A$17,Data!$DT:$DT,0)-1,MATCH($B19&amp;"/"&amp;C$1,Data!$1:$1,0)-1)))</f>
        <v>4</v>
      </c>
      <c r="D19" s="69">
        <f ca="1">IF(ISERROR(OFFSET(Data!$A$1,MATCH($A$17,Data!$DT:$DT,0)-1,MATCH($B19&amp;"/"&amp;D$1,Data!$1:$1,0)-1))=TRUE,"",IF(OFFSET(Data!$A$1,MATCH($A$17,Data!$DT:$DT,0)-1,MATCH($B19&amp;"/"&amp;D$1,Data!$1:$1,0)-1)=0,"",OFFSET(Data!$A$1,MATCH($A$17,Data!$DT:$DT,0)-1,MATCH($B19&amp;"/"&amp;D$1,Data!$1:$1,0)-1)))</f>
        <v>4</v>
      </c>
      <c r="E19" s="69">
        <f ca="1">IF(ISERROR(OFFSET(Data!$A$1,MATCH($A$17,Data!$DT:$DT,0)-1,MATCH($B19&amp;"/"&amp;E$1,Data!$1:$1,0)-1))=TRUE,"",IF(OFFSET(Data!$A$1,MATCH($A$17,Data!$DT:$DT,0)-1,MATCH($B19&amp;"/"&amp;E$1,Data!$1:$1,0)-1)=0,"",OFFSET(Data!$A$1,MATCH($A$17,Data!$DT:$DT,0)-1,MATCH($B19&amp;"/"&amp;E$1,Data!$1:$1,0)-1)))</f>
        <v>3</v>
      </c>
      <c r="F19" s="69">
        <f ca="1">IF(ISERROR(OFFSET(Data!$A$1,MATCH($A$17,Data!$DT:$DT,0)-1,MATCH($B19&amp;"/"&amp;F$1,Data!$1:$1,0)-1))=TRUE,"",IF(OFFSET(Data!$A$1,MATCH($A$17,Data!$DT:$DT,0)-1,MATCH($B19&amp;"/"&amp;F$1,Data!$1:$1,0)-1)=0,"",OFFSET(Data!$A$1,MATCH($A$17,Data!$DT:$DT,0)-1,MATCH($B19&amp;"/"&amp;F$1,Data!$1:$1,0)-1)))</f>
        <v>6</v>
      </c>
      <c r="G19" s="69">
        <f ca="1">IF(ISERROR(OFFSET(Data!$A$1,MATCH($A$17,Data!$DT:$DT,0)-1,MATCH($B19&amp;"/"&amp;G$1,Data!$1:$1,0)-1))=TRUE,"",IF(OFFSET(Data!$A$1,MATCH($A$17,Data!$DT:$DT,0)-1,MATCH($B19&amp;"/"&amp;G$1,Data!$1:$1,0)-1)=0,"",OFFSET(Data!$A$1,MATCH($A$17,Data!$DT:$DT,0)-1,MATCH($B19&amp;"/"&amp;G$1,Data!$1:$1,0)-1)))</f>
        <v>2</v>
      </c>
      <c r="H19" s="69">
        <f ca="1">IF(ISERROR(OFFSET(Data!$A$1,MATCH($A$17,Data!$DT:$DT,0)-1,MATCH($B19&amp;"/"&amp;H$1,Data!$1:$1,0)-1))=TRUE,"",IF(OFFSET(Data!$A$1,MATCH($A$17,Data!$DT:$DT,0)-1,MATCH($B19&amp;"/"&amp;H$1,Data!$1:$1,0)-1)=0,"",OFFSET(Data!$A$1,MATCH($A$17,Data!$DT:$DT,0)-1,MATCH($B19&amp;"/"&amp;H$1,Data!$1:$1,0)-1)))</f>
        <v>2</v>
      </c>
      <c r="I19" s="69">
        <f ca="1">IF(ISERROR(OFFSET(Data!$A$1,MATCH($A$17,Data!$DT:$DT,0)-1,MATCH($B19&amp;"/"&amp;I$1,Data!$1:$1,0)-1))=TRUE,"",IF(OFFSET(Data!$A$1,MATCH($A$17,Data!$DT:$DT,0)-1,MATCH($B19&amp;"/"&amp;I$1,Data!$1:$1,0)-1)=0,"",OFFSET(Data!$A$1,MATCH($A$17,Data!$DT:$DT,0)-1,MATCH($B19&amp;"/"&amp;I$1,Data!$1:$1,0)-1)))</f>
        <v>4</v>
      </c>
      <c r="J19" s="69">
        <f ca="1">IF(ISERROR(OFFSET(Data!$A$1,MATCH($A$17,Data!$DT:$DT,0)-1,MATCH($B19&amp;"/"&amp;J$1,Data!$1:$1,0)-1))=TRUE,"",IF(OFFSET(Data!$A$1,MATCH($A$17,Data!$DT:$DT,0)-1,MATCH($B19&amp;"/"&amp;J$1,Data!$1:$1,0)-1)=0,"",OFFSET(Data!$A$1,MATCH($A$17,Data!$DT:$DT,0)-1,MATCH($B19&amp;"/"&amp;J$1,Data!$1:$1,0)-1)))</f>
        <v>4</v>
      </c>
      <c r="K19" s="69">
        <f ca="1">IF(ISERROR(OFFSET(Data!$A$1,MATCH($A$17,Data!$DT:$DT,0)-1,MATCH($B19&amp;"/"&amp;K$1,Data!$1:$1,0)-1))=TRUE,"",IF(OFFSET(Data!$A$1,MATCH($A$17,Data!$DT:$DT,0)-1,MATCH($B19&amp;"/"&amp;K$1,Data!$1:$1,0)-1)=0,"",OFFSET(Data!$A$1,MATCH($A$17,Data!$DT:$DT,0)-1,MATCH($B19&amp;"/"&amp;K$1,Data!$1:$1,0)-1)))</f>
        <v>2</v>
      </c>
      <c r="L19" s="69">
        <f ca="1">IF(ISERROR(OFFSET(Data!$A$1,MATCH($A$17,Data!$DT:$DT,0)-1,MATCH($B19&amp;"/"&amp;L$1,Data!$1:$1,0)-1))=TRUE,"",IF(OFFSET(Data!$A$1,MATCH($A$17,Data!$DT:$DT,0)-1,MATCH($B19&amp;"/"&amp;L$1,Data!$1:$1,0)-1)=0,"",OFFSET(Data!$A$1,MATCH($A$17,Data!$DT:$DT,0)-1,MATCH($B19&amp;"/"&amp;L$1,Data!$1:$1,0)-1)))</f>
        <v>3</v>
      </c>
      <c r="M19" s="69">
        <f ca="1">IF(ISERROR(OFFSET(Data!$A$1,MATCH($A$17,Data!$DT:$DT,0)-1,MATCH($B19&amp;"/"&amp;M$1,Data!$1:$1,0)-1))=TRUE,"",IF(OFFSET(Data!$A$1,MATCH($A$17,Data!$DT:$DT,0)-1,MATCH($B19&amp;"/"&amp;M$1,Data!$1:$1,0)-1)=0,"",OFFSET(Data!$A$1,MATCH($A$17,Data!$DT:$DT,0)-1,MATCH($B19&amp;"/"&amp;M$1,Data!$1:$1,0)-1)))</f>
        <v>4</v>
      </c>
      <c r="N19" s="69">
        <f ca="1">IF(ISERROR(OFFSET(Data!$A$1,MATCH($A$17,Data!$DT:$DT,0)-1,MATCH($B19&amp;"/"&amp;N$1,Data!$1:$1,0)-1))=TRUE,"",IF(OFFSET(Data!$A$1,MATCH($A$17,Data!$DT:$DT,0)-1,MATCH($B19&amp;"/"&amp;N$1,Data!$1:$1,0)-1)=0,"",OFFSET(Data!$A$1,MATCH($A$17,Data!$DT:$DT,0)-1,MATCH($B19&amp;"/"&amp;N$1,Data!$1:$1,0)-1)))</f>
        <v>2</v>
      </c>
      <c r="O19" s="69">
        <f ca="1">IF(ISERROR(OFFSET(Data!$A$1,MATCH($A$17,Data!$DT:$DT,0)-1,MATCH($B19&amp;"/"&amp;O$1,Data!$1:$1,0)-1))=TRUE,"",IF(OFFSET(Data!$A$1,MATCH($A$17,Data!$DT:$DT,0)-1,MATCH($B19&amp;"/"&amp;O$1,Data!$1:$1,0)-1)=0,"",OFFSET(Data!$A$1,MATCH($A$17,Data!$DT:$DT,0)-1,MATCH($B19&amp;"/"&amp;O$1,Data!$1:$1,0)-1)))</f>
        <v>4</v>
      </c>
      <c r="P19" s="69">
        <f ca="1">IF(ISERROR(OFFSET(Data!$A$1,MATCH($A$17,Data!$DT:$DT,0)-1,MATCH($B19&amp;"/"&amp;P$1,Data!$1:$1,0)-1))=TRUE,"",IF(OFFSET(Data!$A$1,MATCH($A$17,Data!$DT:$DT,0)-1,MATCH($B19&amp;"/"&amp;P$1,Data!$1:$1,0)-1)=0,"",OFFSET(Data!$A$1,MATCH($A$17,Data!$DT:$DT,0)-1,MATCH($B19&amp;"/"&amp;P$1,Data!$1:$1,0)-1)))</f>
        <v>4</v>
      </c>
      <c r="Q19" s="69">
        <f ca="1">IF(ISERROR(OFFSET(Data!$A$1,MATCH($A$17,Data!$DT:$DT,0)-1,MATCH($B19&amp;"/"&amp;Q$1,Data!$1:$1,0)-1))=TRUE,"",IF(OFFSET(Data!$A$1,MATCH($A$17,Data!$DT:$DT,0)-1,MATCH($B19&amp;"/"&amp;Q$1,Data!$1:$1,0)-1)=0,"",OFFSET(Data!$A$1,MATCH($A$17,Data!$DT:$DT,0)-1,MATCH($B19&amp;"/"&amp;Q$1,Data!$1:$1,0)-1)))</f>
        <v>4</v>
      </c>
      <c r="R19" s="69">
        <f ca="1">IF(ISERROR(OFFSET(Data!$A$1,MATCH($A$17,Data!$DT:$DT,0)-1,MATCH($B19&amp;"/"&amp;R$1,Data!$1:$1,0)-1))=TRUE,"",IF(OFFSET(Data!$A$1,MATCH($A$17,Data!$DT:$DT,0)-1,MATCH($B19&amp;"/"&amp;R$1,Data!$1:$1,0)-1)=0,"",OFFSET(Data!$A$1,MATCH($A$17,Data!$DT:$DT,0)-1,MATCH($B19&amp;"/"&amp;R$1,Data!$1:$1,0)-1)))</f>
        <v>2</v>
      </c>
      <c r="S19" s="69">
        <f ca="1">IF(ISERROR(OFFSET(Data!$A$1,MATCH($A$17,Data!$DT:$DT,0)-1,MATCH($B19&amp;"/"&amp;S$1,Data!$1:$1,0)-1))=TRUE,"",IF(OFFSET(Data!$A$1,MATCH($A$17,Data!$DT:$DT,0)-1,MATCH($B19&amp;"/"&amp;S$1,Data!$1:$1,0)-1)=0,"",OFFSET(Data!$A$1,MATCH($A$17,Data!$DT:$DT,0)-1,MATCH($B19&amp;"/"&amp;S$1,Data!$1:$1,0)-1)))</f>
        <v>3</v>
      </c>
      <c r="T19" s="70">
        <f ca="1">IF(ISERROR(OFFSET(Data!$A$1,MATCH($A$17,Data!$DT:$DT,0)-1,MATCH($B19&amp;"/"&amp;T$1,Data!$1:$1,0)-1))=TRUE,"",IF(OFFSET(Data!$A$1,MATCH($A$17,Data!$DT:$DT,0)-1,MATCH($B19&amp;"/"&amp;T$1,Data!$1:$1,0)-1)=0,"",OFFSET(Data!$A$1,MATCH($A$17,Data!$DT:$DT,0)-1,MATCH($B19&amp;"/"&amp;T$1,Data!$1:$1,0)-1)))</f>
        <v>3</v>
      </c>
      <c r="U19" s="69" t="str">
        <f ca="1">IF(ISERROR(OFFSET(Data!$A$1,MATCH($A$17,Data!$DT:$DT,0)-1,MATCH($B19&amp;"/"&amp;U$1,Data!$1:$1,0)-1))=TRUE,"",IF(OFFSET(Data!$A$1,MATCH($A$17,Data!$DT:$DT,0)-1,MATCH($B19&amp;"/"&amp;U$1,Data!$1:$1,0)-1)=0,"",OFFSET(Data!$A$1,MATCH($A$17,Data!$DT:$DT,0)-1,MATCH($B19&amp;"/"&amp;U$1,Data!$1:$1,0)-1)))</f>
        <v/>
      </c>
      <c r="V19" s="69" t="str">
        <f ca="1">IF(ISERROR(OFFSET(Data!$A$1,MATCH($A$17,Data!$DT:$DT,0)-1,MATCH($B19&amp;"/"&amp;V$1,Data!$1:$1,0)-1))=TRUE,"",IF(OFFSET(Data!$A$1,MATCH($A$17,Data!$DT:$DT,0)-1,MATCH($B19&amp;"/"&amp;V$1,Data!$1:$1,0)-1)=0,"",OFFSET(Data!$A$1,MATCH($A$17,Data!$DT:$DT,0)-1,MATCH($B19&amp;"/"&amp;V$1,Data!$1:$1,0)-1)))</f>
        <v/>
      </c>
      <c r="W19" s="69" t="str">
        <f ca="1">IF(ISERROR(OFFSET(Data!$A$1,MATCH($A$17,Data!$DT:$DT,0)-1,MATCH($B19&amp;"/"&amp;W$1,Data!$1:$1,0)-1))=TRUE,"",IF(OFFSET(Data!$A$1,MATCH($A$17,Data!$DT:$DT,0)-1,MATCH($B19&amp;"/"&amp;W$1,Data!$1:$1,0)-1)=0,"",OFFSET(Data!$A$1,MATCH($A$17,Data!$DT:$DT,0)-1,MATCH($B19&amp;"/"&amp;W$1,Data!$1:$1,0)-1)))</f>
        <v/>
      </c>
      <c r="X19" s="69" t="str">
        <f ca="1">IF(ISERROR(OFFSET(Data!$A$1,MATCH($A$17,Data!$DT:$DT,0)-1,MATCH($B19&amp;"/"&amp;X$1,Data!$1:$1,0)-1))=TRUE,"",IF(OFFSET(Data!$A$1,MATCH($A$17,Data!$DT:$DT,0)-1,MATCH($B19&amp;"/"&amp;X$1,Data!$1:$1,0)-1)=0,"",OFFSET(Data!$A$1,MATCH($A$17,Data!$DT:$DT,0)-1,MATCH($B19&amp;"/"&amp;X$1,Data!$1:$1,0)-1)))</f>
        <v/>
      </c>
      <c r="Y19" s="69" t="str">
        <f ca="1">IF(ISERROR(OFFSET(Data!$A$1,MATCH($A$17,Data!$DT:$DT,0)-1,MATCH($B19&amp;"/"&amp;Y$1,Data!$1:$1,0)-1))=TRUE,"",IF(OFFSET(Data!$A$1,MATCH($A$17,Data!$DT:$DT,0)-1,MATCH($B19&amp;"/"&amp;Y$1,Data!$1:$1,0)-1)=0,"",OFFSET(Data!$A$1,MATCH($A$17,Data!$DT:$DT,0)-1,MATCH($B19&amp;"/"&amp;Y$1,Data!$1:$1,0)-1)))</f>
        <v/>
      </c>
      <c r="Z19" s="69" t="str">
        <f ca="1">IF(ISERROR(OFFSET(Data!$A$1,MATCH($A$17,Data!$DT:$DT,0)-1,MATCH($B19&amp;"/"&amp;Z$1,Data!$1:$1,0)-1))=TRUE,"",IF(OFFSET(Data!$A$1,MATCH($A$17,Data!$DT:$DT,0)-1,MATCH($B19&amp;"/"&amp;Z$1,Data!$1:$1,0)-1)=0,"",OFFSET(Data!$A$1,MATCH($A$17,Data!$DT:$DT,0)-1,MATCH($B19&amp;"/"&amp;Z$1,Data!$1:$1,0)-1)))</f>
        <v/>
      </c>
      <c r="AA19" s="69" t="str">
        <f ca="1">IF(ISERROR(OFFSET(Data!$A$1,MATCH($A$17,Data!$DT:$DT,0)-1,MATCH($B19&amp;"/"&amp;AA$1,Data!$1:$1,0)-1))=TRUE,"",IF(OFFSET(Data!$A$1,MATCH($A$17,Data!$DT:$DT,0)-1,MATCH($B19&amp;"/"&amp;AA$1,Data!$1:$1,0)-1)=0,"",OFFSET(Data!$A$1,MATCH($A$17,Data!$DT:$DT,0)-1,MATCH($B19&amp;"/"&amp;AA$1,Data!$1:$1,0)-1)))</f>
        <v/>
      </c>
      <c r="AB19" s="69" t="str">
        <f ca="1">IF(ISERROR(OFFSET(Data!$A$1,MATCH($A$17,Data!$DT:$DT,0)-1,MATCH($B19&amp;"/"&amp;AB$1,Data!$1:$1,0)-1))=TRUE,"",IF(OFFSET(Data!$A$1,MATCH($A$17,Data!$DT:$DT,0)-1,MATCH($B19&amp;"/"&amp;AB$1,Data!$1:$1,0)-1)=0,"",OFFSET(Data!$A$1,MATCH($A$17,Data!$DT:$DT,0)-1,MATCH($B19&amp;"/"&amp;AB$1,Data!$1:$1,0)-1)))</f>
        <v/>
      </c>
      <c r="AC19" s="70" t="str">
        <f ca="1">IF(ISERROR(OFFSET(Data!$A$1,MATCH($A$17,Data!$DT:$DT,0)-1,MATCH($B19&amp;"/"&amp;AC$1,Data!$1:$1,0)-1))=TRUE,"",IF(OFFSET(Data!$A$1,MATCH($A$17,Data!$DT:$DT,0)-1,MATCH($B19&amp;"/"&amp;AC$1,Data!$1:$1,0)-1)=0,"",OFFSET(Data!$A$1,MATCH($A$17,Data!$DT:$DT,0)-1,MATCH($B19&amp;"/"&amp;AC$1,Data!$1:$1,0)-1)))</f>
        <v/>
      </c>
      <c r="AD19" s="173">
        <f t="shared" ca="1" si="5"/>
        <v>60</v>
      </c>
      <c r="AE19" s="174">
        <f t="shared" ca="1" si="3"/>
        <v>0</v>
      </c>
      <c r="AF19" s="173">
        <f t="shared" ca="1" si="4"/>
        <v>60</v>
      </c>
      <c r="AG19" s="174">
        <f ca="1">SUM(AF$17:AF19)</f>
        <v>187</v>
      </c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</row>
    <row r="20" spans="1:130" ht="15.75" thickBot="1" x14ac:dyDescent="0.3">
      <c r="A20" s="167"/>
      <c r="B20" s="181" t="s">
        <v>31</v>
      </c>
      <c r="C20" s="68">
        <f ca="1">IF(ISERROR(OFFSET(Data!$A$1,MATCH($A$17,Data!$DT:$DT,0)-1,MATCH($B20&amp;"/"&amp;C$1,Data!$1:$1,0)-1))=TRUE,"",IF(OFFSET(Data!$A$1,MATCH($A$17,Data!$DT:$DT,0)-1,MATCH($B20&amp;"/"&amp;C$1,Data!$1:$1,0)-1)=0,"",OFFSET(Data!$A$1,MATCH($A$17,Data!$DT:$DT,0)-1,MATCH($B20&amp;"/"&amp;C$1,Data!$1:$1,0)-1)))</f>
        <v>4</v>
      </c>
      <c r="D20" s="69">
        <f ca="1">IF(ISERROR(OFFSET(Data!$A$1,MATCH($A$17,Data!$DT:$DT,0)-1,MATCH($B20&amp;"/"&amp;D$1,Data!$1:$1,0)-1))=TRUE,"",IF(OFFSET(Data!$A$1,MATCH($A$17,Data!$DT:$DT,0)-1,MATCH($B20&amp;"/"&amp;D$1,Data!$1:$1,0)-1)=0,"",OFFSET(Data!$A$1,MATCH($A$17,Data!$DT:$DT,0)-1,MATCH($B20&amp;"/"&amp;D$1,Data!$1:$1,0)-1)))</f>
        <v>4</v>
      </c>
      <c r="E20" s="69">
        <f ca="1">IF(ISERROR(OFFSET(Data!$A$1,MATCH($A$17,Data!$DT:$DT,0)-1,MATCH($B20&amp;"/"&amp;E$1,Data!$1:$1,0)-1))=TRUE,"",IF(OFFSET(Data!$A$1,MATCH($A$17,Data!$DT:$DT,0)-1,MATCH($B20&amp;"/"&amp;E$1,Data!$1:$1,0)-1)=0,"",OFFSET(Data!$A$1,MATCH($A$17,Data!$DT:$DT,0)-1,MATCH($B20&amp;"/"&amp;E$1,Data!$1:$1,0)-1)))</f>
        <v>3</v>
      </c>
      <c r="F20" s="69">
        <f ca="1">IF(ISERROR(OFFSET(Data!$A$1,MATCH($A$17,Data!$DT:$DT,0)-1,MATCH($B20&amp;"/"&amp;F$1,Data!$1:$1,0)-1))=TRUE,"",IF(OFFSET(Data!$A$1,MATCH($A$17,Data!$DT:$DT,0)-1,MATCH($B20&amp;"/"&amp;F$1,Data!$1:$1,0)-1)=0,"",OFFSET(Data!$A$1,MATCH($A$17,Data!$DT:$DT,0)-1,MATCH($B20&amp;"/"&amp;F$1,Data!$1:$1,0)-1)))</f>
        <v>6</v>
      </c>
      <c r="G20" s="69" t="str">
        <f ca="1">IF(ISERROR(OFFSET(Data!$A$1,MATCH($A$17,Data!$DT:$DT,0)-1,MATCH($B20&amp;"/"&amp;G$1,Data!$1:$1,0)-1))=TRUE,"",IF(OFFSET(Data!$A$1,MATCH($A$17,Data!$DT:$DT,0)-1,MATCH($B20&amp;"/"&amp;G$1,Data!$1:$1,0)-1)=0,"",OFFSET(Data!$A$1,MATCH($A$17,Data!$DT:$DT,0)-1,MATCH($B20&amp;"/"&amp;G$1,Data!$1:$1,0)-1)))</f>
        <v/>
      </c>
      <c r="H20" s="69">
        <f ca="1">IF(ISERROR(OFFSET(Data!$A$1,MATCH($A$17,Data!$DT:$DT,0)-1,MATCH($B20&amp;"/"&amp;H$1,Data!$1:$1,0)-1))=TRUE,"",IF(OFFSET(Data!$A$1,MATCH($A$17,Data!$DT:$DT,0)-1,MATCH($B20&amp;"/"&amp;H$1,Data!$1:$1,0)-1)=0,"",OFFSET(Data!$A$1,MATCH($A$17,Data!$DT:$DT,0)-1,MATCH($B20&amp;"/"&amp;H$1,Data!$1:$1,0)-1)))</f>
        <v>2</v>
      </c>
      <c r="I20" s="69">
        <f ca="1">IF(ISERROR(OFFSET(Data!$A$1,MATCH($A$17,Data!$DT:$DT,0)-1,MATCH($B20&amp;"/"&amp;I$1,Data!$1:$1,0)-1))=TRUE,"",IF(OFFSET(Data!$A$1,MATCH($A$17,Data!$DT:$DT,0)-1,MATCH($B20&amp;"/"&amp;I$1,Data!$1:$1,0)-1)=0,"",OFFSET(Data!$A$1,MATCH($A$17,Data!$DT:$DT,0)-1,MATCH($B20&amp;"/"&amp;I$1,Data!$1:$1,0)-1)))</f>
        <v>5</v>
      </c>
      <c r="J20" s="69">
        <f ca="1">IF(ISERROR(OFFSET(Data!$A$1,MATCH($A$17,Data!$DT:$DT,0)-1,MATCH($B20&amp;"/"&amp;J$1,Data!$1:$1,0)-1))=TRUE,"",IF(OFFSET(Data!$A$1,MATCH($A$17,Data!$DT:$DT,0)-1,MATCH($B20&amp;"/"&amp;J$1,Data!$1:$1,0)-1)=0,"",OFFSET(Data!$A$1,MATCH($A$17,Data!$DT:$DT,0)-1,MATCH($B20&amp;"/"&amp;J$1,Data!$1:$1,0)-1)))</f>
        <v>3</v>
      </c>
      <c r="K20" s="69" t="str">
        <f ca="1">IF(ISERROR(OFFSET(Data!$A$1,MATCH($A$17,Data!$DT:$DT,0)-1,MATCH($B20&amp;"/"&amp;K$1,Data!$1:$1,0)-1))=TRUE,"",IF(OFFSET(Data!$A$1,MATCH($A$17,Data!$DT:$DT,0)-1,MATCH($B20&amp;"/"&amp;K$1,Data!$1:$1,0)-1)=0,"",OFFSET(Data!$A$1,MATCH($A$17,Data!$DT:$DT,0)-1,MATCH($B20&amp;"/"&amp;K$1,Data!$1:$1,0)-1)))</f>
        <v/>
      </c>
      <c r="L20" s="69" t="str">
        <f ca="1">IF(ISERROR(OFFSET(Data!$A$1,MATCH($A$17,Data!$DT:$DT,0)-1,MATCH($B20&amp;"/"&amp;L$1,Data!$1:$1,0)-1))=TRUE,"",IF(OFFSET(Data!$A$1,MATCH($A$17,Data!$DT:$DT,0)-1,MATCH($B20&amp;"/"&amp;L$1,Data!$1:$1,0)-1)=0,"",OFFSET(Data!$A$1,MATCH($A$17,Data!$DT:$DT,0)-1,MATCH($B20&amp;"/"&amp;L$1,Data!$1:$1,0)-1)))</f>
        <v/>
      </c>
      <c r="M20" s="69">
        <f ca="1">IF(ISERROR(OFFSET(Data!$A$1,MATCH($A$17,Data!$DT:$DT,0)-1,MATCH($B20&amp;"/"&amp;M$1,Data!$1:$1,0)-1))=TRUE,"",IF(OFFSET(Data!$A$1,MATCH($A$17,Data!$DT:$DT,0)-1,MATCH($B20&amp;"/"&amp;M$1,Data!$1:$1,0)-1)=0,"",OFFSET(Data!$A$1,MATCH($A$17,Data!$DT:$DT,0)-1,MATCH($B20&amp;"/"&amp;M$1,Data!$1:$1,0)-1)))</f>
        <v>4</v>
      </c>
      <c r="N20" s="69">
        <f ca="1">IF(ISERROR(OFFSET(Data!$A$1,MATCH($A$17,Data!$DT:$DT,0)-1,MATCH($B20&amp;"/"&amp;N$1,Data!$1:$1,0)-1))=TRUE,"",IF(OFFSET(Data!$A$1,MATCH($A$17,Data!$DT:$DT,0)-1,MATCH($B20&amp;"/"&amp;N$1,Data!$1:$1,0)-1)=0,"",OFFSET(Data!$A$1,MATCH($A$17,Data!$DT:$DT,0)-1,MATCH($B20&amp;"/"&amp;N$1,Data!$1:$1,0)-1)))</f>
        <v>3</v>
      </c>
      <c r="O20" s="69" t="str">
        <f ca="1">IF(ISERROR(OFFSET(Data!$A$1,MATCH($A$17,Data!$DT:$DT,0)-1,MATCH($B20&amp;"/"&amp;O$1,Data!$1:$1,0)-1))=TRUE,"",IF(OFFSET(Data!$A$1,MATCH($A$17,Data!$DT:$DT,0)-1,MATCH($B20&amp;"/"&amp;O$1,Data!$1:$1,0)-1)=0,"",OFFSET(Data!$A$1,MATCH($A$17,Data!$DT:$DT,0)-1,MATCH($B20&amp;"/"&amp;O$1,Data!$1:$1,0)-1)))</f>
        <v/>
      </c>
      <c r="P20" s="69" t="str">
        <f ca="1">IF(ISERROR(OFFSET(Data!$A$1,MATCH($A$17,Data!$DT:$DT,0)-1,MATCH($B20&amp;"/"&amp;P$1,Data!$1:$1,0)-1))=TRUE,"",IF(OFFSET(Data!$A$1,MATCH($A$17,Data!$DT:$DT,0)-1,MATCH($B20&amp;"/"&amp;P$1,Data!$1:$1,0)-1)=0,"",OFFSET(Data!$A$1,MATCH($A$17,Data!$DT:$DT,0)-1,MATCH($B20&amp;"/"&amp;P$1,Data!$1:$1,0)-1)))</f>
        <v/>
      </c>
      <c r="Q20" s="69" t="str">
        <f ca="1">IF(ISERROR(OFFSET(Data!$A$1,MATCH($A$17,Data!$DT:$DT,0)-1,MATCH($B20&amp;"/"&amp;Q$1,Data!$1:$1,0)-1))=TRUE,"",IF(OFFSET(Data!$A$1,MATCH($A$17,Data!$DT:$DT,0)-1,MATCH($B20&amp;"/"&amp;Q$1,Data!$1:$1,0)-1)=0,"",OFFSET(Data!$A$1,MATCH($A$17,Data!$DT:$DT,0)-1,MATCH($B20&amp;"/"&amp;Q$1,Data!$1:$1,0)-1)))</f>
        <v/>
      </c>
      <c r="R20" s="69" t="str">
        <f ca="1">IF(ISERROR(OFFSET(Data!$A$1,MATCH($A$17,Data!$DT:$DT,0)-1,MATCH($B20&amp;"/"&amp;R$1,Data!$1:$1,0)-1))=TRUE,"",IF(OFFSET(Data!$A$1,MATCH($A$17,Data!$DT:$DT,0)-1,MATCH($B20&amp;"/"&amp;R$1,Data!$1:$1,0)-1)=0,"",OFFSET(Data!$A$1,MATCH($A$17,Data!$DT:$DT,0)-1,MATCH($B20&amp;"/"&amp;R$1,Data!$1:$1,0)-1)))</f>
        <v/>
      </c>
      <c r="S20" s="69" t="str">
        <f ca="1">IF(ISERROR(OFFSET(Data!$A$1,MATCH($A$17,Data!$DT:$DT,0)-1,MATCH($B20&amp;"/"&amp;S$1,Data!$1:$1,0)-1))=TRUE,"",IF(OFFSET(Data!$A$1,MATCH($A$17,Data!$DT:$DT,0)-1,MATCH($B20&amp;"/"&amp;S$1,Data!$1:$1,0)-1)=0,"",OFFSET(Data!$A$1,MATCH($A$17,Data!$DT:$DT,0)-1,MATCH($B20&amp;"/"&amp;S$1,Data!$1:$1,0)-1)))</f>
        <v/>
      </c>
      <c r="T20" s="70" t="str">
        <f ca="1">IF(ISERROR(OFFSET(Data!$A$1,MATCH($A$17,Data!$DT:$DT,0)-1,MATCH($B20&amp;"/"&amp;T$1,Data!$1:$1,0)-1))=TRUE,"",IF(OFFSET(Data!$A$1,MATCH($A$17,Data!$DT:$DT,0)-1,MATCH($B20&amp;"/"&amp;T$1,Data!$1:$1,0)-1)=0,"",OFFSET(Data!$A$1,MATCH($A$17,Data!$DT:$DT,0)-1,MATCH($B20&amp;"/"&amp;T$1,Data!$1:$1,0)-1)))</f>
        <v/>
      </c>
      <c r="U20" s="69" t="str">
        <f ca="1">IF(ISERROR(OFFSET(Data!$A$1,MATCH($A$17,Data!$DT:$DT,0)-1,MATCH($B20&amp;"/"&amp;U$1,Data!$1:$1,0)-1))=TRUE,"",IF(OFFSET(Data!$A$1,MATCH($A$17,Data!$DT:$DT,0)-1,MATCH($B20&amp;"/"&amp;U$1,Data!$1:$1,0)-1)=0,"",OFFSET(Data!$A$1,MATCH($A$17,Data!$DT:$DT,0)-1,MATCH($B20&amp;"/"&amp;U$1,Data!$1:$1,0)-1)))</f>
        <v/>
      </c>
      <c r="V20" s="69" t="str">
        <f ca="1">IF(ISERROR(OFFSET(Data!$A$1,MATCH($A$17,Data!$DT:$DT,0)-1,MATCH($B20&amp;"/"&amp;V$1,Data!$1:$1,0)-1))=TRUE,"",IF(OFFSET(Data!$A$1,MATCH($A$17,Data!$DT:$DT,0)-1,MATCH($B20&amp;"/"&amp;V$1,Data!$1:$1,0)-1)=0,"",OFFSET(Data!$A$1,MATCH($A$17,Data!$DT:$DT,0)-1,MATCH($B20&amp;"/"&amp;V$1,Data!$1:$1,0)-1)))</f>
        <v/>
      </c>
      <c r="W20" s="69" t="str">
        <f ca="1">IF(ISERROR(OFFSET(Data!$A$1,MATCH($A$17,Data!$DT:$DT,0)-1,MATCH($B20&amp;"/"&amp;W$1,Data!$1:$1,0)-1))=TRUE,"",IF(OFFSET(Data!$A$1,MATCH($A$17,Data!$DT:$DT,0)-1,MATCH($B20&amp;"/"&amp;W$1,Data!$1:$1,0)-1)=0,"",OFFSET(Data!$A$1,MATCH($A$17,Data!$DT:$DT,0)-1,MATCH($B20&amp;"/"&amp;W$1,Data!$1:$1,0)-1)))</f>
        <v/>
      </c>
      <c r="X20" s="69" t="str">
        <f ca="1">IF(ISERROR(OFFSET(Data!$A$1,MATCH($A$17,Data!$DT:$DT,0)-1,MATCH($B20&amp;"/"&amp;X$1,Data!$1:$1,0)-1))=TRUE,"",IF(OFFSET(Data!$A$1,MATCH($A$17,Data!$DT:$DT,0)-1,MATCH($B20&amp;"/"&amp;X$1,Data!$1:$1,0)-1)=0,"",OFFSET(Data!$A$1,MATCH($A$17,Data!$DT:$DT,0)-1,MATCH($B20&amp;"/"&amp;X$1,Data!$1:$1,0)-1)))</f>
        <v/>
      </c>
      <c r="Y20" s="69" t="str">
        <f ca="1">IF(ISERROR(OFFSET(Data!$A$1,MATCH($A$17,Data!$DT:$DT,0)-1,MATCH($B20&amp;"/"&amp;Y$1,Data!$1:$1,0)-1))=TRUE,"",IF(OFFSET(Data!$A$1,MATCH($A$17,Data!$DT:$DT,0)-1,MATCH($B20&amp;"/"&amp;Y$1,Data!$1:$1,0)-1)=0,"",OFFSET(Data!$A$1,MATCH($A$17,Data!$DT:$DT,0)-1,MATCH($B20&amp;"/"&amp;Y$1,Data!$1:$1,0)-1)))</f>
        <v/>
      </c>
      <c r="Z20" s="69" t="str">
        <f ca="1">IF(ISERROR(OFFSET(Data!$A$1,MATCH($A$17,Data!$DT:$DT,0)-1,MATCH($B20&amp;"/"&amp;Z$1,Data!$1:$1,0)-1))=TRUE,"",IF(OFFSET(Data!$A$1,MATCH($A$17,Data!$DT:$DT,0)-1,MATCH($B20&amp;"/"&amp;Z$1,Data!$1:$1,0)-1)=0,"",OFFSET(Data!$A$1,MATCH($A$17,Data!$DT:$DT,0)-1,MATCH($B20&amp;"/"&amp;Z$1,Data!$1:$1,0)-1)))</f>
        <v/>
      </c>
      <c r="AA20" s="69" t="str">
        <f ca="1">IF(ISERROR(OFFSET(Data!$A$1,MATCH($A$17,Data!$DT:$DT,0)-1,MATCH($B20&amp;"/"&amp;AA$1,Data!$1:$1,0)-1))=TRUE,"",IF(OFFSET(Data!$A$1,MATCH($A$17,Data!$DT:$DT,0)-1,MATCH($B20&amp;"/"&amp;AA$1,Data!$1:$1,0)-1)=0,"",OFFSET(Data!$A$1,MATCH($A$17,Data!$DT:$DT,0)-1,MATCH($B20&amp;"/"&amp;AA$1,Data!$1:$1,0)-1)))</f>
        <v/>
      </c>
      <c r="AB20" s="69" t="str">
        <f ca="1">IF(ISERROR(OFFSET(Data!$A$1,MATCH($A$17,Data!$DT:$DT,0)-1,MATCH($B20&amp;"/"&amp;AB$1,Data!$1:$1,0)-1))=TRUE,"",IF(OFFSET(Data!$A$1,MATCH($A$17,Data!$DT:$DT,0)-1,MATCH($B20&amp;"/"&amp;AB$1,Data!$1:$1,0)-1)=0,"",OFFSET(Data!$A$1,MATCH($A$17,Data!$DT:$DT,0)-1,MATCH($B20&amp;"/"&amp;AB$1,Data!$1:$1,0)-1)))</f>
        <v/>
      </c>
      <c r="AC20" s="70" t="str">
        <f ca="1">IF(ISERROR(OFFSET(Data!$A$1,MATCH($A$17,Data!$DT:$DT,0)-1,MATCH($B20&amp;"/"&amp;AC$1,Data!$1:$1,0)-1))=TRUE,"",IF(OFFSET(Data!$A$1,MATCH($A$17,Data!$DT:$DT,0)-1,MATCH($B20&amp;"/"&amp;AC$1,Data!$1:$1,0)-1)=0,"",OFFSET(Data!$A$1,MATCH($A$17,Data!$DT:$DT,0)-1,MATCH($B20&amp;"/"&amp;AC$1,Data!$1:$1,0)-1)))</f>
        <v/>
      </c>
      <c r="AD20" s="173">
        <f t="shared" ca="1" si="5"/>
        <v>30</v>
      </c>
      <c r="AE20" s="174">
        <f t="shared" ca="1" si="3"/>
        <v>4</v>
      </c>
      <c r="AF20" s="173">
        <f t="shared" ca="1" si="4"/>
        <v>34</v>
      </c>
      <c r="AG20" s="174">
        <f ca="1">SUM(AF$17:AF20)</f>
        <v>221</v>
      </c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</row>
    <row r="21" spans="1:130" ht="15.75" hidden="1" customHeight="1" thickBot="1" x14ac:dyDescent="0.3">
      <c r="A21" s="175"/>
      <c r="B21" s="183" t="s">
        <v>32</v>
      </c>
      <c r="C21" s="123" t="str">
        <f ca="1">IF(ISERROR(OFFSET(Data!$A$1,MATCH($A$17,Data!$DT:$DT,0)-1,MATCH($B21&amp;"/"&amp;C$1,Data!$1:$1,0)-1))=TRUE,"",IF(OFFSET(Data!$A$1,MATCH($A$17,Data!$DT:$DT,0)-1,MATCH($B21&amp;"/"&amp;C$1,Data!$1:$1,0)-1)=0,"",OFFSET(Data!$A$1,MATCH($A$17,Data!$DT:$DT,0)-1,MATCH($B21&amp;"/"&amp;C$1,Data!$1:$1,0)-1)))</f>
        <v/>
      </c>
      <c r="D21" s="124" t="str">
        <f ca="1">IF(ISERROR(OFFSET(Data!$A$1,MATCH($A$17,Data!$DT:$DT,0)-1,MATCH($B21&amp;"/"&amp;D$1,Data!$1:$1,0)-1))=TRUE,"",IF(OFFSET(Data!$A$1,MATCH($A$17,Data!$DT:$DT,0)-1,MATCH($B21&amp;"/"&amp;D$1,Data!$1:$1,0)-1)=0,"",OFFSET(Data!$A$1,MATCH($A$17,Data!$DT:$DT,0)-1,MATCH($B21&amp;"/"&amp;D$1,Data!$1:$1,0)-1)))</f>
        <v/>
      </c>
      <c r="E21" s="124" t="str">
        <f ca="1">IF(ISERROR(OFFSET(Data!$A$1,MATCH($A$17,Data!$DT:$DT,0)-1,MATCH($B21&amp;"/"&amp;E$1,Data!$1:$1,0)-1))=TRUE,"",IF(OFFSET(Data!$A$1,MATCH($A$17,Data!$DT:$DT,0)-1,MATCH($B21&amp;"/"&amp;E$1,Data!$1:$1,0)-1)=0,"",OFFSET(Data!$A$1,MATCH($A$17,Data!$DT:$DT,0)-1,MATCH($B21&amp;"/"&amp;E$1,Data!$1:$1,0)-1)))</f>
        <v/>
      </c>
      <c r="F21" s="124" t="str">
        <f ca="1">IF(ISERROR(OFFSET(Data!$A$1,MATCH($A$17,Data!$DT:$DT,0)-1,MATCH($B21&amp;"/"&amp;F$1,Data!$1:$1,0)-1))=TRUE,"",IF(OFFSET(Data!$A$1,MATCH($A$17,Data!$DT:$DT,0)-1,MATCH($B21&amp;"/"&amp;F$1,Data!$1:$1,0)-1)=0,"",OFFSET(Data!$A$1,MATCH($A$17,Data!$DT:$DT,0)-1,MATCH($B21&amp;"/"&amp;F$1,Data!$1:$1,0)-1)))</f>
        <v/>
      </c>
      <c r="G21" s="124" t="str">
        <f ca="1">IF(ISERROR(OFFSET(Data!$A$1,MATCH($A$17,Data!$DT:$DT,0)-1,MATCH($B21&amp;"/"&amp;G$1,Data!$1:$1,0)-1))=TRUE,"",IF(OFFSET(Data!$A$1,MATCH($A$17,Data!$DT:$DT,0)-1,MATCH($B21&amp;"/"&amp;G$1,Data!$1:$1,0)-1)=0,"",OFFSET(Data!$A$1,MATCH($A$17,Data!$DT:$DT,0)-1,MATCH($B21&amp;"/"&amp;G$1,Data!$1:$1,0)-1)))</f>
        <v/>
      </c>
      <c r="H21" s="124" t="str">
        <f ca="1">IF(ISERROR(OFFSET(Data!$A$1,MATCH($A$17,Data!$DT:$DT,0)-1,MATCH($B21&amp;"/"&amp;H$1,Data!$1:$1,0)-1))=TRUE,"",IF(OFFSET(Data!$A$1,MATCH($A$17,Data!$DT:$DT,0)-1,MATCH($B21&amp;"/"&amp;H$1,Data!$1:$1,0)-1)=0,"",OFFSET(Data!$A$1,MATCH($A$17,Data!$DT:$DT,0)-1,MATCH($B21&amp;"/"&amp;H$1,Data!$1:$1,0)-1)))</f>
        <v/>
      </c>
      <c r="I21" s="124" t="str">
        <f ca="1">IF(ISERROR(OFFSET(Data!$A$1,MATCH($A$17,Data!$DT:$DT,0)-1,MATCH($B21&amp;"/"&amp;I$1,Data!$1:$1,0)-1))=TRUE,"",IF(OFFSET(Data!$A$1,MATCH($A$17,Data!$DT:$DT,0)-1,MATCH($B21&amp;"/"&amp;I$1,Data!$1:$1,0)-1)=0,"",OFFSET(Data!$A$1,MATCH($A$17,Data!$DT:$DT,0)-1,MATCH($B21&amp;"/"&amp;I$1,Data!$1:$1,0)-1)))</f>
        <v/>
      </c>
      <c r="J21" s="124" t="str">
        <f ca="1">IF(ISERROR(OFFSET(Data!$A$1,MATCH($A$17,Data!$DT:$DT,0)-1,MATCH($B21&amp;"/"&amp;J$1,Data!$1:$1,0)-1))=TRUE,"",IF(OFFSET(Data!$A$1,MATCH($A$17,Data!$DT:$DT,0)-1,MATCH($B21&amp;"/"&amp;J$1,Data!$1:$1,0)-1)=0,"",OFFSET(Data!$A$1,MATCH($A$17,Data!$DT:$DT,0)-1,MATCH($B21&amp;"/"&amp;J$1,Data!$1:$1,0)-1)))</f>
        <v/>
      </c>
      <c r="K21" s="124" t="str">
        <f ca="1">IF(ISERROR(OFFSET(Data!$A$1,MATCH($A$17,Data!$DT:$DT,0)-1,MATCH($B21&amp;"/"&amp;K$1,Data!$1:$1,0)-1))=TRUE,"",IF(OFFSET(Data!$A$1,MATCH($A$17,Data!$DT:$DT,0)-1,MATCH($B21&amp;"/"&amp;K$1,Data!$1:$1,0)-1)=0,"",OFFSET(Data!$A$1,MATCH($A$17,Data!$DT:$DT,0)-1,MATCH($B21&amp;"/"&amp;K$1,Data!$1:$1,0)-1)))</f>
        <v/>
      </c>
      <c r="L21" s="124" t="str">
        <f ca="1">IF(ISERROR(OFFSET(Data!$A$1,MATCH($A$17,Data!$DT:$DT,0)-1,MATCH($B21&amp;"/"&amp;L$1,Data!$1:$1,0)-1))=TRUE,"",IF(OFFSET(Data!$A$1,MATCH($A$17,Data!$DT:$DT,0)-1,MATCH($B21&amp;"/"&amp;L$1,Data!$1:$1,0)-1)=0,"",OFFSET(Data!$A$1,MATCH($A$17,Data!$DT:$DT,0)-1,MATCH($B21&amp;"/"&amp;L$1,Data!$1:$1,0)-1)))</f>
        <v/>
      </c>
      <c r="M21" s="124" t="str">
        <f ca="1">IF(ISERROR(OFFSET(Data!$A$1,MATCH($A$17,Data!$DT:$DT,0)-1,MATCH($B21&amp;"/"&amp;M$1,Data!$1:$1,0)-1))=TRUE,"",IF(OFFSET(Data!$A$1,MATCH($A$17,Data!$DT:$DT,0)-1,MATCH($B21&amp;"/"&amp;M$1,Data!$1:$1,0)-1)=0,"",OFFSET(Data!$A$1,MATCH($A$17,Data!$DT:$DT,0)-1,MATCH($B21&amp;"/"&amp;M$1,Data!$1:$1,0)-1)))</f>
        <v/>
      </c>
      <c r="N21" s="124" t="str">
        <f ca="1">IF(ISERROR(OFFSET(Data!$A$1,MATCH($A$17,Data!$DT:$DT,0)-1,MATCH($B21&amp;"/"&amp;N$1,Data!$1:$1,0)-1))=TRUE,"",IF(OFFSET(Data!$A$1,MATCH($A$17,Data!$DT:$DT,0)-1,MATCH($B21&amp;"/"&amp;N$1,Data!$1:$1,0)-1)=0,"",OFFSET(Data!$A$1,MATCH($A$17,Data!$DT:$DT,0)-1,MATCH($B21&amp;"/"&amp;N$1,Data!$1:$1,0)-1)))</f>
        <v/>
      </c>
      <c r="O21" s="124" t="str">
        <f ca="1">IF(ISERROR(OFFSET(Data!$A$1,MATCH($A$17,Data!$DT:$DT,0)-1,MATCH($B21&amp;"/"&amp;O$1,Data!$1:$1,0)-1))=TRUE,"",IF(OFFSET(Data!$A$1,MATCH($A$17,Data!$DT:$DT,0)-1,MATCH($B21&amp;"/"&amp;O$1,Data!$1:$1,0)-1)=0,"",OFFSET(Data!$A$1,MATCH($A$17,Data!$DT:$DT,0)-1,MATCH($B21&amp;"/"&amp;O$1,Data!$1:$1,0)-1)))</f>
        <v/>
      </c>
      <c r="P21" s="124" t="str">
        <f ca="1">IF(ISERROR(OFFSET(Data!$A$1,MATCH($A$17,Data!$DT:$DT,0)-1,MATCH($B21&amp;"/"&amp;P$1,Data!$1:$1,0)-1))=TRUE,"",IF(OFFSET(Data!$A$1,MATCH($A$17,Data!$DT:$DT,0)-1,MATCH($B21&amp;"/"&amp;P$1,Data!$1:$1,0)-1)=0,"",OFFSET(Data!$A$1,MATCH($A$17,Data!$DT:$DT,0)-1,MATCH($B21&amp;"/"&amp;P$1,Data!$1:$1,0)-1)))</f>
        <v/>
      </c>
      <c r="Q21" s="124" t="str">
        <f ca="1">IF(ISERROR(OFFSET(Data!$A$1,MATCH($A$17,Data!$DT:$DT,0)-1,MATCH($B21&amp;"/"&amp;Q$1,Data!$1:$1,0)-1))=TRUE,"",IF(OFFSET(Data!$A$1,MATCH($A$17,Data!$DT:$DT,0)-1,MATCH($B21&amp;"/"&amp;Q$1,Data!$1:$1,0)-1)=0,"",OFFSET(Data!$A$1,MATCH($A$17,Data!$DT:$DT,0)-1,MATCH($B21&amp;"/"&amp;Q$1,Data!$1:$1,0)-1)))</f>
        <v/>
      </c>
      <c r="R21" s="124" t="str">
        <f ca="1">IF(ISERROR(OFFSET(Data!$A$1,MATCH($A$17,Data!$DT:$DT,0)-1,MATCH($B21&amp;"/"&amp;R$1,Data!$1:$1,0)-1))=TRUE,"",IF(OFFSET(Data!$A$1,MATCH($A$17,Data!$DT:$DT,0)-1,MATCH($B21&amp;"/"&amp;R$1,Data!$1:$1,0)-1)=0,"",OFFSET(Data!$A$1,MATCH($A$17,Data!$DT:$DT,0)-1,MATCH($B21&amp;"/"&amp;R$1,Data!$1:$1,0)-1)))</f>
        <v/>
      </c>
      <c r="S21" s="124" t="str">
        <f ca="1">IF(ISERROR(OFFSET(Data!$A$1,MATCH($A$17,Data!$DT:$DT,0)-1,MATCH($B21&amp;"/"&amp;S$1,Data!$1:$1,0)-1))=TRUE,"",IF(OFFSET(Data!$A$1,MATCH($A$17,Data!$DT:$DT,0)-1,MATCH($B21&amp;"/"&amp;S$1,Data!$1:$1,0)-1)=0,"",OFFSET(Data!$A$1,MATCH($A$17,Data!$DT:$DT,0)-1,MATCH($B21&amp;"/"&amp;S$1,Data!$1:$1,0)-1)))</f>
        <v/>
      </c>
      <c r="T21" s="125" t="str">
        <f ca="1">IF(ISERROR(OFFSET(Data!$A$1,MATCH($A$17,Data!$DT:$DT,0)-1,MATCH($B21&amp;"/"&amp;T$1,Data!$1:$1,0)-1))=TRUE,"",IF(OFFSET(Data!$A$1,MATCH($A$17,Data!$DT:$DT,0)-1,MATCH($B21&amp;"/"&amp;T$1,Data!$1:$1,0)-1)=0,"",OFFSET(Data!$A$1,MATCH($A$17,Data!$DT:$DT,0)-1,MATCH($B21&amp;"/"&amp;T$1,Data!$1:$1,0)-1)))</f>
        <v/>
      </c>
      <c r="U21" s="124" t="str">
        <f ca="1">IF(ISERROR(OFFSET(Data!$A$1,MATCH($A$17,Data!$DT:$DT,0)-1,MATCH($B21&amp;"/"&amp;U$1,Data!$1:$1,0)-1))=TRUE,"",IF(OFFSET(Data!$A$1,MATCH($A$17,Data!$DT:$DT,0)-1,MATCH($B21&amp;"/"&amp;U$1,Data!$1:$1,0)-1)=0,"",OFFSET(Data!$A$1,MATCH($A$17,Data!$DT:$DT,0)-1,MATCH($B21&amp;"/"&amp;U$1,Data!$1:$1,0)-1)))</f>
        <v/>
      </c>
      <c r="V21" s="124" t="str">
        <f ca="1">IF(ISERROR(OFFSET(Data!$A$1,MATCH($A$17,Data!$DT:$DT,0)-1,MATCH($B21&amp;"/"&amp;V$1,Data!$1:$1,0)-1))=TRUE,"",IF(OFFSET(Data!$A$1,MATCH($A$17,Data!$DT:$DT,0)-1,MATCH($B21&amp;"/"&amp;V$1,Data!$1:$1,0)-1)=0,"",OFFSET(Data!$A$1,MATCH($A$17,Data!$DT:$DT,0)-1,MATCH($B21&amp;"/"&amp;V$1,Data!$1:$1,0)-1)))</f>
        <v/>
      </c>
      <c r="W21" s="124" t="str">
        <f ca="1">IF(ISERROR(OFFSET(Data!$A$1,MATCH($A$17,Data!$DT:$DT,0)-1,MATCH($B21&amp;"/"&amp;W$1,Data!$1:$1,0)-1))=TRUE,"",IF(OFFSET(Data!$A$1,MATCH($A$17,Data!$DT:$DT,0)-1,MATCH($B21&amp;"/"&amp;W$1,Data!$1:$1,0)-1)=0,"",OFFSET(Data!$A$1,MATCH($A$17,Data!$DT:$DT,0)-1,MATCH($B21&amp;"/"&amp;W$1,Data!$1:$1,0)-1)))</f>
        <v/>
      </c>
      <c r="X21" s="124" t="str">
        <f ca="1">IF(ISERROR(OFFSET(Data!$A$1,MATCH($A$17,Data!$DT:$DT,0)-1,MATCH($B21&amp;"/"&amp;X$1,Data!$1:$1,0)-1))=TRUE,"",IF(OFFSET(Data!$A$1,MATCH($A$17,Data!$DT:$DT,0)-1,MATCH($B21&amp;"/"&amp;X$1,Data!$1:$1,0)-1)=0,"",OFFSET(Data!$A$1,MATCH($A$17,Data!$DT:$DT,0)-1,MATCH($B21&amp;"/"&amp;X$1,Data!$1:$1,0)-1)))</f>
        <v/>
      </c>
      <c r="Y21" s="124" t="str">
        <f ca="1">IF(ISERROR(OFFSET(Data!$A$1,MATCH($A$17,Data!$DT:$DT,0)-1,MATCH($B21&amp;"/"&amp;Y$1,Data!$1:$1,0)-1))=TRUE,"",IF(OFFSET(Data!$A$1,MATCH($A$17,Data!$DT:$DT,0)-1,MATCH($B21&amp;"/"&amp;Y$1,Data!$1:$1,0)-1)=0,"",OFFSET(Data!$A$1,MATCH($A$17,Data!$DT:$DT,0)-1,MATCH($B21&amp;"/"&amp;Y$1,Data!$1:$1,0)-1)))</f>
        <v/>
      </c>
      <c r="Z21" s="124" t="str">
        <f ca="1">IF(ISERROR(OFFSET(Data!$A$1,MATCH($A$17,Data!$DT:$DT,0)-1,MATCH($B21&amp;"/"&amp;Z$1,Data!$1:$1,0)-1))=TRUE,"",IF(OFFSET(Data!$A$1,MATCH($A$17,Data!$DT:$DT,0)-1,MATCH($B21&amp;"/"&amp;Z$1,Data!$1:$1,0)-1)=0,"",OFFSET(Data!$A$1,MATCH($A$17,Data!$DT:$DT,0)-1,MATCH($B21&amp;"/"&amp;Z$1,Data!$1:$1,0)-1)))</f>
        <v/>
      </c>
      <c r="AA21" s="124" t="str">
        <f ca="1">IF(ISERROR(OFFSET(Data!$A$1,MATCH($A$17,Data!$DT:$DT,0)-1,MATCH($B21&amp;"/"&amp;AA$1,Data!$1:$1,0)-1))=TRUE,"",IF(OFFSET(Data!$A$1,MATCH($A$17,Data!$DT:$DT,0)-1,MATCH($B21&amp;"/"&amp;AA$1,Data!$1:$1,0)-1)=0,"",OFFSET(Data!$A$1,MATCH($A$17,Data!$DT:$DT,0)-1,MATCH($B21&amp;"/"&amp;AA$1,Data!$1:$1,0)-1)))</f>
        <v/>
      </c>
      <c r="AB21" s="124" t="str">
        <f ca="1">IF(ISERROR(OFFSET(Data!$A$1,MATCH($A$17,Data!$DT:$DT,0)-1,MATCH($B21&amp;"/"&amp;AB$1,Data!$1:$1,0)-1))=TRUE,"",IF(OFFSET(Data!$A$1,MATCH($A$17,Data!$DT:$DT,0)-1,MATCH($B21&amp;"/"&amp;AB$1,Data!$1:$1,0)-1)=0,"",OFFSET(Data!$A$1,MATCH($A$17,Data!$DT:$DT,0)-1,MATCH($B21&amp;"/"&amp;AB$1,Data!$1:$1,0)-1)))</f>
        <v/>
      </c>
      <c r="AC21" s="125" t="str">
        <f ca="1">IF(ISERROR(OFFSET(Data!$A$1,MATCH($A$17,Data!$DT:$DT,0)-1,MATCH($B21&amp;"/"&amp;AC$1,Data!$1:$1,0)-1))=TRUE,"",IF(OFFSET(Data!$A$1,MATCH($A$17,Data!$DT:$DT,0)-1,MATCH($B21&amp;"/"&amp;AC$1,Data!$1:$1,0)-1)=0,"",OFFSET(Data!$A$1,MATCH($A$17,Data!$DT:$DT,0)-1,MATCH($B21&amp;"/"&amp;AC$1,Data!$1:$1,0)-1)))</f>
        <v/>
      </c>
      <c r="AD21" s="176">
        <f t="shared" ca="1" si="5"/>
        <v>0</v>
      </c>
      <c r="AE21" s="177">
        <f t="shared" ca="1" si="3"/>
        <v>0</v>
      </c>
      <c r="AF21" s="176">
        <f t="shared" ca="1" si="4"/>
        <v>0</v>
      </c>
      <c r="AG21" s="177">
        <f ca="1">SUM(AF$17:AF21)</f>
        <v>221</v>
      </c>
    </row>
    <row r="22" spans="1:130" s="203" customFormat="1" ht="74.25" customHeight="1" thickBot="1" x14ac:dyDescent="0.3">
      <c r="A22" s="205" t="str">
        <f>INDEX(Data!$DW:$DW,MATCH(A17,Data!$DT:$DT,0))</f>
        <v>W</v>
      </c>
      <c r="B22" s="205"/>
      <c r="C22" s="278">
        <f ca="1">C3-C4</f>
        <v>-1.25</v>
      </c>
      <c r="D22" s="278">
        <f t="shared" ref="D22:AC22" ca="1" si="6">D3-D4</f>
        <v>-0.25</v>
      </c>
      <c r="E22" s="205">
        <f t="shared" ca="1" si="6"/>
        <v>-0.25</v>
      </c>
      <c r="F22" s="205">
        <f t="shared" ca="1" si="6"/>
        <v>-1</v>
      </c>
      <c r="G22" s="205">
        <f t="shared" ca="1" si="6"/>
        <v>0</v>
      </c>
      <c r="H22" s="205">
        <f t="shared" ca="1" si="6"/>
        <v>0</v>
      </c>
      <c r="I22" s="205">
        <f t="shared" ca="1" si="6"/>
        <v>-1.75</v>
      </c>
      <c r="J22" s="205">
        <f t="shared" ca="1" si="6"/>
        <v>-0.75</v>
      </c>
      <c r="K22" s="205">
        <f t="shared" ca="1" si="6"/>
        <v>1.3333333333333335</v>
      </c>
      <c r="L22" s="205">
        <f t="shared" ca="1" si="6"/>
        <v>-0.33333333333333348</v>
      </c>
      <c r="M22" s="205">
        <f t="shared" ca="1" si="6"/>
        <v>-0.25</v>
      </c>
      <c r="N22" s="205">
        <f t="shared" ca="1" si="6"/>
        <v>0.25</v>
      </c>
      <c r="O22" s="205">
        <f t="shared" ca="1" si="6"/>
        <v>-0.33333333333333304</v>
      </c>
      <c r="P22" s="205">
        <f t="shared" ca="1" si="6"/>
        <v>-0.66666666666666652</v>
      </c>
      <c r="Q22" s="205">
        <f t="shared" ca="1" si="6"/>
        <v>-0.33333333333333304</v>
      </c>
      <c r="R22" s="205">
        <f t="shared" ca="1" si="6"/>
        <v>-0.33333333333333348</v>
      </c>
      <c r="S22" s="205">
        <f t="shared" ca="1" si="6"/>
        <v>-1</v>
      </c>
      <c r="T22" s="205">
        <f t="shared" ca="1" si="6"/>
        <v>-0.33333333333333348</v>
      </c>
      <c r="U22" s="205" t="e">
        <f t="shared" ca="1" si="6"/>
        <v>#VALUE!</v>
      </c>
      <c r="V22" s="205" t="e">
        <f t="shared" ca="1" si="6"/>
        <v>#VALUE!</v>
      </c>
      <c r="W22" s="206" t="e">
        <f t="shared" ca="1" si="6"/>
        <v>#VALUE!</v>
      </c>
      <c r="X22" s="206" t="e">
        <f t="shared" ca="1" si="6"/>
        <v>#VALUE!</v>
      </c>
      <c r="Y22" s="206" t="e">
        <f t="shared" ca="1" si="6"/>
        <v>#VALUE!</v>
      </c>
      <c r="Z22" s="206" t="e">
        <f t="shared" ca="1" si="6"/>
        <v>#VALUE!</v>
      </c>
      <c r="AA22" s="206" t="e">
        <f t="shared" ca="1" si="6"/>
        <v>#VALUE!</v>
      </c>
      <c r="AB22" s="206" t="e">
        <f t="shared" ca="1" si="6"/>
        <v>#VALUE!</v>
      </c>
      <c r="AC22" s="206" t="e">
        <f t="shared" ca="1" si="6"/>
        <v>#VALUE!</v>
      </c>
      <c r="AD22" s="205"/>
      <c r="AE22" s="205"/>
      <c r="AF22" s="205"/>
      <c r="AG22" s="205"/>
    </row>
    <row r="23" spans="1:130" ht="15.75" thickBot="1" x14ac:dyDescent="0.3">
      <c r="A23" s="147" t="s">
        <v>162</v>
      </c>
      <c r="B23" s="475" t="s">
        <v>163</v>
      </c>
      <c r="C23" s="476"/>
      <c r="D23" s="476"/>
      <c r="E23" s="476"/>
      <c r="F23" s="476"/>
      <c r="G23" s="477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7"/>
      <c r="V23" s="203"/>
      <c r="W23" s="208"/>
      <c r="X23" s="208"/>
      <c r="Y23" s="208"/>
      <c r="Z23" s="208"/>
      <c r="AA23" s="208"/>
      <c r="AB23" s="208"/>
      <c r="AC23" s="208"/>
      <c r="AD23" s="203"/>
      <c r="AE23" s="203"/>
      <c r="AF23" s="203"/>
      <c r="AG23" s="203"/>
    </row>
    <row r="24" spans="1:130" ht="15.75" thickBot="1" x14ac:dyDescent="0.3">
      <c r="A24" s="164" t="s">
        <v>161</v>
      </c>
      <c r="B24" s="474" t="s">
        <v>161</v>
      </c>
      <c r="C24" s="474"/>
      <c r="D24" s="474"/>
      <c r="E24" s="474"/>
      <c r="F24" s="474"/>
      <c r="G24" s="474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7"/>
      <c r="V24" s="203"/>
      <c r="W24" s="208"/>
      <c r="X24" s="208"/>
      <c r="Y24" s="208"/>
      <c r="Z24" s="208"/>
      <c r="AA24" s="208"/>
      <c r="AB24" s="208"/>
      <c r="AC24" s="208"/>
      <c r="AD24" s="203"/>
      <c r="AE24" s="203"/>
      <c r="AF24" s="203"/>
      <c r="AG24" s="203"/>
    </row>
    <row r="25" spans="1:130" s="203" customFormat="1" x14ac:dyDescent="0.25">
      <c r="U25" s="207"/>
      <c r="W25" s="208"/>
      <c r="X25" s="208"/>
      <c r="Y25" s="208"/>
      <c r="Z25" s="208"/>
      <c r="AA25" s="208"/>
      <c r="AB25" s="208"/>
      <c r="AC25" s="208"/>
    </row>
    <row r="26" spans="1:130" s="203" customFormat="1" x14ac:dyDescent="0.25">
      <c r="U26" s="207"/>
      <c r="W26" s="208"/>
      <c r="X26" s="208"/>
      <c r="Y26" s="208"/>
      <c r="Z26" s="208"/>
      <c r="AA26" s="208"/>
      <c r="AB26" s="208"/>
      <c r="AC26" s="208"/>
    </row>
    <row r="27" spans="1:130" s="203" customFormat="1" x14ac:dyDescent="0.25">
      <c r="U27" s="207"/>
      <c r="W27" s="208"/>
      <c r="X27" s="208"/>
      <c r="Y27" s="208"/>
      <c r="Z27" s="208"/>
      <c r="AA27" s="208"/>
      <c r="AB27" s="208"/>
      <c r="AC27" s="208"/>
    </row>
    <row r="28" spans="1:130" s="203" customFormat="1" x14ac:dyDescent="0.25">
      <c r="U28" s="207"/>
      <c r="W28" s="208"/>
      <c r="X28" s="208"/>
      <c r="Y28" s="208"/>
      <c r="Z28" s="208"/>
      <c r="AA28" s="208"/>
      <c r="AB28" s="208"/>
      <c r="AC28" s="208"/>
    </row>
    <row r="29" spans="1:130" s="203" customFormat="1" x14ac:dyDescent="0.25">
      <c r="U29" s="207"/>
      <c r="W29" s="208"/>
      <c r="X29" s="208"/>
      <c r="Y29" s="208"/>
      <c r="Z29" s="208"/>
      <c r="AA29" s="208"/>
      <c r="AB29" s="208"/>
      <c r="AC29" s="208"/>
    </row>
    <row r="30" spans="1:130" s="203" customFormat="1" x14ac:dyDescent="0.25">
      <c r="U30" s="207"/>
      <c r="W30" s="208"/>
      <c r="X30" s="208"/>
      <c r="Y30" s="208"/>
      <c r="Z30" s="208"/>
      <c r="AA30" s="208"/>
      <c r="AB30" s="208"/>
      <c r="AC30" s="208"/>
    </row>
    <row r="31" spans="1:130" s="203" customFormat="1" x14ac:dyDescent="0.25">
      <c r="U31" s="207"/>
      <c r="W31" s="208"/>
      <c r="X31" s="208"/>
      <c r="Y31" s="208"/>
      <c r="Z31" s="208"/>
      <c r="AA31" s="208"/>
      <c r="AB31" s="208"/>
      <c r="AC31" s="208"/>
    </row>
    <row r="32" spans="1:130" s="203" customFormat="1" x14ac:dyDescent="0.25">
      <c r="U32" s="207"/>
      <c r="W32" s="208"/>
      <c r="X32" s="208"/>
      <c r="Y32" s="208"/>
      <c r="Z32" s="208"/>
      <c r="AA32" s="208"/>
      <c r="AB32" s="208"/>
      <c r="AC32" s="208"/>
    </row>
    <row r="33" spans="21:29" s="203" customFormat="1" x14ac:dyDescent="0.25">
      <c r="U33" s="207"/>
      <c r="W33" s="208"/>
      <c r="X33" s="208"/>
      <c r="Y33" s="208"/>
      <c r="Z33" s="208"/>
      <c r="AA33" s="208"/>
      <c r="AB33" s="208"/>
      <c r="AC33" s="208"/>
    </row>
    <row r="34" spans="21:29" s="203" customFormat="1" x14ac:dyDescent="0.25">
      <c r="U34" s="207"/>
      <c r="W34" s="208"/>
      <c r="X34" s="208"/>
      <c r="Y34" s="208"/>
      <c r="Z34" s="208"/>
      <c r="AA34" s="208"/>
      <c r="AB34" s="208"/>
      <c r="AC34" s="208"/>
    </row>
    <row r="35" spans="21:29" s="203" customFormat="1" x14ac:dyDescent="0.25">
      <c r="U35" s="207"/>
      <c r="W35" s="208"/>
      <c r="X35" s="208"/>
      <c r="Y35" s="208"/>
      <c r="Z35" s="208"/>
      <c r="AA35" s="208"/>
      <c r="AB35" s="208"/>
      <c r="AC35" s="208"/>
    </row>
    <row r="36" spans="21:29" s="203" customFormat="1" x14ac:dyDescent="0.25">
      <c r="U36" s="207"/>
      <c r="W36" s="208"/>
      <c r="X36" s="208"/>
      <c r="Y36" s="208"/>
      <c r="Z36" s="208"/>
      <c r="AA36" s="208"/>
      <c r="AB36" s="208"/>
      <c r="AC36" s="208"/>
    </row>
    <row r="37" spans="21:29" s="203" customFormat="1" x14ac:dyDescent="0.25">
      <c r="U37" s="207"/>
      <c r="W37" s="208"/>
      <c r="X37" s="208"/>
      <c r="Y37" s="208"/>
      <c r="Z37" s="208"/>
      <c r="AA37" s="208"/>
      <c r="AB37" s="208"/>
      <c r="AC37" s="208"/>
    </row>
    <row r="38" spans="21:29" s="203" customFormat="1" x14ac:dyDescent="0.25">
      <c r="U38" s="207"/>
      <c r="W38" s="208"/>
      <c r="X38" s="208"/>
      <c r="Y38" s="208"/>
      <c r="Z38" s="208"/>
      <c r="AA38" s="208"/>
      <c r="AB38" s="208"/>
      <c r="AC38" s="208"/>
    </row>
    <row r="39" spans="21:29" s="203" customFormat="1" x14ac:dyDescent="0.25">
      <c r="U39" s="207"/>
      <c r="W39" s="208"/>
      <c r="X39" s="208"/>
      <c r="Y39" s="208"/>
      <c r="Z39" s="208"/>
      <c r="AA39" s="208"/>
      <c r="AB39" s="208"/>
      <c r="AC39" s="208"/>
    </row>
    <row r="40" spans="21:29" s="203" customFormat="1" x14ac:dyDescent="0.25">
      <c r="U40" s="207"/>
      <c r="W40" s="208"/>
      <c r="X40" s="208"/>
      <c r="Y40" s="208"/>
      <c r="Z40" s="208"/>
      <c r="AA40" s="208"/>
      <c r="AB40" s="208"/>
      <c r="AC40" s="208"/>
    </row>
    <row r="41" spans="21:29" s="203" customFormat="1" x14ac:dyDescent="0.25">
      <c r="U41" s="207"/>
      <c r="W41" s="208"/>
      <c r="X41" s="208"/>
      <c r="Y41" s="208"/>
      <c r="Z41" s="208"/>
      <c r="AA41" s="208"/>
      <c r="AB41" s="208"/>
      <c r="AC41" s="208"/>
    </row>
    <row r="42" spans="21:29" s="203" customFormat="1" x14ac:dyDescent="0.25">
      <c r="U42" s="207"/>
      <c r="W42" s="208"/>
      <c r="X42" s="208"/>
      <c r="Y42" s="208"/>
      <c r="Z42" s="208"/>
      <c r="AA42" s="208"/>
      <c r="AB42" s="208"/>
      <c r="AC42" s="208"/>
    </row>
    <row r="43" spans="21:29" s="203" customFormat="1" x14ac:dyDescent="0.25">
      <c r="U43" s="207"/>
      <c r="W43" s="208"/>
      <c r="X43" s="208"/>
      <c r="Y43" s="208"/>
      <c r="Z43" s="208"/>
      <c r="AA43" s="208"/>
      <c r="AB43" s="208"/>
      <c r="AC43" s="208"/>
    </row>
    <row r="44" spans="21:29" s="203" customFormat="1" x14ac:dyDescent="0.25">
      <c r="U44" s="207"/>
      <c r="W44" s="208"/>
      <c r="X44" s="208"/>
      <c r="Y44" s="208"/>
      <c r="Z44" s="208"/>
      <c r="AA44" s="208"/>
      <c r="AB44" s="208"/>
      <c r="AC44" s="208"/>
    </row>
    <row r="45" spans="21:29" s="203" customFormat="1" x14ac:dyDescent="0.25">
      <c r="U45" s="207"/>
      <c r="W45" s="208"/>
      <c r="X45" s="208"/>
      <c r="Y45" s="208"/>
      <c r="Z45" s="208"/>
      <c r="AA45" s="208"/>
      <c r="AB45" s="208"/>
      <c r="AC45" s="208"/>
    </row>
    <row r="46" spans="21:29" s="203" customFormat="1" x14ac:dyDescent="0.25">
      <c r="U46" s="207"/>
      <c r="W46" s="208"/>
      <c r="X46" s="208"/>
      <c r="Y46" s="208"/>
      <c r="Z46" s="208"/>
      <c r="AA46" s="208"/>
      <c r="AB46" s="208"/>
      <c r="AC46" s="208"/>
    </row>
    <row r="47" spans="21:29" s="203" customFormat="1" x14ac:dyDescent="0.25">
      <c r="U47" s="207"/>
      <c r="W47" s="208"/>
      <c r="X47" s="208"/>
      <c r="Y47" s="208"/>
      <c r="Z47" s="208"/>
      <c r="AA47" s="208"/>
      <c r="AB47" s="208"/>
      <c r="AC47" s="208"/>
    </row>
    <row r="48" spans="21:29" s="203" customFormat="1" x14ac:dyDescent="0.25">
      <c r="U48" s="207"/>
      <c r="W48" s="208"/>
      <c r="X48" s="208"/>
      <c r="Y48" s="208"/>
      <c r="Z48" s="208"/>
      <c r="AA48" s="208"/>
      <c r="AB48" s="208"/>
      <c r="AC48" s="208"/>
    </row>
    <row r="49" spans="1:29" s="203" customFormat="1" x14ac:dyDescent="0.25">
      <c r="U49" s="207"/>
      <c r="W49" s="208"/>
      <c r="X49" s="208"/>
      <c r="Y49" s="208"/>
      <c r="Z49" s="208"/>
      <c r="AA49" s="208"/>
      <c r="AB49" s="208"/>
      <c r="AC49" s="208"/>
    </row>
    <row r="50" spans="1:29" s="203" customFormat="1" x14ac:dyDescent="0.25">
      <c r="U50" s="207"/>
      <c r="W50" s="208"/>
      <c r="X50" s="208"/>
      <c r="Y50" s="208"/>
      <c r="Z50" s="208"/>
      <c r="AA50" s="208"/>
      <c r="AB50" s="208"/>
      <c r="AC50" s="208"/>
    </row>
    <row r="51" spans="1:29" s="203" customFormat="1" x14ac:dyDescent="0.25">
      <c r="U51" s="207"/>
      <c r="W51" s="208"/>
      <c r="X51" s="208"/>
      <c r="Y51" s="208"/>
      <c r="Z51" s="208"/>
      <c r="AA51" s="208"/>
      <c r="AB51" s="208"/>
      <c r="AC51" s="208"/>
    </row>
    <row r="52" spans="1:29" s="203" customFormat="1" x14ac:dyDescent="0.25">
      <c r="U52" s="207"/>
      <c r="W52" s="208"/>
      <c r="X52" s="208"/>
      <c r="Y52" s="208"/>
      <c r="Z52" s="208"/>
      <c r="AA52" s="208"/>
      <c r="AB52" s="208"/>
      <c r="AC52" s="208"/>
    </row>
    <row r="53" spans="1:29" s="203" customFormat="1" x14ac:dyDescent="0.25">
      <c r="U53" s="207"/>
      <c r="W53" s="208"/>
      <c r="X53" s="208"/>
      <c r="Y53" s="208"/>
      <c r="Z53" s="208"/>
      <c r="AA53" s="208"/>
      <c r="AB53" s="208"/>
      <c r="AC53" s="208"/>
    </row>
    <row r="54" spans="1:29" s="203" customFormat="1" x14ac:dyDescent="0.25">
      <c r="U54" s="207"/>
      <c r="W54" s="208"/>
      <c r="X54" s="208"/>
      <c r="Y54" s="208"/>
      <c r="Z54" s="208"/>
      <c r="AA54" s="208"/>
      <c r="AB54" s="208"/>
      <c r="AC54" s="208"/>
    </row>
    <row r="55" spans="1:29" s="203" customFormat="1" x14ac:dyDescent="0.25">
      <c r="U55" s="207"/>
      <c r="W55" s="208"/>
      <c r="X55" s="208"/>
      <c r="Y55" s="208"/>
      <c r="Z55" s="208"/>
      <c r="AA55" s="208"/>
      <c r="AB55" s="208"/>
      <c r="AC55" s="208"/>
    </row>
    <row r="56" spans="1:29" s="203" customFormat="1" x14ac:dyDescent="0.25">
      <c r="U56" s="207"/>
      <c r="W56" s="208"/>
      <c r="X56" s="208"/>
      <c r="Y56" s="208"/>
      <c r="Z56" s="208"/>
      <c r="AA56" s="208"/>
      <c r="AB56" s="208"/>
      <c r="AC56" s="208"/>
    </row>
    <row r="57" spans="1:29" s="203" customFormat="1" x14ac:dyDescent="0.25">
      <c r="U57" s="207"/>
      <c r="W57" s="208"/>
      <c r="X57" s="208"/>
      <c r="Y57" s="208"/>
      <c r="Z57" s="208"/>
      <c r="AA57" s="208"/>
      <c r="AB57" s="208"/>
      <c r="AC57" s="208"/>
    </row>
    <row r="58" spans="1:29" s="203" customFormat="1" x14ac:dyDescent="0.25">
      <c r="U58" s="207"/>
      <c r="W58" s="208"/>
      <c r="X58" s="208"/>
      <c r="Y58" s="208"/>
      <c r="Z58" s="208"/>
      <c r="AA58" s="208"/>
      <c r="AB58" s="208"/>
      <c r="AC58" s="208"/>
    </row>
    <row r="59" spans="1:29" s="203" customFormat="1" x14ac:dyDescent="0.25">
      <c r="U59" s="207"/>
      <c r="W59" s="208"/>
      <c r="X59" s="208"/>
      <c r="Y59" s="208"/>
      <c r="Z59" s="208"/>
      <c r="AA59" s="208"/>
      <c r="AB59" s="208"/>
      <c r="AC59" s="208"/>
    </row>
    <row r="60" spans="1:29" s="203" customFormat="1" x14ac:dyDescent="0.25">
      <c r="U60" s="207"/>
      <c r="W60" s="208"/>
      <c r="X60" s="208"/>
      <c r="Y60" s="208"/>
      <c r="Z60" s="208"/>
      <c r="AA60" s="208"/>
      <c r="AB60" s="208"/>
      <c r="AC60" s="208"/>
    </row>
    <row r="61" spans="1:29" s="203" customFormat="1" x14ac:dyDescent="0.25">
      <c r="A61" s="203" t="s">
        <v>161</v>
      </c>
      <c r="U61" s="207"/>
      <c r="W61" s="208"/>
      <c r="X61" s="208"/>
      <c r="Y61" s="208"/>
      <c r="Z61" s="208"/>
      <c r="AA61" s="208"/>
      <c r="AB61" s="208"/>
      <c r="AC61" s="208"/>
    </row>
    <row r="62" spans="1:29" s="203" customFormat="1" x14ac:dyDescent="0.25">
      <c r="A62" s="203" t="s">
        <v>191</v>
      </c>
      <c r="B62" s="203" t="s">
        <v>28</v>
      </c>
      <c r="C62" s="203">
        <f ca="1">IF(ISERROR(OFFSET(Data!$A$1,MATCH($A62,Data!$DT:$DT,0)-1,MATCH($B62&amp;"/"&amp;C$1,Data!$1:$1,0)-1))=TRUE,"",IF(OFFSET(Data!$A$1,MATCH($A62,Data!$DT:$DT,0)-1,MATCH($B62&amp;"/"&amp;C$1,Data!$1:$1,0)-1)=0,"",OFFSET(Data!$A$1,MATCH($A62,Data!$DT:$DT,0)-1,MATCH($B62&amp;"/"&amp;C$1,Data!$1:$1,0)-1)))</f>
        <v>3</v>
      </c>
      <c r="D62" s="203">
        <f ca="1">IF(ISERROR(OFFSET(Data!$A$1,MATCH($A62,Data!$DT:$DT,0)-1,MATCH($B62&amp;"/"&amp;D$1,Data!$1:$1,0)-1))=TRUE,"",IF(OFFSET(Data!$A$1,MATCH($A62,Data!$DT:$DT,0)-1,MATCH($B62&amp;"/"&amp;D$1,Data!$1:$1,0)-1)=0,"",OFFSET(Data!$A$1,MATCH($A62,Data!$DT:$DT,0)-1,MATCH($B62&amp;"/"&amp;D$1,Data!$1:$1,0)-1)))</f>
        <v>4</v>
      </c>
      <c r="E62" s="203">
        <f ca="1">IF(ISERROR(OFFSET(Data!$A$1,MATCH($A62,Data!$DT:$DT,0)-1,MATCH($B62&amp;"/"&amp;E$1,Data!$1:$1,0)-1))=TRUE,"",IF(OFFSET(Data!$A$1,MATCH($A62,Data!$DT:$DT,0)-1,MATCH($B62&amp;"/"&amp;E$1,Data!$1:$1,0)-1)=0,"",OFFSET(Data!$A$1,MATCH($A62,Data!$DT:$DT,0)-1,MATCH($B62&amp;"/"&amp;E$1,Data!$1:$1,0)-1)))</f>
        <v>2</v>
      </c>
      <c r="F62" s="203">
        <f ca="1">IF(ISERROR(OFFSET(Data!$A$1,MATCH($A62,Data!$DT:$DT,0)-1,MATCH($B62&amp;"/"&amp;F$1,Data!$1:$1,0)-1))=TRUE,"",IF(OFFSET(Data!$A$1,MATCH($A62,Data!$DT:$DT,0)-1,MATCH($B62&amp;"/"&amp;F$1,Data!$1:$1,0)-1)=0,"",OFFSET(Data!$A$1,MATCH($A62,Data!$DT:$DT,0)-1,MATCH($B62&amp;"/"&amp;F$1,Data!$1:$1,0)-1)))</f>
        <v>2</v>
      </c>
      <c r="G62" s="203">
        <f ca="1">IF(ISERROR(OFFSET(Data!$A$1,MATCH($A62,Data!$DT:$DT,0)-1,MATCH($B62&amp;"/"&amp;G$1,Data!$1:$1,0)-1))=TRUE,"",IF(OFFSET(Data!$A$1,MATCH($A62,Data!$DT:$DT,0)-1,MATCH($B62&amp;"/"&amp;G$1,Data!$1:$1,0)-1)=0,"",OFFSET(Data!$A$1,MATCH($A62,Data!$DT:$DT,0)-1,MATCH($B62&amp;"/"&amp;G$1,Data!$1:$1,0)-1)))</f>
        <v>3</v>
      </c>
      <c r="H62" s="203">
        <f ca="1">IF(ISERROR(OFFSET(Data!$A$1,MATCH($A62,Data!$DT:$DT,0)-1,MATCH($B62&amp;"/"&amp;H$1,Data!$1:$1,0)-1))=TRUE,"",IF(OFFSET(Data!$A$1,MATCH($A62,Data!$DT:$DT,0)-1,MATCH($B62&amp;"/"&amp;H$1,Data!$1:$1,0)-1)=0,"",OFFSET(Data!$A$1,MATCH($A62,Data!$DT:$DT,0)-1,MATCH($B62&amp;"/"&amp;H$1,Data!$1:$1,0)-1)))</f>
        <v>2</v>
      </c>
      <c r="I62" s="203">
        <f ca="1">IF(ISERROR(OFFSET(Data!$A$1,MATCH($A62,Data!$DT:$DT,0)-1,MATCH($B62&amp;"/"&amp;I$1,Data!$1:$1,0)-1))=TRUE,"",IF(OFFSET(Data!$A$1,MATCH($A62,Data!$DT:$DT,0)-1,MATCH($B62&amp;"/"&amp;I$1,Data!$1:$1,0)-1)=0,"",OFFSET(Data!$A$1,MATCH($A62,Data!$DT:$DT,0)-1,MATCH($B62&amp;"/"&amp;I$1,Data!$1:$1,0)-1)))</f>
        <v>3</v>
      </c>
      <c r="J62" s="203">
        <f ca="1">IF(ISERROR(OFFSET(Data!$A$1,MATCH($A62,Data!$DT:$DT,0)-1,MATCH($B62&amp;"/"&amp;J$1,Data!$1:$1,0)-1))=TRUE,"",IF(OFFSET(Data!$A$1,MATCH($A62,Data!$DT:$DT,0)-1,MATCH($B62&amp;"/"&amp;J$1,Data!$1:$1,0)-1)=0,"",OFFSET(Data!$A$1,MATCH($A62,Data!$DT:$DT,0)-1,MATCH($B62&amp;"/"&amp;J$1,Data!$1:$1,0)-1)))</f>
        <v>2</v>
      </c>
      <c r="K62" s="203">
        <f ca="1">IF(ISERROR(OFFSET(Data!$A$1,MATCH($A62,Data!$DT:$DT,0)-1,MATCH($B62&amp;"/"&amp;K$1,Data!$1:$1,0)-1))=TRUE,"",IF(OFFSET(Data!$A$1,MATCH($A62,Data!$DT:$DT,0)-1,MATCH($B62&amp;"/"&amp;K$1,Data!$1:$1,0)-1)=0,"",OFFSET(Data!$A$1,MATCH($A62,Data!$DT:$DT,0)-1,MATCH($B62&amp;"/"&amp;K$1,Data!$1:$1,0)-1)))</f>
        <v>4</v>
      </c>
      <c r="L62" s="203">
        <f ca="1">IF(ISERROR(OFFSET(Data!$A$1,MATCH($A62,Data!$DT:$DT,0)-1,MATCH($B62&amp;"/"&amp;L$1,Data!$1:$1,0)-1))=TRUE,"",IF(OFFSET(Data!$A$1,MATCH($A62,Data!$DT:$DT,0)-1,MATCH($B62&amp;"/"&amp;L$1,Data!$1:$1,0)-1)=0,"",OFFSET(Data!$A$1,MATCH($A62,Data!$DT:$DT,0)-1,MATCH($B62&amp;"/"&amp;L$1,Data!$1:$1,0)-1)))</f>
        <v>3</v>
      </c>
      <c r="M62" s="203">
        <f ca="1">IF(ISERROR(OFFSET(Data!$A$1,MATCH($A62,Data!$DT:$DT,0)-1,MATCH($B62&amp;"/"&amp;M$1,Data!$1:$1,0)-1))=TRUE,"",IF(OFFSET(Data!$A$1,MATCH($A62,Data!$DT:$DT,0)-1,MATCH($B62&amp;"/"&amp;M$1,Data!$1:$1,0)-1)=0,"",OFFSET(Data!$A$1,MATCH($A62,Data!$DT:$DT,0)-1,MATCH($B62&amp;"/"&amp;M$1,Data!$1:$1,0)-1)))</f>
        <v>3</v>
      </c>
      <c r="N62" s="203">
        <f ca="1">IF(ISERROR(OFFSET(Data!$A$1,MATCH($A62,Data!$DT:$DT,0)-1,MATCH($B62&amp;"/"&amp;N$1,Data!$1:$1,0)-1))=TRUE,"",IF(OFFSET(Data!$A$1,MATCH($A62,Data!$DT:$DT,0)-1,MATCH($B62&amp;"/"&amp;N$1,Data!$1:$1,0)-1)=0,"",OFFSET(Data!$A$1,MATCH($A62,Data!$DT:$DT,0)-1,MATCH($B62&amp;"/"&amp;N$1,Data!$1:$1,0)-1)))</f>
        <v>3</v>
      </c>
      <c r="O62" s="203">
        <f ca="1">IF(ISERROR(OFFSET(Data!$A$1,MATCH($A62,Data!$DT:$DT,0)-1,MATCH($B62&amp;"/"&amp;O$1,Data!$1:$1,0)-1))=TRUE,"",IF(OFFSET(Data!$A$1,MATCH($A62,Data!$DT:$DT,0)-1,MATCH($B62&amp;"/"&amp;O$1,Data!$1:$1,0)-1)=0,"",OFFSET(Data!$A$1,MATCH($A62,Data!$DT:$DT,0)-1,MATCH($B62&amp;"/"&amp;O$1,Data!$1:$1,0)-1)))</f>
        <v>3</v>
      </c>
      <c r="P62" s="203">
        <f ca="1">IF(ISERROR(OFFSET(Data!$A$1,MATCH($A62,Data!$DT:$DT,0)-1,MATCH($B62&amp;"/"&amp;P$1,Data!$1:$1,0)-1))=TRUE,"",IF(OFFSET(Data!$A$1,MATCH($A62,Data!$DT:$DT,0)-1,MATCH($B62&amp;"/"&amp;P$1,Data!$1:$1,0)-1)=0,"",OFFSET(Data!$A$1,MATCH($A62,Data!$DT:$DT,0)-1,MATCH($B62&amp;"/"&amp;P$1,Data!$1:$1,0)-1)))</f>
        <v>3</v>
      </c>
      <c r="Q62" s="203">
        <f ca="1">IF(ISERROR(OFFSET(Data!$A$1,MATCH($A62,Data!$DT:$DT,0)-1,MATCH($B62&amp;"/"&amp;Q$1,Data!$1:$1,0)-1))=TRUE,"",IF(OFFSET(Data!$A$1,MATCH($A62,Data!$DT:$DT,0)-1,MATCH($B62&amp;"/"&amp;Q$1,Data!$1:$1,0)-1)=0,"",OFFSET(Data!$A$1,MATCH($A62,Data!$DT:$DT,0)-1,MATCH($B62&amp;"/"&amp;Q$1,Data!$1:$1,0)-1)))</f>
        <v>3</v>
      </c>
      <c r="R62" s="203">
        <f ca="1">IF(ISERROR(OFFSET(Data!$A$1,MATCH($A62,Data!$DT:$DT,0)-1,MATCH($B62&amp;"/"&amp;R$1,Data!$1:$1,0)-1))=TRUE,"",IF(OFFSET(Data!$A$1,MATCH($A62,Data!$DT:$DT,0)-1,MATCH($B62&amp;"/"&amp;R$1,Data!$1:$1,0)-1)=0,"",OFFSET(Data!$A$1,MATCH($A62,Data!$DT:$DT,0)-1,MATCH($B62&amp;"/"&amp;R$1,Data!$1:$1,0)-1)))</f>
        <v>3</v>
      </c>
      <c r="S62" s="203">
        <f ca="1">IF(ISERROR(OFFSET(Data!$A$1,MATCH($A62,Data!$DT:$DT,0)-1,MATCH($B62&amp;"/"&amp;S$1,Data!$1:$1,0)-1))=TRUE,"",IF(OFFSET(Data!$A$1,MATCH($A62,Data!$DT:$DT,0)-1,MATCH($B62&amp;"/"&amp;S$1,Data!$1:$1,0)-1)=0,"",OFFSET(Data!$A$1,MATCH($A62,Data!$DT:$DT,0)-1,MATCH($B62&amp;"/"&amp;S$1,Data!$1:$1,0)-1)))</f>
        <v>2</v>
      </c>
      <c r="T62" s="203">
        <f ca="1">IF(ISERROR(OFFSET(Data!$A$1,MATCH($A62,Data!$DT:$DT,0)-1,MATCH($B62&amp;"/"&amp;T$1,Data!$1:$1,0)-1))=TRUE,"",IF(OFFSET(Data!$A$1,MATCH($A62,Data!$DT:$DT,0)-1,MATCH($B62&amp;"/"&amp;T$1,Data!$1:$1,0)-1)=0,"",OFFSET(Data!$A$1,MATCH($A62,Data!$DT:$DT,0)-1,MATCH($B62&amp;"/"&amp;T$1,Data!$1:$1,0)-1)))</f>
        <v>2</v>
      </c>
      <c r="U62" s="207" t="str">
        <f ca="1">IF(ISERROR(OFFSET(Data!$A$1,MATCH($A62,Data!$DT:$DT,0)-1,MATCH($B62&amp;"/"&amp;U$1,Data!$1:$1,0)-1))=TRUE,"",IF(OFFSET(Data!$A$1,MATCH($A62,Data!$DT:$DT,0)-1,MATCH($B62&amp;"/"&amp;U$1,Data!$1:$1,0)-1)=0,"",OFFSET(Data!$A$1,MATCH($A62,Data!$DT:$DT,0)-1,MATCH($B62&amp;"/"&amp;U$1,Data!$1:$1,0)-1)))</f>
        <v/>
      </c>
      <c r="V62" s="203" t="str">
        <f ca="1">IF(ISERROR(OFFSET(Data!$A$1,MATCH($A62,Data!$DT:$DT,0)-1,MATCH($B62&amp;"/"&amp;V$1,Data!$1:$1,0)-1))=TRUE,"",IF(OFFSET(Data!$A$1,MATCH($A62,Data!$DT:$DT,0)-1,MATCH($B62&amp;"/"&amp;V$1,Data!$1:$1,0)-1)=0,"",OFFSET(Data!$A$1,MATCH($A62,Data!$DT:$DT,0)-1,MATCH($B62&amp;"/"&amp;V$1,Data!$1:$1,0)-1)))</f>
        <v/>
      </c>
      <c r="W62" s="208" t="str">
        <f ca="1">IF(ISERROR(OFFSET(Data!$A$1,MATCH($A62,Data!$DT:$DT,0)-1,MATCH($B62&amp;"/"&amp;W$1,Data!$1:$1,0)-1))=TRUE,"",IF(OFFSET(Data!$A$1,MATCH($A62,Data!$DT:$DT,0)-1,MATCH($B62&amp;"/"&amp;W$1,Data!$1:$1,0)-1)=0,"",OFFSET(Data!$A$1,MATCH($A62,Data!$DT:$DT,0)-1,MATCH($B62&amp;"/"&amp;W$1,Data!$1:$1,0)-1)))</f>
        <v/>
      </c>
      <c r="X62" s="208" t="str">
        <f ca="1">IF(ISERROR(OFFSET(Data!$A$1,MATCH($A62,Data!$DT:$DT,0)-1,MATCH($B62&amp;"/"&amp;X$1,Data!$1:$1,0)-1))=TRUE,"",IF(OFFSET(Data!$A$1,MATCH($A62,Data!$DT:$DT,0)-1,MATCH($B62&amp;"/"&amp;X$1,Data!$1:$1,0)-1)=0,"",OFFSET(Data!$A$1,MATCH($A62,Data!$DT:$DT,0)-1,MATCH($B62&amp;"/"&amp;X$1,Data!$1:$1,0)-1)))</f>
        <v/>
      </c>
      <c r="Y62" s="208" t="str">
        <f ca="1">IF(ISERROR(OFFSET(Data!$A$1,MATCH($A62,Data!$DT:$DT,0)-1,MATCH($B62&amp;"/"&amp;Y$1,Data!$1:$1,0)-1))=TRUE,"",IF(OFFSET(Data!$A$1,MATCH($A62,Data!$DT:$DT,0)-1,MATCH($B62&amp;"/"&amp;Y$1,Data!$1:$1,0)-1)=0,"",OFFSET(Data!$A$1,MATCH($A62,Data!$DT:$DT,0)-1,MATCH($B62&amp;"/"&amp;Y$1,Data!$1:$1,0)-1)))</f>
        <v/>
      </c>
      <c r="Z62" s="208" t="str">
        <f ca="1">IF(ISERROR(OFFSET(Data!$A$1,MATCH($A62,Data!$DT:$DT,0)-1,MATCH($B62&amp;"/"&amp;Z$1,Data!$1:$1,0)-1))=TRUE,"",IF(OFFSET(Data!$A$1,MATCH($A62,Data!$DT:$DT,0)-1,MATCH($B62&amp;"/"&amp;Z$1,Data!$1:$1,0)-1)=0,"",OFFSET(Data!$A$1,MATCH($A62,Data!$DT:$DT,0)-1,MATCH($B62&amp;"/"&amp;Z$1,Data!$1:$1,0)-1)))</f>
        <v/>
      </c>
      <c r="AA62" s="208" t="str">
        <f ca="1">IF(ISERROR(OFFSET(Data!$A$1,MATCH($A62,Data!$DT:$DT,0)-1,MATCH($B62&amp;"/"&amp;AA$1,Data!$1:$1,0)-1))=TRUE,"",IF(OFFSET(Data!$A$1,MATCH($A62,Data!$DT:$DT,0)-1,MATCH($B62&amp;"/"&amp;AA$1,Data!$1:$1,0)-1)=0,"",OFFSET(Data!$A$1,MATCH($A62,Data!$DT:$DT,0)-1,MATCH($B62&amp;"/"&amp;AA$1,Data!$1:$1,0)-1)))</f>
        <v/>
      </c>
      <c r="AB62" s="208" t="str">
        <f ca="1">IF(ISERROR(OFFSET(Data!$A$1,MATCH($A62,Data!$DT:$DT,0)-1,MATCH($B62&amp;"/"&amp;AB$1,Data!$1:$1,0)-1))=TRUE,"",IF(OFFSET(Data!$A$1,MATCH($A62,Data!$DT:$DT,0)-1,MATCH($B62&amp;"/"&amp;AB$1,Data!$1:$1,0)-1)=0,"",OFFSET(Data!$A$1,MATCH($A62,Data!$DT:$DT,0)-1,MATCH($B62&amp;"/"&amp;AB$1,Data!$1:$1,0)-1)))</f>
        <v/>
      </c>
      <c r="AC62" s="208" t="str">
        <f ca="1">IF(ISERROR(OFFSET(Data!$A$1,MATCH($A62,Data!$DT:$DT,0)-1,MATCH($B62&amp;"/"&amp;AC$1,Data!$1:$1,0)-1))=TRUE,"",IF(OFFSET(Data!$A$1,MATCH($A62,Data!$DT:$DT,0)-1,MATCH($B62&amp;"/"&amp;AC$1,Data!$1:$1,0)-1)=0,"",OFFSET(Data!$A$1,MATCH($A62,Data!$DT:$DT,0)-1,MATCH($B62&amp;"/"&amp;AC$1,Data!$1:$1,0)-1)))</f>
        <v/>
      </c>
    </row>
    <row r="63" spans="1:29" s="203" customFormat="1" x14ac:dyDescent="0.25">
      <c r="A63" s="203" t="s">
        <v>71</v>
      </c>
      <c r="B63" s="203" t="s">
        <v>28</v>
      </c>
      <c r="C63" s="203">
        <f ca="1">IF(ISERROR(OFFSET(Data!$A$1,MATCH($A63,Data!$DT:$DT,0)-1,MATCH($B63&amp;"/"&amp;C$1,Data!$1:$1,0)-1))=TRUE,"",IF(OFFSET(Data!$A$1,MATCH($A63,Data!$DT:$DT,0)-1,MATCH($B63&amp;"/"&amp;C$1,Data!$1:$1,0)-1)=0,"",OFFSET(Data!$A$1,MATCH($A63,Data!$DT:$DT,0)-1,MATCH($B63&amp;"/"&amp;C$1,Data!$1:$1,0)-1)))</f>
        <v>3.8</v>
      </c>
      <c r="D63" s="203">
        <f ca="1">IF(ISERROR(OFFSET(Data!$A$1,MATCH($A63,Data!$DT:$DT,0)-1,MATCH($B63&amp;"/"&amp;D$1,Data!$1:$1,0)-1))=TRUE,"",IF(OFFSET(Data!$A$1,MATCH($A63,Data!$DT:$DT,0)-1,MATCH($B63&amp;"/"&amp;D$1,Data!$1:$1,0)-1)=0,"",OFFSET(Data!$A$1,MATCH($A63,Data!$DT:$DT,0)-1,MATCH($B63&amp;"/"&amp;D$1,Data!$1:$1,0)-1)))</f>
        <v>3.4</v>
      </c>
      <c r="E63" s="203">
        <f ca="1">IF(ISERROR(OFFSET(Data!$A$1,MATCH($A63,Data!$DT:$DT,0)-1,MATCH($B63&amp;"/"&amp;E$1,Data!$1:$1,0)-1))=TRUE,"",IF(OFFSET(Data!$A$1,MATCH($A63,Data!$DT:$DT,0)-1,MATCH($B63&amp;"/"&amp;E$1,Data!$1:$1,0)-1)=0,"",OFFSET(Data!$A$1,MATCH($A63,Data!$DT:$DT,0)-1,MATCH($B63&amp;"/"&amp;E$1,Data!$1:$1,0)-1)))</f>
        <v>2.8</v>
      </c>
      <c r="F63" s="203">
        <f ca="1">IF(ISERROR(OFFSET(Data!$A$1,MATCH($A63,Data!$DT:$DT,0)-1,MATCH($B63&amp;"/"&amp;F$1,Data!$1:$1,0)-1))=TRUE,"",IF(OFFSET(Data!$A$1,MATCH($A63,Data!$DT:$DT,0)-1,MATCH($B63&amp;"/"&amp;F$1,Data!$1:$1,0)-1)=0,"",OFFSET(Data!$A$1,MATCH($A63,Data!$DT:$DT,0)-1,MATCH($B63&amp;"/"&amp;F$1,Data!$1:$1,0)-1)))</f>
        <v>3.6</v>
      </c>
      <c r="G63" s="203">
        <f ca="1">IF(ISERROR(OFFSET(Data!$A$1,MATCH($A63,Data!$DT:$DT,0)-1,MATCH($B63&amp;"/"&amp;G$1,Data!$1:$1,0)-1))=TRUE,"",IF(OFFSET(Data!$A$1,MATCH($A63,Data!$DT:$DT,0)-1,MATCH($B63&amp;"/"&amp;G$1,Data!$1:$1,0)-1)=0,"",OFFSET(Data!$A$1,MATCH($A63,Data!$DT:$DT,0)-1,MATCH($B63&amp;"/"&amp;G$1,Data!$1:$1,0)-1)))</f>
        <v>2.4</v>
      </c>
      <c r="H63" s="203">
        <f ca="1">IF(ISERROR(OFFSET(Data!$A$1,MATCH($A63,Data!$DT:$DT,0)-1,MATCH($B63&amp;"/"&amp;H$1,Data!$1:$1,0)-1))=TRUE,"",IF(OFFSET(Data!$A$1,MATCH($A63,Data!$DT:$DT,0)-1,MATCH($B63&amp;"/"&amp;H$1,Data!$1:$1,0)-1)=0,"",OFFSET(Data!$A$1,MATCH($A63,Data!$DT:$DT,0)-1,MATCH($B63&amp;"/"&amp;H$1,Data!$1:$1,0)-1)))</f>
        <v>3.2</v>
      </c>
      <c r="I63" s="203">
        <f ca="1">IF(ISERROR(OFFSET(Data!$A$1,MATCH($A63,Data!$DT:$DT,0)-1,MATCH($B63&amp;"/"&amp;I$1,Data!$1:$1,0)-1))=TRUE,"",IF(OFFSET(Data!$A$1,MATCH($A63,Data!$DT:$DT,0)-1,MATCH($B63&amp;"/"&amp;I$1,Data!$1:$1,0)-1)=0,"",OFFSET(Data!$A$1,MATCH($A63,Data!$DT:$DT,0)-1,MATCH($B63&amp;"/"&amp;I$1,Data!$1:$1,0)-1)))</f>
        <v>3.4</v>
      </c>
      <c r="J63" s="203">
        <f ca="1">IF(ISERROR(OFFSET(Data!$A$1,MATCH($A63,Data!$DT:$DT,0)-1,MATCH($B63&amp;"/"&amp;J$1,Data!$1:$1,0)-1))=TRUE,"",IF(OFFSET(Data!$A$1,MATCH($A63,Data!$DT:$DT,0)-1,MATCH($B63&amp;"/"&amp;J$1,Data!$1:$1,0)-1)=0,"",OFFSET(Data!$A$1,MATCH($A63,Data!$DT:$DT,0)-1,MATCH($B63&amp;"/"&amp;J$1,Data!$1:$1,0)-1)))</f>
        <v>2.6</v>
      </c>
      <c r="K63" s="203">
        <f ca="1">IF(ISERROR(OFFSET(Data!$A$1,MATCH($A63,Data!$DT:$DT,0)-1,MATCH($B63&amp;"/"&amp;K$1,Data!$1:$1,0)-1))=TRUE,"",IF(OFFSET(Data!$A$1,MATCH($A63,Data!$DT:$DT,0)-1,MATCH($B63&amp;"/"&amp;K$1,Data!$1:$1,0)-1)=0,"",OFFSET(Data!$A$1,MATCH($A63,Data!$DT:$DT,0)-1,MATCH($B63&amp;"/"&amp;K$1,Data!$1:$1,0)-1)))</f>
        <v>2.8</v>
      </c>
      <c r="L63" s="203">
        <f ca="1">IF(ISERROR(OFFSET(Data!$A$1,MATCH($A63,Data!$DT:$DT,0)-1,MATCH($B63&amp;"/"&amp;L$1,Data!$1:$1,0)-1))=TRUE,"",IF(OFFSET(Data!$A$1,MATCH($A63,Data!$DT:$DT,0)-1,MATCH($B63&amp;"/"&amp;L$1,Data!$1:$1,0)-1)=0,"",OFFSET(Data!$A$1,MATCH($A63,Data!$DT:$DT,0)-1,MATCH($B63&amp;"/"&amp;L$1,Data!$1:$1,0)-1)))</f>
        <v>3</v>
      </c>
      <c r="M63" s="203">
        <f ca="1">IF(ISERROR(OFFSET(Data!$A$1,MATCH($A63,Data!$DT:$DT,0)-1,MATCH($B63&amp;"/"&amp;M$1,Data!$1:$1,0)-1))=TRUE,"",IF(OFFSET(Data!$A$1,MATCH($A63,Data!$DT:$DT,0)-1,MATCH($B63&amp;"/"&amp;M$1,Data!$1:$1,0)-1)=0,"",OFFSET(Data!$A$1,MATCH($A63,Data!$DT:$DT,0)-1,MATCH($B63&amp;"/"&amp;M$1,Data!$1:$1,0)-1)))</f>
        <v>2.8</v>
      </c>
      <c r="N63" s="203">
        <f ca="1">IF(ISERROR(OFFSET(Data!$A$1,MATCH($A63,Data!$DT:$DT,0)-1,MATCH($B63&amp;"/"&amp;N$1,Data!$1:$1,0)-1))=TRUE,"",IF(OFFSET(Data!$A$1,MATCH($A63,Data!$DT:$DT,0)-1,MATCH($B63&amp;"/"&amp;N$1,Data!$1:$1,0)-1)=0,"",OFFSET(Data!$A$1,MATCH($A63,Data!$DT:$DT,0)-1,MATCH($B63&amp;"/"&amp;N$1,Data!$1:$1,0)-1)))</f>
        <v>3</v>
      </c>
      <c r="O63" s="203">
        <f ca="1">IF(ISERROR(OFFSET(Data!$A$1,MATCH($A63,Data!$DT:$DT,0)-1,MATCH($B63&amp;"/"&amp;O$1,Data!$1:$1,0)-1))=TRUE,"",IF(OFFSET(Data!$A$1,MATCH($A63,Data!$DT:$DT,0)-1,MATCH($B63&amp;"/"&amp;O$1,Data!$1:$1,0)-1)=0,"",OFFSET(Data!$A$1,MATCH($A63,Data!$DT:$DT,0)-1,MATCH($B63&amp;"/"&amp;O$1,Data!$1:$1,0)-1)))</f>
        <v>3.4</v>
      </c>
      <c r="P63" s="203">
        <f ca="1">IF(ISERROR(OFFSET(Data!$A$1,MATCH($A63,Data!$DT:$DT,0)-1,MATCH($B63&amp;"/"&amp;P$1,Data!$1:$1,0)-1))=TRUE,"",IF(OFFSET(Data!$A$1,MATCH($A63,Data!$DT:$DT,0)-1,MATCH($B63&amp;"/"&amp;P$1,Data!$1:$1,0)-1)=0,"",OFFSET(Data!$A$1,MATCH($A63,Data!$DT:$DT,0)-1,MATCH($B63&amp;"/"&amp;P$1,Data!$1:$1,0)-1)))</f>
        <v>3.8</v>
      </c>
      <c r="Q63" s="203">
        <f ca="1">IF(ISERROR(OFFSET(Data!$A$1,MATCH($A63,Data!$DT:$DT,0)-1,MATCH($B63&amp;"/"&amp;Q$1,Data!$1:$1,0)-1))=TRUE,"",IF(OFFSET(Data!$A$1,MATCH($A63,Data!$DT:$DT,0)-1,MATCH($B63&amp;"/"&amp;Q$1,Data!$1:$1,0)-1)=0,"",OFFSET(Data!$A$1,MATCH($A63,Data!$DT:$DT,0)-1,MATCH($B63&amp;"/"&amp;Q$1,Data!$1:$1,0)-1)))</f>
        <v>3.6</v>
      </c>
      <c r="R63" s="203">
        <f ca="1">IF(ISERROR(OFFSET(Data!$A$1,MATCH($A63,Data!$DT:$DT,0)-1,MATCH($B63&amp;"/"&amp;R$1,Data!$1:$1,0)-1))=TRUE,"",IF(OFFSET(Data!$A$1,MATCH($A63,Data!$DT:$DT,0)-1,MATCH($B63&amp;"/"&amp;R$1,Data!$1:$1,0)-1)=0,"",OFFSET(Data!$A$1,MATCH($A63,Data!$DT:$DT,0)-1,MATCH($B63&amp;"/"&amp;R$1,Data!$1:$1,0)-1)))</f>
        <v>2.6</v>
      </c>
      <c r="S63" s="203">
        <f ca="1">IF(ISERROR(OFFSET(Data!$A$1,MATCH($A63,Data!$DT:$DT,0)-1,MATCH($B63&amp;"/"&amp;S$1,Data!$1:$1,0)-1))=TRUE,"",IF(OFFSET(Data!$A$1,MATCH($A63,Data!$DT:$DT,0)-1,MATCH($B63&amp;"/"&amp;S$1,Data!$1:$1,0)-1)=0,"",OFFSET(Data!$A$1,MATCH($A63,Data!$DT:$DT,0)-1,MATCH($B63&amp;"/"&amp;S$1,Data!$1:$1,0)-1)))</f>
        <v>2.6</v>
      </c>
      <c r="T63" s="203">
        <f ca="1">IF(ISERROR(OFFSET(Data!$A$1,MATCH($A63,Data!$DT:$DT,0)-1,MATCH($B63&amp;"/"&amp;T$1,Data!$1:$1,0)-1))=TRUE,"",IF(OFFSET(Data!$A$1,MATCH($A63,Data!$DT:$DT,0)-1,MATCH($B63&amp;"/"&amp;T$1,Data!$1:$1,0)-1)=0,"",OFFSET(Data!$A$1,MATCH($A63,Data!$DT:$DT,0)-1,MATCH($B63&amp;"/"&amp;T$1,Data!$1:$1,0)-1)))</f>
        <v>2.2000000000000002</v>
      </c>
      <c r="U63" s="207" t="str">
        <f ca="1">IF(ISERROR(OFFSET(Data!$A$1,MATCH($A63,Data!$DT:$DT,0)-1,MATCH($B63&amp;"/"&amp;U$1,Data!$1:$1,0)-1))=TRUE,"",IF(OFFSET(Data!$A$1,MATCH($A63,Data!$DT:$DT,0)-1,MATCH($B63&amp;"/"&amp;U$1,Data!$1:$1,0)-1)=0,"",OFFSET(Data!$A$1,MATCH($A63,Data!$DT:$DT,0)-1,MATCH($B63&amp;"/"&amp;U$1,Data!$1:$1,0)-1)))</f>
        <v/>
      </c>
      <c r="V63" s="203" t="str">
        <f ca="1">IF(ISERROR(OFFSET(Data!$A$1,MATCH($A63,Data!$DT:$DT,0)-1,MATCH($B63&amp;"/"&amp;V$1,Data!$1:$1,0)-1))=TRUE,"",IF(OFFSET(Data!$A$1,MATCH($A63,Data!$DT:$DT,0)-1,MATCH($B63&amp;"/"&amp;V$1,Data!$1:$1,0)-1)=0,"",OFFSET(Data!$A$1,MATCH($A63,Data!$DT:$DT,0)-1,MATCH($B63&amp;"/"&amp;V$1,Data!$1:$1,0)-1)))</f>
        <v/>
      </c>
      <c r="W63" s="208" t="str">
        <f ca="1">IF(ISERROR(OFFSET(Data!$A$1,MATCH($A63,Data!$DT:$DT,0)-1,MATCH($B63&amp;"/"&amp;W$1,Data!$1:$1,0)-1))=TRUE,"",IF(OFFSET(Data!$A$1,MATCH($A63,Data!$DT:$DT,0)-1,MATCH($B63&amp;"/"&amp;W$1,Data!$1:$1,0)-1)=0,"",OFFSET(Data!$A$1,MATCH($A63,Data!$DT:$DT,0)-1,MATCH($B63&amp;"/"&amp;W$1,Data!$1:$1,0)-1)))</f>
        <v/>
      </c>
      <c r="X63" s="208" t="str">
        <f ca="1">IF(ISERROR(OFFSET(Data!$A$1,MATCH($A63,Data!$DT:$DT,0)-1,MATCH($B63&amp;"/"&amp;X$1,Data!$1:$1,0)-1))=TRUE,"",IF(OFFSET(Data!$A$1,MATCH($A63,Data!$DT:$DT,0)-1,MATCH($B63&amp;"/"&amp;X$1,Data!$1:$1,0)-1)=0,"",OFFSET(Data!$A$1,MATCH($A63,Data!$DT:$DT,0)-1,MATCH($B63&amp;"/"&amp;X$1,Data!$1:$1,0)-1)))</f>
        <v/>
      </c>
      <c r="Y63" s="208" t="str">
        <f ca="1">IF(ISERROR(OFFSET(Data!$A$1,MATCH($A63,Data!$DT:$DT,0)-1,MATCH($B63&amp;"/"&amp;Y$1,Data!$1:$1,0)-1))=TRUE,"",IF(OFFSET(Data!$A$1,MATCH($A63,Data!$DT:$DT,0)-1,MATCH($B63&amp;"/"&amp;Y$1,Data!$1:$1,0)-1)=0,"",OFFSET(Data!$A$1,MATCH($A63,Data!$DT:$DT,0)-1,MATCH($B63&amp;"/"&amp;Y$1,Data!$1:$1,0)-1)))</f>
        <v/>
      </c>
      <c r="Z63" s="208" t="str">
        <f ca="1">IF(ISERROR(OFFSET(Data!$A$1,MATCH($A63,Data!$DT:$DT,0)-1,MATCH($B63&amp;"/"&amp;Z$1,Data!$1:$1,0)-1))=TRUE,"",IF(OFFSET(Data!$A$1,MATCH($A63,Data!$DT:$DT,0)-1,MATCH($B63&amp;"/"&amp;Z$1,Data!$1:$1,0)-1)=0,"",OFFSET(Data!$A$1,MATCH($A63,Data!$DT:$DT,0)-1,MATCH($B63&amp;"/"&amp;Z$1,Data!$1:$1,0)-1)))</f>
        <v/>
      </c>
      <c r="AA63" s="208" t="str">
        <f ca="1">IF(ISERROR(OFFSET(Data!$A$1,MATCH($A63,Data!$DT:$DT,0)-1,MATCH($B63&amp;"/"&amp;AA$1,Data!$1:$1,0)-1))=TRUE,"",IF(OFFSET(Data!$A$1,MATCH($A63,Data!$DT:$DT,0)-1,MATCH($B63&amp;"/"&amp;AA$1,Data!$1:$1,0)-1)=0,"",OFFSET(Data!$A$1,MATCH($A63,Data!$DT:$DT,0)-1,MATCH($B63&amp;"/"&amp;AA$1,Data!$1:$1,0)-1)))</f>
        <v/>
      </c>
      <c r="AB63" s="208" t="str">
        <f ca="1">IF(ISERROR(OFFSET(Data!$A$1,MATCH($A63,Data!$DT:$DT,0)-1,MATCH($B63&amp;"/"&amp;AB$1,Data!$1:$1,0)-1))=TRUE,"",IF(OFFSET(Data!$A$1,MATCH($A63,Data!$DT:$DT,0)-1,MATCH($B63&amp;"/"&amp;AB$1,Data!$1:$1,0)-1)=0,"",OFFSET(Data!$A$1,MATCH($A63,Data!$DT:$DT,0)-1,MATCH($B63&amp;"/"&amp;AB$1,Data!$1:$1,0)-1)))</f>
        <v/>
      </c>
      <c r="AC63" s="208" t="str">
        <f ca="1">IF(ISERROR(OFFSET(Data!$A$1,MATCH($A63,Data!$DT:$DT,0)-1,MATCH($B63&amp;"/"&amp;AC$1,Data!$1:$1,0)-1))=TRUE,"",IF(OFFSET(Data!$A$1,MATCH($A63,Data!$DT:$DT,0)-1,MATCH($B63&amp;"/"&amp;AC$1,Data!$1:$1,0)-1)=0,"",OFFSET(Data!$A$1,MATCH($A63,Data!$DT:$DT,0)-1,MATCH($B63&amp;"/"&amp;AC$1,Data!$1:$1,0)-1)))</f>
        <v/>
      </c>
    </row>
    <row r="64" spans="1:29" s="203" customFormat="1" x14ac:dyDescent="0.25">
      <c r="A64" s="203" t="s">
        <v>138</v>
      </c>
      <c r="B64" s="203" t="s">
        <v>28</v>
      </c>
      <c r="C64" s="203">
        <f ca="1">IF(ISERROR(OFFSET(Data!$A$1,MATCH($A64,Data!$DT:$DT,0)-1,MATCH($B64&amp;"/"&amp;C$1,Data!$1:$1,0)-1))=TRUE,"",IF(OFFSET(Data!$A$1,MATCH($A64,Data!$DT:$DT,0)-1,MATCH($B64&amp;"/"&amp;C$1,Data!$1:$1,0)-1)=0,"",OFFSET(Data!$A$1,MATCH($A64,Data!$DT:$DT,0)-1,MATCH($B64&amp;"/"&amp;C$1,Data!$1:$1,0)-1)))</f>
        <v>3.6</v>
      </c>
      <c r="D64" s="203">
        <f ca="1">IF(ISERROR(OFFSET(Data!$A$1,MATCH($A64,Data!$DT:$DT,0)-1,MATCH($B64&amp;"/"&amp;D$1,Data!$1:$1,0)-1))=TRUE,"",IF(OFFSET(Data!$A$1,MATCH($A64,Data!$DT:$DT,0)-1,MATCH($B64&amp;"/"&amp;D$1,Data!$1:$1,0)-1)=0,"",OFFSET(Data!$A$1,MATCH($A64,Data!$DT:$DT,0)-1,MATCH($B64&amp;"/"&amp;D$1,Data!$1:$1,0)-1)))</f>
        <v>3.5</v>
      </c>
      <c r="E64" s="203">
        <f ca="1">IF(ISERROR(OFFSET(Data!$A$1,MATCH($A64,Data!$DT:$DT,0)-1,MATCH($B64&amp;"/"&amp;E$1,Data!$1:$1,0)-1))=TRUE,"",IF(OFFSET(Data!$A$1,MATCH($A64,Data!$DT:$DT,0)-1,MATCH($B64&amp;"/"&amp;E$1,Data!$1:$1,0)-1)=0,"",OFFSET(Data!$A$1,MATCH($A64,Data!$DT:$DT,0)-1,MATCH($B64&amp;"/"&amp;E$1,Data!$1:$1,0)-1)))</f>
        <v>2.9</v>
      </c>
      <c r="F64" s="203">
        <f ca="1">IF(ISERROR(OFFSET(Data!$A$1,MATCH($A64,Data!$DT:$DT,0)-1,MATCH($B64&amp;"/"&amp;F$1,Data!$1:$1,0)-1))=TRUE,"",IF(OFFSET(Data!$A$1,MATCH($A64,Data!$DT:$DT,0)-1,MATCH($B64&amp;"/"&amp;F$1,Data!$1:$1,0)-1)=0,"",OFFSET(Data!$A$1,MATCH($A64,Data!$DT:$DT,0)-1,MATCH($B64&amp;"/"&amp;F$1,Data!$1:$1,0)-1)))</f>
        <v>4.4000000000000004</v>
      </c>
      <c r="G64" s="203">
        <f ca="1">IF(ISERROR(OFFSET(Data!$A$1,MATCH($A64,Data!$DT:$DT,0)-1,MATCH($B64&amp;"/"&amp;G$1,Data!$1:$1,0)-1))=TRUE,"",IF(OFFSET(Data!$A$1,MATCH($A64,Data!$DT:$DT,0)-1,MATCH($B64&amp;"/"&amp;G$1,Data!$1:$1,0)-1)=0,"",OFFSET(Data!$A$1,MATCH($A64,Data!$DT:$DT,0)-1,MATCH($B64&amp;"/"&amp;G$1,Data!$1:$1,0)-1)))</f>
        <v>2.7</v>
      </c>
      <c r="H64" s="203">
        <f ca="1">IF(ISERROR(OFFSET(Data!$A$1,MATCH($A64,Data!$DT:$DT,0)-1,MATCH($B64&amp;"/"&amp;H$1,Data!$1:$1,0)-1))=TRUE,"",IF(OFFSET(Data!$A$1,MATCH($A64,Data!$DT:$DT,0)-1,MATCH($B64&amp;"/"&amp;H$1,Data!$1:$1,0)-1)=0,"",OFFSET(Data!$A$1,MATCH($A64,Data!$DT:$DT,0)-1,MATCH($B64&amp;"/"&amp;H$1,Data!$1:$1,0)-1)))</f>
        <v>3.4</v>
      </c>
      <c r="I64" s="203">
        <f ca="1">IF(ISERROR(OFFSET(Data!$A$1,MATCH($A64,Data!$DT:$DT,0)-1,MATCH($B64&amp;"/"&amp;I$1,Data!$1:$1,0)-1))=TRUE,"",IF(OFFSET(Data!$A$1,MATCH($A64,Data!$DT:$DT,0)-1,MATCH($B64&amp;"/"&amp;I$1,Data!$1:$1,0)-1)=0,"",OFFSET(Data!$A$1,MATCH($A64,Data!$DT:$DT,0)-1,MATCH($B64&amp;"/"&amp;I$1,Data!$1:$1,0)-1)))</f>
        <v>3.6</v>
      </c>
      <c r="J64" s="203">
        <f ca="1">IF(ISERROR(OFFSET(Data!$A$1,MATCH($A64,Data!$DT:$DT,0)-1,MATCH($B64&amp;"/"&amp;J$1,Data!$1:$1,0)-1))=TRUE,"",IF(OFFSET(Data!$A$1,MATCH($A64,Data!$DT:$DT,0)-1,MATCH($B64&amp;"/"&amp;J$1,Data!$1:$1,0)-1)=0,"",OFFSET(Data!$A$1,MATCH($A64,Data!$DT:$DT,0)-1,MATCH($B64&amp;"/"&amp;J$1,Data!$1:$1,0)-1)))</f>
        <v>2.7</v>
      </c>
      <c r="K64" s="203">
        <f ca="1">IF(ISERROR(OFFSET(Data!$A$1,MATCH($A64,Data!$DT:$DT,0)-1,MATCH($B64&amp;"/"&amp;K$1,Data!$1:$1,0)-1))=TRUE,"",IF(OFFSET(Data!$A$1,MATCH($A64,Data!$DT:$DT,0)-1,MATCH($B64&amp;"/"&amp;K$1,Data!$1:$1,0)-1)=0,"",OFFSET(Data!$A$1,MATCH($A64,Data!$DT:$DT,0)-1,MATCH($B64&amp;"/"&amp;K$1,Data!$1:$1,0)-1)))</f>
        <v>3.1</v>
      </c>
      <c r="L64" s="203">
        <f ca="1">IF(ISERROR(OFFSET(Data!$A$1,MATCH($A64,Data!$DT:$DT,0)-1,MATCH($B64&amp;"/"&amp;L$1,Data!$1:$1,0)-1))=TRUE,"",IF(OFFSET(Data!$A$1,MATCH($A64,Data!$DT:$DT,0)-1,MATCH($B64&amp;"/"&amp;L$1,Data!$1:$1,0)-1)=0,"",OFFSET(Data!$A$1,MATCH($A64,Data!$DT:$DT,0)-1,MATCH($B64&amp;"/"&amp;L$1,Data!$1:$1,0)-1)))</f>
        <v>3.1</v>
      </c>
      <c r="M64" s="203">
        <f ca="1">IF(ISERROR(OFFSET(Data!$A$1,MATCH($A64,Data!$DT:$DT,0)-1,MATCH($B64&amp;"/"&amp;M$1,Data!$1:$1,0)-1))=TRUE,"",IF(OFFSET(Data!$A$1,MATCH($A64,Data!$DT:$DT,0)-1,MATCH($B64&amp;"/"&amp;M$1,Data!$1:$1,0)-1)=0,"",OFFSET(Data!$A$1,MATCH($A64,Data!$DT:$DT,0)-1,MATCH($B64&amp;"/"&amp;M$1,Data!$1:$1,0)-1)))</f>
        <v>2.6</v>
      </c>
      <c r="N64" s="203">
        <f ca="1">IF(ISERROR(OFFSET(Data!$A$1,MATCH($A64,Data!$DT:$DT,0)-1,MATCH($B64&amp;"/"&amp;N$1,Data!$1:$1,0)-1))=TRUE,"",IF(OFFSET(Data!$A$1,MATCH($A64,Data!$DT:$DT,0)-1,MATCH($B64&amp;"/"&amp;N$1,Data!$1:$1,0)-1)=0,"",OFFSET(Data!$A$1,MATCH($A64,Data!$DT:$DT,0)-1,MATCH($B64&amp;"/"&amp;N$1,Data!$1:$1,0)-1)))</f>
        <v>3</v>
      </c>
      <c r="O64" s="203">
        <f ca="1">IF(ISERROR(OFFSET(Data!$A$1,MATCH($A64,Data!$DT:$DT,0)-1,MATCH($B64&amp;"/"&amp;O$1,Data!$1:$1,0)-1))=TRUE,"",IF(OFFSET(Data!$A$1,MATCH($A64,Data!$DT:$DT,0)-1,MATCH($B64&amp;"/"&amp;O$1,Data!$1:$1,0)-1)=0,"",OFFSET(Data!$A$1,MATCH($A64,Data!$DT:$DT,0)-1,MATCH($B64&amp;"/"&amp;O$1,Data!$1:$1,0)-1)))</f>
        <v>3.6</v>
      </c>
      <c r="P64" s="203">
        <f ca="1">IF(ISERROR(OFFSET(Data!$A$1,MATCH($A64,Data!$DT:$DT,0)-1,MATCH($B64&amp;"/"&amp;P$1,Data!$1:$1,0)-1))=TRUE,"",IF(OFFSET(Data!$A$1,MATCH($A64,Data!$DT:$DT,0)-1,MATCH($B64&amp;"/"&amp;P$1,Data!$1:$1,0)-1)=0,"",OFFSET(Data!$A$1,MATCH($A64,Data!$DT:$DT,0)-1,MATCH($B64&amp;"/"&amp;P$1,Data!$1:$1,0)-1)))</f>
        <v>3.8</v>
      </c>
      <c r="Q64" s="203">
        <f ca="1">IF(ISERROR(OFFSET(Data!$A$1,MATCH($A64,Data!$DT:$DT,0)-1,MATCH($B64&amp;"/"&amp;Q$1,Data!$1:$1,0)-1))=TRUE,"",IF(OFFSET(Data!$A$1,MATCH($A64,Data!$DT:$DT,0)-1,MATCH($B64&amp;"/"&amp;Q$1,Data!$1:$1,0)-1)=0,"",OFFSET(Data!$A$1,MATCH($A64,Data!$DT:$DT,0)-1,MATCH($B64&amp;"/"&amp;Q$1,Data!$1:$1,0)-1)))</f>
        <v>3.8</v>
      </c>
      <c r="R64" s="203">
        <f ca="1">IF(ISERROR(OFFSET(Data!$A$1,MATCH($A64,Data!$DT:$DT,0)-1,MATCH($B64&amp;"/"&amp;R$1,Data!$1:$1,0)-1))=TRUE,"",IF(OFFSET(Data!$A$1,MATCH($A64,Data!$DT:$DT,0)-1,MATCH($B64&amp;"/"&amp;R$1,Data!$1:$1,0)-1)=0,"",OFFSET(Data!$A$1,MATCH($A64,Data!$DT:$DT,0)-1,MATCH($B64&amp;"/"&amp;R$1,Data!$1:$1,0)-1)))</f>
        <v>2.7</v>
      </c>
      <c r="S64" s="203">
        <f ca="1">IF(ISERROR(OFFSET(Data!$A$1,MATCH($A64,Data!$DT:$DT,0)-1,MATCH($B64&amp;"/"&amp;S$1,Data!$1:$1,0)-1))=TRUE,"",IF(OFFSET(Data!$A$1,MATCH($A64,Data!$DT:$DT,0)-1,MATCH($B64&amp;"/"&amp;S$1,Data!$1:$1,0)-1)=0,"",OFFSET(Data!$A$1,MATCH($A64,Data!$DT:$DT,0)-1,MATCH($B64&amp;"/"&amp;S$1,Data!$1:$1,0)-1)))</f>
        <v>2.8</v>
      </c>
      <c r="T64" s="203">
        <f ca="1">IF(ISERROR(OFFSET(Data!$A$1,MATCH($A64,Data!$DT:$DT,0)-1,MATCH($B64&amp;"/"&amp;T$1,Data!$1:$1,0)-1))=TRUE,"",IF(OFFSET(Data!$A$1,MATCH($A64,Data!$DT:$DT,0)-1,MATCH($B64&amp;"/"&amp;T$1,Data!$1:$1,0)-1)=0,"",OFFSET(Data!$A$1,MATCH($A64,Data!$DT:$DT,0)-1,MATCH($B64&amp;"/"&amp;T$1,Data!$1:$1,0)-1)))</f>
        <v>2.4</v>
      </c>
      <c r="U64" s="207" t="str">
        <f ca="1">IF(ISERROR(OFFSET(Data!$A$1,MATCH($A64,Data!$DT:$DT,0)-1,MATCH($B64&amp;"/"&amp;U$1,Data!$1:$1,0)-1))=TRUE,"",IF(OFFSET(Data!$A$1,MATCH($A64,Data!$DT:$DT,0)-1,MATCH($B64&amp;"/"&amp;U$1,Data!$1:$1,0)-1)=0,"",OFFSET(Data!$A$1,MATCH($A64,Data!$DT:$DT,0)-1,MATCH($B64&amp;"/"&amp;U$1,Data!$1:$1,0)-1)))</f>
        <v/>
      </c>
      <c r="V64" s="203" t="str">
        <f ca="1">IF(ISERROR(OFFSET(Data!$A$1,MATCH($A64,Data!$DT:$DT,0)-1,MATCH($B64&amp;"/"&amp;V$1,Data!$1:$1,0)-1))=TRUE,"",IF(OFFSET(Data!$A$1,MATCH($A64,Data!$DT:$DT,0)-1,MATCH($B64&amp;"/"&amp;V$1,Data!$1:$1,0)-1)=0,"",OFFSET(Data!$A$1,MATCH($A64,Data!$DT:$DT,0)-1,MATCH($B64&amp;"/"&amp;V$1,Data!$1:$1,0)-1)))</f>
        <v/>
      </c>
      <c r="W64" s="208" t="str">
        <f ca="1">IF(ISERROR(OFFSET(Data!$A$1,MATCH($A64,Data!$DT:$DT,0)-1,MATCH($B64&amp;"/"&amp;W$1,Data!$1:$1,0)-1))=TRUE,"",IF(OFFSET(Data!$A$1,MATCH($A64,Data!$DT:$DT,0)-1,MATCH($B64&amp;"/"&amp;W$1,Data!$1:$1,0)-1)=0,"",OFFSET(Data!$A$1,MATCH($A64,Data!$DT:$DT,0)-1,MATCH($B64&amp;"/"&amp;W$1,Data!$1:$1,0)-1)))</f>
        <v/>
      </c>
      <c r="X64" s="208" t="str">
        <f ca="1">IF(ISERROR(OFFSET(Data!$A$1,MATCH($A64,Data!$DT:$DT,0)-1,MATCH($B64&amp;"/"&amp;X$1,Data!$1:$1,0)-1))=TRUE,"",IF(OFFSET(Data!$A$1,MATCH($A64,Data!$DT:$DT,0)-1,MATCH($B64&amp;"/"&amp;X$1,Data!$1:$1,0)-1)=0,"",OFFSET(Data!$A$1,MATCH($A64,Data!$DT:$DT,0)-1,MATCH($B64&amp;"/"&amp;X$1,Data!$1:$1,0)-1)))</f>
        <v/>
      </c>
      <c r="Y64" s="208" t="str">
        <f ca="1">IF(ISERROR(OFFSET(Data!$A$1,MATCH($A64,Data!$DT:$DT,0)-1,MATCH($B64&amp;"/"&amp;Y$1,Data!$1:$1,0)-1))=TRUE,"",IF(OFFSET(Data!$A$1,MATCH($A64,Data!$DT:$DT,0)-1,MATCH($B64&amp;"/"&amp;Y$1,Data!$1:$1,0)-1)=0,"",OFFSET(Data!$A$1,MATCH($A64,Data!$DT:$DT,0)-1,MATCH($B64&amp;"/"&amp;Y$1,Data!$1:$1,0)-1)))</f>
        <v/>
      </c>
      <c r="Z64" s="208" t="str">
        <f ca="1">IF(ISERROR(OFFSET(Data!$A$1,MATCH($A64,Data!$DT:$DT,0)-1,MATCH($B64&amp;"/"&amp;Z$1,Data!$1:$1,0)-1))=TRUE,"",IF(OFFSET(Data!$A$1,MATCH($A64,Data!$DT:$DT,0)-1,MATCH($B64&amp;"/"&amp;Z$1,Data!$1:$1,0)-1)=0,"",OFFSET(Data!$A$1,MATCH($A64,Data!$DT:$DT,0)-1,MATCH($B64&amp;"/"&amp;Z$1,Data!$1:$1,0)-1)))</f>
        <v/>
      </c>
      <c r="AA64" s="208" t="str">
        <f ca="1">IF(ISERROR(OFFSET(Data!$A$1,MATCH($A64,Data!$DT:$DT,0)-1,MATCH($B64&amp;"/"&amp;AA$1,Data!$1:$1,0)-1))=TRUE,"",IF(OFFSET(Data!$A$1,MATCH($A64,Data!$DT:$DT,0)-1,MATCH($B64&amp;"/"&amp;AA$1,Data!$1:$1,0)-1)=0,"",OFFSET(Data!$A$1,MATCH($A64,Data!$DT:$DT,0)-1,MATCH($B64&amp;"/"&amp;AA$1,Data!$1:$1,0)-1)))</f>
        <v/>
      </c>
      <c r="AB64" s="208" t="str">
        <f ca="1">IF(ISERROR(OFFSET(Data!$A$1,MATCH($A64,Data!$DT:$DT,0)-1,MATCH($B64&amp;"/"&amp;AB$1,Data!$1:$1,0)-1))=TRUE,"",IF(OFFSET(Data!$A$1,MATCH($A64,Data!$DT:$DT,0)-1,MATCH($B64&amp;"/"&amp;AB$1,Data!$1:$1,0)-1)=0,"",OFFSET(Data!$A$1,MATCH($A64,Data!$DT:$DT,0)-1,MATCH($B64&amp;"/"&amp;AB$1,Data!$1:$1,0)-1)))</f>
        <v/>
      </c>
      <c r="AC64" s="208" t="str">
        <f ca="1">IF(ISERROR(OFFSET(Data!$A$1,MATCH($A64,Data!$DT:$DT,0)-1,MATCH($B64&amp;"/"&amp;AC$1,Data!$1:$1,0)-1))=TRUE,"",IF(OFFSET(Data!$A$1,MATCH($A64,Data!$DT:$DT,0)-1,MATCH($B64&amp;"/"&amp;AC$1,Data!$1:$1,0)-1)=0,"",OFFSET(Data!$A$1,MATCH($A64,Data!$DT:$DT,0)-1,MATCH($B64&amp;"/"&amp;AC$1,Data!$1:$1,0)-1)))</f>
        <v/>
      </c>
    </row>
    <row r="65" spans="1:29" s="203" customFormat="1" x14ac:dyDescent="0.25">
      <c r="A65" s="203" t="s">
        <v>141</v>
      </c>
      <c r="B65" s="203" t="s">
        <v>28</v>
      </c>
      <c r="C65" s="203">
        <f ca="1">IF(ISERROR(OFFSET(Data!$A$1,MATCH($A65,Data!$DT:$DT,0)-1,MATCH($B65&amp;"/"&amp;C$1,Data!$1:$1,0)-1))=TRUE,"",IF(OFFSET(Data!$A$1,MATCH($A65,Data!$DT:$DT,0)-1,MATCH($B65&amp;"/"&amp;C$1,Data!$1:$1,0)-1)=0,"",OFFSET(Data!$A$1,MATCH($A65,Data!$DT:$DT,0)-1,MATCH($B65&amp;"/"&amp;C$1,Data!$1:$1,0)-1)))</f>
        <v>3.7619047619047619</v>
      </c>
      <c r="D65" s="203">
        <f ca="1">IF(ISERROR(OFFSET(Data!$A$1,MATCH($A65,Data!$DT:$DT,0)-1,MATCH($B65&amp;"/"&amp;D$1,Data!$1:$1,0)-1))=TRUE,"",IF(OFFSET(Data!$A$1,MATCH($A65,Data!$DT:$DT,0)-1,MATCH($B65&amp;"/"&amp;D$1,Data!$1:$1,0)-1)=0,"",OFFSET(Data!$A$1,MATCH($A65,Data!$DT:$DT,0)-1,MATCH($B65&amp;"/"&amp;D$1,Data!$1:$1,0)-1)))</f>
        <v>3.7142857142857144</v>
      </c>
      <c r="E65" s="203">
        <f ca="1">IF(ISERROR(OFFSET(Data!$A$1,MATCH($A65,Data!$DT:$DT,0)-1,MATCH($B65&amp;"/"&amp;E$1,Data!$1:$1,0)-1))=TRUE,"",IF(OFFSET(Data!$A$1,MATCH($A65,Data!$DT:$DT,0)-1,MATCH($B65&amp;"/"&amp;E$1,Data!$1:$1,0)-1)=0,"",OFFSET(Data!$A$1,MATCH($A65,Data!$DT:$DT,0)-1,MATCH($B65&amp;"/"&amp;E$1,Data!$1:$1,0)-1)))</f>
        <v>3</v>
      </c>
      <c r="F65" s="203">
        <f ca="1">IF(ISERROR(OFFSET(Data!$A$1,MATCH($A65,Data!$DT:$DT,0)-1,MATCH($B65&amp;"/"&amp;F$1,Data!$1:$1,0)-1))=TRUE,"",IF(OFFSET(Data!$A$1,MATCH($A65,Data!$DT:$DT,0)-1,MATCH($B65&amp;"/"&amp;F$1,Data!$1:$1,0)-1)=0,"",OFFSET(Data!$A$1,MATCH($A65,Data!$DT:$DT,0)-1,MATCH($B65&amp;"/"&amp;F$1,Data!$1:$1,0)-1)))</f>
        <v>4.4761904761904763</v>
      </c>
      <c r="G65" s="203">
        <f ca="1">IF(ISERROR(OFFSET(Data!$A$1,MATCH($A65,Data!$DT:$DT,0)-1,MATCH($B65&amp;"/"&amp;G$1,Data!$1:$1,0)-1))=TRUE,"",IF(OFFSET(Data!$A$1,MATCH($A65,Data!$DT:$DT,0)-1,MATCH($B65&amp;"/"&amp;G$1,Data!$1:$1,0)-1)=0,"",OFFSET(Data!$A$1,MATCH($A65,Data!$DT:$DT,0)-1,MATCH($B65&amp;"/"&amp;G$1,Data!$1:$1,0)-1)))</f>
        <v>3</v>
      </c>
      <c r="H65" s="203">
        <f ca="1">IF(ISERROR(OFFSET(Data!$A$1,MATCH($A65,Data!$DT:$DT,0)-1,MATCH($B65&amp;"/"&amp;H$1,Data!$1:$1,0)-1))=TRUE,"",IF(OFFSET(Data!$A$1,MATCH($A65,Data!$DT:$DT,0)-1,MATCH($B65&amp;"/"&amp;H$1,Data!$1:$1,0)-1)=0,"",OFFSET(Data!$A$1,MATCH($A65,Data!$DT:$DT,0)-1,MATCH($B65&amp;"/"&amp;H$1,Data!$1:$1,0)-1)))</f>
        <v>3.7142857142857144</v>
      </c>
      <c r="I65" s="203">
        <f ca="1">IF(ISERROR(OFFSET(Data!$A$1,MATCH($A65,Data!$DT:$DT,0)-1,MATCH($B65&amp;"/"&amp;I$1,Data!$1:$1,0)-1))=TRUE,"",IF(OFFSET(Data!$A$1,MATCH($A65,Data!$DT:$DT,0)-1,MATCH($B65&amp;"/"&amp;I$1,Data!$1:$1,0)-1)=0,"",OFFSET(Data!$A$1,MATCH($A65,Data!$DT:$DT,0)-1,MATCH($B65&amp;"/"&amp;I$1,Data!$1:$1,0)-1)))</f>
        <v>3.9047619047619047</v>
      </c>
      <c r="J65" s="203">
        <f ca="1">IF(ISERROR(OFFSET(Data!$A$1,MATCH($A65,Data!$DT:$DT,0)-1,MATCH($B65&amp;"/"&amp;J$1,Data!$1:$1,0)-1))=TRUE,"",IF(OFFSET(Data!$A$1,MATCH($A65,Data!$DT:$DT,0)-1,MATCH($B65&amp;"/"&amp;J$1,Data!$1:$1,0)-1)=0,"",OFFSET(Data!$A$1,MATCH($A65,Data!$DT:$DT,0)-1,MATCH($B65&amp;"/"&amp;J$1,Data!$1:$1,0)-1)))</f>
        <v>3</v>
      </c>
      <c r="K65" s="203">
        <f ca="1">IF(ISERROR(OFFSET(Data!$A$1,MATCH($A65,Data!$DT:$DT,0)-1,MATCH($B65&amp;"/"&amp;K$1,Data!$1:$1,0)-1))=TRUE,"",IF(OFFSET(Data!$A$1,MATCH($A65,Data!$DT:$DT,0)-1,MATCH($B65&amp;"/"&amp;K$1,Data!$1:$1,0)-1)=0,"",OFFSET(Data!$A$1,MATCH($A65,Data!$DT:$DT,0)-1,MATCH($B65&amp;"/"&amp;K$1,Data!$1:$1,0)-1)))</f>
        <v>2.7619047619047619</v>
      </c>
      <c r="L65" s="203">
        <f ca="1">IF(ISERROR(OFFSET(Data!$A$1,MATCH($A65,Data!$DT:$DT,0)-1,MATCH($B65&amp;"/"&amp;L$1,Data!$1:$1,0)-1))=TRUE,"",IF(OFFSET(Data!$A$1,MATCH($A65,Data!$DT:$DT,0)-1,MATCH($B65&amp;"/"&amp;L$1,Data!$1:$1,0)-1)=0,"",OFFSET(Data!$A$1,MATCH($A65,Data!$DT:$DT,0)-1,MATCH($B65&amp;"/"&amp;L$1,Data!$1:$1,0)-1)))</f>
        <v>3.0952380952380953</v>
      </c>
      <c r="M65" s="203">
        <f ca="1">IF(ISERROR(OFFSET(Data!$A$1,MATCH($A65,Data!$DT:$DT,0)-1,MATCH($B65&amp;"/"&amp;M$1,Data!$1:$1,0)-1))=TRUE,"",IF(OFFSET(Data!$A$1,MATCH($A65,Data!$DT:$DT,0)-1,MATCH($B65&amp;"/"&amp;M$1,Data!$1:$1,0)-1)=0,"",OFFSET(Data!$A$1,MATCH($A65,Data!$DT:$DT,0)-1,MATCH($B65&amp;"/"&amp;M$1,Data!$1:$1,0)-1)))</f>
        <v>2.8095238095238093</v>
      </c>
      <c r="N65" s="203">
        <f ca="1">IF(ISERROR(OFFSET(Data!$A$1,MATCH($A65,Data!$DT:$DT,0)-1,MATCH($B65&amp;"/"&amp;N$1,Data!$1:$1,0)-1))=TRUE,"",IF(OFFSET(Data!$A$1,MATCH($A65,Data!$DT:$DT,0)-1,MATCH($B65&amp;"/"&amp;N$1,Data!$1:$1,0)-1)=0,"",OFFSET(Data!$A$1,MATCH($A65,Data!$DT:$DT,0)-1,MATCH($B65&amp;"/"&amp;N$1,Data!$1:$1,0)-1)))</f>
        <v>3</v>
      </c>
      <c r="O65" s="203">
        <f ca="1">IF(ISERROR(OFFSET(Data!$A$1,MATCH($A65,Data!$DT:$DT,0)-1,MATCH($B65&amp;"/"&amp;O$1,Data!$1:$1,0)-1))=TRUE,"",IF(OFFSET(Data!$A$1,MATCH($A65,Data!$DT:$DT,0)-1,MATCH($B65&amp;"/"&amp;O$1,Data!$1:$1,0)-1)=0,"",OFFSET(Data!$A$1,MATCH($A65,Data!$DT:$DT,0)-1,MATCH($B65&amp;"/"&amp;O$1,Data!$1:$1,0)-1)))</f>
        <v>3.8095238095238093</v>
      </c>
      <c r="P65" s="203">
        <f ca="1">IF(ISERROR(OFFSET(Data!$A$1,MATCH($A65,Data!$DT:$DT,0)-1,MATCH($B65&amp;"/"&amp;P$1,Data!$1:$1,0)-1))=TRUE,"",IF(OFFSET(Data!$A$1,MATCH($A65,Data!$DT:$DT,0)-1,MATCH($B65&amp;"/"&amp;P$1,Data!$1:$1,0)-1)=0,"",OFFSET(Data!$A$1,MATCH($A65,Data!$DT:$DT,0)-1,MATCH($B65&amp;"/"&amp;P$1,Data!$1:$1,0)-1)))</f>
        <v>3.8095238095238093</v>
      </c>
      <c r="Q65" s="203">
        <f ca="1">IF(ISERROR(OFFSET(Data!$A$1,MATCH($A65,Data!$DT:$DT,0)-1,MATCH($B65&amp;"/"&amp;Q$1,Data!$1:$1,0)-1))=TRUE,"",IF(OFFSET(Data!$A$1,MATCH($A65,Data!$DT:$DT,0)-1,MATCH($B65&amp;"/"&amp;Q$1,Data!$1:$1,0)-1)=0,"",OFFSET(Data!$A$1,MATCH($A65,Data!$DT:$DT,0)-1,MATCH($B65&amp;"/"&amp;Q$1,Data!$1:$1,0)-1)))</f>
        <v>4.2380952380952381</v>
      </c>
      <c r="R65" s="203">
        <f ca="1">IF(ISERROR(OFFSET(Data!$A$1,MATCH($A65,Data!$DT:$DT,0)-1,MATCH($B65&amp;"/"&amp;R$1,Data!$1:$1,0)-1))=TRUE,"",IF(OFFSET(Data!$A$1,MATCH($A65,Data!$DT:$DT,0)-1,MATCH($B65&amp;"/"&amp;R$1,Data!$1:$1,0)-1)=0,"",OFFSET(Data!$A$1,MATCH($A65,Data!$DT:$DT,0)-1,MATCH($B65&amp;"/"&amp;R$1,Data!$1:$1,0)-1)))</f>
        <v>2.8571428571428572</v>
      </c>
      <c r="S65" s="203">
        <f ca="1">IF(ISERROR(OFFSET(Data!$A$1,MATCH($A65,Data!$DT:$DT,0)-1,MATCH($B65&amp;"/"&amp;S$1,Data!$1:$1,0)-1))=TRUE,"",IF(OFFSET(Data!$A$1,MATCH($A65,Data!$DT:$DT,0)-1,MATCH($B65&amp;"/"&amp;S$1,Data!$1:$1,0)-1)=0,"",OFFSET(Data!$A$1,MATCH($A65,Data!$DT:$DT,0)-1,MATCH($B65&amp;"/"&amp;S$1,Data!$1:$1,0)-1)))</f>
        <v>3.0952380952380953</v>
      </c>
      <c r="T65" s="203">
        <f ca="1">IF(ISERROR(OFFSET(Data!$A$1,MATCH($A65,Data!$DT:$DT,0)-1,MATCH($B65&amp;"/"&amp;T$1,Data!$1:$1,0)-1))=TRUE,"",IF(OFFSET(Data!$A$1,MATCH($A65,Data!$DT:$DT,0)-1,MATCH($B65&amp;"/"&amp;T$1,Data!$1:$1,0)-1)=0,"",OFFSET(Data!$A$1,MATCH($A65,Data!$DT:$DT,0)-1,MATCH($B65&amp;"/"&amp;T$1,Data!$1:$1,0)-1)))</f>
        <v>2.5714285714285716</v>
      </c>
      <c r="U65" s="207" t="str">
        <f ca="1">IF(ISERROR(OFFSET(Data!$A$1,MATCH($A65,Data!$DT:$DT,0)-1,MATCH($B65&amp;"/"&amp;U$1,Data!$1:$1,0)-1))=TRUE,"",IF(OFFSET(Data!$A$1,MATCH($A65,Data!$DT:$DT,0)-1,MATCH($B65&amp;"/"&amp;U$1,Data!$1:$1,0)-1)=0,"",OFFSET(Data!$A$1,MATCH($A65,Data!$DT:$DT,0)-1,MATCH($B65&amp;"/"&amp;U$1,Data!$1:$1,0)-1)))</f>
        <v/>
      </c>
      <c r="V65" s="203" t="str">
        <f ca="1">IF(ISERROR(OFFSET(Data!$A$1,MATCH($A65,Data!$DT:$DT,0)-1,MATCH($B65&amp;"/"&amp;V$1,Data!$1:$1,0)-1))=TRUE,"",IF(OFFSET(Data!$A$1,MATCH($A65,Data!$DT:$DT,0)-1,MATCH($B65&amp;"/"&amp;V$1,Data!$1:$1,0)-1)=0,"",OFFSET(Data!$A$1,MATCH($A65,Data!$DT:$DT,0)-1,MATCH($B65&amp;"/"&amp;V$1,Data!$1:$1,0)-1)))</f>
        <v/>
      </c>
      <c r="W65" s="208" t="str">
        <f ca="1">IF(ISERROR(OFFSET(Data!$A$1,MATCH($A65,Data!$DT:$DT,0)-1,MATCH($B65&amp;"/"&amp;W$1,Data!$1:$1,0)-1))=TRUE,"",IF(OFFSET(Data!$A$1,MATCH($A65,Data!$DT:$DT,0)-1,MATCH($B65&amp;"/"&amp;W$1,Data!$1:$1,0)-1)=0,"",OFFSET(Data!$A$1,MATCH($A65,Data!$DT:$DT,0)-1,MATCH($B65&amp;"/"&amp;W$1,Data!$1:$1,0)-1)))</f>
        <v/>
      </c>
      <c r="X65" s="208" t="str">
        <f ca="1">IF(ISERROR(OFFSET(Data!$A$1,MATCH($A65,Data!$DT:$DT,0)-1,MATCH($B65&amp;"/"&amp;X$1,Data!$1:$1,0)-1))=TRUE,"",IF(OFFSET(Data!$A$1,MATCH($A65,Data!$DT:$DT,0)-1,MATCH($B65&amp;"/"&amp;X$1,Data!$1:$1,0)-1)=0,"",OFFSET(Data!$A$1,MATCH($A65,Data!$DT:$DT,0)-1,MATCH($B65&amp;"/"&amp;X$1,Data!$1:$1,0)-1)))</f>
        <v/>
      </c>
      <c r="Y65" s="208" t="str">
        <f ca="1">IF(ISERROR(OFFSET(Data!$A$1,MATCH($A65,Data!$DT:$DT,0)-1,MATCH($B65&amp;"/"&amp;Y$1,Data!$1:$1,0)-1))=TRUE,"",IF(OFFSET(Data!$A$1,MATCH($A65,Data!$DT:$DT,0)-1,MATCH($B65&amp;"/"&amp;Y$1,Data!$1:$1,0)-1)=0,"",OFFSET(Data!$A$1,MATCH($A65,Data!$DT:$DT,0)-1,MATCH($B65&amp;"/"&amp;Y$1,Data!$1:$1,0)-1)))</f>
        <v/>
      </c>
      <c r="Z65" s="208" t="str">
        <f ca="1">IF(ISERROR(OFFSET(Data!$A$1,MATCH($A65,Data!$DT:$DT,0)-1,MATCH($B65&amp;"/"&amp;Z$1,Data!$1:$1,0)-1))=TRUE,"",IF(OFFSET(Data!$A$1,MATCH($A65,Data!$DT:$DT,0)-1,MATCH($B65&amp;"/"&amp;Z$1,Data!$1:$1,0)-1)=0,"",OFFSET(Data!$A$1,MATCH($A65,Data!$DT:$DT,0)-1,MATCH($B65&amp;"/"&amp;Z$1,Data!$1:$1,0)-1)))</f>
        <v/>
      </c>
      <c r="AA65" s="208" t="str">
        <f ca="1">IF(ISERROR(OFFSET(Data!$A$1,MATCH($A65,Data!$DT:$DT,0)-1,MATCH($B65&amp;"/"&amp;AA$1,Data!$1:$1,0)-1))=TRUE,"",IF(OFFSET(Data!$A$1,MATCH($A65,Data!$DT:$DT,0)-1,MATCH($B65&amp;"/"&amp;AA$1,Data!$1:$1,0)-1)=0,"",OFFSET(Data!$A$1,MATCH($A65,Data!$DT:$DT,0)-1,MATCH($B65&amp;"/"&amp;AA$1,Data!$1:$1,0)-1)))</f>
        <v/>
      </c>
      <c r="AB65" s="208" t="str">
        <f ca="1">IF(ISERROR(OFFSET(Data!$A$1,MATCH($A65,Data!$DT:$DT,0)-1,MATCH($B65&amp;"/"&amp;AB$1,Data!$1:$1,0)-1))=TRUE,"",IF(OFFSET(Data!$A$1,MATCH($A65,Data!$DT:$DT,0)-1,MATCH($B65&amp;"/"&amp;AB$1,Data!$1:$1,0)-1)=0,"",OFFSET(Data!$A$1,MATCH($A65,Data!$DT:$DT,0)-1,MATCH($B65&amp;"/"&amp;AB$1,Data!$1:$1,0)-1)))</f>
        <v/>
      </c>
      <c r="AC65" s="208" t="str">
        <f ca="1">IF(ISERROR(OFFSET(Data!$A$1,MATCH($A65,Data!$DT:$DT,0)-1,MATCH($B65&amp;"/"&amp;AC$1,Data!$1:$1,0)-1))=TRUE,"",IF(OFFSET(Data!$A$1,MATCH($A65,Data!$DT:$DT,0)-1,MATCH($B65&amp;"/"&amp;AC$1,Data!$1:$1,0)-1)=0,"",OFFSET(Data!$A$1,MATCH($A65,Data!$DT:$DT,0)-1,MATCH($B65&amp;"/"&amp;AC$1,Data!$1:$1,0)-1)))</f>
        <v/>
      </c>
    </row>
    <row r="66" spans="1:29" s="203" customFormat="1" x14ac:dyDescent="0.25">
      <c r="A66" s="203" t="s">
        <v>144</v>
      </c>
      <c r="B66" s="203" t="s">
        <v>28</v>
      </c>
      <c r="C66" s="203">
        <f ca="1">IF(ISERROR(OFFSET(Data!$A$1,MATCH($A66,Data!$DT:$DT,0)-1,MATCH($B66&amp;"/"&amp;C$1,Data!$1:$1,0)-1))=TRUE,"",IF(OFFSET(Data!$A$1,MATCH($A66,Data!$DT:$DT,0)-1,MATCH($B66&amp;"/"&amp;C$1,Data!$1:$1,0)-1)=0,"",OFFSET(Data!$A$1,MATCH($A66,Data!$DT:$DT,0)-1,MATCH($B66&amp;"/"&amp;C$1,Data!$1:$1,0)-1)))</f>
        <v>3.967741935483871</v>
      </c>
      <c r="D66" s="203">
        <f ca="1">IF(ISERROR(OFFSET(Data!$A$1,MATCH($A66,Data!$DT:$DT,0)-1,MATCH($B66&amp;"/"&amp;D$1,Data!$1:$1,0)-1))=TRUE,"",IF(OFFSET(Data!$A$1,MATCH($A66,Data!$DT:$DT,0)-1,MATCH($B66&amp;"/"&amp;D$1,Data!$1:$1,0)-1)=0,"",OFFSET(Data!$A$1,MATCH($A66,Data!$DT:$DT,0)-1,MATCH($B66&amp;"/"&amp;D$1,Data!$1:$1,0)-1)))</f>
        <v>3.774193548387097</v>
      </c>
      <c r="E66" s="203">
        <f ca="1">IF(ISERROR(OFFSET(Data!$A$1,MATCH($A66,Data!$DT:$DT,0)-1,MATCH($B66&amp;"/"&amp;E$1,Data!$1:$1,0)-1))=TRUE,"",IF(OFFSET(Data!$A$1,MATCH($A66,Data!$DT:$DT,0)-1,MATCH($B66&amp;"/"&amp;E$1,Data!$1:$1,0)-1)=0,"",OFFSET(Data!$A$1,MATCH($A66,Data!$DT:$DT,0)-1,MATCH($B66&amp;"/"&amp;E$1,Data!$1:$1,0)-1)))</f>
        <v>3.225806451612903</v>
      </c>
      <c r="F66" s="203">
        <f ca="1">IF(ISERROR(OFFSET(Data!$A$1,MATCH($A66,Data!$DT:$DT,0)-1,MATCH($B66&amp;"/"&amp;F$1,Data!$1:$1,0)-1))=TRUE,"",IF(OFFSET(Data!$A$1,MATCH($A66,Data!$DT:$DT,0)-1,MATCH($B66&amp;"/"&amp;F$1,Data!$1:$1,0)-1)=0,"",OFFSET(Data!$A$1,MATCH($A66,Data!$DT:$DT,0)-1,MATCH($B66&amp;"/"&amp;F$1,Data!$1:$1,0)-1)))</f>
        <v>4.5161290322580649</v>
      </c>
      <c r="G66" s="203">
        <f ca="1">IF(ISERROR(OFFSET(Data!$A$1,MATCH($A66,Data!$DT:$DT,0)-1,MATCH($B66&amp;"/"&amp;G$1,Data!$1:$1,0)-1))=TRUE,"",IF(OFFSET(Data!$A$1,MATCH($A66,Data!$DT:$DT,0)-1,MATCH($B66&amp;"/"&amp;G$1,Data!$1:$1,0)-1)=0,"",OFFSET(Data!$A$1,MATCH($A66,Data!$DT:$DT,0)-1,MATCH($B66&amp;"/"&amp;G$1,Data!$1:$1,0)-1)))</f>
        <v>3.064516129032258</v>
      </c>
      <c r="H66" s="203">
        <f ca="1">IF(ISERROR(OFFSET(Data!$A$1,MATCH($A66,Data!$DT:$DT,0)-1,MATCH($B66&amp;"/"&amp;H$1,Data!$1:$1,0)-1))=TRUE,"",IF(OFFSET(Data!$A$1,MATCH($A66,Data!$DT:$DT,0)-1,MATCH($B66&amp;"/"&amp;H$1,Data!$1:$1,0)-1)=0,"",OFFSET(Data!$A$1,MATCH($A66,Data!$DT:$DT,0)-1,MATCH($B66&amp;"/"&amp;H$1,Data!$1:$1,0)-1)))</f>
        <v>3.4193548387096775</v>
      </c>
      <c r="I66" s="203">
        <f ca="1">IF(ISERROR(OFFSET(Data!$A$1,MATCH($A66,Data!$DT:$DT,0)-1,MATCH($B66&amp;"/"&amp;I$1,Data!$1:$1,0)-1))=TRUE,"",IF(OFFSET(Data!$A$1,MATCH($A66,Data!$DT:$DT,0)-1,MATCH($B66&amp;"/"&amp;I$1,Data!$1:$1,0)-1)=0,"",OFFSET(Data!$A$1,MATCH($A66,Data!$DT:$DT,0)-1,MATCH($B66&amp;"/"&amp;I$1,Data!$1:$1,0)-1)))</f>
        <v>3.967741935483871</v>
      </c>
      <c r="J66" s="203">
        <f ca="1">IF(ISERROR(OFFSET(Data!$A$1,MATCH($A66,Data!$DT:$DT,0)-1,MATCH($B66&amp;"/"&amp;J$1,Data!$1:$1,0)-1))=TRUE,"",IF(OFFSET(Data!$A$1,MATCH($A66,Data!$DT:$DT,0)-1,MATCH($B66&amp;"/"&amp;J$1,Data!$1:$1,0)-1)=0,"",OFFSET(Data!$A$1,MATCH($A66,Data!$DT:$DT,0)-1,MATCH($B66&amp;"/"&amp;J$1,Data!$1:$1,0)-1)))</f>
        <v>3.129032258064516</v>
      </c>
      <c r="K66" s="203">
        <f ca="1">IF(ISERROR(OFFSET(Data!$A$1,MATCH($A66,Data!$DT:$DT,0)-1,MATCH($B66&amp;"/"&amp;K$1,Data!$1:$1,0)-1))=TRUE,"",IF(OFFSET(Data!$A$1,MATCH($A66,Data!$DT:$DT,0)-1,MATCH($B66&amp;"/"&amp;K$1,Data!$1:$1,0)-1)=0,"",OFFSET(Data!$A$1,MATCH($A66,Data!$DT:$DT,0)-1,MATCH($B66&amp;"/"&amp;K$1,Data!$1:$1,0)-1)))</f>
        <v>2.6774193548387095</v>
      </c>
      <c r="L66" s="203">
        <f ca="1">IF(ISERROR(OFFSET(Data!$A$1,MATCH($A66,Data!$DT:$DT,0)-1,MATCH($B66&amp;"/"&amp;L$1,Data!$1:$1,0)-1))=TRUE,"",IF(OFFSET(Data!$A$1,MATCH($A66,Data!$DT:$DT,0)-1,MATCH($B66&amp;"/"&amp;L$1,Data!$1:$1,0)-1)=0,"",OFFSET(Data!$A$1,MATCH($A66,Data!$DT:$DT,0)-1,MATCH($B66&amp;"/"&amp;L$1,Data!$1:$1,0)-1)))</f>
        <v>3.2580645161290325</v>
      </c>
      <c r="M66" s="203">
        <f ca="1">IF(ISERROR(OFFSET(Data!$A$1,MATCH($A66,Data!$DT:$DT,0)-1,MATCH($B66&amp;"/"&amp;M$1,Data!$1:$1,0)-1))=TRUE,"",IF(OFFSET(Data!$A$1,MATCH($A66,Data!$DT:$DT,0)-1,MATCH($B66&amp;"/"&amp;M$1,Data!$1:$1,0)-1)=0,"",OFFSET(Data!$A$1,MATCH($A66,Data!$DT:$DT,0)-1,MATCH($B66&amp;"/"&amp;M$1,Data!$1:$1,0)-1)))</f>
        <v>2.935483870967742</v>
      </c>
      <c r="N66" s="203">
        <f ca="1">IF(ISERROR(OFFSET(Data!$A$1,MATCH($A66,Data!$DT:$DT,0)-1,MATCH($B66&amp;"/"&amp;N$1,Data!$1:$1,0)-1))=TRUE,"",IF(OFFSET(Data!$A$1,MATCH($A66,Data!$DT:$DT,0)-1,MATCH($B66&amp;"/"&amp;N$1,Data!$1:$1,0)-1)=0,"",OFFSET(Data!$A$1,MATCH($A66,Data!$DT:$DT,0)-1,MATCH($B66&amp;"/"&amp;N$1,Data!$1:$1,0)-1)))</f>
        <v>3.032258064516129</v>
      </c>
      <c r="O66" s="203">
        <f ca="1">IF(ISERROR(OFFSET(Data!$A$1,MATCH($A66,Data!$DT:$DT,0)-1,MATCH($B66&amp;"/"&amp;O$1,Data!$1:$1,0)-1))=TRUE,"",IF(OFFSET(Data!$A$1,MATCH($A66,Data!$DT:$DT,0)-1,MATCH($B66&amp;"/"&amp;O$1,Data!$1:$1,0)-1)=0,"",OFFSET(Data!$A$1,MATCH($A66,Data!$DT:$DT,0)-1,MATCH($B66&amp;"/"&amp;O$1,Data!$1:$1,0)-1)))</f>
        <v>3.967741935483871</v>
      </c>
      <c r="P66" s="203">
        <f ca="1">IF(ISERROR(OFFSET(Data!$A$1,MATCH($A66,Data!$DT:$DT,0)-1,MATCH($B66&amp;"/"&amp;P$1,Data!$1:$1,0)-1))=TRUE,"",IF(OFFSET(Data!$A$1,MATCH($A66,Data!$DT:$DT,0)-1,MATCH($B66&amp;"/"&amp;P$1,Data!$1:$1,0)-1)=0,"",OFFSET(Data!$A$1,MATCH($A66,Data!$DT:$DT,0)-1,MATCH($B66&amp;"/"&amp;P$1,Data!$1:$1,0)-1)))</f>
        <v>3.967741935483871</v>
      </c>
      <c r="Q66" s="203">
        <f ca="1">IF(ISERROR(OFFSET(Data!$A$1,MATCH($A66,Data!$DT:$DT,0)-1,MATCH($B66&amp;"/"&amp;Q$1,Data!$1:$1,0)-1))=TRUE,"",IF(OFFSET(Data!$A$1,MATCH($A66,Data!$DT:$DT,0)-1,MATCH($B66&amp;"/"&amp;Q$1,Data!$1:$1,0)-1)=0,"",OFFSET(Data!$A$1,MATCH($A66,Data!$DT:$DT,0)-1,MATCH($B66&amp;"/"&amp;Q$1,Data!$1:$1,0)-1)))</f>
        <v>4.5483870967741939</v>
      </c>
      <c r="R66" s="203">
        <f ca="1">IF(ISERROR(OFFSET(Data!$A$1,MATCH($A66,Data!$DT:$DT,0)-1,MATCH($B66&amp;"/"&amp;R$1,Data!$1:$1,0)-1))=TRUE,"",IF(OFFSET(Data!$A$1,MATCH($A66,Data!$DT:$DT,0)-1,MATCH($B66&amp;"/"&amp;R$1,Data!$1:$1,0)-1)=0,"",OFFSET(Data!$A$1,MATCH($A66,Data!$DT:$DT,0)-1,MATCH($B66&amp;"/"&amp;R$1,Data!$1:$1,0)-1)))</f>
        <v>3.032258064516129</v>
      </c>
      <c r="S66" s="203">
        <f ca="1">IF(ISERROR(OFFSET(Data!$A$1,MATCH($A66,Data!$DT:$DT,0)-1,MATCH($B66&amp;"/"&amp;S$1,Data!$1:$1,0)-1))=TRUE,"",IF(OFFSET(Data!$A$1,MATCH($A66,Data!$DT:$DT,0)-1,MATCH($B66&amp;"/"&amp;S$1,Data!$1:$1,0)-1)=0,"",OFFSET(Data!$A$1,MATCH($A66,Data!$DT:$DT,0)-1,MATCH($B66&amp;"/"&amp;S$1,Data!$1:$1,0)-1)))</f>
        <v>3.2580645161290325</v>
      </c>
      <c r="T66" s="203">
        <f ca="1">IF(ISERROR(OFFSET(Data!$A$1,MATCH($A66,Data!$DT:$DT,0)-1,MATCH($B66&amp;"/"&amp;T$1,Data!$1:$1,0)-1))=TRUE,"",IF(OFFSET(Data!$A$1,MATCH($A66,Data!$DT:$DT,0)-1,MATCH($B66&amp;"/"&amp;T$1,Data!$1:$1,0)-1)=0,"",OFFSET(Data!$A$1,MATCH($A66,Data!$DT:$DT,0)-1,MATCH($B66&amp;"/"&amp;T$1,Data!$1:$1,0)-1)))</f>
        <v>2.5483870967741935</v>
      </c>
      <c r="U66" s="207" t="str">
        <f ca="1">IF(ISERROR(OFFSET(Data!$A$1,MATCH($A66,Data!$DT:$DT,0)-1,MATCH($B66&amp;"/"&amp;U$1,Data!$1:$1,0)-1))=TRUE,"",IF(OFFSET(Data!$A$1,MATCH($A66,Data!$DT:$DT,0)-1,MATCH($B66&amp;"/"&amp;U$1,Data!$1:$1,0)-1)=0,"",OFFSET(Data!$A$1,MATCH($A66,Data!$DT:$DT,0)-1,MATCH($B66&amp;"/"&amp;U$1,Data!$1:$1,0)-1)))</f>
        <v/>
      </c>
      <c r="V66" s="203" t="str">
        <f ca="1">IF(ISERROR(OFFSET(Data!$A$1,MATCH($A66,Data!$DT:$DT,0)-1,MATCH($B66&amp;"/"&amp;V$1,Data!$1:$1,0)-1))=TRUE,"",IF(OFFSET(Data!$A$1,MATCH($A66,Data!$DT:$DT,0)-1,MATCH($B66&amp;"/"&amp;V$1,Data!$1:$1,0)-1)=0,"",OFFSET(Data!$A$1,MATCH($A66,Data!$DT:$DT,0)-1,MATCH($B66&amp;"/"&amp;V$1,Data!$1:$1,0)-1)))</f>
        <v/>
      </c>
      <c r="W66" s="208" t="str">
        <f ca="1">IF(ISERROR(OFFSET(Data!$A$1,MATCH($A66,Data!$DT:$DT,0)-1,MATCH($B66&amp;"/"&amp;W$1,Data!$1:$1,0)-1))=TRUE,"",IF(OFFSET(Data!$A$1,MATCH($A66,Data!$DT:$DT,0)-1,MATCH($B66&amp;"/"&amp;W$1,Data!$1:$1,0)-1)=0,"",OFFSET(Data!$A$1,MATCH($A66,Data!$DT:$DT,0)-1,MATCH($B66&amp;"/"&amp;W$1,Data!$1:$1,0)-1)))</f>
        <v/>
      </c>
      <c r="X66" s="208" t="str">
        <f ca="1">IF(ISERROR(OFFSET(Data!$A$1,MATCH($A66,Data!$DT:$DT,0)-1,MATCH($B66&amp;"/"&amp;X$1,Data!$1:$1,0)-1))=TRUE,"",IF(OFFSET(Data!$A$1,MATCH($A66,Data!$DT:$DT,0)-1,MATCH($B66&amp;"/"&amp;X$1,Data!$1:$1,0)-1)=0,"",OFFSET(Data!$A$1,MATCH($A66,Data!$DT:$DT,0)-1,MATCH($B66&amp;"/"&amp;X$1,Data!$1:$1,0)-1)))</f>
        <v/>
      </c>
      <c r="Y66" s="208" t="str">
        <f ca="1">IF(ISERROR(OFFSET(Data!$A$1,MATCH($A66,Data!$DT:$DT,0)-1,MATCH($B66&amp;"/"&amp;Y$1,Data!$1:$1,0)-1))=TRUE,"",IF(OFFSET(Data!$A$1,MATCH($A66,Data!$DT:$DT,0)-1,MATCH($B66&amp;"/"&amp;Y$1,Data!$1:$1,0)-1)=0,"",OFFSET(Data!$A$1,MATCH($A66,Data!$DT:$DT,0)-1,MATCH($B66&amp;"/"&amp;Y$1,Data!$1:$1,0)-1)))</f>
        <v/>
      </c>
      <c r="Z66" s="208" t="str">
        <f ca="1">IF(ISERROR(OFFSET(Data!$A$1,MATCH($A66,Data!$DT:$DT,0)-1,MATCH($B66&amp;"/"&amp;Z$1,Data!$1:$1,0)-1))=TRUE,"",IF(OFFSET(Data!$A$1,MATCH($A66,Data!$DT:$DT,0)-1,MATCH($B66&amp;"/"&amp;Z$1,Data!$1:$1,0)-1)=0,"",OFFSET(Data!$A$1,MATCH($A66,Data!$DT:$DT,0)-1,MATCH($B66&amp;"/"&amp;Z$1,Data!$1:$1,0)-1)))</f>
        <v/>
      </c>
      <c r="AA66" s="208" t="str">
        <f ca="1">IF(ISERROR(OFFSET(Data!$A$1,MATCH($A66,Data!$DT:$DT,0)-1,MATCH($B66&amp;"/"&amp;AA$1,Data!$1:$1,0)-1))=TRUE,"",IF(OFFSET(Data!$A$1,MATCH($A66,Data!$DT:$DT,0)-1,MATCH($B66&amp;"/"&amp;AA$1,Data!$1:$1,0)-1)=0,"",OFFSET(Data!$A$1,MATCH($A66,Data!$DT:$DT,0)-1,MATCH($B66&amp;"/"&amp;AA$1,Data!$1:$1,0)-1)))</f>
        <v/>
      </c>
      <c r="AB66" s="208" t="str">
        <f ca="1">IF(ISERROR(OFFSET(Data!$A$1,MATCH($A66,Data!$DT:$DT,0)-1,MATCH($B66&amp;"/"&amp;AB$1,Data!$1:$1,0)-1))=TRUE,"",IF(OFFSET(Data!$A$1,MATCH($A66,Data!$DT:$DT,0)-1,MATCH($B66&amp;"/"&amp;AB$1,Data!$1:$1,0)-1)=0,"",OFFSET(Data!$A$1,MATCH($A66,Data!$DT:$DT,0)-1,MATCH($B66&amp;"/"&amp;AB$1,Data!$1:$1,0)-1)))</f>
        <v/>
      </c>
      <c r="AC66" s="208" t="str">
        <f ca="1">IF(ISERROR(OFFSET(Data!$A$1,MATCH($A66,Data!$DT:$DT,0)-1,MATCH($B66&amp;"/"&amp;AC$1,Data!$1:$1,0)-1))=TRUE,"",IF(OFFSET(Data!$A$1,MATCH($A66,Data!$DT:$DT,0)-1,MATCH($B66&amp;"/"&amp;AC$1,Data!$1:$1,0)-1)=0,"",OFFSET(Data!$A$1,MATCH($A66,Data!$DT:$DT,0)-1,MATCH($B66&amp;"/"&amp;AC$1,Data!$1:$1,0)-1)))</f>
        <v/>
      </c>
    </row>
    <row r="67" spans="1:29" s="203" customFormat="1" x14ac:dyDescent="0.25">
      <c r="A67" s="203" t="s">
        <v>82</v>
      </c>
      <c r="B67" s="203" t="s">
        <v>28</v>
      </c>
      <c r="C67" s="203">
        <f ca="1">IF(ISERROR(OFFSET(Data!$A$1,MATCH($A67,Data!$DT:$DT,0)-1,MATCH($B67&amp;"/"&amp;C$1,Data!$1:$1,0)-1))=TRUE,"",IF(OFFSET(Data!$A$1,MATCH($A67,Data!$DT:$DT,0)-1,MATCH($B67&amp;"/"&amp;C$1,Data!$1:$1,0)-1)=0,"",OFFSET(Data!$A$1,MATCH($A67,Data!$DT:$DT,0)-1,MATCH($B67&amp;"/"&amp;C$1,Data!$1:$1,0)-1)))</f>
        <v>4.2241379310344831</v>
      </c>
      <c r="D67" s="203">
        <f ca="1">IF(ISERROR(OFFSET(Data!$A$1,MATCH($A67,Data!$DT:$DT,0)-1,MATCH($B67&amp;"/"&amp;D$1,Data!$1:$1,0)-1))=TRUE,"",IF(OFFSET(Data!$A$1,MATCH($A67,Data!$DT:$DT,0)-1,MATCH($B67&amp;"/"&amp;D$1,Data!$1:$1,0)-1)=0,"",OFFSET(Data!$A$1,MATCH($A67,Data!$DT:$DT,0)-1,MATCH($B67&amp;"/"&amp;D$1,Data!$1:$1,0)-1)))</f>
        <v>3.8793103448275863</v>
      </c>
      <c r="E67" s="203">
        <f ca="1">IF(ISERROR(OFFSET(Data!$A$1,MATCH($A67,Data!$DT:$DT,0)-1,MATCH($B67&amp;"/"&amp;E$1,Data!$1:$1,0)-1))=TRUE,"",IF(OFFSET(Data!$A$1,MATCH($A67,Data!$DT:$DT,0)-1,MATCH($B67&amp;"/"&amp;E$1,Data!$1:$1,0)-1)=0,"",OFFSET(Data!$A$1,MATCH($A67,Data!$DT:$DT,0)-1,MATCH($B67&amp;"/"&amp;E$1,Data!$1:$1,0)-1)))</f>
        <v>3.2931034482758621</v>
      </c>
      <c r="F67" s="203">
        <f ca="1">IF(ISERROR(OFFSET(Data!$A$1,MATCH($A67,Data!$DT:$DT,0)-1,MATCH($B67&amp;"/"&amp;F$1,Data!$1:$1,0)-1))=TRUE,"",IF(OFFSET(Data!$A$1,MATCH($A67,Data!$DT:$DT,0)-1,MATCH($B67&amp;"/"&amp;F$1,Data!$1:$1,0)-1)=0,"",OFFSET(Data!$A$1,MATCH($A67,Data!$DT:$DT,0)-1,MATCH($B67&amp;"/"&amp;F$1,Data!$1:$1,0)-1)))</f>
        <v>4.7586206896551726</v>
      </c>
      <c r="G67" s="203">
        <f ca="1">IF(ISERROR(OFFSET(Data!$A$1,MATCH($A67,Data!$DT:$DT,0)-1,MATCH($B67&amp;"/"&amp;G$1,Data!$1:$1,0)-1))=TRUE,"",IF(OFFSET(Data!$A$1,MATCH($A67,Data!$DT:$DT,0)-1,MATCH($B67&amp;"/"&amp;G$1,Data!$1:$1,0)-1)=0,"",OFFSET(Data!$A$1,MATCH($A67,Data!$DT:$DT,0)-1,MATCH($B67&amp;"/"&amp;G$1,Data!$1:$1,0)-1)))</f>
        <v>3.2931034482758621</v>
      </c>
      <c r="H67" s="203">
        <f ca="1">IF(ISERROR(OFFSET(Data!$A$1,MATCH($A67,Data!$DT:$DT,0)-1,MATCH($B67&amp;"/"&amp;H$1,Data!$1:$1,0)-1))=TRUE,"",IF(OFFSET(Data!$A$1,MATCH($A67,Data!$DT:$DT,0)-1,MATCH($B67&amp;"/"&amp;H$1,Data!$1:$1,0)-1)=0,"",OFFSET(Data!$A$1,MATCH($A67,Data!$DT:$DT,0)-1,MATCH($B67&amp;"/"&amp;H$1,Data!$1:$1,0)-1)))</f>
        <v>3.9137931034482758</v>
      </c>
      <c r="I67" s="203">
        <f ca="1">IF(ISERROR(OFFSET(Data!$A$1,MATCH($A67,Data!$DT:$DT,0)-1,MATCH($B67&amp;"/"&amp;I$1,Data!$1:$1,0)-1))=TRUE,"",IF(OFFSET(Data!$A$1,MATCH($A67,Data!$DT:$DT,0)-1,MATCH($B67&amp;"/"&amp;I$1,Data!$1:$1,0)-1)=0,"",OFFSET(Data!$A$1,MATCH($A67,Data!$DT:$DT,0)-1,MATCH($B67&amp;"/"&amp;I$1,Data!$1:$1,0)-1)))</f>
        <v>4.3793103448275863</v>
      </c>
      <c r="J67" s="203">
        <f ca="1">IF(ISERROR(OFFSET(Data!$A$1,MATCH($A67,Data!$DT:$DT,0)-1,MATCH($B67&amp;"/"&amp;J$1,Data!$1:$1,0)-1))=TRUE,"",IF(OFFSET(Data!$A$1,MATCH($A67,Data!$DT:$DT,0)-1,MATCH($B67&amp;"/"&amp;J$1,Data!$1:$1,0)-1)=0,"",OFFSET(Data!$A$1,MATCH($A67,Data!$DT:$DT,0)-1,MATCH($B67&amp;"/"&amp;J$1,Data!$1:$1,0)-1)))</f>
        <v>3.4827586206896552</v>
      </c>
      <c r="K67" s="203">
        <f ca="1">IF(ISERROR(OFFSET(Data!$A$1,MATCH($A67,Data!$DT:$DT,0)-1,MATCH($B67&amp;"/"&amp;K$1,Data!$1:$1,0)-1))=TRUE,"",IF(OFFSET(Data!$A$1,MATCH($A67,Data!$DT:$DT,0)-1,MATCH($B67&amp;"/"&amp;K$1,Data!$1:$1,0)-1)=0,"",OFFSET(Data!$A$1,MATCH($A67,Data!$DT:$DT,0)-1,MATCH($B67&amp;"/"&amp;K$1,Data!$1:$1,0)-1)))</f>
        <v>2.896551724137931</v>
      </c>
      <c r="L67" s="203">
        <f ca="1">IF(ISERROR(OFFSET(Data!$A$1,MATCH($A67,Data!$DT:$DT,0)-1,MATCH($B67&amp;"/"&amp;L$1,Data!$1:$1,0)-1))=TRUE,"",IF(OFFSET(Data!$A$1,MATCH($A67,Data!$DT:$DT,0)-1,MATCH($B67&amp;"/"&amp;L$1,Data!$1:$1,0)-1)=0,"",OFFSET(Data!$A$1,MATCH($A67,Data!$DT:$DT,0)-1,MATCH($B67&amp;"/"&amp;L$1,Data!$1:$1,0)-1)))</f>
        <v>3.5172413793103448</v>
      </c>
      <c r="M67" s="203">
        <f ca="1">IF(ISERROR(OFFSET(Data!$A$1,MATCH($A67,Data!$DT:$DT,0)-1,MATCH($B67&amp;"/"&amp;M$1,Data!$1:$1,0)-1))=TRUE,"",IF(OFFSET(Data!$A$1,MATCH($A67,Data!$DT:$DT,0)-1,MATCH($B67&amp;"/"&amp;M$1,Data!$1:$1,0)-1)=0,"",OFFSET(Data!$A$1,MATCH($A67,Data!$DT:$DT,0)-1,MATCH($B67&amp;"/"&amp;M$1,Data!$1:$1,0)-1)))</f>
        <v>3.2586206896551726</v>
      </c>
      <c r="N67" s="203">
        <f ca="1">IF(ISERROR(OFFSET(Data!$A$1,MATCH($A67,Data!$DT:$DT,0)-1,MATCH($B67&amp;"/"&amp;N$1,Data!$1:$1,0)-1))=TRUE,"",IF(OFFSET(Data!$A$1,MATCH($A67,Data!$DT:$DT,0)-1,MATCH($B67&amp;"/"&amp;N$1,Data!$1:$1,0)-1)=0,"",OFFSET(Data!$A$1,MATCH($A67,Data!$DT:$DT,0)-1,MATCH($B67&amp;"/"&amp;N$1,Data!$1:$1,0)-1)))</f>
        <v>3.1379310344827585</v>
      </c>
      <c r="O67" s="203">
        <f ca="1">IF(ISERROR(OFFSET(Data!$A$1,MATCH($A67,Data!$DT:$DT,0)-1,MATCH($B67&amp;"/"&amp;O$1,Data!$1:$1,0)-1))=TRUE,"",IF(OFFSET(Data!$A$1,MATCH($A67,Data!$DT:$DT,0)-1,MATCH($B67&amp;"/"&amp;O$1,Data!$1:$1,0)-1)=0,"",OFFSET(Data!$A$1,MATCH($A67,Data!$DT:$DT,0)-1,MATCH($B67&amp;"/"&amp;O$1,Data!$1:$1,0)-1)))</f>
        <v>4.1551724137931032</v>
      </c>
      <c r="P67" s="203">
        <f ca="1">IF(ISERROR(OFFSET(Data!$A$1,MATCH($A67,Data!$DT:$DT,0)-1,MATCH($B67&amp;"/"&amp;P$1,Data!$1:$1,0)-1))=TRUE,"",IF(OFFSET(Data!$A$1,MATCH($A67,Data!$DT:$DT,0)-1,MATCH($B67&amp;"/"&amp;P$1,Data!$1:$1,0)-1)=0,"",OFFSET(Data!$A$1,MATCH($A67,Data!$DT:$DT,0)-1,MATCH($B67&amp;"/"&amp;P$1,Data!$1:$1,0)-1)))</f>
        <v>4.1724137931034484</v>
      </c>
      <c r="Q67" s="203">
        <f ca="1">IF(ISERROR(OFFSET(Data!$A$1,MATCH($A67,Data!$DT:$DT,0)-1,MATCH($B67&amp;"/"&amp;Q$1,Data!$1:$1,0)-1))=TRUE,"",IF(OFFSET(Data!$A$1,MATCH($A67,Data!$DT:$DT,0)-1,MATCH($B67&amp;"/"&amp;Q$1,Data!$1:$1,0)-1)=0,"",OFFSET(Data!$A$1,MATCH($A67,Data!$DT:$DT,0)-1,MATCH($B67&amp;"/"&amp;Q$1,Data!$1:$1,0)-1)))</f>
        <v>4.7931034482758621</v>
      </c>
      <c r="R67" s="203">
        <f ca="1">IF(ISERROR(OFFSET(Data!$A$1,MATCH($A67,Data!$DT:$DT,0)-1,MATCH($B67&amp;"/"&amp;R$1,Data!$1:$1,0)-1))=TRUE,"",IF(OFFSET(Data!$A$1,MATCH($A67,Data!$DT:$DT,0)-1,MATCH($B67&amp;"/"&amp;R$1,Data!$1:$1,0)-1)=0,"",OFFSET(Data!$A$1,MATCH($A67,Data!$DT:$DT,0)-1,MATCH($B67&amp;"/"&amp;R$1,Data!$1:$1,0)-1)))</f>
        <v>3.3275862068965516</v>
      </c>
      <c r="S67" s="203">
        <f ca="1">IF(ISERROR(OFFSET(Data!$A$1,MATCH($A67,Data!$DT:$DT,0)-1,MATCH($B67&amp;"/"&amp;S$1,Data!$1:$1,0)-1))=TRUE,"",IF(OFFSET(Data!$A$1,MATCH($A67,Data!$DT:$DT,0)-1,MATCH($B67&amp;"/"&amp;S$1,Data!$1:$1,0)-1)=0,"",OFFSET(Data!$A$1,MATCH($A67,Data!$DT:$DT,0)-1,MATCH($B67&amp;"/"&amp;S$1,Data!$1:$1,0)-1)))</f>
        <v>3.3448275862068964</v>
      </c>
      <c r="T67" s="203">
        <f ca="1">IF(ISERROR(OFFSET(Data!$A$1,MATCH($A67,Data!$DT:$DT,0)-1,MATCH($B67&amp;"/"&amp;T$1,Data!$1:$1,0)-1))=TRUE,"",IF(OFFSET(Data!$A$1,MATCH($A67,Data!$DT:$DT,0)-1,MATCH($B67&amp;"/"&amp;T$1,Data!$1:$1,0)-1)=0,"",OFFSET(Data!$A$1,MATCH($A67,Data!$DT:$DT,0)-1,MATCH($B67&amp;"/"&amp;T$1,Data!$1:$1,0)-1)))</f>
        <v>2.6551724137931036</v>
      </c>
      <c r="U67" s="207" t="str">
        <f ca="1">IF(ISERROR(OFFSET(Data!$A$1,MATCH($A67,Data!$DT:$DT,0)-1,MATCH($B67&amp;"/"&amp;U$1,Data!$1:$1,0)-1))=TRUE,"",IF(OFFSET(Data!$A$1,MATCH($A67,Data!$DT:$DT,0)-1,MATCH($B67&amp;"/"&amp;U$1,Data!$1:$1,0)-1)=0,"",OFFSET(Data!$A$1,MATCH($A67,Data!$DT:$DT,0)-1,MATCH($B67&amp;"/"&amp;U$1,Data!$1:$1,0)-1)))</f>
        <v/>
      </c>
      <c r="V67" s="203" t="str">
        <f ca="1">IF(ISERROR(OFFSET(Data!$A$1,MATCH($A67,Data!$DT:$DT,0)-1,MATCH($B67&amp;"/"&amp;V$1,Data!$1:$1,0)-1))=TRUE,"",IF(OFFSET(Data!$A$1,MATCH($A67,Data!$DT:$DT,0)-1,MATCH($B67&amp;"/"&amp;V$1,Data!$1:$1,0)-1)=0,"",OFFSET(Data!$A$1,MATCH($A67,Data!$DT:$DT,0)-1,MATCH($B67&amp;"/"&amp;V$1,Data!$1:$1,0)-1)))</f>
        <v/>
      </c>
      <c r="W67" s="208" t="str">
        <f ca="1">IF(ISERROR(OFFSET(Data!$A$1,MATCH($A67,Data!$DT:$DT,0)-1,MATCH($B67&amp;"/"&amp;W$1,Data!$1:$1,0)-1))=TRUE,"",IF(OFFSET(Data!$A$1,MATCH($A67,Data!$DT:$DT,0)-1,MATCH($B67&amp;"/"&amp;W$1,Data!$1:$1,0)-1)=0,"",OFFSET(Data!$A$1,MATCH($A67,Data!$DT:$DT,0)-1,MATCH($B67&amp;"/"&amp;W$1,Data!$1:$1,0)-1)))</f>
        <v/>
      </c>
      <c r="X67" s="208" t="str">
        <f ca="1">IF(ISERROR(OFFSET(Data!$A$1,MATCH($A67,Data!$DT:$DT,0)-1,MATCH($B67&amp;"/"&amp;X$1,Data!$1:$1,0)-1))=TRUE,"",IF(OFFSET(Data!$A$1,MATCH($A67,Data!$DT:$DT,0)-1,MATCH($B67&amp;"/"&amp;X$1,Data!$1:$1,0)-1)=0,"",OFFSET(Data!$A$1,MATCH($A67,Data!$DT:$DT,0)-1,MATCH($B67&amp;"/"&amp;X$1,Data!$1:$1,0)-1)))</f>
        <v/>
      </c>
      <c r="Y67" s="208" t="str">
        <f ca="1">IF(ISERROR(OFFSET(Data!$A$1,MATCH($A67,Data!$DT:$DT,0)-1,MATCH($B67&amp;"/"&amp;Y$1,Data!$1:$1,0)-1))=TRUE,"",IF(OFFSET(Data!$A$1,MATCH($A67,Data!$DT:$DT,0)-1,MATCH($B67&amp;"/"&amp;Y$1,Data!$1:$1,0)-1)=0,"",OFFSET(Data!$A$1,MATCH($A67,Data!$DT:$DT,0)-1,MATCH($B67&amp;"/"&amp;Y$1,Data!$1:$1,0)-1)))</f>
        <v/>
      </c>
      <c r="Z67" s="208" t="str">
        <f ca="1">IF(ISERROR(OFFSET(Data!$A$1,MATCH($A67,Data!$DT:$DT,0)-1,MATCH($B67&amp;"/"&amp;Z$1,Data!$1:$1,0)-1))=TRUE,"",IF(OFFSET(Data!$A$1,MATCH($A67,Data!$DT:$DT,0)-1,MATCH($B67&amp;"/"&amp;Z$1,Data!$1:$1,0)-1)=0,"",OFFSET(Data!$A$1,MATCH($A67,Data!$DT:$DT,0)-1,MATCH($B67&amp;"/"&amp;Z$1,Data!$1:$1,0)-1)))</f>
        <v/>
      </c>
      <c r="AA67" s="208" t="str">
        <f ca="1">IF(ISERROR(OFFSET(Data!$A$1,MATCH($A67,Data!$DT:$DT,0)-1,MATCH($B67&amp;"/"&amp;AA$1,Data!$1:$1,0)-1))=TRUE,"",IF(OFFSET(Data!$A$1,MATCH($A67,Data!$DT:$DT,0)-1,MATCH($B67&amp;"/"&amp;AA$1,Data!$1:$1,0)-1)=0,"",OFFSET(Data!$A$1,MATCH($A67,Data!$DT:$DT,0)-1,MATCH($B67&amp;"/"&amp;AA$1,Data!$1:$1,0)-1)))</f>
        <v/>
      </c>
      <c r="AB67" s="208" t="str">
        <f ca="1">IF(ISERROR(OFFSET(Data!$A$1,MATCH($A67,Data!$DT:$DT,0)-1,MATCH($B67&amp;"/"&amp;AB$1,Data!$1:$1,0)-1))=TRUE,"",IF(OFFSET(Data!$A$1,MATCH($A67,Data!$DT:$DT,0)-1,MATCH($B67&amp;"/"&amp;AB$1,Data!$1:$1,0)-1)=0,"",OFFSET(Data!$A$1,MATCH($A67,Data!$DT:$DT,0)-1,MATCH($B67&amp;"/"&amp;AB$1,Data!$1:$1,0)-1)))</f>
        <v/>
      </c>
      <c r="AC67" s="208" t="str">
        <f ca="1">IF(ISERROR(OFFSET(Data!$A$1,MATCH($A67,Data!$DT:$DT,0)-1,MATCH($B67&amp;"/"&amp;AC$1,Data!$1:$1,0)-1))=TRUE,"",IF(OFFSET(Data!$A$1,MATCH($A67,Data!$DT:$DT,0)-1,MATCH($B67&amp;"/"&amp;AC$1,Data!$1:$1,0)-1)=0,"",OFFSET(Data!$A$1,MATCH($A67,Data!$DT:$DT,0)-1,MATCH($B67&amp;"/"&amp;AC$1,Data!$1:$1,0)-1)))</f>
        <v/>
      </c>
    </row>
    <row r="68" spans="1:29" s="203" customFormat="1" x14ac:dyDescent="0.25">
      <c r="A68" s="203" t="s">
        <v>192</v>
      </c>
      <c r="B68" s="203" t="s">
        <v>28</v>
      </c>
      <c r="C68" s="203">
        <f ca="1">IF(ISERROR(OFFSET(Data!$A$1,MATCH($A68,Data!$DT:$DT,0)-1,MATCH($B68&amp;"/"&amp;C$1,Data!$1:$1,0)-1))=TRUE,"",IF(OFFSET(Data!$A$1,MATCH($A68,Data!$DT:$DT,0)-1,MATCH($B68&amp;"/"&amp;C$1,Data!$1:$1,0)-1)=0,"",OFFSET(Data!$A$1,MATCH($A68,Data!$DT:$DT,0)-1,MATCH($B68&amp;"/"&amp;C$1,Data!$1:$1,0)-1)))</f>
        <v>5</v>
      </c>
      <c r="D68" s="203">
        <f ca="1">IF(ISERROR(OFFSET(Data!$A$1,MATCH($A68,Data!$DT:$DT,0)-1,MATCH($B68&amp;"/"&amp;D$1,Data!$1:$1,0)-1))=TRUE,"",IF(OFFSET(Data!$A$1,MATCH($A68,Data!$DT:$DT,0)-1,MATCH($B68&amp;"/"&amp;D$1,Data!$1:$1,0)-1)=0,"",OFFSET(Data!$A$1,MATCH($A68,Data!$DT:$DT,0)-1,MATCH($B68&amp;"/"&amp;D$1,Data!$1:$1,0)-1)))</f>
        <v>3</v>
      </c>
      <c r="E68" s="203">
        <f ca="1">IF(ISERROR(OFFSET(Data!$A$1,MATCH($A68,Data!$DT:$DT,0)-1,MATCH($B68&amp;"/"&amp;E$1,Data!$1:$1,0)-1))=TRUE,"",IF(OFFSET(Data!$A$1,MATCH($A68,Data!$DT:$DT,0)-1,MATCH($B68&amp;"/"&amp;E$1,Data!$1:$1,0)-1)=0,"",OFFSET(Data!$A$1,MATCH($A68,Data!$DT:$DT,0)-1,MATCH($B68&amp;"/"&amp;E$1,Data!$1:$1,0)-1)))</f>
        <v>3</v>
      </c>
      <c r="F68" s="203">
        <f ca="1">IF(ISERROR(OFFSET(Data!$A$1,MATCH($A68,Data!$DT:$DT,0)-1,MATCH($B68&amp;"/"&amp;F$1,Data!$1:$1,0)-1))=TRUE,"",IF(OFFSET(Data!$A$1,MATCH($A68,Data!$DT:$DT,0)-1,MATCH($B68&amp;"/"&amp;F$1,Data!$1:$1,0)-1)=0,"",OFFSET(Data!$A$1,MATCH($A68,Data!$DT:$DT,0)-1,MATCH($B68&amp;"/"&amp;F$1,Data!$1:$1,0)-1)))</f>
        <v>4</v>
      </c>
      <c r="G68" s="203">
        <f ca="1">IF(ISERROR(OFFSET(Data!$A$1,MATCH($A68,Data!$DT:$DT,0)-1,MATCH($B68&amp;"/"&amp;G$1,Data!$1:$1,0)-1))=TRUE,"",IF(OFFSET(Data!$A$1,MATCH($A68,Data!$DT:$DT,0)-1,MATCH($B68&amp;"/"&amp;G$1,Data!$1:$1,0)-1)=0,"",OFFSET(Data!$A$1,MATCH($A68,Data!$DT:$DT,0)-1,MATCH($B68&amp;"/"&amp;G$1,Data!$1:$1,0)-1)))</f>
        <v>4</v>
      </c>
      <c r="H68" s="203">
        <f ca="1">IF(ISERROR(OFFSET(Data!$A$1,MATCH($A68,Data!$DT:$DT,0)-1,MATCH($B68&amp;"/"&amp;H$1,Data!$1:$1,0)-1))=TRUE,"",IF(OFFSET(Data!$A$1,MATCH($A68,Data!$DT:$DT,0)-1,MATCH($B68&amp;"/"&amp;H$1,Data!$1:$1,0)-1)=0,"",OFFSET(Data!$A$1,MATCH($A68,Data!$DT:$DT,0)-1,MATCH($B68&amp;"/"&amp;H$1,Data!$1:$1,0)-1)))</f>
        <v>4</v>
      </c>
      <c r="I68" s="203">
        <f ca="1">IF(ISERROR(OFFSET(Data!$A$1,MATCH($A68,Data!$DT:$DT,0)-1,MATCH($B68&amp;"/"&amp;I$1,Data!$1:$1,0)-1))=TRUE,"",IF(OFFSET(Data!$A$1,MATCH($A68,Data!$DT:$DT,0)-1,MATCH($B68&amp;"/"&amp;I$1,Data!$1:$1,0)-1)=0,"",OFFSET(Data!$A$1,MATCH($A68,Data!$DT:$DT,0)-1,MATCH($B68&amp;"/"&amp;I$1,Data!$1:$1,0)-1)))</f>
        <v>5</v>
      </c>
      <c r="J68" s="203">
        <f ca="1">IF(ISERROR(OFFSET(Data!$A$1,MATCH($A68,Data!$DT:$DT,0)-1,MATCH($B68&amp;"/"&amp;J$1,Data!$1:$1,0)-1))=TRUE,"",IF(OFFSET(Data!$A$1,MATCH($A68,Data!$DT:$DT,0)-1,MATCH($B68&amp;"/"&amp;J$1,Data!$1:$1,0)-1)=0,"",OFFSET(Data!$A$1,MATCH($A68,Data!$DT:$DT,0)-1,MATCH($B68&amp;"/"&amp;J$1,Data!$1:$1,0)-1)))</f>
        <v>2</v>
      </c>
      <c r="K68" s="203">
        <f ca="1">IF(ISERROR(OFFSET(Data!$A$1,MATCH($A68,Data!$DT:$DT,0)-1,MATCH($B68&amp;"/"&amp;K$1,Data!$1:$1,0)-1))=TRUE,"",IF(OFFSET(Data!$A$1,MATCH($A68,Data!$DT:$DT,0)-1,MATCH($B68&amp;"/"&amp;K$1,Data!$1:$1,0)-1)=0,"",OFFSET(Data!$A$1,MATCH($A68,Data!$DT:$DT,0)-1,MATCH($B68&amp;"/"&amp;K$1,Data!$1:$1,0)-1)))</f>
        <v>2</v>
      </c>
      <c r="L68" s="203">
        <f ca="1">IF(ISERROR(OFFSET(Data!$A$1,MATCH($A68,Data!$DT:$DT,0)-1,MATCH($B68&amp;"/"&amp;L$1,Data!$1:$1,0)-1))=TRUE,"",IF(OFFSET(Data!$A$1,MATCH($A68,Data!$DT:$DT,0)-1,MATCH($B68&amp;"/"&amp;L$1,Data!$1:$1,0)-1)=0,"",OFFSET(Data!$A$1,MATCH($A68,Data!$DT:$DT,0)-1,MATCH($B68&amp;"/"&amp;L$1,Data!$1:$1,0)-1)))</f>
        <v>4</v>
      </c>
      <c r="M68" s="203">
        <f ca="1">IF(ISERROR(OFFSET(Data!$A$1,MATCH($A68,Data!$DT:$DT,0)-1,MATCH($B68&amp;"/"&amp;M$1,Data!$1:$1,0)-1))=TRUE,"",IF(OFFSET(Data!$A$1,MATCH($A68,Data!$DT:$DT,0)-1,MATCH($B68&amp;"/"&amp;M$1,Data!$1:$1,0)-1)=0,"",OFFSET(Data!$A$1,MATCH($A68,Data!$DT:$DT,0)-1,MATCH($B68&amp;"/"&amp;M$1,Data!$1:$1,0)-1)))</f>
        <v>3</v>
      </c>
      <c r="N68" s="203">
        <f ca="1">IF(ISERROR(OFFSET(Data!$A$1,MATCH($A68,Data!$DT:$DT,0)-1,MATCH($B68&amp;"/"&amp;N$1,Data!$1:$1,0)-1))=TRUE,"",IF(OFFSET(Data!$A$1,MATCH($A68,Data!$DT:$DT,0)-1,MATCH($B68&amp;"/"&amp;N$1,Data!$1:$1,0)-1)=0,"",OFFSET(Data!$A$1,MATCH($A68,Data!$DT:$DT,0)-1,MATCH($B68&amp;"/"&amp;N$1,Data!$1:$1,0)-1)))</f>
        <v>3</v>
      </c>
      <c r="O68" s="203">
        <f ca="1">IF(ISERROR(OFFSET(Data!$A$1,MATCH($A68,Data!$DT:$DT,0)-1,MATCH($B68&amp;"/"&amp;O$1,Data!$1:$1,0)-1))=TRUE,"",IF(OFFSET(Data!$A$1,MATCH($A68,Data!$DT:$DT,0)-1,MATCH($B68&amp;"/"&amp;O$1,Data!$1:$1,0)-1)=0,"",OFFSET(Data!$A$1,MATCH($A68,Data!$DT:$DT,0)-1,MATCH($B68&amp;"/"&amp;O$1,Data!$1:$1,0)-1)))</f>
        <v>3</v>
      </c>
      <c r="P68" s="203">
        <f ca="1">IF(ISERROR(OFFSET(Data!$A$1,MATCH($A68,Data!$DT:$DT,0)-1,MATCH($B68&amp;"/"&amp;P$1,Data!$1:$1,0)-1))=TRUE,"",IF(OFFSET(Data!$A$1,MATCH($A68,Data!$DT:$DT,0)-1,MATCH($B68&amp;"/"&amp;P$1,Data!$1:$1,0)-1)=0,"",OFFSET(Data!$A$1,MATCH($A68,Data!$DT:$DT,0)-1,MATCH($B68&amp;"/"&amp;P$1,Data!$1:$1,0)-1)))</f>
        <v>4</v>
      </c>
      <c r="Q68" s="203">
        <f ca="1">IF(ISERROR(OFFSET(Data!$A$1,MATCH($A68,Data!$DT:$DT,0)-1,MATCH($B68&amp;"/"&amp;Q$1,Data!$1:$1,0)-1))=TRUE,"",IF(OFFSET(Data!$A$1,MATCH($A68,Data!$DT:$DT,0)-1,MATCH($B68&amp;"/"&amp;Q$1,Data!$1:$1,0)-1)=0,"",OFFSET(Data!$A$1,MATCH($A68,Data!$DT:$DT,0)-1,MATCH($B68&amp;"/"&amp;Q$1,Data!$1:$1,0)-1)))</f>
        <v>5</v>
      </c>
      <c r="R68" s="203">
        <f ca="1">IF(ISERROR(OFFSET(Data!$A$1,MATCH($A68,Data!$DT:$DT,0)-1,MATCH($B68&amp;"/"&amp;R$1,Data!$1:$1,0)-1))=TRUE,"",IF(OFFSET(Data!$A$1,MATCH($A68,Data!$DT:$DT,0)-1,MATCH($B68&amp;"/"&amp;R$1,Data!$1:$1,0)-1)=0,"",OFFSET(Data!$A$1,MATCH($A68,Data!$DT:$DT,0)-1,MATCH($B68&amp;"/"&amp;R$1,Data!$1:$1,0)-1)))</f>
        <v>4</v>
      </c>
      <c r="S68" s="203">
        <f ca="1">IF(ISERROR(OFFSET(Data!$A$1,MATCH($A68,Data!$DT:$DT,0)-1,MATCH($B68&amp;"/"&amp;S$1,Data!$1:$1,0)-1))=TRUE,"",IF(OFFSET(Data!$A$1,MATCH($A68,Data!$DT:$DT,0)-1,MATCH($B68&amp;"/"&amp;S$1,Data!$1:$1,0)-1)=0,"",OFFSET(Data!$A$1,MATCH($A68,Data!$DT:$DT,0)-1,MATCH($B68&amp;"/"&amp;S$1,Data!$1:$1,0)-1)))</f>
        <v>3</v>
      </c>
      <c r="T68" s="203">
        <f ca="1">IF(ISERROR(OFFSET(Data!$A$1,MATCH($A68,Data!$DT:$DT,0)-1,MATCH($B68&amp;"/"&amp;T$1,Data!$1:$1,0)-1))=TRUE,"",IF(OFFSET(Data!$A$1,MATCH($A68,Data!$DT:$DT,0)-1,MATCH($B68&amp;"/"&amp;T$1,Data!$1:$1,0)-1)=0,"",OFFSET(Data!$A$1,MATCH($A68,Data!$DT:$DT,0)-1,MATCH($B68&amp;"/"&amp;T$1,Data!$1:$1,0)-1)))</f>
        <v>2</v>
      </c>
      <c r="U68" s="207" t="str">
        <f ca="1">IF(ISERROR(OFFSET(Data!$A$1,MATCH($A68,Data!$DT:$DT,0)-1,MATCH($B68&amp;"/"&amp;U$1,Data!$1:$1,0)-1))=TRUE,"",IF(OFFSET(Data!$A$1,MATCH($A68,Data!$DT:$DT,0)-1,MATCH($B68&amp;"/"&amp;U$1,Data!$1:$1,0)-1)=0,"",OFFSET(Data!$A$1,MATCH($A68,Data!$DT:$DT,0)-1,MATCH($B68&amp;"/"&amp;U$1,Data!$1:$1,0)-1)))</f>
        <v/>
      </c>
      <c r="V68" s="203" t="str">
        <f ca="1">IF(ISERROR(OFFSET(Data!$A$1,MATCH($A68,Data!$DT:$DT,0)-1,MATCH($B68&amp;"/"&amp;V$1,Data!$1:$1,0)-1))=TRUE,"",IF(OFFSET(Data!$A$1,MATCH($A68,Data!$DT:$DT,0)-1,MATCH($B68&amp;"/"&amp;V$1,Data!$1:$1,0)-1)=0,"",OFFSET(Data!$A$1,MATCH($A68,Data!$DT:$DT,0)-1,MATCH($B68&amp;"/"&amp;V$1,Data!$1:$1,0)-1)))</f>
        <v/>
      </c>
      <c r="W68" s="208" t="str">
        <f ca="1">IF(ISERROR(OFFSET(Data!$A$1,MATCH($A68,Data!$DT:$DT,0)-1,MATCH($B68&amp;"/"&amp;W$1,Data!$1:$1,0)-1))=TRUE,"",IF(OFFSET(Data!$A$1,MATCH($A68,Data!$DT:$DT,0)-1,MATCH($B68&amp;"/"&amp;W$1,Data!$1:$1,0)-1)=0,"",OFFSET(Data!$A$1,MATCH($A68,Data!$DT:$DT,0)-1,MATCH($B68&amp;"/"&amp;W$1,Data!$1:$1,0)-1)))</f>
        <v/>
      </c>
      <c r="X68" s="208" t="str">
        <f ca="1">IF(ISERROR(OFFSET(Data!$A$1,MATCH($A68,Data!$DT:$DT,0)-1,MATCH($B68&amp;"/"&amp;X$1,Data!$1:$1,0)-1))=TRUE,"",IF(OFFSET(Data!$A$1,MATCH($A68,Data!$DT:$DT,0)-1,MATCH($B68&amp;"/"&amp;X$1,Data!$1:$1,0)-1)=0,"",OFFSET(Data!$A$1,MATCH($A68,Data!$DT:$DT,0)-1,MATCH($B68&amp;"/"&amp;X$1,Data!$1:$1,0)-1)))</f>
        <v/>
      </c>
      <c r="Y68" s="208" t="str">
        <f ca="1">IF(ISERROR(OFFSET(Data!$A$1,MATCH($A68,Data!$DT:$DT,0)-1,MATCH($B68&amp;"/"&amp;Y$1,Data!$1:$1,0)-1))=TRUE,"",IF(OFFSET(Data!$A$1,MATCH($A68,Data!$DT:$DT,0)-1,MATCH($B68&amp;"/"&amp;Y$1,Data!$1:$1,0)-1)=0,"",OFFSET(Data!$A$1,MATCH($A68,Data!$DT:$DT,0)-1,MATCH($B68&amp;"/"&amp;Y$1,Data!$1:$1,0)-1)))</f>
        <v/>
      </c>
      <c r="Z68" s="208" t="str">
        <f ca="1">IF(ISERROR(OFFSET(Data!$A$1,MATCH($A68,Data!$DT:$DT,0)-1,MATCH($B68&amp;"/"&amp;Z$1,Data!$1:$1,0)-1))=TRUE,"",IF(OFFSET(Data!$A$1,MATCH($A68,Data!$DT:$DT,0)-1,MATCH($B68&amp;"/"&amp;Z$1,Data!$1:$1,0)-1)=0,"",OFFSET(Data!$A$1,MATCH($A68,Data!$DT:$DT,0)-1,MATCH($B68&amp;"/"&amp;Z$1,Data!$1:$1,0)-1)))</f>
        <v/>
      </c>
      <c r="AA68" s="208" t="str">
        <f ca="1">IF(ISERROR(OFFSET(Data!$A$1,MATCH($A68,Data!$DT:$DT,0)-1,MATCH($B68&amp;"/"&amp;AA$1,Data!$1:$1,0)-1))=TRUE,"",IF(OFFSET(Data!$A$1,MATCH($A68,Data!$DT:$DT,0)-1,MATCH($B68&amp;"/"&amp;AA$1,Data!$1:$1,0)-1)=0,"",OFFSET(Data!$A$1,MATCH($A68,Data!$DT:$DT,0)-1,MATCH($B68&amp;"/"&amp;AA$1,Data!$1:$1,0)-1)))</f>
        <v/>
      </c>
      <c r="AB68" s="208" t="str">
        <f ca="1">IF(ISERROR(OFFSET(Data!$A$1,MATCH($A68,Data!$DT:$DT,0)-1,MATCH($B68&amp;"/"&amp;AB$1,Data!$1:$1,0)-1))=TRUE,"",IF(OFFSET(Data!$A$1,MATCH($A68,Data!$DT:$DT,0)-1,MATCH($B68&amp;"/"&amp;AB$1,Data!$1:$1,0)-1)=0,"",OFFSET(Data!$A$1,MATCH($A68,Data!$DT:$DT,0)-1,MATCH($B68&amp;"/"&amp;AB$1,Data!$1:$1,0)-1)))</f>
        <v/>
      </c>
      <c r="AC68" s="208" t="str">
        <f ca="1">IF(ISERROR(OFFSET(Data!$A$1,MATCH($A68,Data!$DT:$DT,0)-1,MATCH($B68&amp;"/"&amp;AC$1,Data!$1:$1,0)-1))=TRUE,"",IF(OFFSET(Data!$A$1,MATCH($A68,Data!$DT:$DT,0)-1,MATCH($B68&amp;"/"&amp;AC$1,Data!$1:$1,0)-1)=0,"",OFFSET(Data!$A$1,MATCH($A68,Data!$DT:$DT,0)-1,MATCH($B68&amp;"/"&amp;AC$1,Data!$1:$1,0)-1)))</f>
        <v/>
      </c>
    </row>
    <row r="69" spans="1:29" s="203" customFormat="1" x14ac:dyDescent="0.25">
      <c r="A69" s="203" t="s">
        <v>74</v>
      </c>
      <c r="B69" s="203" t="s">
        <v>28</v>
      </c>
      <c r="C69" s="203">
        <f ca="1">IF(ISERROR(OFFSET(Data!$A$1,MATCH($A69,Data!$DT:$DT,0)-1,MATCH($B69&amp;"/"&amp;C$1,Data!$1:$1,0)-1))=TRUE,"",IF(OFFSET(Data!$A$1,MATCH($A69,Data!$DT:$DT,0)-1,MATCH($B69&amp;"/"&amp;C$1,Data!$1:$1,0)-1)=0,"",OFFSET(Data!$A$1,MATCH($A69,Data!$DT:$DT,0)-1,MATCH($B69&amp;"/"&amp;C$1,Data!$1:$1,0)-1)))</f>
        <v>4.75</v>
      </c>
      <c r="D69" s="203">
        <f ca="1">IF(ISERROR(OFFSET(Data!$A$1,MATCH($A69,Data!$DT:$DT,0)-1,MATCH($B69&amp;"/"&amp;D$1,Data!$1:$1,0)-1))=TRUE,"",IF(OFFSET(Data!$A$1,MATCH($A69,Data!$DT:$DT,0)-1,MATCH($B69&amp;"/"&amp;D$1,Data!$1:$1,0)-1)=0,"",OFFSET(Data!$A$1,MATCH($A69,Data!$DT:$DT,0)-1,MATCH($B69&amp;"/"&amp;D$1,Data!$1:$1,0)-1)))</f>
        <v>3.75</v>
      </c>
      <c r="E69" s="203">
        <f ca="1">IF(ISERROR(OFFSET(Data!$A$1,MATCH($A69,Data!$DT:$DT,0)-1,MATCH($B69&amp;"/"&amp;E$1,Data!$1:$1,0)-1))=TRUE,"",IF(OFFSET(Data!$A$1,MATCH($A69,Data!$DT:$DT,0)-1,MATCH($B69&amp;"/"&amp;E$1,Data!$1:$1,0)-1)=0,"",OFFSET(Data!$A$1,MATCH($A69,Data!$DT:$DT,0)-1,MATCH($B69&amp;"/"&amp;E$1,Data!$1:$1,0)-1)))</f>
        <v>3.25</v>
      </c>
      <c r="F69" s="203">
        <f ca="1">IF(ISERROR(OFFSET(Data!$A$1,MATCH($A69,Data!$DT:$DT,0)-1,MATCH($B69&amp;"/"&amp;F$1,Data!$1:$1,0)-1))=TRUE,"",IF(OFFSET(Data!$A$1,MATCH($A69,Data!$DT:$DT,0)-1,MATCH($B69&amp;"/"&amp;F$1,Data!$1:$1,0)-1)=0,"",OFFSET(Data!$A$1,MATCH($A69,Data!$DT:$DT,0)-1,MATCH($B69&amp;"/"&amp;F$1,Data!$1:$1,0)-1)))</f>
        <v>4.25</v>
      </c>
      <c r="G69" s="203">
        <f ca="1">IF(ISERROR(OFFSET(Data!$A$1,MATCH($A69,Data!$DT:$DT,0)-1,MATCH($B69&amp;"/"&amp;G$1,Data!$1:$1,0)-1))=TRUE,"",IF(OFFSET(Data!$A$1,MATCH($A69,Data!$DT:$DT,0)-1,MATCH($B69&amp;"/"&amp;G$1,Data!$1:$1,0)-1)=0,"",OFFSET(Data!$A$1,MATCH($A69,Data!$DT:$DT,0)-1,MATCH($B69&amp;"/"&amp;G$1,Data!$1:$1,0)-1)))</f>
        <v>3.25</v>
      </c>
      <c r="H69" s="203">
        <f ca="1">IF(ISERROR(OFFSET(Data!$A$1,MATCH($A69,Data!$DT:$DT,0)-1,MATCH($B69&amp;"/"&amp;H$1,Data!$1:$1,0)-1))=TRUE,"",IF(OFFSET(Data!$A$1,MATCH($A69,Data!$DT:$DT,0)-1,MATCH($B69&amp;"/"&amp;H$1,Data!$1:$1,0)-1)=0,"",OFFSET(Data!$A$1,MATCH($A69,Data!$DT:$DT,0)-1,MATCH($B69&amp;"/"&amp;H$1,Data!$1:$1,0)-1)))</f>
        <v>3.25</v>
      </c>
      <c r="I69" s="203">
        <f ca="1">IF(ISERROR(OFFSET(Data!$A$1,MATCH($A69,Data!$DT:$DT,0)-1,MATCH($B69&amp;"/"&amp;I$1,Data!$1:$1,0)-1))=TRUE,"",IF(OFFSET(Data!$A$1,MATCH($A69,Data!$DT:$DT,0)-1,MATCH($B69&amp;"/"&amp;I$1,Data!$1:$1,0)-1)=0,"",OFFSET(Data!$A$1,MATCH($A69,Data!$DT:$DT,0)-1,MATCH($B69&amp;"/"&amp;I$1,Data!$1:$1,0)-1)))</f>
        <v>5</v>
      </c>
      <c r="J69" s="203">
        <f ca="1">IF(ISERROR(OFFSET(Data!$A$1,MATCH($A69,Data!$DT:$DT,0)-1,MATCH($B69&amp;"/"&amp;J$1,Data!$1:$1,0)-1))=TRUE,"",IF(OFFSET(Data!$A$1,MATCH($A69,Data!$DT:$DT,0)-1,MATCH($B69&amp;"/"&amp;J$1,Data!$1:$1,0)-1)=0,"",OFFSET(Data!$A$1,MATCH($A69,Data!$DT:$DT,0)-1,MATCH($B69&amp;"/"&amp;J$1,Data!$1:$1,0)-1)))</f>
        <v>3.75</v>
      </c>
      <c r="K69" s="203">
        <f ca="1">IF(ISERROR(OFFSET(Data!$A$1,MATCH($A69,Data!$DT:$DT,0)-1,MATCH($B69&amp;"/"&amp;K$1,Data!$1:$1,0)-1))=TRUE,"",IF(OFFSET(Data!$A$1,MATCH($A69,Data!$DT:$DT,0)-1,MATCH($B69&amp;"/"&amp;K$1,Data!$1:$1,0)-1)=0,"",OFFSET(Data!$A$1,MATCH($A69,Data!$DT:$DT,0)-1,MATCH($B69&amp;"/"&amp;K$1,Data!$1:$1,0)-1)))</f>
        <v>2.25</v>
      </c>
      <c r="L69" s="203">
        <f ca="1">IF(ISERROR(OFFSET(Data!$A$1,MATCH($A69,Data!$DT:$DT,0)-1,MATCH($B69&amp;"/"&amp;L$1,Data!$1:$1,0)-1))=TRUE,"",IF(OFFSET(Data!$A$1,MATCH($A69,Data!$DT:$DT,0)-1,MATCH($B69&amp;"/"&amp;L$1,Data!$1:$1,0)-1)=0,"",OFFSET(Data!$A$1,MATCH($A69,Data!$DT:$DT,0)-1,MATCH($B69&amp;"/"&amp;L$1,Data!$1:$1,0)-1)))</f>
        <v>4.25</v>
      </c>
      <c r="M69" s="203">
        <f ca="1">IF(ISERROR(OFFSET(Data!$A$1,MATCH($A69,Data!$DT:$DT,0)-1,MATCH($B69&amp;"/"&amp;M$1,Data!$1:$1,0)-1))=TRUE,"",IF(OFFSET(Data!$A$1,MATCH($A69,Data!$DT:$DT,0)-1,MATCH($B69&amp;"/"&amp;M$1,Data!$1:$1,0)-1)=0,"",OFFSET(Data!$A$1,MATCH($A69,Data!$DT:$DT,0)-1,MATCH($B69&amp;"/"&amp;M$1,Data!$1:$1,0)-1)))</f>
        <v>3</v>
      </c>
      <c r="N69" s="203">
        <f ca="1">IF(ISERROR(OFFSET(Data!$A$1,MATCH($A69,Data!$DT:$DT,0)-1,MATCH($B69&amp;"/"&amp;N$1,Data!$1:$1,0)-1))=TRUE,"",IF(OFFSET(Data!$A$1,MATCH($A69,Data!$DT:$DT,0)-1,MATCH($B69&amp;"/"&amp;N$1,Data!$1:$1,0)-1)=0,"",OFFSET(Data!$A$1,MATCH($A69,Data!$DT:$DT,0)-1,MATCH($B69&amp;"/"&amp;N$1,Data!$1:$1,0)-1)))</f>
        <v>3</v>
      </c>
      <c r="O69" s="203">
        <f ca="1">IF(ISERROR(OFFSET(Data!$A$1,MATCH($A69,Data!$DT:$DT,0)-1,MATCH($B69&amp;"/"&amp;O$1,Data!$1:$1,0)-1))=TRUE,"",IF(OFFSET(Data!$A$1,MATCH($A69,Data!$DT:$DT,0)-1,MATCH($B69&amp;"/"&amp;O$1,Data!$1:$1,0)-1)=0,"",OFFSET(Data!$A$1,MATCH($A69,Data!$DT:$DT,0)-1,MATCH($B69&amp;"/"&amp;O$1,Data!$1:$1,0)-1)))</f>
        <v>3.75</v>
      </c>
      <c r="P69" s="203">
        <f ca="1">IF(ISERROR(OFFSET(Data!$A$1,MATCH($A69,Data!$DT:$DT,0)-1,MATCH($B69&amp;"/"&amp;P$1,Data!$1:$1,0)-1))=TRUE,"",IF(OFFSET(Data!$A$1,MATCH($A69,Data!$DT:$DT,0)-1,MATCH($B69&amp;"/"&amp;P$1,Data!$1:$1,0)-1)=0,"",OFFSET(Data!$A$1,MATCH($A69,Data!$DT:$DT,0)-1,MATCH($B69&amp;"/"&amp;P$1,Data!$1:$1,0)-1)))</f>
        <v>4.5</v>
      </c>
      <c r="Q69" s="203">
        <f ca="1">IF(ISERROR(OFFSET(Data!$A$1,MATCH($A69,Data!$DT:$DT,0)-1,MATCH($B69&amp;"/"&amp;Q$1,Data!$1:$1,0)-1))=TRUE,"",IF(OFFSET(Data!$A$1,MATCH($A69,Data!$DT:$DT,0)-1,MATCH($B69&amp;"/"&amp;Q$1,Data!$1:$1,0)-1)=0,"",OFFSET(Data!$A$1,MATCH($A69,Data!$DT:$DT,0)-1,MATCH($B69&amp;"/"&amp;Q$1,Data!$1:$1,0)-1)))</f>
        <v>5.25</v>
      </c>
      <c r="R69" s="203">
        <f ca="1">IF(ISERROR(OFFSET(Data!$A$1,MATCH($A69,Data!$DT:$DT,0)-1,MATCH($B69&amp;"/"&amp;R$1,Data!$1:$1,0)-1))=TRUE,"",IF(OFFSET(Data!$A$1,MATCH($A69,Data!$DT:$DT,0)-1,MATCH($B69&amp;"/"&amp;R$1,Data!$1:$1,0)-1)=0,"",OFFSET(Data!$A$1,MATCH($A69,Data!$DT:$DT,0)-1,MATCH($B69&amp;"/"&amp;R$1,Data!$1:$1,0)-1)))</f>
        <v>3.75</v>
      </c>
      <c r="S69" s="203">
        <f ca="1">IF(ISERROR(OFFSET(Data!$A$1,MATCH($A69,Data!$DT:$DT,0)-1,MATCH($B69&amp;"/"&amp;S$1,Data!$1:$1,0)-1))=TRUE,"",IF(OFFSET(Data!$A$1,MATCH($A69,Data!$DT:$DT,0)-1,MATCH($B69&amp;"/"&amp;S$1,Data!$1:$1,0)-1)=0,"",OFFSET(Data!$A$1,MATCH($A69,Data!$DT:$DT,0)-1,MATCH($B69&amp;"/"&amp;S$1,Data!$1:$1,0)-1)))</f>
        <v>3</v>
      </c>
      <c r="T69" s="203">
        <f ca="1">IF(ISERROR(OFFSET(Data!$A$1,MATCH($A69,Data!$DT:$DT,0)-1,MATCH($B69&amp;"/"&amp;T$1,Data!$1:$1,0)-1))=TRUE,"",IF(OFFSET(Data!$A$1,MATCH($A69,Data!$DT:$DT,0)-1,MATCH($B69&amp;"/"&amp;T$1,Data!$1:$1,0)-1)=0,"",OFFSET(Data!$A$1,MATCH($A69,Data!$DT:$DT,0)-1,MATCH($B69&amp;"/"&amp;T$1,Data!$1:$1,0)-1)))</f>
        <v>2</v>
      </c>
      <c r="U69" s="207" t="str">
        <f ca="1">IF(ISERROR(OFFSET(Data!$A$1,MATCH($A69,Data!$DT:$DT,0)-1,MATCH($B69&amp;"/"&amp;U$1,Data!$1:$1,0)-1))=TRUE,"",IF(OFFSET(Data!$A$1,MATCH($A69,Data!$DT:$DT,0)-1,MATCH($B69&amp;"/"&amp;U$1,Data!$1:$1,0)-1)=0,"",OFFSET(Data!$A$1,MATCH($A69,Data!$DT:$DT,0)-1,MATCH($B69&amp;"/"&amp;U$1,Data!$1:$1,0)-1)))</f>
        <v/>
      </c>
      <c r="V69" s="203" t="str">
        <f ca="1">IF(ISERROR(OFFSET(Data!$A$1,MATCH($A69,Data!$DT:$DT,0)-1,MATCH($B69&amp;"/"&amp;V$1,Data!$1:$1,0)-1))=TRUE,"",IF(OFFSET(Data!$A$1,MATCH($A69,Data!$DT:$DT,0)-1,MATCH($B69&amp;"/"&amp;V$1,Data!$1:$1,0)-1)=0,"",OFFSET(Data!$A$1,MATCH($A69,Data!$DT:$DT,0)-1,MATCH($B69&amp;"/"&amp;V$1,Data!$1:$1,0)-1)))</f>
        <v/>
      </c>
      <c r="W69" s="208" t="str">
        <f ca="1">IF(ISERROR(OFFSET(Data!$A$1,MATCH($A69,Data!$DT:$DT,0)-1,MATCH($B69&amp;"/"&amp;W$1,Data!$1:$1,0)-1))=TRUE,"",IF(OFFSET(Data!$A$1,MATCH($A69,Data!$DT:$DT,0)-1,MATCH($B69&amp;"/"&amp;W$1,Data!$1:$1,0)-1)=0,"",OFFSET(Data!$A$1,MATCH($A69,Data!$DT:$DT,0)-1,MATCH($B69&amp;"/"&amp;W$1,Data!$1:$1,0)-1)))</f>
        <v/>
      </c>
      <c r="X69" s="208" t="str">
        <f ca="1">IF(ISERROR(OFFSET(Data!$A$1,MATCH($A69,Data!$DT:$DT,0)-1,MATCH($B69&amp;"/"&amp;X$1,Data!$1:$1,0)-1))=TRUE,"",IF(OFFSET(Data!$A$1,MATCH($A69,Data!$DT:$DT,0)-1,MATCH($B69&amp;"/"&amp;X$1,Data!$1:$1,0)-1)=0,"",OFFSET(Data!$A$1,MATCH($A69,Data!$DT:$DT,0)-1,MATCH($B69&amp;"/"&amp;X$1,Data!$1:$1,0)-1)))</f>
        <v/>
      </c>
      <c r="Y69" s="208" t="str">
        <f ca="1">IF(ISERROR(OFFSET(Data!$A$1,MATCH($A69,Data!$DT:$DT,0)-1,MATCH($B69&amp;"/"&amp;Y$1,Data!$1:$1,0)-1))=TRUE,"",IF(OFFSET(Data!$A$1,MATCH($A69,Data!$DT:$DT,0)-1,MATCH($B69&amp;"/"&amp;Y$1,Data!$1:$1,0)-1)=0,"",OFFSET(Data!$A$1,MATCH($A69,Data!$DT:$DT,0)-1,MATCH($B69&amp;"/"&amp;Y$1,Data!$1:$1,0)-1)))</f>
        <v/>
      </c>
      <c r="Z69" s="208" t="str">
        <f ca="1">IF(ISERROR(OFFSET(Data!$A$1,MATCH($A69,Data!$DT:$DT,0)-1,MATCH($B69&amp;"/"&amp;Z$1,Data!$1:$1,0)-1))=TRUE,"",IF(OFFSET(Data!$A$1,MATCH($A69,Data!$DT:$DT,0)-1,MATCH($B69&amp;"/"&amp;Z$1,Data!$1:$1,0)-1)=0,"",OFFSET(Data!$A$1,MATCH($A69,Data!$DT:$DT,0)-1,MATCH($B69&amp;"/"&amp;Z$1,Data!$1:$1,0)-1)))</f>
        <v/>
      </c>
      <c r="AA69" s="208" t="str">
        <f ca="1">IF(ISERROR(OFFSET(Data!$A$1,MATCH($A69,Data!$DT:$DT,0)-1,MATCH($B69&amp;"/"&amp;AA$1,Data!$1:$1,0)-1))=TRUE,"",IF(OFFSET(Data!$A$1,MATCH($A69,Data!$DT:$DT,0)-1,MATCH($B69&amp;"/"&amp;AA$1,Data!$1:$1,0)-1)=0,"",OFFSET(Data!$A$1,MATCH($A69,Data!$DT:$DT,0)-1,MATCH($B69&amp;"/"&amp;AA$1,Data!$1:$1,0)-1)))</f>
        <v/>
      </c>
      <c r="AB69" s="208" t="str">
        <f ca="1">IF(ISERROR(OFFSET(Data!$A$1,MATCH($A69,Data!$DT:$DT,0)-1,MATCH($B69&amp;"/"&amp;AB$1,Data!$1:$1,0)-1))=TRUE,"",IF(OFFSET(Data!$A$1,MATCH($A69,Data!$DT:$DT,0)-1,MATCH($B69&amp;"/"&amp;AB$1,Data!$1:$1,0)-1)=0,"",OFFSET(Data!$A$1,MATCH($A69,Data!$DT:$DT,0)-1,MATCH($B69&amp;"/"&amp;AB$1,Data!$1:$1,0)-1)))</f>
        <v/>
      </c>
      <c r="AC69" s="208" t="str">
        <f ca="1">IF(ISERROR(OFFSET(Data!$A$1,MATCH($A69,Data!$DT:$DT,0)-1,MATCH($B69&amp;"/"&amp;AC$1,Data!$1:$1,0)-1))=TRUE,"",IF(OFFSET(Data!$A$1,MATCH($A69,Data!$DT:$DT,0)-1,MATCH($B69&amp;"/"&amp;AC$1,Data!$1:$1,0)-1)=0,"",OFFSET(Data!$A$1,MATCH($A69,Data!$DT:$DT,0)-1,MATCH($B69&amp;"/"&amp;AC$1,Data!$1:$1,0)-1)))</f>
        <v/>
      </c>
    </row>
    <row r="70" spans="1:29" s="203" customFormat="1" x14ac:dyDescent="0.25">
      <c r="A70" s="203" t="s">
        <v>147</v>
      </c>
      <c r="B70" s="203" t="s">
        <v>28</v>
      </c>
      <c r="C70" s="203">
        <f ca="1">IF(ISERROR(OFFSET(Data!$A$1,MATCH($A70,Data!$DT:$DT,0)-1,MATCH($B70&amp;"/"&amp;C$1,Data!$1:$1,0)-1))=TRUE,"",IF(OFFSET(Data!$A$1,MATCH($A70,Data!$DT:$DT,0)-1,MATCH($B70&amp;"/"&amp;C$1,Data!$1:$1,0)-1)=0,"",OFFSET(Data!$A$1,MATCH($A70,Data!$DT:$DT,0)-1,MATCH($B70&amp;"/"&amp;C$1,Data!$1:$1,0)-1)))</f>
        <v>4.75</v>
      </c>
      <c r="D70" s="203">
        <f ca="1">IF(ISERROR(OFFSET(Data!$A$1,MATCH($A70,Data!$DT:$DT,0)-1,MATCH($B70&amp;"/"&amp;D$1,Data!$1:$1,0)-1))=TRUE,"",IF(OFFSET(Data!$A$1,MATCH($A70,Data!$DT:$DT,0)-1,MATCH($B70&amp;"/"&amp;D$1,Data!$1:$1,0)-1)=0,"",OFFSET(Data!$A$1,MATCH($A70,Data!$DT:$DT,0)-1,MATCH($B70&amp;"/"&amp;D$1,Data!$1:$1,0)-1)))</f>
        <v>3.75</v>
      </c>
      <c r="E70" s="203">
        <f ca="1">IF(ISERROR(OFFSET(Data!$A$1,MATCH($A70,Data!$DT:$DT,0)-1,MATCH($B70&amp;"/"&amp;E$1,Data!$1:$1,0)-1))=TRUE,"",IF(OFFSET(Data!$A$1,MATCH($A70,Data!$DT:$DT,0)-1,MATCH($B70&amp;"/"&amp;E$1,Data!$1:$1,0)-1)=0,"",OFFSET(Data!$A$1,MATCH($A70,Data!$DT:$DT,0)-1,MATCH($B70&amp;"/"&amp;E$1,Data!$1:$1,0)-1)))</f>
        <v>3.25</v>
      </c>
      <c r="F70" s="203">
        <f ca="1">IF(ISERROR(OFFSET(Data!$A$1,MATCH($A70,Data!$DT:$DT,0)-1,MATCH($B70&amp;"/"&amp;F$1,Data!$1:$1,0)-1))=TRUE,"",IF(OFFSET(Data!$A$1,MATCH($A70,Data!$DT:$DT,0)-1,MATCH($B70&amp;"/"&amp;F$1,Data!$1:$1,0)-1)=0,"",OFFSET(Data!$A$1,MATCH($A70,Data!$DT:$DT,0)-1,MATCH($B70&amp;"/"&amp;F$1,Data!$1:$1,0)-1)))</f>
        <v>4.25</v>
      </c>
      <c r="G70" s="203">
        <f ca="1">IF(ISERROR(OFFSET(Data!$A$1,MATCH($A70,Data!$DT:$DT,0)-1,MATCH($B70&amp;"/"&amp;G$1,Data!$1:$1,0)-1))=TRUE,"",IF(OFFSET(Data!$A$1,MATCH($A70,Data!$DT:$DT,0)-1,MATCH($B70&amp;"/"&amp;G$1,Data!$1:$1,0)-1)=0,"",OFFSET(Data!$A$1,MATCH($A70,Data!$DT:$DT,0)-1,MATCH($B70&amp;"/"&amp;G$1,Data!$1:$1,0)-1)))</f>
        <v>3.25</v>
      </c>
      <c r="H70" s="203">
        <f ca="1">IF(ISERROR(OFFSET(Data!$A$1,MATCH($A70,Data!$DT:$DT,0)-1,MATCH($B70&amp;"/"&amp;H$1,Data!$1:$1,0)-1))=TRUE,"",IF(OFFSET(Data!$A$1,MATCH($A70,Data!$DT:$DT,0)-1,MATCH($B70&amp;"/"&amp;H$1,Data!$1:$1,0)-1)=0,"",OFFSET(Data!$A$1,MATCH($A70,Data!$DT:$DT,0)-1,MATCH($B70&amp;"/"&amp;H$1,Data!$1:$1,0)-1)))</f>
        <v>3.25</v>
      </c>
      <c r="I70" s="203">
        <f ca="1">IF(ISERROR(OFFSET(Data!$A$1,MATCH($A70,Data!$DT:$DT,0)-1,MATCH($B70&amp;"/"&amp;I$1,Data!$1:$1,0)-1))=TRUE,"",IF(OFFSET(Data!$A$1,MATCH($A70,Data!$DT:$DT,0)-1,MATCH($B70&amp;"/"&amp;I$1,Data!$1:$1,0)-1)=0,"",OFFSET(Data!$A$1,MATCH($A70,Data!$DT:$DT,0)-1,MATCH($B70&amp;"/"&amp;I$1,Data!$1:$1,0)-1)))</f>
        <v>5</v>
      </c>
      <c r="J70" s="203">
        <f ca="1">IF(ISERROR(OFFSET(Data!$A$1,MATCH($A70,Data!$DT:$DT,0)-1,MATCH($B70&amp;"/"&amp;J$1,Data!$1:$1,0)-1))=TRUE,"",IF(OFFSET(Data!$A$1,MATCH($A70,Data!$DT:$DT,0)-1,MATCH($B70&amp;"/"&amp;J$1,Data!$1:$1,0)-1)=0,"",OFFSET(Data!$A$1,MATCH($A70,Data!$DT:$DT,0)-1,MATCH($B70&amp;"/"&amp;J$1,Data!$1:$1,0)-1)))</f>
        <v>3.75</v>
      </c>
      <c r="K70" s="203">
        <f ca="1">IF(ISERROR(OFFSET(Data!$A$1,MATCH($A70,Data!$DT:$DT,0)-1,MATCH($B70&amp;"/"&amp;K$1,Data!$1:$1,0)-1))=TRUE,"",IF(OFFSET(Data!$A$1,MATCH($A70,Data!$DT:$DT,0)-1,MATCH($B70&amp;"/"&amp;K$1,Data!$1:$1,0)-1)=0,"",OFFSET(Data!$A$1,MATCH($A70,Data!$DT:$DT,0)-1,MATCH($B70&amp;"/"&amp;K$1,Data!$1:$1,0)-1)))</f>
        <v>2.25</v>
      </c>
      <c r="L70" s="203">
        <f ca="1">IF(ISERROR(OFFSET(Data!$A$1,MATCH($A70,Data!$DT:$DT,0)-1,MATCH($B70&amp;"/"&amp;L$1,Data!$1:$1,0)-1))=TRUE,"",IF(OFFSET(Data!$A$1,MATCH($A70,Data!$DT:$DT,0)-1,MATCH($B70&amp;"/"&amp;L$1,Data!$1:$1,0)-1)=0,"",OFFSET(Data!$A$1,MATCH($A70,Data!$DT:$DT,0)-1,MATCH($B70&amp;"/"&amp;L$1,Data!$1:$1,0)-1)))</f>
        <v>4.25</v>
      </c>
      <c r="M70" s="203">
        <f ca="1">IF(ISERROR(OFFSET(Data!$A$1,MATCH($A70,Data!$DT:$DT,0)-1,MATCH($B70&amp;"/"&amp;M$1,Data!$1:$1,0)-1))=TRUE,"",IF(OFFSET(Data!$A$1,MATCH($A70,Data!$DT:$DT,0)-1,MATCH($B70&amp;"/"&amp;M$1,Data!$1:$1,0)-1)=0,"",OFFSET(Data!$A$1,MATCH($A70,Data!$DT:$DT,0)-1,MATCH($B70&amp;"/"&amp;M$1,Data!$1:$1,0)-1)))</f>
        <v>3</v>
      </c>
      <c r="N70" s="203">
        <f ca="1">IF(ISERROR(OFFSET(Data!$A$1,MATCH($A70,Data!$DT:$DT,0)-1,MATCH($B70&amp;"/"&amp;N$1,Data!$1:$1,0)-1))=TRUE,"",IF(OFFSET(Data!$A$1,MATCH($A70,Data!$DT:$DT,0)-1,MATCH($B70&amp;"/"&amp;N$1,Data!$1:$1,0)-1)=0,"",OFFSET(Data!$A$1,MATCH($A70,Data!$DT:$DT,0)-1,MATCH($B70&amp;"/"&amp;N$1,Data!$1:$1,0)-1)))</f>
        <v>3</v>
      </c>
      <c r="O70" s="203">
        <f ca="1">IF(ISERROR(OFFSET(Data!$A$1,MATCH($A70,Data!$DT:$DT,0)-1,MATCH($B70&amp;"/"&amp;O$1,Data!$1:$1,0)-1))=TRUE,"",IF(OFFSET(Data!$A$1,MATCH($A70,Data!$DT:$DT,0)-1,MATCH($B70&amp;"/"&amp;O$1,Data!$1:$1,0)-1)=0,"",OFFSET(Data!$A$1,MATCH($A70,Data!$DT:$DT,0)-1,MATCH($B70&amp;"/"&amp;O$1,Data!$1:$1,0)-1)))</f>
        <v>3.75</v>
      </c>
      <c r="P70" s="203">
        <f ca="1">IF(ISERROR(OFFSET(Data!$A$1,MATCH($A70,Data!$DT:$DT,0)-1,MATCH($B70&amp;"/"&amp;P$1,Data!$1:$1,0)-1))=TRUE,"",IF(OFFSET(Data!$A$1,MATCH($A70,Data!$DT:$DT,0)-1,MATCH($B70&amp;"/"&amp;P$1,Data!$1:$1,0)-1)=0,"",OFFSET(Data!$A$1,MATCH($A70,Data!$DT:$DT,0)-1,MATCH($B70&amp;"/"&amp;P$1,Data!$1:$1,0)-1)))</f>
        <v>4.5</v>
      </c>
      <c r="Q70" s="203">
        <f ca="1">IF(ISERROR(OFFSET(Data!$A$1,MATCH($A70,Data!$DT:$DT,0)-1,MATCH($B70&amp;"/"&amp;Q$1,Data!$1:$1,0)-1))=TRUE,"",IF(OFFSET(Data!$A$1,MATCH($A70,Data!$DT:$DT,0)-1,MATCH($B70&amp;"/"&amp;Q$1,Data!$1:$1,0)-1)=0,"",OFFSET(Data!$A$1,MATCH($A70,Data!$DT:$DT,0)-1,MATCH($B70&amp;"/"&amp;Q$1,Data!$1:$1,0)-1)))</f>
        <v>5.25</v>
      </c>
      <c r="R70" s="203">
        <f ca="1">IF(ISERROR(OFFSET(Data!$A$1,MATCH($A70,Data!$DT:$DT,0)-1,MATCH($B70&amp;"/"&amp;R$1,Data!$1:$1,0)-1))=TRUE,"",IF(OFFSET(Data!$A$1,MATCH($A70,Data!$DT:$DT,0)-1,MATCH($B70&amp;"/"&amp;R$1,Data!$1:$1,0)-1)=0,"",OFFSET(Data!$A$1,MATCH($A70,Data!$DT:$DT,0)-1,MATCH($B70&amp;"/"&amp;R$1,Data!$1:$1,0)-1)))</f>
        <v>3.75</v>
      </c>
      <c r="S70" s="203">
        <f ca="1">IF(ISERROR(OFFSET(Data!$A$1,MATCH($A70,Data!$DT:$DT,0)-1,MATCH($B70&amp;"/"&amp;S$1,Data!$1:$1,0)-1))=TRUE,"",IF(OFFSET(Data!$A$1,MATCH($A70,Data!$DT:$DT,0)-1,MATCH($B70&amp;"/"&amp;S$1,Data!$1:$1,0)-1)=0,"",OFFSET(Data!$A$1,MATCH($A70,Data!$DT:$DT,0)-1,MATCH($B70&amp;"/"&amp;S$1,Data!$1:$1,0)-1)))</f>
        <v>3</v>
      </c>
      <c r="T70" s="203">
        <f ca="1">IF(ISERROR(OFFSET(Data!$A$1,MATCH($A70,Data!$DT:$DT,0)-1,MATCH($B70&amp;"/"&amp;T$1,Data!$1:$1,0)-1))=TRUE,"",IF(OFFSET(Data!$A$1,MATCH($A70,Data!$DT:$DT,0)-1,MATCH($B70&amp;"/"&amp;T$1,Data!$1:$1,0)-1)=0,"",OFFSET(Data!$A$1,MATCH($A70,Data!$DT:$DT,0)-1,MATCH($B70&amp;"/"&amp;T$1,Data!$1:$1,0)-1)))</f>
        <v>2</v>
      </c>
      <c r="U70" s="207" t="str">
        <f ca="1">IF(ISERROR(OFFSET(Data!$A$1,MATCH($A70,Data!$DT:$DT,0)-1,MATCH($B70&amp;"/"&amp;U$1,Data!$1:$1,0)-1))=TRUE,"",IF(OFFSET(Data!$A$1,MATCH($A70,Data!$DT:$DT,0)-1,MATCH($B70&amp;"/"&amp;U$1,Data!$1:$1,0)-1)=0,"",OFFSET(Data!$A$1,MATCH($A70,Data!$DT:$DT,0)-1,MATCH($B70&amp;"/"&amp;U$1,Data!$1:$1,0)-1)))</f>
        <v/>
      </c>
      <c r="V70" s="203" t="str">
        <f ca="1">IF(ISERROR(OFFSET(Data!$A$1,MATCH($A70,Data!$DT:$DT,0)-1,MATCH($B70&amp;"/"&amp;V$1,Data!$1:$1,0)-1))=TRUE,"",IF(OFFSET(Data!$A$1,MATCH($A70,Data!$DT:$DT,0)-1,MATCH($B70&amp;"/"&amp;V$1,Data!$1:$1,0)-1)=0,"",OFFSET(Data!$A$1,MATCH($A70,Data!$DT:$DT,0)-1,MATCH($B70&amp;"/"&amp;V$1,Data!$1:$1,0)-1)))</f>
        <v/>
      </c>
      <c r="W70" s="208" t="str">
        <f ca="1">IF(ISERROR(OFFSET(Data!$A$1,MATCH($A70,Data!$DT:$DT,0)-1,MATCH($B70&amp;"/"&amp;W$1,Data!$1:$1,0)-1))=TRUE,"",IF(OFFSET(Data!$A$1,MATCH($A70,Data!$DT:$DT,0)-1,MATCH($B70&amp;"/"&amp;W$1,Data!$1:$1,0)-1)=0,"",OFFSET(Data!$A$1,MATCH($A70,Data!$DT:$DT,0)-1,MATCH($B70&amp;"/"&amp;W$1,Data!$1:$1,0)-1)))</f>
        <v/>
      </c>
      <c r="X70" s="208" t="str">
        <f ca="1">IF(ISERROR(OFFSET(Data!$A$1,MATCH($A70,Data!$DT:$DT,0)-1,MATCH($B70&amp;"/"&amp;X$1,Data!$1:$1,0)-1))=TRUE,"",IF(OFFSET(Data!$A$1,MATCH($A70,Data!$DT:$DT,0)-1,MATCH($B70&amp;"/"&amp;X$1,Data!$1:$1,0)-1)=0,"",OFFSET(Data!$A$1,MATCH($A70,Data!$DT:$DT,0)-1,MATCH($B70&amp;"/"&amp;X$1,Data!$1:$1,0)-1)))</f>
        <v/>
      </c>
      <c r="Y70" s="208" t="str">
        <f ca="1">IF(ISERROR(OFFSET(Data!$A$1,MATCH($A70,Data!$DT:$DT,0)-1,MATCH($B70&amp;"/"&amp;Y$1,Data!$1:$1,0)-1))=TRUE,"",IF(OFFSET(Data!$A$1,MATCH($A70,Data!$DT:$DT,0)-1,MATCH($B70&amp;"/"&amp;Y$1,Data!$1:$1,0)-1)=0,"",OFFSET(Data!$A$1,MATCH($A70,Data!$DT:$DT,0)-1,MATCH($B70&amp;"/"&amp;Y$1,Data!$1:$1,0)-1)))</f>
        <v/>
      </c>
      <c r="Z70" s="208" t="str">
        <f ca="1">IF(ISERROR(OFFSET(Data!$A$1,MATCH($A70,Data!$DT:$DT,0)-1,MATCH($B70&amp;"/"&amp;Z$1,Data!$1:$1,0)-1))=TRUE,"",IF(OFFSET(Data!$A$1,MATCH($A70,Data!$DT:$DT,0)-1,MATCH($B70&amp;"/"&amp;Z$1,Data!$1:$1,0)-1)=0,"",OFFSET(Data!$A$1,MATCH($A70,Data!$DT:$DT,0)-1,MATCH($B70&amp;"/"&amp;Z$1,Data!$1:$1,0)-1)))</f>
        <v/>
      </c>
      <c r="AA70" s="208" t="str">
        <f ca="1">IF(ISERROR(OFFSET(Data!$A$1,MATCH($A70,Data!$DT:$DT,0)-1,MATCH($B70&amp;"/"&amp;AA$1,Data!$1:$1,0)-1))=TRUE,"",IF(OFFSET(Data!$A$1,MATCH($A70,Data!$DT:$DT,0)-1,MATCH($B70&amp;"/"&amp;AA$1,Data!$1:$1,0)-1)=0,"",OFFSET(Data!$A$1,MATCH($A70,Data!$DT:$DT,0)-1,MATCH($B70&amp;"/"&amp;AA$1,Data!$1:$1,0)-1)))</f>
        <v/>
      </c>
      <c r="AB70" s="208" t="str">
        <f ca="1">IF(ISERROR(OFFSET(Data!$A$1,MATCH($A70,Data!$DT:$DT,0)-1,MATCH($B70&amp;"/"&amp;AB$1,Data!$1:$1,0)-1))=TRUE,"",IF(OFFSET(Data!$A$1,MATCH($A70,Data!$DT:$DT,0)-1,MATCH($B70&amp;"/"&amp;AB$1,Data!$1:$1,0)-1)=0,"",OFFSET(Data!$A$1,MATCH($A70,Data!$DT:$DT,0)-1,MATCH($B70&amp;"/"&amp;AB$1,Data!$1:$1,0)-1)))</f>
        <v/>
      </c>
      <c r="AC70" s="208" t="str">
        <f ca="1">IF(ISERROR(OFFSET(Data!$A$1,MATCH($A70,Data!$DT:$DT,0)-1,MATCH($B70&amp;"/"&amp;AC$1,Data!$1:$1,0)-1))=TRUE,"",IF(OFFSET(Data!$A$1,MATCH($A70,Data!$DT:$DT,0)-1,MATCH($B70&amp;"/"&amp;AC$1,Data!$1:$1,0)-1)=0,"",OFFSET(Data!$A$1,MATCH($A70,Data!$DT:$DT,0)-1,MATCH($B70&amp;"/"&amp;AC$1,Data!$1:$1,0)-1)))</f>
        <v/>
      </c>
    </row>
    <row r="71" spans="1:29" s="203" customFormat="1" x14ac:dyDescent="0.25">
      <c r="A71" s="203" t="s">
        <v>150</v>
      </c>
      <c r="B71" s="203" t="s">
        <v>28</v>
      </c>
      <c r="C71" s="203">
        <f ca="1">IF(ISERROR(OFFSET(Data!$A$1,MATCH($A71,Data!$DT:$DT,0)-1,MATCH($B71&amp;"/"&amp;C$1,Data!$1:$1,0)-1))=TRUE,"",IF(OFFSET(Data!$A$1,MATCH($A71,Data!$DT:$DT,0)-1,MATCH($B71&amp;"/"&amp;C$1,Data!$1:$1,0)-1)=0,"",OFFSET(Data!$A$1,MATCH($A71,Data!$DT:$DT,0)-1,MATCH($B71&amp;"/"&amp;C$1,Data!$1:$1,0)-1)))</f>
        <v>4.75</v>
      </c>
      <c r="D71" s="203">
        <f ca="1">IF(ISERROR(OFFSET(Data!$A$1,MATCH($A71,Data!$DT:$DT,0)-1,MATCH($B71&amp;"/"&amp;D$1,Data!$1:$1,0)-1))=TRUE,"",IF(OFFSET(Data!$A$1,MATCH($A71,Data!$DT:$DT,0)-1,MATCH($B71&amp;"/"&amp;D$1,Data!$1:$1,0)-1)=0,"",OFFSET(Data!$A$1,MATCH($A71,Data!$DT:$DT,0)-1,MATCH($B71&amp;"/"&amp;D$1,Data!$1:$1,0)-1)))</f>
        <v>3.75</v>
      </c>
      <c r="E71" s="203">
        <f ca="1">IF(ISERROR(OFFSET(Data!$A$1,MATCH($A71,Data!$DT:$DT,0)-1,MATCH($B71&amp;"/"&amp;E$1,Data!$1:$1,0)-1))=TRUE,"",IF(OFFSET(Data!$A$1,MATCH($A71,Data!$DT:$DT,0)-1,MATCH($B71&amp;"/"&amp;E$1,Data!$1:$1,0)-1)=0,"",OFFSET(Data!$A$1,MATCH($A71,Data!$DT:$DT,0)-1,MATCH($B71&amp;"/"&amp;E$1,Data!$1:$1,0)-1)))</f>
        <v>3.25</v>
      </c>
      <c r="F71" s="203">
        <f ca="1">IF(ISERROR(OFFSET(Data!$A$1,MATCH($A71,Data!$DT:$DT,0)-1,MATCH($B71&amp;"/"&amp;F$1,Data!$1:$1,0)-1))=TRUE,"",IF(OFFSET(Data!$A$1,MATCH($A71,Data!$DT:$DT,0)-1,MATCH($B71&amp;"/"&amp;F$1,Data!$1:$1,0)-1)=0,"",OFFSET(Data!$A$1,MATCH($A71,Data!$DT:$DT,0)-1,MATCH($B71&amp;"/"&amp;F$1,Data!$1:$1,0)-1)))</f>
        <v>4.25</v>
      </c>
      <c r="G71" s="203">
        <f ca="1">IF(ISERROR(OFFSET(Data!$A$1,MATCH($A71,Data!$DT:$DT,0)-1,MATCH($B71&amp;"/"&amp;G$1,Data!$1:$1,0)-1))=TRUE,"",IF(OFFSET(Data!$A$1,MATCH($A71,Data!$DT:$DT,0)-1,MATCH($B71&amp;"/"&amp;G$1,Data!$1:$1,0)-1)=0,"",OFFSET(Data!$A$1,MATCH($A71,Data!$DT:$DT,0)-1,MATCH($B71&amp;"/"&amp;G$1,Data!$1:$1,0)-1)))</f>
        <v>3.25</v>
      </c>
      <c r="H71" s="203">
        <f ca="1">IF(ISERROR(OFFSET(Data!$A$1,MATCH($A71,Data!$DT:$DT,0)-1,MATCH($B71&amp;"/"&amp;H$1,Data!$1:$1,0)-1))=TRUE,"",IF(OFFSET(Data!$A$1,MATCH($A71,Data!$DT:$DT,0)-1,MATCH($B71&amp;"/"&amp;H$1,Data!$1:$1,0)-1)=0,"",OFFSET(Data!$A$1,MATCH($A71,Data!$DT:$DT,0)-1,MATCH($B71&amp;"/"&amp;H$1,Data!$1:$1,0)-1)))</f>
        <v>3.25</v>
      </c>
      <c r="I71" s="203">
        <f ca="1">IF(ISERROR(OFFSET(Data!$A$1,MATCH($A71,Data!$DT:$DT,0)-1,MATCH($B71&amp;"/"&amp;I$1,Data!$1:$1,0)-1))=TRUE,"",IF(OFFSET(Data!$A$1,MATCH($A71,Data!$DT:$DT,0)-1,MATCH($B71&amp;"/"&amp;I$1,Data!$1:$1,0)-1)=0,"",OFFSET(Data!$A$1,MATCH($A71,Data!$DT:$DT,0)-1,MATCH($B71&amp;"/"&amp;I$1,Data!$1:$1,0)-1)))</f>
        <v>5</v>
      </c>
      <c r="J71" s="203">
        <f ca="1">IF(ISERROR(OFFSET(Data!$A$1,MATCH($A71,Data!$DT:$DT,0)-1,MATCH($B71&amp;"/"&amp;J$1,Data!$1:$1,0)-1))=TRUE,"",IF(OFFSET(Data!$A$1,MATCH($A71,Data!$DT:$DT,0)-1,MATCH($B71&amp;"/"&amp;J$1,Data!$1:$1,0)-1)=0,"",OFFSET(Data!$A$1,MATCH($A71,Data!$DT:$DT,0)-1,MATCH($B71&amp;"/"&amp;J$1,Data!$1:$1,0)-1)))</f>
        <v>3.75</v>
      </c>
      <c r="K71" s="203">
        <f ca="1">IF(ISERROR(OFFSET(Data!$A$1,MATCH($A71,Data!$DT:$DT,0)-1,MATCH($B71&amp;"/"&amp;K$1,Data!$1:$1,0)-1))=TRUE,"",IF(OFFSET(Data!$A$1,MATCH($A71,Data!$DT:$DT,0)-1,MATCH($B71&amp;"/"&amp;K$1,Data!$1:$1,0)-1)=0,"",OFFSET(Data!$A$1,MATCH($A71,Data!$DT:$DT,0)-1,MATCH($B71&amp;"/"&amp;K$1,Data!$1:$1,0)-1)))</f>
        <v>2.25</v>
      </c>
      <c r="L71" s="203">
        <f ca="1">IF(ISERROR(OFFSET(Data!$A$1,MATCH($A71,Data!$DT:$DT,0)-1,MATCH($B71&amp;"/"&amp;L$1,Data!$1:$1,0)-1))=TRUE,"",IF(OFFSET(Data!$A$1,MATCH($A71,Data!$DT:$DT,0)-1,MATCH($B71&amp;"/"&amp;L$1,Data!$1:$1,0)-1)=0,"",OFFSET(Data!$A$1,MATCH($A71,Data!$DT:$DT,0)-1,MATCH($B71&amp;"/"&amp;L$1,Data!$1:$1,0)-1)))</f>
        <v>4.25</v>
      </c>
      <c r="M71" s="203">
        <f ca="1">IF(ISERROR(OFFSET(Data!$A$1,MATCH($A71,Data!$DT:$DT,0)-1,MATCH($B71&amp;"/"&amp;M$1,Data!$1:$1,0)-1))=TRUE,"",IF(OFFSET(Data!$A$1,MATCH($A71,Data!$DT:$DT,0)-1,MATCH($B71&amp;"/"&amp;M$1,Data!$1:$1,0)-1)=0,"",OFFSET(Data!$A$1,MATCH($A71,Data!$DT:$DT,0)-1,MATCH($B71&amp;"/"&amp;M$1,Data!$1:$1,0)-1)))</f>
        <v>3</v>
      </c>
      <c r="N71" s="203">
        <f ca="1">IF(ISERROR(OFFSET(Data!$A$1,MATCH($A71,Data!$DT:$DT,0)-1,MATCH($B71&amp;"/"&amp;N$1,Data!$1:$1,0)-1))=TRUE,"",IF(OFFSET(Data!$A$1,MATCH($A71,Data!$DT:$DT,0)-1,MATCH($B71&amp;"/"&amp;N$1,Data!$1:$1,0)-1)=0,"",OFFSET(Data!$A$1,MATCH($A71,Data!$DT:$DT,0)-1,MATCH($B71&amp;"/"&amp;N$1,Data!$1:$1,0)-1)))</f>
        <v>3</v>
      </c>
      <c r="O71" s="203">
        <f ca="1">IF(ISERROR(OFFSET(Data!$A$1,MATCH($A71,Data!$DT:$DT,0)-1,MATCH($B71&amp;"/"&amp;O$1,Data!$1:$1,0)-1))=TRUE,"",IF(OFFSET(Data!$A$1,MATCH($A71,Data!$DT:$DT,0)-1,MATCH($B71&amp;"/"&amp;O$1,Data!$1:$1,0)-1)=0,"",OFFSET(Data!$A$1,MATCH($A71,Data!$DT:$DT,0)-1,MATCH($B71&amp;"/"&amp;O$1,Data!$1:$1,0)-1)))</f>
        <v>3.75</v>
      </c>
      <c r="P71" s="203">
        <f ca="1">IF(ISERROR(OFFSET(Data!$A$1,MATCH($A71,Data!$DT:$DT,0)-1,MATCH($B71&amp;"/"&amp;P$1,Data!$1:$1,0)-1))=TRUE,"",IF(OFFSET(Data!$A$1,MATCH($A71,Data!$DT:$DT,0)-1,MATCH($B71&amp;"/"&amp;P$1,Data!$1:$1,0)-1)=0,"",OFFSET(Data!$A$1,MATCH($A71,Data!$DT:$DT,0)-1,MATCH($B71&amp;"/"&amp;P$1,Data!$1:$1,0)-1)))</f>
        <v>4.5</v>
      </c>
      <c r="Q71" s="203">
        <f ca="1">IF(ISERROR(OFFSET(Data!$A$1,MATCH($A71,Data!$DT:$DT,0)-1,MATCH($B71&amp;"/"&amp;Q$1,Data!$1:$1,0)-1))=TRUE,"",IF(OFFSET(Data!$A$1,MATCH($A71,Data!$DT:$DT,0)-1,MATCH($B71&amp;"/"&amp;Q$1,Data!$1:$1,0)-1)=0,"",OFFSET(Data!$A$1,MATCH($A71,Data!$DT:$DT,0)-1,MATCH($B71&amp;"/"&amp;Q$1,Data!$1:$1,0)-1)))</f>
        <v>5.25</v>
      </c>
      <c r="R71" s="203">
        <f ca="1">IF(ISERROR(OFFSET(Data!$A$1,MATCH($A71,Data!$DT:$DT,0)-1,MATCH($B71&amp;"/"&amp;R$1,Data!$1:$1,0)-1))=TRUE,"",IF(OFFSET(Data!$A$1,MATCH($A71,Data!$DT:$DT,0)-1,MATCH($B71&amp;"/"&amp;R$1,Data!$1:$1,0)-1)=0,"",OFFSET(Data!$A$1,MATCH($A71,Data!$DT:$DT,0)-1,MATCH($B71&amp;"/"&amp;R$1,Data!$1:$1,0)-1)))</f>
        <v>3.75</v>
      </c>
      <c r="S71" s="203">
        <f ca="1">IF(ISERROR(OFFSET(Data!$A$1,MATCH($A71,Data!$DT:$DT,0)-1,MATCH($B71&amp;"/"&amp;S$1,Data!$1:$1,0)-1))=TRUE,"",IF(OFFSET(Data!$A$1,MATCH($A71,Data!$DT:$DT,0)-1,MATCH($B71&amp;"/"&amp;S$1,Data!$1:$1,0)-1)=0,"",OFFSET(Data!$A$1,MATCH($A71,Data!$DT:$DT,0)-1,MATCH($B71&amp;"/"&amp;S$1,Data!$1:$1,0)-1)))</f>
        <v>3</v>
      </c>
      <c r="T71" s="203">
        <f ca="1">IF(ISERROR(OFFSET(Data!$A$1,MATCH($A71,Data!$DT:$DT,0)-1,MATCH($B71&amp;"/"&amp;T$1,Data!$1:$1,0)-1))=TRUE,"",IF(OFFSET(Data!$A$1,MATCH($A71,Data!$DT:$DT,0)-1,MATCH($B71&amp;"/"&amp;T$1,Data!$1:$1,0)-1)=0,"",OFFSET(Data!$A$1,MATCH($A71,Data!$DT:$DT,0)-1,MATCH($B71&amp;"/"&amp;T$1,Data!$1:$1,0)-1)))</f>
        <v>2</v>
      </c>
      <c r="U71" s="207" t="str">
        <f ca="1">IF(ISERROR(OFFSET(Data!$A$1,MATCH($A71,Data!$DT:$DT,0)-1,MATCH($B71&amp;"/"&amp;U$1,Data!$1:$1,0)-1))=TRUE,"",IF(OFFSET(Data!$A$1,MATCH($A71,Data!$DT:$DT,0)-1,MATCH($B71&amp;"/"&amp;U$1,Data!$1:$1,0)-1)=0,"",OFFSET(Data!$A$1,MATCH($A71,Data!$DT:$DT,0)-1,MATCH($B71&amp;"/"&amp;U$1,Data!$1:$1,0)-1)))</f>
        <v/>
      </c>
      <c r="V71" s="203" t="str">
        <f ca="1">IF(ISERROR(OFFSET(Data!$A$1,MATCH($A71,Data!$DT:$DT,0)-1,MATCH($B71&amp;"/"&amp;V$1,Data!$1:$1,0)-1))=TRUE,"",IF(OFFSET(Data!$A$1,MATCH($A71,Data!$DT:$DT,0)-1,MATCH($B71&amp;"/"&amp;V$1,Data!$1:$1,0)-1)=0,"",OFFSET(Data!$A$1,MATCH($A71,Data!$DT:$DT,0)-1,MATCH($B71&amp;"/"&amp;V$1,Data!$1:$1,0)-1)))</f>
        <v/>
      </c>
      <c r="W71" s="208" t="str">
        <f ca="1">IF(ISERROR(OFFSET(Data!$A$1,MATCH($A71,Data!$DT:$DT,0)-1,MATCH($B71&amp;"/"&amp;W$1,Data!$1:$1,0)-1))=TRUE,"",IF(OFFSET(Data!$A$1,MATCH($A71,Data!$DT:$DT,0)-1,MATCH($B71&amp;"/"&amp;W$1,Data!$1:$1,0)-1)=0,"",OFFSET(Data!$A$1,MATCH($A71,Data!$DT:$DT,0)-1,MATCH($B71&amp;"/"&amp;W$1,Data!$1:$1,0)-1)))</f>
        <v/>
      </c>
      <c r="X71" s="208" t="str">
        <f ca="1">IF(ISERROR(OFFSET(Data!$A$1,MATCH($A71,Data!$DT:$DT,0)-1,MATCH($B71&amp;"/"&amp;X$1,Data!$1:$1,0)-1))=TRUE,"",IF(OFFSET(Data!$A$1,MATCH($A71,Data!$DT:$DT,0)-1,MATCH($B71&amp;"/"&amp;X$1,Data!$1:$1,0)-1)=0,"",OFFSET(Data!$A$1,MATCH($A71,Data!$DT:$DT,0)-1,MATCH($B71&amp;"/"&amp;X$1,Data!$1:$1,0)-1)))</f>
        <v/>
      </c>
      <c r="Y71" s="208" t="str">
        <f ca="1">IF(ISERROR(OFFSET(Data!$A$1,MATCH($A71,Data!$DT:$DT,0)-1,MATCH($B71&amp;"/"&amp;Y$1,Data!$1:$1,0)-1))=TRUE,"",IF(OFFSET(Data!$A$1,MATCH($A71,Data!$DT:$DT,0)-1,MATCH($B71&amp;"/"&amp;Y$1,Data!$1:$1,0)-1)=0,"",OFFSET(Data!$A$1,MATCH($A71,Data!$DT:$DT,0)-1,MATCH($B71&amp;"/"&amp;Y$1,Data!$1:$1,0)-1)))</f>
        <v/>
      </c>
      <c r="Z71" s="208" t="str">
        <f ca="1">IF(ISERROR(OFFSET(Data!$A$1,MATCH($A71,Data!$DT:$DT,0)-1,MATCH($B71&amp;"/"&amp;Z$1,Data!$1:$1,0)-1))=TRUE,"",IF(OFFSET(Data!$A$1,MATCH($A71,Data!$DT:$DT,0)-1,MATCH($B71&amp;"/"&amp;Z$1,Data!$1:$1,0)-1)=0,"",OFFSET(Data!$A$1,MATCH($A71,Data!$DT:$DT,0)-1,MATCH($B71&amp;"/"&amp;Z$1,Data!$1:$1,0)-1)))</f>
        <v/>
      </c>
      <c r="AA71" s="208" t="str">
        <f ca="1">IF(ISERROR(OFFSET(Data!$A$1,MATCH($A71,Data!$DT:$DT,0)-1,MATCH($B71&amp;"/"&amp;AA$1,Data!$1:$1,0)-1))=TRUE,"",IF(OFFSET(Data!$A$1,MATCH($A71,Data!$DT:$DT,0)-1,MATCH($B71&amp;"/"&amp;AA$1,Data!$1:$1,0)-1)=0,"",OFFSET(Data!$A$1,MATCH($A71,Data!$DT:$DT,0)-1,MATCH($B71&amp;"/"&amp;AA$1,Data!$1:$1,0)-1)))</f>
        <v/>
      </c>
      <c r="AB71" s="208" t="str">
        <f ca="1">IF(ISERROR(OFFSET(Data!$A$1,MATCH($A71,Data!$DT:$DT,0)-1,MATCH($B71&amp;"/"&amp;AB$1,Data!$1:$1,0)-1))=TRUE,"",IF(OFFSET(Data!$A$1,MATCH($A71,Data!$DT:$DT,0)-1,MATCH($B71&amp;"/"&amp;AB$1,Data!$1:$1,0)-1)=0,"",OFFSET(Data!$A$1,MATCH($A71,Data!$DT:$DT,0)-1,MATCH($B71&amp;"/"&amp;AB$1,Data!$1:$1,0)-1)))</f>
        <v/>
      </c>
      <c r="AC71" s="208" t="str">
        <f ca="1">IF(ISERROR(OFFSET(Data!$A$1,MATCH($A71,Data!$DT:$DT,0)-1,MATCH($B71&amp;"/"&amp;AC$1,Data!$1:$1,0)-1))=TRUE,"",IF(OFFSET(Data!$A$1,MATCH($A71,Data!$DT:$DT,0)-1,MATCH($B71&amp;"/"&amp;AC$1,Data!$1:$1,0)-1)=0,"",OFFSET(Data!$A$1,MATCH($A71,Data!$DT:$DT,0)-1,MATCH($B71&amp;"/"&amp;AC$1,Data!$1:$1,0)-1)))</f>
        <v/>
      </c>
    </row>
    <row r="72" spans="1:29" s="203" customFormat="1" x14ac:dyDescent="0.25">
      <c r="A72" s="203" t="s">
        <v>153</v>
      </c>
      <c r="B72" s="203" t="s">
        <v>28</v>
      </c>
      <c r="C72" s="203">
        <f ca="1">IF(ISERROR(OFFSET(Data!$A$1,MATCH($A72,Data!$DT:$DT,0)-1,MATCH($B72&amp;"/"&amp;C$1,Data!$1:$1,0)-1))=TRUE,"",IF(OFFSET(Data!$A$1,MATCH($A72,Data!$DT:$DT,0)-1,MATCH($B72&amp;"/"&amp;C$1,Data!$1:$1,0)-1)=0,"",OFFSET(Data!$A$1,MATCH($A72,Data!$DT:$DT,0)-1,MATCH($B72&amp;"/"&amp;C$1,Data!$1:$1,0)-1)))</f>
        <v>4.75</v>
      </c>
      <c r="D72" s="203">
        <f ca="1">IF(ISERROR(OFFSET(Data!$A$1,MATCH($A72,Data!$DT:$DT,0)-1,MATCH($B72&amp;"/"&amp;D$1,Data!$1:$1,0)-1))=TRUE,"",IF(OFFSET(Data!$A$1,MATCH($A72,Data!$DT:$DT,0)-1,MATCH($B72&amp;"/"&amp;D$1,Data!$1:$1,0)-1)=0,"",OFFSET(Data!$A$1,MATCH($A72,Data!$DT:$DT,0)-1,MATCH($B72&amp;"/"&amp;D$1,Data!$1:$1,0)-1)))</f>
        <v>3.75</v>
      </c>
      <c r="E72" s="203">
        <f ca="1">IF(ISERROR(OFFSET(Data!$A$1,MATCH($A72,Data!$DT:$DT,0)-1,MATCH($B72&amp;"/"&amp;E$1,Data!$1:$1,0)-1))=TRUE,"",IF(OFFSET(Data!$A$1,MATCH($A72,Data!$DT:$DT,0)-1,MATCH($B72&amp;"/"&amp;E$1,Data!$1:$1,0)-1)=0,"",OFFSET(Data!$A$1,MATCH($A72,Data!$DT:$DT,0)-1,MATCH($B72&amp;"/"&amp;E$1,Data!$1:$1,0)-1)))</f>
        <v>3.25</v>
      </c>
      <c r="F72" s="203">
        <f ca="1">IF(ISERROR(OFFSET(Data!$A$1,MATCH($A72,Data!$DT:$DT,0)-1,MATCH($B72&amp;"/"&amp;F$1,Data!$1:$1,0)-1))=TRUE,"",IF(OFFSET(Data!$A$1,MATCH($A72,Data!$DT:$DT,0)-1,MATCH($B72&amp;"/"&amp;F$1,Data!$1:$1,0)-1)=0,"",OFFSET(Data!$A$1,MATCH($A72,Data!$DT:$DT,0)-1,MATCH($B72&amp;"/"&amp;F$1,Data!$1:$1,0)-1)))</f>
        <v>4.25</v>
      </c>
      <c r="G72" s="203">
        <f ca="1">IF(ISERROR(OFFSET(Data!$A$1,MATCH($A72,Data!$DT:$DT,0)-1,MATCH($B72&amp;"/"&amp;G$1,Data!$1:$1,0)-1))=TRUE,"",IF(OFFSET(Data!$A$1,MATCH($A72,Data!$DT:$DT,0)-1,MATCH($B72&amp;"/"&amp;G$1,Data!$1:$1,0)-1)=0,"",OFFSET(Data!$A$1,MATCH($A72,Data!$DT:$DT,0)-1,MATCH($B72&amp;"/"&amp;G$1,Data!$1:$1,0)-1)))</f>
        <v>3.25</v>
      </c>
      <c r="H72" s="203">
        <f ca="1">IF(ISERROR(OFFSET(Data!$A$1,MATCH($A72,Data!$DT:$DT,0)-1,MATCH($B72&amp;"/"&amp;H$1,Data!$1:$1,0)-1))=TRUE,"",IF(OFFSET(Data!$A$1,MATCH($A72,Data!$DT:$DT,0)-1,MATCH($B72&amp;"/"&amp;H$1,Data!$1:$1,0)-1)=0,"",OFFSET(Data!$A$1,MATCH($A72,Data!$DT:$DT,0)-1,MATCH($B72&amp;"/"&amp;H$1,Data!$1:$1,0)-1)))</f>
        <v>3.25</v>
      </c>
      <c r="I72" s="203">
        <f ca="1">IF(ISERROR(OFFSET(Data!$A$1,MATCH($A72,Data!$DT:$DT,0)-1,MATCH($B72&amp;"/"&amp;I$1,Data!$1:$1,0)-1))=TRUE,"",IF(OFFSET(Data!$A$1,MATCH($A72,Data!$DT:$DT,0)-1,MATCH($B72&amp;"/"&amp;I$1,Data!$1:$1,0)-1)=0,"",OFFSET(Data!$A$1,MATCH($A72,Data!$DT:$DT,0)-1,MATCH($B72&amp;"/"&amp;I$1,Data!$1:$1,0)-1)))</f>
        <v>5</v>
      </c>
      <c r="J72" s="203">
        <f ca="1">IF(ISERROR(OFFSET(Data!$A$1,MATCH($A72,Data!$DT:$DT,0)-1,MATCH($B72&amp;"/"&amp;J$1,Data!$1:$1,0)-1))=TRUE,"",IF(OFFSET(Data!$A$1,MATCH($A72,Data!$DT:$DT,0)-1,MATCH($B72&amp;"/"&amp;J$1,Data!$1:$1,0)-1)=0,"",OFFSET(Data!$A$1,MATCH($A72,Data!$DT:$DT,0)-1,MATCH($B72&amp;"/"&amp;J$1,Data!$1:$1,0)-1)))</f>
        <v>3.75</v>
      </c>
      <c r="K72" s="203">
        <f ca="1">IF(ISERROR(OFFSET(Data!$A$1,MATCH($A72,Data!$DT:$DT,0)-1,MATCH($B72&amp;"/"&amp;K$1,Data!$1:$1,0)-1))=TRUE,"",IF(OFFSET(Data!$A$1,MATCH($A72,Data!$DT:$DT,0)-1,MATCH($B72&amp;"/"&amp;K$1,Data!$1:$1,0)-1)=0,"",OFFSET(Data!$A$1,MATCH($A72,Data!$DT:$DT,0)-1,MATCH($B72&amp;"/"&amp;K$1,Data!$1:$1,0)-1)))</f>
        <v>2.25</v>
      </c>
      <c r="L72" s="203">
        <f ca="1">IF(ISERROR(OFFSET(Data!$A$1,MATCH($A72,Data!$DT:$DT,0)-1,MATCH($B72&amp;"/"&amp;L$1,Data!$1:$1,0)-1))=TRUE,"",IF(OFFSET(Data!$A$1,MATCH($A72,Data!$DT:$DT,0)-1,MATCH($B72&amp;"/"&amp;L$1,Data!$1:$1,0)-1)=0,"",OFFSET(Data!$A$1,MATCH($A72,Data!$DT:$DT,0)-1,MATCH($B72&amp;"/"&amp;L$1,Data!$1:$1,0)-1)))</f>
        <v>4.25</v>
      </c>
      <c r="M72" s="203">
        <f ca="1">IF(ISERROR(OFFSET(Data!$A$1,MATCH($A72,Data!$DT:$DT,0)-1,MATCH($B72&amp;"/"&amp;M$1,Data!$1:$1,0)-1))=TRUE,"",IF(OFFSET(Data!$A$1,MATCH($A72,Data!$DT:$DT,0)-1,MATCH($B72&amp;"/"&amp;M$1,Data!$1:$1,0)-1)=0,"",OFFSET(Data!$A$1,MATCH($A72,Data!$DT:$DT,0)-1,MATCH($B72&amp;"/"&amp;M$1,Data!$1:$1,0)-1)))</f>
        <v>3</v>
      </c>
      <c r="N72" s="203">
        <f ca="1">IF(ISERROR(OFFSET(Data!$A$1,MATCH($A72,Data!$DT:$DT,0)-1,MATCH($B72&amp;"/"&amp;N$1,Data!$1:$1,0)-1))=TRUE,"",IF(OFFSET(Data!$A$1,MATCH($A72,Data!$DT:$DT,0)-1,MATCH($B72&amp;"/"&amp;N$1,Data!$1:$1,0)-1)=0,"",OFFSET(Data!$A$1,MATCH($A72,Data!$DT:$DT,0)-1,MATCH($B72&amp;"/"&amp;N$1,Data!$1:$1,0)-1)))</f>
        <v>3</v>
      </c>
      <c r="O72" s="203">
        <f ca="1">IF(ISERROR(OFFSET(Data!$A$1,MATCH($A72,Data!$DT:$DT,0)-1,MATCH($B72&amp;"/"&amp;O$1,Data!$1:$1,0)-1))=TRUE,"",IF(OFFSET(Data!$A$1,MATCH($A72,Data!$DT:$DT,0)-1,MATCH($B72&amp;"/"&amp;O$1,Data!$1:$1,0)-1)=0,"",OFFSET(Data!$A$1,MATCH($A72,Data!$DT:$DT,0)-1,MATCH($B72&amp;"/"&amp;O$1,Data!$1:$1,0)-1)))</f>
        <v>3.75</v>
      </c>
      <c r="P72" s="203">
        <f ca="1">IF(ISERROR(OFFSET(Data!$A$1,MATCH($A72,Data!$DT:$DT,0)-1,MATCH($B72&amp;"/"&amp;P$1,Data!$1:$1,0)-1))=TRUE,"",IF(OFFSET(Data!$A$1,MATCH($A72,Data!$DT:$DT,0)-1,MATCH($B72&amp;"/"&amp;P$1,Data!$1:$1,0)-1)=0,"",OFFSET(Data!$A$1,MATCH($A72,Data!$DT:$DT,0)-1,MATCH($B72&amp;"/"&amp;P$1,Data!$1:$1,0)-1)))</f>
        <v>4.5</v>
      </c>
      <c r="Q72" s="203">
        <f ca="1">IF(ISERROR(OFFSET(Data!$A$1,MATCH($A72,Data!$DT:$DT,0)-1,MATCH($B72&amp;"/"&amp;Q$1,Data!$1:$1,0)-1))=TRUE,"",IF(OFFSET(Data!$A$1,MATCH($A72,Data!$DT:$DT,0)-1,MATCH($B72&amp;"/"&amp;Q$1,Data!$1:$1,0)-1)=0,"",OFFSET(Data!$A$1,MATCH($A72,Data!$DT:$DT,0)-1,MATCH($B72&amp;"/"&amp;Q$1,Data!$1:$1,0)-1)))</f>
        <v>5.25</v>
      </c>
      <c r="R72" s="203">
        <f ca="1">IF(ISERROR(OFFSET(Data!$A$1,MATCH($A72,Data!$DT:$DT,0)-1,MATCH($B72&amp;"/"&amp;R$1,Data!$1:$1,0)-1))=TRUE,"",IF(OFFSET(Data!$A$1,MATCH($A72,Data!$DT:$DT,0)-1,MATCH($B72&amp;"/"&amp;R$1,Data!$1:$1,0)-1)=0,"",OFFSET(Data!$A$1,MATCH($A72,Data!$DT:$DT,0)-1,MATCH($B72&amp;"/"&amp;R$1,Data!$1:$1,0)-1)))</f>
        <v>3.75</v>
      </c>
      <c r="S72" s="203">
        <f ca="1">IF(ISERROR(OFFSET(Data!$A$1,MATCH($A72,Data!$DT:$DT,0)-1,MATCH($B72&amp;"/"&amp;S$1,Data!$1:$1,0)-1))=TRUE,"",IF(OFFSET(Data!$A$1,MATCH($A72,Data!$DT:$DT,0)-1,MATCH($B72&amp;"/"&amp;S$1,Data!$1:$1,0)-1)=0,"",OFFSET(Data!$A$1,MATCH($A72,Data!$DT:$DT,0)-1,MATCH($B72&amp;"/"&amp;S$1,Data!$1:$1,0)-1)))</f>
        <v>3</v>
      </c>
      <c r="T72" s="203">
        <f ca="1">IF(ISERROR(OFFSET(Data!$A$1,MATCH($A72,Data!$DT:$DT,0)-1,MATCH($B72&amp;"/"&amp;T$1,Data!$1:$1,0)-1))=TRUE,"",IF(OFFSET(Data!$A$1,MATCH($A72,Data!$DT:$DT,0)-1,MATCH($B72&amp;"/"&amp;T$1,Data!$1:$1,0)-1)=0,"",OFFSET(Data!$A$1,MATCH($A72,Data!$DT:$DT,0)-1,MATCH($B72&amp;"/"&amp;T$1,Data!$1:$1,0)-1)))</f>
        <v>2</v>
      </c>
      <c r="U72" s="207" t="str">
        <f ca="1">IF(ISERROR(OFFSET(Data!$A$1,MATCH($A72,Data!$DT:$DT,0)-1,MATCH($B72&amp;"/"&amp;U$1,Data!$1:$1,0)-1))=TRUE,"",IF(OFFSET(Data!$A$1,MATCH($A72,Data!$DT:$DT,0)-1,MATCH($B72&amp;"/"&amp;U$1,Data!$1:$1,0)-1)=0,"",OFFSET(Data!$A$1,MATCH($A72,Data!$DT:$DT,0)-1,MATCH($B72&amp;"/"&amp;U$1,Data!$1:$1,0)-1)))</f>
        <v/>
      </c>
      <c r="V72" s="203" t="str">
        <f ca="1">IF(ISERROR(OFFSET(Data!$A$1,MATCH($A72,Data!$DT:$DT,0)-1,MATCH($B72&amp;"/"&amp;V$1,Data!$1:$1,0)-1))=TRUE,"",IF(OFFSET(Data!$A$1,MATCH($A72,Data!$DT:$DT,0)-1,MATCH($B72&amp;"/"&amp;V$1,Data!$1:$1,0)-1)=0,"",OFFSET(Data!$A$1,MATCH($A72,Data!$DT:$DT,0)-1,MATCH($B72&amp;"/"&amp;V$1,Data!$1:$1,0)-1)))</f>
        <v/>
      </c>
      <c r="W72" s="208" t="str">
        <f ca="1">IF(ISERROR(OFFSET(Data!$A$1,MATCH($A72,Data!$DT:$DT,0)-1,MATCH($B72&amp;"/"&amp;W$1,Data!$1:$1,0)-1))=TRUE,"",IF(OFFSET(Data!$A$1,MATCH($A72,Data!$DT:$DT,0)-1,MATCH($B72&amp;"/"&amp;W$1,Data!$1:$1,0)-1)=0,"",OFFSET(Data!$A$1,MATCH($A72,Data!$DT:$DT,0)-1,MATCH($B72&amp;"/"&amp;W$1,Data!$1:$1,0)-1)))</f>
        <v/>
      </c>
      <c r="X72" s="208" t="str">
        <f ca="1">IF(ISERROR(OFFSET(Data!$A$1,MATCH($A72,Data!$DT:$DT,0)-1,MATCH($B72&amp;"/"&amp;X$1,Data!$1:$1,0)-1))=TRUE,"",IF(OFFSET(Data!$A$1,MATCH($A72,Data!$DT:$DT,0)-1,MATCH($B72&amp;"/"&amp;X$1,Data!$1:$1,0)-1)=0,"",OFFSET(Data!$A$1,MATCH($A72,Data!$DT:$DT,0)-1,MATCH($B72&amp;"/"&amp;X$1,Data!$1:$1,0)-1)))</f>
        <v/>
      </c>
      <c r="Y72" s="208" t="str">
        <f ca="1">IF(ISERROR(OFFSET(Data!$A$1,MATCH($A72,Data!$DT:$DT,0)-1,MATCH($B72&amp;"/"&amp;Y$1,Data!$1:$1,0)-1))=TRUE,"",IF(OFFSET(Data!$A$1,MATCH($A72,Data!$DT:$DT,0)-1,MATCH($B72&amp;"/"&amp;Y$1,Data!$1:$1,0)-1)=0,"",OFFSET(Data!$A$1,MATCH($A72,Data!$DT:$DT,0)-1,MATCH($B72&amp;"/"&amp;Y$1,Data!$1:$1,0)-1)))</f>
        <v/>
      </c>
      <c r="Z72" s="208" t="str">
        <f ca="1">IF(ISERROR(OFFSET(Data!$A$1,MATCH($A72,Data!$DT:$DT,0)-1,MATCH($B72&amp;"/"&amp;Z$1,Data!$1:$1,0)-1))=TRUE,"",IF(OFFSET(Data!$A$1,MATCH($A72,Data!$DT:$DT,0)-1,MATCH($B72&amp;"/"&amp;Z$1,Data!$1:$1,0)-1)=0,"",OFFSET(Data!$A$1,MATCH($A72,Data!$DT:$DT,0)-1,MATCH($B72&amp;"/"&amp;Z$1,Data!$1:$1,0)-1)))</f>
        <v/>
      </c>
      <c r="AA72" s="208" t="str">
        <f ca="1">IF(ISERROR(OFFSET(Data!$A$1,MATCH($A72,Data!$DT:$DT,0)-1,MATCH($B72&amp;"/"&amp;AA$1,Data!$1:$1,0)-1))=TRUE,"",IF(OFFSET(Data!$A$1,MATCH($A72,Data!$DT:$DT,0)-1,MATCH($B72&amp;"/"&amp;AA$1,Data!$1:$1,0)-1)=0,"",OFFSET(Data!$A$1,MATCH($A72,Data!$DT:$DT,0)-1,MATCH($B72&amp;"/"&amp;AA$1,Data!$1:$1,0)-1)))</f>
        <v/>
      </c>
      <c r="AB72" s="208" t="str">
        <f ca="1">IF(ISERROR(OFFSET(Data!$A$1,MATCH($A72,Data!$DT:$DT,0)-1,MATCH($B72&amp;"/"&amp;AB$1,Data!$1:$1,0)-1))=TRUE,"",IF(OFFSET(Data!$A$1,MATCH($A72,Data!$DT:$DT,0)-1,MATCH($B72&amp;"/"&amp;AB$1,Data!$1:$1,0)-1)=0,"",OFFSET(Data!$A$1,MATCH($A72,Data!$DT:$DT,0)-1,MATCH($B72&amp;"/"&amp;AB$1,Data!$1:$1,0)-1)))</f>
        <v/>
      </c>
      <c r="AC72" s="208" t="str">
        <f ca="1">IF(ISERROR(OFFSET(Data!$A$1,MATCH($A72,Data!$DT:$DT,0)-1,MATCH($B72&amp;"/"&amp;AC$1,Data!$1:$1,0)-1))=TRUE,"",IF(OFFSET(Data!$A$1,MATCH($A72,Data!$DT:$DT,0)-1,MATCH($B72&amp;"/"&amp;AC$1,Data!$1:$1,0)-1)=0,"",OFFSET(Data!$A$1,MATCH($A72,Data!$DT:$DT,0)-1,MATCH($B72&amp;"/"&amp;AC$1,Data!$1:$1,0)-1)))</f>
        <v/>
      </c>
    </row>
    <row r="73" spans="1:29" s="203" customFormat="1" x14ac:dyDescent="0.25">
      <c r="A73" s="203" t="s">
        <v>85</v>
      </c>
      <c r="B73" s="203" t="s">
        <v>28</v>
      </c>
      <c r="C73" s="203">
        <f ca="1">IF(ISERROR(OFFSET(Data!$A$1,MATCH($A73,Data!$DT:$DT,0)-1,MATCH($B73&amp;"/"&amp;C$1,Data!$1:$1,0)-1))=TRUE,"",IF(OFFSET(Data!$A$1,MATCH($A73,Data!$DT:$DT,0)-1,MATCH($B73&amp;"/"&amp;C$1,Data!$1:$1,0)-1)=0,"",OFFSET(Data!$A$1,MATCH($A73,Data!$DT:$DT,0)-1,MATCH($B73&amp;"/"&amp;C$1,Data!$1:$1,0)-1)))</f>
        <v>5</v>
      </c>
      <c r="D73" s="203">
        <f ca="1">IF(ISERROR(OFFSET(Data!$A$1,MATCH($A73,Data!$DT:$DT,0)-1,MATCH($B73&amp;"/"&amp;D$1,Data!$1:$1,0)-1))=TRUE,"",IF(OFFSET(Data!$A$1,MATCH($A73,Data!$DT:$DT,0)-1,MATCH($B73&amp;"/"&amp;D$1,Data!$1:$1,0)-1)=0,"",OFFSET(Data!$A$1,MATCH($A73,Data!$DT:$DT,0)-1,MATCH($B73&amp;"/"&amp;D$1,Data!$1:$1,0)-1)))</f>
        <v>4</v>
      </c>
      <c r="E73" s="203">
        <f ca="1">IF(ISERROR(OFFSET(Data!$A$1,MATCH($A73,Data!$DT:$DT,0)-1,MATCH($B73&amp;"/"&amp;E$1,Data!$1:$1,0)-1))=TRUE,"",IF(OFFSET(Data!$A$1,MATCH($A73,Data!$DT:$DT,0)-1,MATCH($B73&amp;"/"&amp;E$1,Data!$1:$1,0)-1)=0,"",OFFSET(Data!$A$1,MATCH($A73,Data!$DT:$DT,0)-1,MATCH($B73&amp;"/"&amp;E$1,Data!$1:$1,0)-1)))</f>
        <v>3.4</v>
      </c>
      <c r="F73" s="203">
        <f ca="1">IF(ISERROR(OFFSET(Data!$A$1,MATCH($A73,Data!$DT:$DT,0)-1,MATCH($B73&amp;"/"&amp;F$1,Data!$1:$1,0)-1))=TRUE,"",IF(OFFSET(Data!$A$1,MATCH($A73,Data!$DT:$DT,0)-1,MATCH($B73&amp;"/"&amp;F$1,Data!$1:$1,0)-1)=0,"",OFFSET(Data!$A$1,MATCH($A73,Data!$DT:$DT,0)-1,MATCH($B73&amp;"/"&amp;F$1,Data!$1:$1,0)-1)))</f>
        <v>4.4000000000000004</v>
      </c>
      <c r="G73" s="203">
        <f ca="1">IF(ISERROR(OFFSET(Data!$A$1,MATCH($A73,Data!$DT:$DT,0)-1,MATCH($B73&amp;"/"&amp;G$1,Data!$1:$1,0)-1))=TRUE,"",IF(OFFSET(Data!$A$1,MATCH($A73,Data!$DT:$DT,0)-1,MATCH($B73&amp;"/"&amp;G$1,Data!$1:$1,0)-1)=0,"",OFFSET(Data!$A$1,MATCH($A73,Data!$DT:$DT,0)-1,MATCH($B73&amp;"/"&amp;G$1,Data!$1:$1,0)-1)))</f>
        <v>3.4</v>
      </c>
      <c r="H73" s="203">
        <f ca="1">IF(ISERROR(OFFSET(Data!$A$1,MATCH($A73,Data!$DT:$DT,0)-1,MATCH($B73&amp;"/"&amp;H$1,Data!$1:$1,0)-1))=TRUE,"",IF(OFFSET(Data!$A$1,MATCH($A73,Data!$DT:$DT,0)-1,MATCH($B73&amp;"/"&amp;H$1,Data!$1:$1,0)-1)=0,"",OFFSET(Data!$A$1,MATCH($A73,Data!$DT:$DT,0)-1,MATCH($B73&amp;"/"&amp;H$1,Data!$1:$1,0)-1)))</f>
        <v>3</v>
      </c>
      <c r="I73" s="203">
        <f ca="1">IF(ISERROR(OFFSET(Data!$A$1,MATCH($A73,Data!$DT:$DT,0)-1,MATCH($B73&amp;"/"&amp;I$1,Data!$1:$1,0)-1))=TRUE,"",IF(OFFSET(Data!$A$1,MATCH($A73,Data!$DT:$DT,0)-1,MATCH($B73&amp;"/"&amp;I$1,Data!$1:$1,0)-1)=0,"",OFFSET(Data!$A$1,MATCH($A73,Data!$DT:$DT,0)-1,MATCH($B73&amp;"/"&amp;I$1,Data!$1:$1,0)-1)))</f>
        <v>5.4</v>
      </c>
      <c r="J73" s="203">
        <f ca="1">IF(ISERROR(OFFSET(Data!$A$1,MATCH($A73,Data!$DT:$DT,0)-1,MATCH($B73&amp;"/"&amp;J$1,Data!$1:$1,0)-1))=TRUE,"",IF(OFFSET(Data!$A$1,MATCH($A73,Data!$DT:$DT,0)-1,MATCH($B73&amp;"/"&amp;J$1,Data!$1:$1,0)-1)=0,"",OFFSET(Data!$A$1,MATCH($A73,Data!$DT:$DT,0)-1,MATCH($B73&amp;"/"&amp;J$1,Data!$1:$1,0)-1)))</f>
        <v>3.8</v>
      </c>
      <c r="K73" s="203">
        <f ca="1">IF(ISERROR(OFFSET(Data!$A$1,MATCH($A73,Data!$DT:$DT,0)-1,MATCH($B73&amp;"/"&amp;K$1,Data!$1:$1,0)-1))=TRUE,"",IF(OFFSET(Data!$A$1,MATCH($A73,Data!$DT:$DT,0)-1,MATCH($B73&amp;"/"&amp;K$1,Data!$1:$1,0)-1)=0,"",OFFSET(Data!$A$1,MATCH($A73,Data!$DT:$DT,0)-1,MATCH($B73&amp;"/"&amp;K$1,Data!$1:$1,0)-1)))</f>
        <v>2.4</v>
      </c>
      <c r="L73" s="203">
        <f ca="1">IF(ISERROR(OFFSET(Data!$A$1,MATCH($A73,Data!$DT:$DT,0)-1,MATCH($B73&amp;"/"&amp;L$1,Data!$1:$1,0)-1))=TRUE,"",IF(OFFSET(Data!$A$1,MATCH($A73,Data!$DT:$DT,0)-1,MATCH($B73&amp;"/"&amp;L$1,Data!$1:$1,0)-1)=0,"",OFFSET(Data!$A$1,MATCH($A73,Data!$DT:$DT,0)-1,MATCH($B73&amp;"/"&amp;L$1,Data!$1:$1,0)-1)))</f>
        <v>4.2</v>
      </c>
      <c r="M73" s="203">
        <f ca="1">IF(ISERROR(OFFSET(Data!$A$1,MATCH($A73,Data!$DT:$DT,0)-1,MATCH($B73&amp;"/"&amp;M$1,Data!$1:$1,0)-1))=TRUE,"",IF(OFFSET(Data!$A$1,MATCH($A73,Data!$DT:$DT,0)-1,MATCH($B73&amp;"/"&amp;M$1,Data!$1:$1,0)-1)=0,"",OFFSET(Data!$A$1,MATCH($A73,Data!$DT:$DT,0)-1,MATCH($B73&amp;"/"&amp;M$1,Data!$1:$1,0)-1)))</f>
        <v>3</v>
      </c>
      <c r="N73" s="203">
        <f ca="1">IF(ISERROR(OFFSET(Data!$A$1,MATCH($A73,Data!$DT:$DT,0)-1,MATCH($B73&amp;"/"&amp;N$1,Data!$1:$1,0)-1))=TRUE,"",IF(OFFSET(Data!$A$1,MATCH($A73,Data!$DT:$DT,0)-1,MATCH($B73&amp;"/"&amp;N$1,Data!$1:$1,0)-1)=0,"",OFFSET(Data!$A$1,MATCH($A73,Data!$DT:$DT,0)-1,MATCH($B73&amp;"/"&amp;N$1,Data!$1:$1,0)-1)))</f>
        <v>3</v>
      </c>
      <c r="O73" s="203">
        <f ca="1">IF(ISERROR(OFFSET(Data!$A$1,MATCH($A73,Data!$DT:$DT,0)-1,MATCH($B73&amp;"/"&amp;O$1,Data!$1:$1,0)-1))=TRUE,"",IF(OFFSET(Data!$A$1,MATCH($A73,Data!$DT:$DT,0)-1,MATCH($B73&amp;"/"&amp;O$1,Data!$1:$1,0)-1)=0,"",OFFSET(Data!$A$1,MATCH($A73,Data!$DT:$DT,0)-1,MATCH($B73&amp;"/"&amp;O$1,Data!$1:$1,0)-1)))</f>
        <v>3.8</v>
      </c>
      <c r="P73" s="203">
        <f ca="1">IF(ISERROR(OFFSET(Data!$A$1,MATCH($A73,Data!$DT:$DT,0)-1,MATCH($B73&amp;"/"&amp;P$1,Data!$1:$1,0)-1))=TRUE,"",IF(OFFSET(Data!$A$1,MATCH($A73,Data!$DT:$DT,0)-1,MATCH($B73&amp;"/"&amp;P$1,Data!$1:$1,0)-1)=0,"",OFFSET(Data!$A$1,MATCH($A73,Data!$DT:$DT,0)-1,MATCH($B73&amp;"/"&amp;P$1,Data!$1:$1,0)-1)))</f>
        <v>4.4000000000000004</v>
      </c>
      <c r="Q73" s="203">
        <f ca="1">IF(ISERROR(OFFSET(Data!$A$1,MATCH($A73,Data!$DT:$DT,0)-1,MATCH($B73&amp;"/"&amp;Q$1,Data!$1:$1,0)-1))=TRUE,"",IF(OFFSET(Data!$A$1,MATCH($A73,Data!$DT:$DT,0)-1,MATCH($B73&amp;"/"&amp;Q$1,Data!$1:$1,0)-1)=0,"",OFFSET(Data!$A$1,MATCH($A73,Data!$DT:$DT,0)-1,MATCH($B73&amp;"/"&amp;Q$1,Data!$1:$1,0)-1)))</f>
        <v>5.4</v>
      </c>
      <c r="R73" s="203">
        <f ca="1">IF(ISERROR(OFFSET(Data!$A$1,MATCH($A73,Data!$DT:$DT,0)-1,MATCH($B73&amp;"/"&amp;R$1,Data!$1:$1,0)-1))=TRUE,"",IF(OFFSET(Data!$A$1,MATCH($A73,Data!$DT:$DT,0)-1,MATCH($B73&amp;"/"&amp;R$1,Data!$1:$1,0)-1)=0,"",OFFSET(Data!$A$1,MATCH($A73,Data!$DT:$DT,0)-1,MATCH($B73&amp;"/"&amp;R$1,Data!$1:$1,0)-1)))</f>
        <v>4</v>
      </c>
      <c r="S73" s="203">
        <f ca="1">IF(ISERROR(OFFSET(Data!$A$1,MATCH($A73,Data!$DT:$DT,0)-1,MATCH($B73&amp;"/"&amp;S$1,Data!$1:$1,0)-1))=TRUE,"",IF(OFFSET(Data!$A$1,MATCH($A73,Data!$DT:$DT,0)-1,MATCH($B73&amp;"/"&amp;S$1,Data!$1:$1,0)-1)=0,"",OFFSET(Data!$A$1,MATCH($A73,Data!$DT:$DT,0)-1,MATCH($B73&amp;"/"&amp;S$1,Data!$1:$1,0)-1)))</f>
        <v>3</v>
      </c>
      <c r="T73" s="203">
        <f ca="1">IF(ISERROR(OFFSET(Data!$A$1,MATCH($A73,Data!$DT:$DT,0)-1,MATCH($B73&amp;"/"&amp;T$1,Data!$1:$1,0)-1))=TRUE,"",IF(OFFSET(Data!$A$1,MATCH($A73,Data!$DT:$DT,0)-1,MATCH($B73&amp;"/"&amp;T$1,Data!$1:$1,0)-1)=0,"",OFFSET(Data!$A$1,MATCH($A73,Data!$DT:$DT,0)-1,MATCH($B73&amp;"/"&amp;T$1,Data!$1:$1,0)-1)))</f>
        <v>2.6</v>
      </c>
      <c r="U73" s="207" t="str">
        <f ca="1">IF(ISERROR(OFFSET(Data!$A$1,MATCH($A73,Data!$DT:$DT,0)-1,MATCH($B73&amp;"/"&amp;U$1,Data!$1:$1,0)-1))=TRUE,"",IF(OFFSET(Data!$A$1,MATCH($A73,Data!$DT:$DT,0)-1,MATCH($B73&amp;"/"&amp;U$1,Data!$1:$1,0)-1)=0,"",OFFSET(Data!$A$1,MATCH($A73,Data!$DT:$DT,0)-1,MATCH($B73&amp;"/"&amp;U$1,Data!$1:$1,0)-1)))</f>
        <v/>
      </c>
      <c r="V73" s="203" t="str">
        <f ca="1">IF(ISERROR(OFFSET(Data!$A$1,MATCH($A73,Data!$DT:$DT,0)-1,MATCH($B73&amp;"/"&amp;V$1,Data!$1:$1,0)-1))=TRUE,"",IF(OFFSET(Data!$A$1,MATCH($A73,Data!$DT:$DT,0)-1,MATCH($B73&amp;"/"&amp;V$1,Data!$1:$1,0)-1)=0,"",OFFSET(Data!$A$1,MATCH($A73,Data!$DT:$DT,0)-1,MATCH($B73&amp;"/"&amp;V$1,Data!$1:$1,0)-1)))</f>
        <v/>
      </c>
      <c r="W73" s="208" t="str">
        <f ca="1">IF(ISERROR(OFFSET(Data!$A$1,MATCH($A73,Data!$DT:$DT,0)-1,MATCH($B73&amp;"/"&amp;W$1,Data!$1:$1,0)-1))=TRUE,"",IF(OFFSET(Data!$A$1,MATCH($A73,Data!$DT:$DT,0)-1,MATCH($B73&amp;"/"&amp;W$1,Data!$1:$1,0)-1)=0,"",OFFSET(Data!$A$1,MATCH($A73,Data!$DT:$DT,0)-1,MATCH($B73&amp;"/"&amp;W$1,Data!$1:$1,0)-1)))</f>
        <v/>
      </c>
      <c r="X73" s="208" t="str">
        <f ca="1">IF(ISERROR(OFFSET(Data!$A$1,MATCH($A73,Data!$DT:$DT,0)-1,MATCH($B73&amp;"/"&amp;X$1,Data!$1:$1,0)-1))=TRUE,"",IF(OFFSET(Data!$A$1,MATCH($A73,Data!$DT:$DT,0)-1,MATCH($B73&amp;"/"&amp;X$1,Data!$1:$1,0)-1)=0,"",OFFSET(Data!$A$1,MATCH($A73,Data!$DT:$DT,0)-1,MATCH($B73&amp;"/"&amp;X$1,Data!$1:$1,0)-1)))</f>
        <v/>
      </c>
      <c r="Y73" s="208" t="str">
        <f ca="1">IF(ISERROR(OFFSET(Data!$A$1,MATCH($A73,Data!$DT:$DT,0)-1,MATCH($B73&amp;"/"&amp;Y$1,Data!$1:$1,0)-1))=TRUE,"",IF(OFFSET(Data!$A$1,MATCH($A73,Data!$DT:$DT,0)-1,MATCH($B73&amp;"/"&amp;Y$1,Data!$1:$1,0)-1)=0,"",OFFSET(Data!$A$1,MATCH($A73,Data!$DT:$DT,0)-1,MATCH($B73&amp;"/"&amp;Y$1,Data!$1:$1,0)-1)))</f>
        <v/>
      </c>
      <c r="Z73" s="208" t="str">
        <f ca="1">IF(ISERROR(OFFSET(Data!$A$1,MATCH($A73,Data!$DT:$DT,0)-1,MATCH($B73&amp;"/"&amp;Z$1,Data!$1:$1,0)-1))=TRUE,"",IF(OFFSET(Data!$A$1,MATCH($A73,Data!$DT:$DT,0)-1,MATCH($B73&amp;"/"&amp;Z$1,Data!$1:$1,0)-1)=0,"",OFFSET(Data!$A$1,MATCH($A73,Data!$DT:$DT,0)-1,MATCH($B73&amp;"/"&amp;Z$1,Data!$1:$1,0)-1)))</f>
        <v/>
      </c>
      <c r="AA73" s="208" t="str">
        <f ca="1">IF(ISERROR(OFFSET(Data!$A$1,MATCH($A73,Data!$DT:$DT,0)-1,MATCH($B73&amp;"/"&amp;AA$1,Data!$1:$1,0)-1))=TRUE,"",IF(OFFSET(Data!$A$1,MATCH($A73,Data!$DT:$DT,0)-1,MATCH($B73&amp;"/"&amp;AA$1,Data!$1:$1,0)-1)=0,"",OFFSET(Data!$A$1,MATCH($A73,Data!$DT:$DT,0)-1,MATCH($B73&amp;"/"&amp;AA$1,Data!$1:$1,0)-1)))</f>
        <v/>
      </c>
      <c r="AB73" s="208" t="str">
        <f ca="1">IF(ISERROR(OFFSET(Data!$A$1,MATCH($A73,Data!$DT:$DT,0)-1,MATCH($B73&amp;"/"&amp;AB$1,Data!$1:$1,0)-1))=TRUE,"",IF(OFFSET(Data!$A$1,MATCH($A73,Data!$DT:$DT,0)-1,MATCH($B73&amp;"/"&amp;AB$1,Data!$1:$1,0)-1)=0,"",OFFSET(Data!$A$1,MATCH($A73,Data!$DT:$DT,0)-1,MATCH($B73&amp;"/"&amp;AB$1,Data!$1:$1,0)-1)))</f>
        <v/>
      </c>
      <c r="AC73" s="208" t="str">
        <f ca="1">IF(ISERROR(OFFSET(Data!$A$1,MATCH($A73,Data!$DT:$DT,0)-1,MATCH($B73&amp;"/"&amp;AC$1,Data!$1:$1,0)-1))=TRUE,"",IF(OFFSET(Data!$A$1,MATCH($A73,Data!$DT:$DT,0)-1,MATCH($B73&amp;"/"&amp;AC$1,Data!$1:$1,0)-1)=0,"",OFFSET(Data!$A$1,MATCH($A73,Data!$DT:$DT,0)-1,MATCH($B73&amp;"/"&amp;AC$1,Data!$1:$1,0)-1)))</f>
        <v/>
      </c>
    </row>
    <row r="74" spans="1:29" s="203" customFormat="1" x14ac:dyDescent="0.25">
      <c r="A74" s="203" t="s">
        <v>191</v>
      </c>
      <c r="B74" s="203" t="s">
        <v>29</v>
      </c>
      <c r="C74" s="203">
        <f ca="1">IF(ISERROR(OFFSET(Data!$A$1,MATCH($A74,Data!$DT:$DT,0)-1,MATCH($B74&amp;"/"&amp;C$1,Data!$1:$1,0)-1))=TRUE,"",IF(OFFSET(Data!$A$1,MATCH($A74,Data!$DT:$DT,0)-1,MATCH($B74&amp;"/"&amp;C$1,Data!$1:$1,0)-1)=0,"",OFFSET(Data!$A$1,MATCH($A74,Data!$DT:$DT,0)-1,MATCH($B74&amp;"/"&amp;C$1,Data!$1:$1,0)-1)))</f>
        <v>3</v>
      </c>
      <c r="D74" s="203">
        <f ca="1">IF(ISERROR(OFFSET(Data!$A$1,MATCH($A74,Data!$DT:$DT,0)-1,MATCH($B74&amp;"/"&amp;D$1,Data!$1:$1,0)-1))=TRUE,"",IF(OFFSET(Data!$A$1,MATCH($A74,Data!$DT:$DT,0)-1,MATCH($B74&amp;"/"&amp;D$1,Data!$1:$1,0)-1)=0,"",OFFSET(Data!$A$1,MATCH($A74,Data!$DT:$DT,0)-1,MATCH($B74&amp;"/"&amp;D$1,Data!$1:$1,0)-1)))</f>
        <v>4</v>
      </c>
      <c r="E74" s="203">
        <f ca="1">IF(ISERROR(OFFSET(Data!$A$1,MATCH($A74,Data!$DT:$DT,0)-1,MATCH($B74&amp;"/"&amp;E$1,Data!$1:$1,0)-1))=TRUE,"",IF(OFFSET(Data!$A$1,MATCH($A74,Data!$DT:$DT,0)-1,MATCH($B74&amp;"/"&amp;E$1,Data!$1:$1,0)-1)=0,"",OFFSET(Data!$A$1,MATCH($A74,Data!$DT:$DT,0)-1,MATCH($B74&amp;"/"&amp;E$1,Data!$1:$1,0)-1)))</f>
        <v>3</v>
      </c>
      <c r="F74" s="203">
        <f ca="1">IF(ISERROR(OFFSET(Data!$A$1,MATCH($A74,Data!$DT:$DT,0)-1,MATCH($B74&amp;"/"&amp;F$1,Data!$1:$1,0)-1))=TRUE,"",IF(OFFSET(Data!$A$1,MATCH($A74,Data!$DT:$DT,0)-1,MATCH($B74&amp;"/"&amp;F$1,Data!$1:$1,0)-1)=0,"",OFFSET(Data!$A$1,MATCH($A74,Data!$DT:$DT,0)-1,MATCH($B74&amp;"/"&amp;F$1,Data!$1:$1,0)-1)))</f>
        <v>4</v>
      </c>
      <c r="G74" s="203">
        <f ca="1">IF(ISERROR(OFFSET(Data!$A$1,MATCH($A74,Data!$DT:$DT,0)-1,MATCH($B74&amp;"/"&amp;G$1,Data!$1:$1,0)-1))=TRUE,"",IF(OFFSET(Data!$A$1,MATCH($A74,Data!$DT:$DT,0)-1,MATCH($B74&amp;"/"&amp;G$1,Data!$1:$1,0)-1)=0,"",OFFSET(Data!$A$1,MATCH($A74,Data!$DT:$DT,0)-1,MATCH($B74&amp;"/"&amp;G$1,Data!$1:$1,0)-1)))</f>
        <v>4</v>
      </c>
      <c r="H74" s="203">
        <f ca="1">IF(ISERROR(OFFSET(Data!$A$1,MATCH($A74,Data!$DT:$DT,0)-1,MATCH($B74&amp;"/"&amp;H$1,Data!$1:$1,0)-1))=TRUE,"",IF(OFFSET(Data!$A$1,MATCH($A74,Data!$DT:$DT,0)-1,MATCH($B74&amp;"/"&amp;H$1,Data!$1:$1,0)-1)=0,"",OFFSET(Data!$A$1,MATCH($A74,Data!$DT:$DT,0)-1,MATCH($B74&amp;"/"&amp;H$1,Data!$1:$1,0)-1)))</f>
        <v>2</v>
      </c>
      <c r="I74" s="203">
        <f ca="1">IF(ISERROR(OFFSET(Data!$A$1,MATCH($A74,Data!$DT:$DT,0)-1,MATCH($B74&amp;"/"&amp;I$1,Data!$1:$1,0)-1))=TRUE,"",IF(OFFSET(Data!$A$1,MATCH($A74,Data!$DT:$DT,0)-1,MATCH($B74&amp;"/"&amp;I$1,Data!$1:$1,0)-1)=0,"",OFFSET(Data!$A$1,MATCH($A74,Data!$DT:$DT,0)-1,MATCH($B74&amp;"/"&amp;I$1,Data!$1:$1,0)-1)))</f>
        <v>3</v>
      </c>
      <c r="J74" s="203">
        <f ca="1">IF(ISERROR(OFFSET(Data!$A$1,MATCH($A74,Data!$DT:$DT,0)-1,MATCH($B74&amp;"/"&amp;J$1,Data!$1:$1,0)-1))=TRUE,"",IF(OFFSET(Data!$A$1,MATCH($A74,Data!$DT:$DT,0)-1,MATCH($B74&amp;"/"&amp;J$1,Data!$1:$1,0)-1)=0,"",OFFSET(Data!$A$1,MATCH($A74,Data!$DT:$DT,0)-1,MATCH($B74&amp;"/"&amp;J$1,Data!$1:$1,0)-1)))</f>
        <v>2</v>
      </c>
      <c r="K74" s="203">
        <f ca="1">IF(ISERROR(OFFSET(Data!$A$1,MATCH($A74,Data!$DT:$DT,0)-1,MATCH($B74&amp;"/"&amp;K$1,Data!$1:$1,0)-1))=TRUE,"",IF(OFFSET(Data!$A$1,MATCH($A74,Data!$DT:$DT,0)-1,MATCH($B74&amp;"/"&amp;K$1,Data!$1:$1,0)-1)=0,"",OFFSET(Data!$A$1,MATCH($A74,Data!$DT:$DT,0)-1,MATCH($B74&amp;"/"&amp;K$1,Data!$1:$1,0)-1)))</f>
        <v>2</v>
      </c>
      <c r="L74" s="203">
        <f ca="1">IF(ISERROR(OFFSET(Data!$A$1,MATCH($A74,Data!$DT:$DT,0)-1,MATCH($B74&amp;"/"&amp;L$1,Data!$1:$1,0)-1))=TRUE,"",IF(OFFSET(Data!$A$1,MATCH($A74,Data!$DT:$DT,0)-1,MATCH($B74&amp;"/"&amp;L$1,Data!$1:$1,0)-1)=0,"",OFFSET(Data!$A$1,MATCH($A74,Data!$DT:$DT,0)-1,MATCH($B74&amp;"/"&amp;L$1,Data!$1:$1,0)-1)))</f>
        <v>3</v>
      </c>
      <c r="M74" s="203">
        <f ca="1">IF(ISERROR(OFFSET(Data!$A$1,MATCH($A74,Data!$DT:$DT,0)-1,MATCH($B74&amp;"/"&amp;M$1,Data!$1:$1,0)-1))=TRUE,"",IF(OFFSET(Data!$A$1,MATCH($A74,Data!$DT:$DT,0)-1,MATCH($B74&amp;"/"&amp;M$1,Data!$1:$1,0)-1)=0,"",OFFSET(Data!$A$1,MATCH($A74,Data!$DT:$DT,0)-1,MATCH($B74&amp;"/"&amp;M$1,Data!$1:$1,0)-1)))</f>
        <v>2</v>
      </c>
      <c r="N74" s="203">
        <f ca="1">IF(ISERROR(OFFSET(Data!$A$1,MATCH($A74,Data!$DT:$DT,0)-1,MATCH($B74&amp;"/"&amp;N$1,Data!$1:$1,0)-1))=TRUE,"",IF(OFFSET(Data!$A$1,MATCH($A74,Data!$DT:$DT,0)-1,MATCH($B74&amp;"/"&amp;N$1,Data!$1:$1,0)-1)=0,"",OFFSET(Data!$A$1,MATCH($A74,Data!$DT:$DT,0)-1,MATCH($B74&amp;"/"&amp;N$1,Data!$1:$1,0)-1)))</f>
        <v>3</v>
      </c>
      <c r="O74" s="203">
        <f ca="1">IF(ISERROR(OFFSET(Data!$A$1,MATCH($A74,Data!$DT:$DT,0)-1,MATCH($B74&amp;"/"&amp;O$1,Data!$1:$1,0)-1))=TRUE,"",IF(OFFSET(Data!$A$1,MATCH($A74,Data!$DT:$DT,0)-1,MATCH($B74&amp;"/"&amp;O$1,Data!$1:$1,0)-1)=0,"",OFFSET(Data!$A$1,MATCH($A74,Data!$DT:$DT,0)-1,MATCH($B74&amp;"/"&amp;O$1,Data!$1:$1,0)-1)))</f>
        <v>3</v>
      </c>
      <c r="P74" s="203">
        <f ca="1">IF(ISERROR(OFFSET(Data!$A$1,MATCH($A74,Data!$DT:$DT,0)-1,MATCH($B74&amp;"/"&amp;P$1,Data!$1:$1,0)-1))=TRUE,"",IF(OFFSET(Data!$A$1,MATCH($A74,Data!$DT:$DT,0)-1,MATCH($B74&amp;"/"&amp;P$1,Data!$1:$1,0)-1)=0,"",OFFSET(Data!$A$1,MATCH($A74,Data!$DT:$DT,0)-1,MATCH($B74&amp;"/"&amp;P$1,Data!$1:$1,0)-1)))</f>
        <v>3</v>
      </c>
      <c r="Q74" s="203">
        <f ca="1">IF(ISERROR(OFFSET(Data!$A$1,MATCH($A74,Data!$DT:$DT,0)-1,MATCH($B74&amp;"/"&amp;Q$1,Data!$1:$1,0)-1))=TRUE,"",IF(OFFSET(Data!$A$1,MATCH($A74,Data!$DT:$DT,0)-1,MATCH($B74&amp;"/"&amp;Q$1,Data!$1:$1,0)-1)=0,"",OFFSET(Data!$A$1,MATCH($A74,Data!$DT:$DT,0)-1,MATCH($B74&amp;"/"&amp;Q$1,Data!$1:$1,0)-1)))</f>
        <v>4</v>
      </c>
      <c r="R74" s="203">
        <f ca="1">IF(ISERROR(OFFSET(Data!$A$1,MATCH($A74,Data!$DT:$DT,0)-1,MATCH($B74&amp;"/"&amp;R$1,Data!$1:$1,0)-1))=TRUE,"",IF(OFFSET(Data!$A$1,MATCH($A74,Data!$DT:$DT,0)-1,MATCH($B74&amp;"/"&amp;R$1,Data!$1:$1,0)-1)=0,"",OFFSET(Data!$A$1,MATCH($A74,Data!$DT:$DT,0)-1,MATCH($B74&amp;"/"&amp;R$1,Data!$1:$1,0)-1)))</f>
        <v>2</v>
      </c>
      <c r="S74" s="203">
        <f ca="1">IF(ISERROR(OFFSET(Data!$A$1,MATCH($A74,Data!$DT:$DT,0)-1,MATCH($B74&amp;"/"&amp;S$1,Data!$1:$1,0)-1))=TRUE,"",IF(OFFSET(Data!$A$1,MATCH($A74,Data!$DT:$DT,0)-1,MATCH($B74&amp;"/"&amp;S$1,Data!$1:$1,0)-1)=0,"",OFFSET(Data!$A$1,MATCH($A74,Data!$DT:$DT,0)-1,MATCH($B74&amp;"/"&amp;S$1,Data!$1:$1,0)-1)))</f>
        <v>2</v>
      </c>
      <c r="T74" s="203">
        <f ca="1">IF(ISERROR(OFFSET(Data!$A$1,MATCH($A74,Data!$DT:$DT,0)-1,MATCH($B74&amp;"/"&amp;T$1,Data!$1:$1,0)-1))=TRUE,"",IF(OFFSET(Data!$A$1,MATCH($A74,Data!$DT:$DT,0)-1,MATCH($B74&amp;"/"&amp;T$1,Data!$1:$1,0)-1)=0,"",OFFSET(Data!$A$1,MATCH($A74,Data!$DT:$DT,0)-1,MATCH($B74&amp;"/"&amp;T$1,Data!$1:$1,0)-1)))</f>
        <v>2</v>
      </c>
      <c r="U74" s="207" t="str">
        <f ca="1">IF(ISERROR(OFFSET(Data!$A$1,MATCH($A74,Data!$DT:$DT,0)-1,MATCH($B74&amp;"/"&amp;U$1,Data!$1:$1,0)-1))=TRUE,"",IF(OFFSET(Data!$A$1,MATCH($A74,Data!$DT:$DT,0)-1,MATCH($B74&amp;"/"&amp;U$1,Data!$1:$1,0)-1)=0,"",OFFSET(Data!$A$1,MATCH($A74,Data!$DT:$DT,0)-1,MATCH($B74&amp;"/"&amp;U$1,Data!$1:$1,0)-1)))</f>
        <v/>
      </c>
      <c r="V74" s="203" t="str">
        <f ca="1">IF(ISERROR(OFFSET(Data!$A$1,MATCH($A74,Data!$DT:$DT,0)-1,MATCH($B74&amp;"/"&amp;V$1,Data!$1:$1,0)-1))=TRUE,"",IF(OFFSET(Data!$A$1,MATCH($A74,Data!$DT:$DT,0)-1,MATCH($B74&amp;"/"&amp;V$1,Data!$1:$1,0)-1)=0,"",OFFSET(Data!$A$1,MATCH($A74,Data!$DT:$DT,0)-1,MATCH($B74&amp;"/"&amp;V$1,Data!$1:$1,0)-1)))</f>
        <v/>
      </c>
      <c r="W74" s="208" t="str">
        <f ca="1">IF(ISERROR(OFFSET(Data!$A$1,MATCH($A74,Data!$DT:$DT,0)-1,MATCH($B74&amp;"/"&amp;W$1,Data!$1:$1,0)-1))=TRUE,"",IF(OFFSET(Data!$A$1,MATCH($A74,Data!$DT:$DT,0)-1,MATCH($B74&amp;"/"&amp;W$1,Data!$1:$1,0)-1)=0,"",OFFSET(Data!$A$1,MATCH($A74,Data!$DT:$DT,0)-1,MATCH($B74&amp;"/"&amp;W$1,Data!$1:$1,0)-1)))</f>
        <v/>
      </c>
      <c r="X74" s="208" t="str">
        <f ca="1">IF(ISERROR(OFFSET(Data!$A$1,MATCH($A74,Data!$DT:$DT,0)-1,MATCH($B74&amp;"/"&amp;X$1,Data!$1:$1,0)-1))=TRUE,"",IF(OFFSET(Data!$A$1,MATCH($A74,Data!$DT:$DT,0)-1,MATCH($B74&amp;"/"&amp;X$1,Data!$1:$1,0)-1)=0,"",OFFSET(Data!$A$1,MATCH($A74,Data!$DT:$DT,0)-1,MATCH($B74&amp;"/"&amp;X$1,Data!$1:$1,0)-1)))</f>
        <v/>
      </c>
      <c r="Y74" s="208" t="str">
        <f ca="1">IF(ISERROR(OFFSET(Data!$A$1,MATCH($A74,Data!$DT:$DT,0)-1,MATCH($B74&amp;"/"&amp;Y$1,Data!$1:$1,0)-1))=TRUE,"",IF(OFFSET(Data!$A$1,MATCH($A74,Data!$DT:$DT,0)-1,MATCH($B74&amp;"/"&amp;Y$1,Data!$1:$1,0)-1)=0,"",OFFSET(Data!$A$1,MATCH($A74,Data!$DT:$DT,0)-1,MATCH($B74&amp;"/"&amp;Y$1,Data!$1:$1,0)-1)))</f>
        <v/>
      </c>
      <c r="Z74" s="208" t="str">
        <f ca="1">IF(ISERROR(OFFSET(Data!$A$1,MATCH($A74,Data!$DT:$DT,0)-1,MATCH($B74&amp;"/"&amp;Z$1,Data!$1:$1,0)-1))=TRUE,"",IF(OFFSET(Data!$A$1,MATCH($A74,Data!$DT:$DT,0)-1,MATCH($B74&amp;"/"&amp;Z$1,Data!$1:$1,0)-1)=0,"",OFFSET(Data!$A$1,MATCH($A74,Data!$DT:$DT,0)-1,MATCH($B74&amp;"/"&amp;Z$1,Data!$1:$1,0)-1)))</f>
        <v/>
      </c>
      <c r="AA74" s="208" t="str">
        <f ca="1">IF(ISERROR(OFFSET(Data!$A$1,MATCH($A74,Data!$DT:$DT,0)-1,MATCH($B74&amp;"/"&amp;AA$1,Data!$1:$1,0)-1))=TRUE,"",IF(OFFSET(Data!$A$1,MATCH($A74,Data!$DT:$DT,0)-1,MATCH($B74&amp;"/"&amp;AA$1,Data!$1:$1,0)-1)=0,"",OFFSET(Data!$A$1,MATCH($A74,Data!$DT:$DT,0)-1,MATCH($B74&amp;"/"&amp;AA$1,Data!$1:$1,0)-1)))</f>
        <v/>
      </c>
      <c r="AB74" s="208" t="str">
        <f ca="1">IF(ISERROR(OFFSET(Data!$A$1,MATCH($A74,Data!$DT:$DT,0)-1,MATCH($B74&amp;"/"&amp;AB$1,Data!$1:$1,0)-1))=TRUE,"",IF(OFFSET(Data!$A$1,MATCH($A74,Data!$DT:$DT,0)-1,MATCH($B74&amp;"/"&amp;AB$1,Data!$1:$1,0)-1)=0,"",OFFSET(Data!$A$1,MATCH($A74,Data!$DT:$DT,0)-1,MATCH($B74&amp;"/"&amp;AB$1,Data!$1:$1,0)-1)))</f>
        <v/>
      </c>
      <c r="AC74" s="208" t="str">
        <f ca="1">IF(ISERROR(OFFSET(Data!$A$1,MATCH($A74,Data!$DT:$DT,0)-1,MATCH($B74&amp;"/"&amp;AC$1,Data!$1:$1,0)-1))=TRUE,"",IF(OFFSET(Data!$A$1,MATCH($A74,Data!$DT:$DT,0)-1,MATCH($B74&amp;"/"&amp;AC$1,Data!$1:$1,0)-1)=0,"",OFFSET(Data!$A$1,MATCH($A74,Data!$DT:$DT,0)-1,MATCH($B74&amp;"/"&amp;AC$1,Data!$1:$1,0)-1)))</f>
        <v/>
      </c>
    </row>
    <row r="75" spans="1:29" s="203" customFormat="1" x14ac:dyDescent="0.25">
      <c r="A75" s="203" t="s">
        <v>71</v>
      </c>
      <c r="B75" s="203" t="s">
        <v>29</v>
      </c>
      <c r="C75" s="203">
        <f ca="1">IF(ISERROR(OFFSET(Data!$A$1,MATCH($A75,Data!$DT:$DT,0)-1,MATCH($B75&amp;"/"&amp;C$1,Data!$1:$1,0)-1))=TRUE,"",IF(OFFSET(Data!$A$1,MATCH($A75,Data!$DT:$DT,0)-1,MATCH($B75&amp;"/"&amp;C$1,Data!$1:$1,0)-1)=0,"",OFFSET(Data!$A$1,MATCH($A75,Data!$DT:$DT,0)-1,MATCH($B75&amp;"/"&amp;C$1,Data!$1:$1,0)-1)))</f>
        <v>4</v>
      </c>
      <c r="D75" s="203">
        <f ca="1">IF(ISERROR(OFFSET(Data!$A$1,MATCH($A75,Data!$DT:$DT,0)-1,MATCH($B75&amp;"/"&amp;D$1,Data!$1:$1,0)-1))=TRUE,"",IF(OFFSET(Data!$A$1,MATCH($A75,Data!$DT:$DT,0)-1,MATCH($B75&amp;"/"&amp;D$1,Data!$1:$1,0)-1)=0,"",OFFSET(Data!$A$1,MATCH($A75,Data!$DT:$DT,0)-1,MATCH($B75&amp;"/"&amp;D$1,Data!$1:$1,0)-1)))</f>
        <v>3.8</v>
      </c>
      <c r="E75" s="203">
        <f ca="1">IF(ISERROR(OFFSET(Data!$A$1,MATCH($A75,Data!$DT:$DT,0)-1,MATCH($B75&amp;"/"&amp;E$1,Data!$1:$1,0)-1))=TRUE,"",IF(OFFSET(Data!$A$1,MATCH($A75,Data!$DT:$DT,0)-1,MATCH($B75&amp;"/"&amp;E$1,Data!$1:$1,0)-1)=0,"",OFFSET(Data!$A$1,MATCH($A75,Data!$DT:$DT,0)-1,MATCH($B75&amp;"/"&amp;E$1,Data!$1:$1,0)-1)))</f>
        <v>3.2</v>
      </c>
      <c r="F75" s="203">
        <f ca="1">IF(ISERROR(OFFSET(Data!$A$1,MATCH($A75,Data!$DT:$DT,0)-1,MATCH($B75&amp;"/"&amp;F$1,Data!$1:$1,0)-1))=TRUE,"",IF(OFFSET(Data!$A$1,MATCH($A75,Data!$DT:$DT,0)-1,MATCH($B75&amp;"/"&amp;F$1,Data!$1:$1,0)-1)=0,"",OFFSET(Data!$A$1,MATCH($A75,Data!$DT:$DT,0)-1,MATCH($B75&amp;"/"&amp;F$1,Data!$1:$1,0)-1)))</f>
        <v>4</v>
      </c>
      <c r="G75" s="203">
        <f ca="1">IF(ISERROR(OFFSET(Data!$A$1,MATCH($A75,Data!$DT:$DT,0)-1,MATCH($B75&amp;"/"&amp;G$1,Data!$1:$1,0)-1))=TRUE,"",IF(OFFSET(Data!$A$1,MATCH($A75,Data!$DT:$DT,0)-1,MATCH($B75&amp;"/"&amp;G$1,Data!$1:$1,0)-1)=0,"",OFFSET(Data!$A$1,MATCH($A75,Data!$DT:$DT,0)-1,MATCH($B75&amp;"/"&amp;G$1,Data!$1:$1,0)-1)))</f>
        <v>2.8</v>
      </c>
      <c r="H75" s="203">
        <f ca="1">IF(ISERROR(OFFSET(Data!$A$1,MATCH($A75,Data!$DT:$DT,0)-1,MATCH($B75&amp;"/"&amp;H$1,Data!$1:$1,0)-1))=TRUE,"",IF(OFFSET(Data!$A$1,MATCH($A75,Data!$DT:$DT,0)-1,MATCH($B75&amp;"/"&amp;H$1,Data!$1:$1,0)-1)=0,"",OFFSET(Data!$A$1,MATCH($A75,Data!$DT:$DT,0)-1,MATCH($B75&amp;"/"&amp;H$1,Data!$1:$1,0)-1)))</f>
        <v>2.8</v>
      </c>
      <c r="I75" s="203">
        <f ca="1">IF(ISERROR(OFFSET(Data!$A$1,MATCH($A75,Data!$DT:$DT,0)-1,MATCH($B75&amp;"/"&amp;I$1,Data!$1:$1,0)-1))=TRUE,"",IF(OFFSET(Data!$A$1,MATCH($A75,Data!$DT:$DT,0)-1,MATCH($B75&amp;"/"&amp;I$1,Data!$1:$1,0)-1)=0,"",OFFSET(Data!$A$1,MATCH($A75,Data!$DT:$DT,0)-1,MATCH($B75&amp;"/"&amp;I$1,Data!$1:$1,0)-1)))</f>
        <v>3.2</v>
      </c>
      <c r="J75" s="203">
        <f ca="1">IF(ISERROR(OFFSET(Data!$A$1,MATCH($A75,Data!$DT:$DT,0)-1,MATCH($B75&amp;"/"&amp;J$1,Data!$1:$1,0)-1))=TRUE,"",IF(OFFSET(Data!$A$1,MATCH($A75,Data!$DT:$DT,0)-1,MATCH($B75&amp;"/"&amp;J$1,Data!$1:$1,0)-1)=0,"",OFFSET(Data!$A$1,MATCH($A75,Data!$DT:$DT,0)-1,MATCH($B75&amp;"/"&amp;J$1,Data!$1:$1,0)-1)))</f>
        <v>2.6</v>
      </c>
      <c r="K75" s="203">
        <f ca="1">IF(ISERROR(OFFSET(Data!$A$1,MATCH($A75,Data!$DT:$DT,0)-1,MATCH($B75&amp;"/"&amp;K$1,Data!$1:$1,0)-1))=TRUE,"",IF(OFFSET(Data!$A$1,MATCH($A75,Data!$DT:$DT,0)-1,MATCH($B75&amp;"/"&amp;K$1,Data!$1:$1,0)-1)=0,"",OFFSET(Data!$A$1,MATCH($A75,Data!$DT:$DT,0)-1,MATCH($B75&amp;"/"&amp;K$1,Data!$1:$1,0)-1)))</f>
        <v>2.4</v>
      </c>
      <c r="L75" s="203">
        <f ca="1">IF(ISERROR(OFFSET(Data!$A$1,MATCH($A75,Data!$DT:$DT,0)-1,MATCH($B75&amp;"/"&amp;L$1,Data!$1:$1,0)-1))=TRUE,"",IF(OFFSET(Data!$A$1,MATCH($A75,Data!$DT:$DT,0)-1,MATCH($B75&amp;"/"&amp;L$1,Data!$1:$1,0)-1)=0,"",OFFSET(Data!$A$1,MATCH($A75,Data!$DT:$DT,0)-1,MATCH($B75&amp;"/"&amp;L$1,Data!$1:$1,0)-1)))</f>
        <v>3</v>
      </c>
      <c r="M75" s="203">
        <f ca="1">IF(ISERROR(OFFSET(Data!$A$1,MATCH($A75,Data!$DT:$DT,0)-1,MATCH($B75&amp;"/"&amp;M$1,Data!$1:$1,0)-1))=TRUE,"",IF(OFFSET(Data!$A$1,MATCH($A75,Data!$DT:$DT,0)-1,MATCH($B75&amp;"/"&amp;M$1,Data!$1:$1,0)-1)=0,"",OFFSET(Data!$A$1,MATCH($A75,Data!$DT:$DT,0)-1,MATCH($B75&amp;"/"&amp;M$1,Data!$1:$1,0)-1)))</f>
        <v>2.8</v>
      </c>
      <c r="N75" s="203">
        <f ca="1">IF(ISERROR(OFFSET(Data!$A$1,MATCH($A75,Data!$DT:$DT,0)-1,MATCH($B75&amp;"/"&amp;N$1,Data!$1:$1,0)-1))=TRUE,"",IF(OFFSET(Data!$A$1,MATCH($A75,Data!$DT:$DT,0)-1,MATCH($B75&amp;"/"&amp;N$1,Data!$1:$1,0)-1)=0,"",OFFSET(Data!$A$1,MATCH($A75,Data!$DT:$DT,0)-1,MATCH($B75&amp;"/"&amp;N$1,Data!$1:$1,0)-1)))</f>
        <v>2.6</v>
      </c>
      <c r="O75" s="203">
        <f ca="1">IF(ISERROR(OFFSET(Data!$A$1,MATCH($A75,Data!$DT:$DT,0)-1,MATCH($B75&amp;"/"&amp;O$1,Data!$1:$1,0)-1))=TRUE,"",IF(OFFSET(Data!$A$1,MATCH($A75,Data!$DT:$DT,0)-1,MATCH($B75&amp;"/"&amp;O$1,Data!$1:$1,0)-1)=0,"",OFFSET(Data!$A$1,MATCH($A75,Data!$DT:$DT,0)-1,MATCH($B75&amp;"/"&amp;O$1,Data!$1:$1,0)-1)))</f>
        <v>3.8</v>
      </c>
      <c r="P75" s="203">
        <f ca="1">IF(ISERROR(OFFSET(Data!$A$1,MATCH($A75,Data!$DT:$DT,0)-1,MATCH($B75&amp;"/"&amp;P$1,Data!$1:$1,0)-1))=TRUE,"",IF(OFFSET(Data!$A$1,MATCH($A75,Data!$DT:$DT,0)-1,MATCH($B75&amp;"/"&amp;P$1,Data!$1:$1,0)-1)=0,"",OFFSET(Data!$A$1,MATCH($A75,Data!$DT:$DT,0)-1,MATCH($B75&amp;"/"&amp;P$1,Data!$1:$1,0)-1)))</f>
        <v>3.6</v>
      </c>
      <c r="Q75" s="203">
        <f ca="1">IF(ISERROR(OFFSET(Data!$A$1,MATCH($A75,Data!$DT:$DT,0)-1,MATCH($B75&amp;"/"&amp;Q$1,Data!$1:$1,0)-1))=TRUE,"",IF(OFFSET(Data!$A$1,MATCH($A75,Data!$DT:$DT,0)-1,MATCH($B75&amp;"/"&amp;Q$1,Data!$1:$1,0)-1)=0,"",OFFSET(Data!$A$1,MATCH($A75,Data!$DT:$DT,0)-1,MATCH($B75&amp;"/"&amp;Q$1,Data!$1:$1,0)-1)))</f>
        <v>4.4000000000000004</v>
      </c>
      <c r="R75" s="203">
        <f ca="1">IF(ISERROR(OFFSET(Data!$A$1,MATCH($A75,Data!$DT:$DT,0)-1,MATCH($B75&amp;"/"&amp;R$1,Data!$1:$1,0)-1))=TRUE,"",IF(OFFSET(Data!$A$1,MATCH($A75,Data!$DT:$DT,0)-1,MATCH($B75&amp;"/"&amp;R$1,Data!$1:$1,0)-1)=0,"",OFFSET(Data!$A$1,MATCH($A75,Data!$DT:$DT,0)-1,MATCH($B75&amp;"/"&amp;R$1,Data!$1:$1,0)-1)))</f>
        <v>3</v>
      </c>
      <c r="S75" s="203">
        <f ca="1">IF(ISERROR(OFFSET(Data!$A$1,MATCH($A75,Data!$DT:$DT,0)-1,MATCH($B75&amp;"/"&amp;S$1,Data!$1:$1,0)-1))=TRUE,"",IF(OFFSET(Data!$A$1,MATCH($A75,Data!$DT:$DT,0)-1,MATCH($B75&amp;"/"&amp;S$1,Data!$1:$1,0)-1)=0,"",OFFSET(Data!$A$1,MATCH($A75,Data!$DT:$DT,0)-1,MATCH($B75&amp;"/"&amp;S$1,Data!$1:$1,0)-1)))</f>
        <v>2.2000000000000002</v>
      </c>
      <c r="T75" s="203">
        <f ca="1">IF(ISERROR(OFFSET(Data!$A$1,MATCH($A75,Data!$DT:$DT,0)-1,MATCH($B75&amp;"/"&amp;T$1,Data!$1:$1,0)-1))=TRUE,"",IF(OFFSET(Data!$A$1,MATCH($A75,Data!$DT:$DT,0)-1,MATCH($B75&amp;"/"&amp;T$1,Data!$1:$1,0)-1)=0,"",OFFSET(Data!$A$1,MATCH($A75,Data!$DT:$DT,0)-1,MATCH($B75&amp;"/"&amp;T$1,Data!$1:$1,0)-1)))</f>
        <v>2.2000000000000002</v>
      </c>
      <c r="U75" s="207" t="str">
        <f ca="1">IF(ISERROR(OFFSET(Data!$A$1,MATCH($A75,Data!$DT:$DT,0)-1,MATCH($B75&amp;"/"&amp;U$1,Data!$1:$1,0)-1))=TRUE,"",IF(OFFSET(Data!$A$1,MATCH($A75,Data!$DT:$DT,0)-1,MATCH($B75&amp;"/"&amp;U$1,Data!$1:$1,0)-1)=0,"",OFFSET(Data!$A$1,MATCH($A75,Data!$DT:$DT,0)-1,MATCH($B75&amp;"/"&amp;U$1,Data!$1:$1,0)-1)))</f>
        <v/>
      </c>
      <c r="V75" s="203" t="str">
        <f ca="1">IF(ISERROR(OFFSET(Data!$A$1,MATCH($A75,Data!$DT:$DT,0)-1,MATCH($B75&amp;"/"&amp;V$1,Data!$1:$1,0)-1))=TRUE,"",IF(OFFSET(Data!$A$1,MATCH($A75,Data!$DT:$DT,0)-1,MATCH($B75&amp;"/"&amp;V$1,Data!$1:$1,0)-1)=0,"",OFFSET(Data!$A$1,MATCH($A75,Data!$DT:$DT,0)-1,MATCH($B75&amp;"/"&amp;V$1,Data!$1:$1,0)-1)))</f>
        <v/>
      </c>
      <c r="W75" s="208" t="str">
        <f ca="1">IF(ISERROR(OFFSET(Data!$A$1,MATCH($A75,Data!$DT:$DT,0)-1,MATCH($B75&amp;"/"&amp;W$1,Data!$1:$1,0)-1))=TRUE,"",IF(OFFSET(Data!$A$1,MATCH($A75,Data!$DT:$DT,0)-1,MATCH($B75&amp;"/"&amp;W$1,Data!$1:$1,0)-1)=0,"",OFFSET(Data!$A$1,MATCH($A75,Data!$DT:$DT,0)-1,MATCH($B75&amp;"/"&amp;W$1,Data!$1:$1,0)-1)))</f>
        <v/>
      </c>
      <c r="X75" s="208" t="str">
        <f ca="1">IF(ISERROR(OFFSET(Data!$A$1,MATCH($A75,Data!$DT:$DT,0)-1,MATCH($B75&amp;"/"&amp;X$1,Data!$1:$1,0)-1))=TRUE,"",IF(OFFSET(Data!$A$1,MATCH($A75,Data!$DT:$DT,0)-1,MATCH($B75&amp;"/"&amp;X$1,Data!$1:$1,0)-1)=0,"",OFFSET(Data!$A$1,MATCH($A75,Data!$DT:$DT,0)-1,MATCH($B75&amp;"/"&amp;X$1,Data!$1:$1,0)-1)))</f>
        <v/>
      </c>
      <c r="Y75" s="208" t="str">
        <f ca="1">IF(ISERROR(OFFSET(Data!$A$1,MATCH($A75,Data!$DT:$DT,0)-1,MATCH($B75&amp;"/"&amp;Y$1,Data!$1:$1,0)-1))=TRUE,"",IF(OFFSET(Data!$A$1,MATCH($A75,Data!$DT:$DT,0)-1,MATCH($B75&amp;"/"&amp;Y$1,Data!$1:$1,0)-1)=0,"",OFFSET(Data!$A$1,MATCH($A75,Data!$DT:$DT,0)-1,MATCH($B75&amp;"/"&amp;Y$1,Data!$1:$1,0)-1)))</f>
        <v/>
      </c>
      <c r="Z75" s="208" t="str">
        <f ca="1">IF(ISERROR(OFFSET(Data!$A$1,MATCH($A75,Data!$DT:$DT,0)-1,MATCH($B75&amp;"/"&amp;Z$1,Data!$1:$1,0)-1))=TRUE,"",IF(OFFSET(Data!$A$1,MATCH($A75,Data!$DT:$DT,0)-1,MATCH($B75&amp;"/"&amp;Z$1,Data!$1:$1,0)-1)=0,"",OFFSET(Data!$A$1,MATCH($A75,Data!$DT:$DT,0)-1,MATCH($B75&amp;"/"&amp;Z$1,Data!$1:$1,0)-1)))</f>
        <v/>
      </c>
      <c r="AA75" s="208" t="str">
        <f ca="1">IF(ISERROR(OFFSET(Data!$A$1,MATCH($A75,Data!$DT:$DT,0)-1,MATCH($B75&amp;"/"&amp;AA$1,Data!$1:$1,0)-1))=TRUE,"",IF(OFFSET(Data!$A$1,MATCH($A75,Data!$DT:$DT,0)-1,MATCH($B75&amp;"/"&amp;AA$1,Data!$1:$1,0)-1)=0,"",OFFSET(Data!$A$1,MATCH($A75,Data!$DT:$DT,0)-1,MATCH($B75&amp;"/"&amp;AA$1,Data!$1:$1,0)-1)))</f>
        <v/>
      </c>
      <c r="AB75" s="208" t="str">
        <f ca="1">IF(ISERROR(OFFSET(Data!$A$1,MATCH($A75,Data!$DT:$DT,0)-1,MATCH($B75&amp;"/"&amp;AB$1,Data!$1:$1,0)-1))=TRUE,"",IF(OFFSET(Data!$A$1,MATCH($A75,Data!$DT:$DT,0)-1,MATCH($B75&amp;"/"&amp;AB$1,Data!$1:$1,0)-1)=0,"",OFFSET(Data!$A$1,MATCH($A75,Data!$DT:$DT,0)-1,MATCH($B75&amp;"/"&amp;AB$1,Data!$1:$1,0)-1)))</f>
        <v/>
      </c>
      <c r="AC75" s="208" t="str">
        <f ca="1">IF(ISERROR(OFFSET(Data!$A$1,MATCH($A75,Data!$DT:$DT,0)-1,MATCH($B75&amp;"/"&amp;AC$1,Data!$1:$1,0)-1))=TRUE,"",IF(OFFSET(Data!$A$1,MATCH($A75,Data!$DT:$DT,0)-1,MATCH($B75&amp;"/"&amp;AC$1,Data!$1:$1,0)-1)=0,"",OFFSET(Data!$A$1,MATCH($A75,Data!$DT:$DT,0)-1,MATCH($B75&amp;"/"&amp;AC$1,Data!$1:$1,0)-1)))</f>
        <v/>
      </c>
    </row>
    <row r="76" spans="1:29" s="203" customFormat="1" x14ac:dyDescent="0.25">
      <c r="A76" s="203" t="s">
        <v>138</v>
      </c>
      <c r="B76" s="203" t="s">
        <v>29</v>
      </c>
      <c r="C76" s="203">
        <f ca="1">IF(ISERROR(OFFSET(Data!$A$1,MATCH($A76,Data!$DT:$DT,0)-1,MATCH($B76&amp;"/"&amp;C$1,Data!$1:$1,0)-1))=TRUE,"",IF(OFFSET(Data!$A$1,MATCH($A76,Data!$DT:$DT,0)-1,MATCH($B76&amp;"/"&amp;C$1,Data!$1:$1,0)-1)=0,"",OFFSET(Data!$A$1,MATCH($A76,Data!$DT:$DT,0)-1,MATCH($B76&amp;"/"&amp;C$1,Data!$1:$1,0)-1)))</f>
        <v>4</v>
      </c>
      <c r="D76" s="203">
        <f ca="1">IF(ISERROR(OFFSET(Data!$A$1,MATCH($A76,Data!$DT:$DT,0)-1,MATCH($B76&amp;"/"&amp;D$1,Data!$1:$1,0)-1))=TRUE,"",IF(OFFSET(Data!$A$1,MATCH($A76,Data!$DT:$DT,0)-1,MATCH($B76&amp;"/"&amp;D$1,Data!$1:$1,0)-1)=0,"",OFFSET(Data!$A$1,MATCH($A76,Data!$DT:$DT,0)-1,MATCH($B76&amp;"/"&amp;D$1,Data!$1:$1,0)-1)))</f>
        <v>3.5</v>
      </c>
      <c r="E76" s="203">
        <f ca="1">IF(ISERROR(OFFSET(Data!$A$1,MATCH($A76,Data!$DT:$DT,0)-1,MATCH($B76&amp;"/"&amp;E$1,Data!$1:$1,0)-1))=TRUE,"",IF(OFFSET(Data!$A$1,MATCH($A76,Data!$DT:$DT,0)-1,MATCH($B76&amp;"/"&amp;E$1,Data!$1:$1,0)-1)=0,"",OFFSET(Data!$A$1,MATCH($A76,Data!$DT:$DT,0)-1,MATCH($B76&amp;"/"&amp;E$1,Data!$1:$1,0)-1)))</f>
        <v>3.3</v>
      </c>
      <c r="F76" s="203">
        <f ca="1">IF(ISERROR(OFFSET(Data!$A$1,MATCH($A76,Data!$DT:$DT,0)-1,MATCH($B76&amp;"/"&amp;F$1,Data!$1:$1,0)-1))=TRUE,"",IF(OFFSET(Data!$A$1,MATCH($A76,Data!$DT:$DT,0)-1,MATCH($B76&amp;"/"&amp;F$1,Data!$1:$1,0)-1)=0,"",OFFSET(Data!$A$1,MATCH($A76,Data!$DT:$DT,0)-1,MATCH($B76&amp;"/"&amp;F$1,Data!$1:$1,0)-1)))</f>
        <v>3.9</v>
      </c>
      <c r="G76" s="203">
        <f ca="1">IF(ISERROR(OFFSET(Data!$A$1,MATCH($A76,Data!$DT:$DT,0)-1,MATCH($B76&amp;"/"&amp;G$1,Data!$1:$1,0)-1))=TRUE,"",IF(OFFSET(Data!$A$1,MATCH($A76,Data!$DT:$DT,0)-1,MATCH($B76&amp;"/"&amp;G$1,Data!$1:$1,0)-1)=0,"",OFFSET(Data!$A$1,MATCH($A76,Data!$DT:$DT,0)-1,MATCH($B76&amp;"/"&amp;G$1,Data!$1:$1,0)-1)))</f>
        <v>2.9</v>
      </c>
      <c r="H76" s="203">
        <f ca="1">IF(ISERROR(OFFSET(Data!$A$1,MATCH($A76,Data!$DT:$DT,0)-1,MATCH($B76&amp;"/"&amp;H$1,Data!$1:$1,0)-1))=TRUE,"",IF(OFFSET(Data!$A$1,MATCH($A76,Data!$DT:$DT,0)-1,MATCH($B76&amp;"/"&amp;H$1,Data!$1:$1,0)-1)=0,"",OFFSET(Data!$A$1,MATCH($A76,Data!$DT:$DT,0)-1,MATCH($B76&amp;"/"&amp;H$1,Data!$1:$1,0)-1)))</f>
        <v>2.6</v>
      </c>
      <c r="I76" s="203">
        <f ca="1">IF(ISERROR(OFFSET(Data!$A$1,MATCH($A76,Data!$DT:$DT,0)-1,MATCH($B76&amp;"/"&amp;I$1,Data!$1:$1,0)-1))=TRUE,"",IF(OFFSET(Data!$A$1,MATCH($A76,Data!$DT:$DT,0)-1,MATCH($B76&amp;"/"&amp;I$1,Data!$1:$1,0)-1)=0,"",OFFSET(Data!$A$1,MATCH($A76,Data!$DT:$DT,0)-1,MATCH($B76&amp;"/"&amp;I$1,Data!$1:$1,0)-1)))</f>
        <v>3.4</v>
      </c>
      <c r="J76" s="203">
        <f ca="1">IF(ISERROR(OFFSET(Data!$A$1,MATCH($A76,Data!$DT:$DT,0)-1,MATCH($B76&amp;"/"&amp;J$1,Data!$1:$1,0)-1))=TRUE,"",IF(OFFSET(Data!$A$1,MATCH($A76,Data!$DT:$DT,0)-1,MATCH($B76&amp;"/"&amp;J$1,Data!$1:$1,0)-1)=0,"",OFFSET(Data!$A$1,MATCH($A76,Data!$DT:$DT,0)-1,MATCH($B76&amp;"/"&amp;J$1,Data!$1:$1,0)-1)))</f>
        <v>2.8</v>
      </c>
      <c r="K76" s="203">
        <f ca="1">IF(ISERROR(OFFSET(Data!$A$1,MATCH($A76,Data!$DT:$DT,0)-1,MATCH($B76&amp;"/"&amp;K$1,Data!$1:$1,0)-1))=TRUE,"",IF(OFFSET(Data!$A$1,MATCH($A76,Data!$DT:$DT,0)-1,MATCH($B76&amp;"/"&amp;K$1,Data!$1:$1,0)-1)=0,"",OFFSET(Data!$A$1,MATCH($A76,Data!$DT:$DT,0)-1,MATCH($B76&amp;"/"&amp;K$1,Data!$1:$1,0)-1)))</f>
        <v>2.4</v>
      </c>
      <c r="L76" s="203">
        <f ca="1">IF(ISERROR(OFFSET(Data!$A$1,MATCH($A76,Data!$DT:$DT,0)-1,MATCH($B76&amp;"/"&amp;L$1,Data!$1:$1,0)-1))=TRUE,"",IF(OFFSET(Data!$A$1,MATCH($A76,Data!$DT:$DT,0)-1,MATCH($B76&amp;"/"&amp;L$1,Data!$1:$1,0)-1)=0,"",OFFSET(Data!$A$1,MATCH($A76,Data!$DT:$DT,0)-1,MATCH($B76&amp;"/"&amp;L$1,Data!$1:$1,0)-1)))</f>
        <v>3</v>
      </c>
      <c r="M76" s="203">
        <f ca="1">IF(ISERROR(OFFSET(Data!$A$1,MATCH($A76,Data!$DT:$DT,0)-1,MATCH($B76&amp;"/"&amp;M$1,Data!$1:$1,0)-1))=TRUE,"",IF(OFFSET(Data!$A$1,MATCH($A76,Data!$DT:$DT,0)-1,MATCH($B76&amp;"/"&amp;M$1,Data!$1:$1,0)-1)=0,"",OFFSET(Data!$A$1,MATCH($A76,Data!$DT:$DT,0)-1,MATCH($B76&amp;"/"&amp;M$1,Data!$1:$1,0)-1)))</f>
        <v>3.1</v>
      </c>
      <c r="N76" s="203">
        <f ca="1">IF(ISERROR(OFFSET(Data!$A$1,MATCH($A76,Data!$DT:$DT,0)-1,MATCH($B76&amp;"/"&amp;N$1,Data!$1:$1,0)-1))=TRUE,"",IF(OFFSET(Data!$A$1,MATCH($A76,Data!$DT:$DT,0)-1,MATCH($B76&amp;"/"&amp;N$1,Data!$1:$1,0)-1)=0,"",OFFSET(Data!$A$1,MATCH($A76,Data!$DT:$DT,0)-1,MATCH($B76&amp;"/"&amp;N$1,Data!$1:$1,0)-1)))</f>
        <v>2.8</v>
      </c>
      <c r="O76" s="203">
        <f ca="1">IF(ISERROR(OFFSET(Data!$A$1,MATCH($A76,Data!$DT:$DT,0)-1,MATCH($B76&amp;"/"&amp;O$1,Data!$1:$1,0)-1))=TRUE,"",IF(OFFSET(Data!$A$1,MATCH($A76,Data!$DT:$DT,0)-1,MATCH($B76&amp;"/"&amp;O$1,Data!$1:$1,0)-1)=0,"",OFFSET(Data!$A$1,MATCH($A76,Data!$DT:$DT,0)-1,MATCH($B76&amp;"/"&amp;O$1,Data!$1:$1,0)-1)))</f>
        <v>3.6</v>
      </c>
      <c r="P76" s="203">
        <f ca="1">IF(ISERROR(OFFSET(Data!$A$1,MATCH($A76,Data!$DT:$DT,0)-1,MATCH($B76&amp;"/"&amp;P$1,Data!$1:$1,0)-1))=TRUE,"",IF(OFFSET(Data!$A$1,MATCH($A76,Data!$DT:$DT,0)-1,MATCH($B76&amp;"/"&amp;P$1,Data!$1:$1,0)-1)=0,"",OFFSET(Data!$A$1,MATCH($A76,Data!$DT:$DT,0)-1,MATCH($B76&amp;"/"&amp;P$1,Data!$1:$1,0)-1)))</f>
        <v>3.5</v>
      </c>
      <c r="Q76" s="203">
        <f ca="1">IF(ISERROR(OFFSET(Data!$A$1,MATCH($A76,Data!$DT:$DT,0)-1,MATCH($B76&amp;"/"&amp;Q$1,Data!$1:$1,0)-1))=TRUE,"",IF(OFFSET(Data!$A$1,MATCH($A76,Data!$DT:$DT,0)-1,MATCH($B76&amp;"/"&amp;Q$1,Data!$1:$1,0)-1)=0,"",OFFSET(Data!$A$1,MATCH($A76,Data!$DT:$DT,0)-1,MATCH($B76&amp;"/"&amp;Q$1,Data!$1:$1,0)-1)))</f>
        <v>4.0999999999999996</v>
      </c>
      <c r="R76" s="203">
        <f ca="1">IF(ISERROR(OFFSET(Data!$A$1,MATCH($A76,Data!$DT:$DT,0)-1,MATCH($B76&amp;"/"&amp;R$1,Data!$1:$1,0)-1))=TRUE,"",IF(OFFSET(Data!$A$1,MATCH($A76,Data!$DT:$DT,0)-1,MATCH($B76&amp;"/"&amp;R$1,Data!$1:$1,0)-1)=0,"",OFFSET(Data!$A$1,MATCH($A76,Data!$DT:$DT,0)-1,MATCH($B76&amp;"/"&amp;R$1,Data!$1:$1,0)-1)))</f>
        <v>3</v>
      </c>
      <c r="S76" s="203">
        <f ca="1">IF(ISERROR(OFFSET(Data!$A$1,MATCH($A76,Data!$DT:$DT,0)-1,MATCH($B76&amp;"/"&amp;S$1,Data!$1:$1,0)-1))=TRUE,"",IF(OFFSET(Data!$A$1,MATCH($A76,Data!$DT:$DT,0)-1,MATCH($B76&amp;"/"&amp;S$1,Data!$1:$1,0)-1)=0,"",OFFSET(Data!$A$1,MATCH($A76,Data!$DT:$DT,0)-1,MATCH($B76&amp;"/"&amp;S$1,Data!$1:$1,0)-1)))</f>
        <v>2.5</v>
      </c>
      <c r="T76" s="203">
        <f ca="1">IF(ISERROR(OFFSET(Data!$A$1,MATCH($A76,Data!$DT:$DT,0)-1,MATCH($B76&amp;"/"&amp;T$1,Data!$1:$1,0)-1))=TRUE,"",IF(OFFSET(Data!$A$1,MATCH($A76,Data!$DT:$DT,0)-1,MATCH($B76&amp;"/"&amp;T$1,Data!$1:$1,0)-1)=0,"",OFFSET(Data!$A$1,MATCH($A76,Data!$DT:$DT,0)-1,MATCH($B76&amp;"/"&amp;T$1,Data!$1:$1,0)-1)))</f>
        <v>2.4</v>
      </c>
      <c r="U76" s="207" t="str">
        <f ca="1">IF(ISERROR(OFFSET(Data!$A$1,MATCH($A76,Data!$DT:$DT,0)-1,MATCH($B76&amp;"/"&amp;U$1,Data!$1:$1,0)-1))=TRUE,"",IF(OFFSET(Data!$A$1,MATCH($A76,Data!$DT:$DT,0)-1,MATCH($B76&amp;"/"&amp;U$1,Data!$1:$1,0)-1)=0,"",OFFSET(Data!$A$1,MATCH($A76,Data!$DT:$DT,0)-1,MATCH($B76&amp;"/"&amp;U$1,Data!$1:$1,0)-1)))</f>
        <v/>
      </c>
      <c r="V76" s="203" t="str">
        <f ca="1">IF(ISERROR(OFFSET(Data!$A$1,MATCH($A76,Data!$DT:$DT,0)-1,MATCH($B76&amp;"/"&amp;V$1,Data!$1:$1,0)-1))=TRUE,"",IF(OFFSET(Data!$A$1,MATCH($A76,Data!$DT:$DT,0)-1,MATCH($B76&amp;"/"&amp;V$1,Data!$1:$1,0)-1)=0,"",OFFSET(Data!$A$1,MATCH($A76,Data!$DT:$DT,0)-1,MATCH($B76&amp;"/"&amp;V$1,Data!$1:$1,0)-1)))</f>
        <v/>
      </c>
      <c r="W76" s="208" t="str">
        <f ca="1">IF(ISERROR(OFFSET(Data!$A$1,MATCH($A76,Data!$DT:$DT,0)-1,MATCH($B76&amp;"/"&amp;W$1,Data!$1:$1,0)-1))=TRUE,"",IF(OFFSET(Data!$A$1,MATCH($A76,Data!$DT:$DT,0)-1,MATCH($B76&amp;"/"&amp;W$1,Data!$1:$1,0)-1)=0,"",OFFSET(Data!$A$1,MATCH($A76,Data!$DT:$DT,0)-1,MATCH($B76&amp;"/"&amp;W$1,Data!$1:$1,0)-1)))</f>
        <v/>
      </c>
      <c r="X76" s="208" t="str">
        <f ca="1">IF(ISERROR(OFFSET(Data!$A$1,MATCH($A76,Data!$DT:$DT,0)-1,MATCH($B76&amp;"/"&amp;X$1,Data!$1:$1,0)-1))=TRUE,"",IF(OFFSET(Data!$A$1,MATCH($A76,Data!$DT:$DT,0)-1,MATCH($B76&amp;"/"&amp;X$1,Data!$1:$1,0)-1)=0,"",OFFSET(Data!$A$1,MATCH($A76,Data!$DT:$DT,0)-1,MATCH($B76&amp;"/"&amp;X$1,Data!$1:$1,0)-1)))</f>
        <v/>
      </c>
      <c r="Y76" s="208" t="str">
        <f ca="1">IF(ISERROR(OFFSET(Data!$A$1,MATCH($A76,Data!$DT:$DT,0)-1,MATCH($B76&amp;"/"&amp;Y$1,Data!$1:$1,0)-1))=TRUE,"",IF(OFFSET(Data!$A$1,MATCH($A76,Data!$DT:$DT,0)-1,MATCH($B76&amp;"/"&amp;Y$1,Data!$1:$1,0)-1)=0,"",OFFSET(Data!$A$1,MATCH($A76,Data!$DT:$DT,0)-1,MATCH($B76&amp;"/"&amp;Y$1,Data!$1:$1,0)-1)))</f>
        <v/>
      </c>
      <c r="Z76" s="208" t="str">
        <f ca="1">IF(ISERROR(OFFSET(Data!$A$1,MATCH($A76,Data!$DT:$DT,0)-1,MATCH($B76&amp;"/"&amp;Z$1,Data!$1:$1,0)-1))=TRUE,"",IF(OFFSET(Data!$A$1,MATCH($A76,Data!$DT:$DT,0)-1,MATCH($B76&amp;"/"&amp;Z$1,Data!$1:$1,0)-1)=0,"",OFFSET(Data!$A$1,MATCH($A76,Data!$DT:$DT,0)-1,MATCH($B76&amp;"/"&amp;Z$1,Data!$1:$1,0)-1)))</f>
        <v/>
      </c>
      <c r="AA76" s="208" t="str">
        <f ca="1">IF(ISERROR(OFFSET(Data!$A$1,MATCH($A76,Data!$DT:$DT,0)-1,MATCH($B76&amp;"/"&amp;AA$1,Data!$1:$1,0)-1))=TRUE,"",IF(OFFSET(Data!$A$1,MATCH($A76,Data!$DT:$DT,0)-1,MATCH($B76&amp;"/"&amp;AA$1,Data!$1:$1,0)-1)=0,"",OFFSET(Data!$A$1,MATCH($A76,Data!$DT:$DT,0)-1,MATCH($B76&amp;"/"&amp;AA$1,Data!$1:$1,0)-1)))</f>
        <v/>
      </c>
      <c r="AB76" s="208" t="str">
        <f ca="1">IF(ISERROR(OFFSET(Data!$A$1,MATCH($A76,Data!$DT:$DT,0)-1,MATCH($B76&amp;"/"&amp;AB$1,Data!$1:$1,0)-1))=TRUE,"",IF(OFFSET(Data!$A$1,MATCH($A76,Data!$DT:$DT,0)-1,MATCH($B76&amp;"/"&amp;AB$1,Data!$1:$1,0)-1)=0,"",OFFSET(Data!$A$1,MATCH($A76,Data!$DT:$DT,0)-1,MATCH($B76&amp;"/"&amp;AB$1,Data!$1:$1,0)-1)))</f>
        <v/>
      </c>
      <c r="AC76" s="208" t="str">
        <f ca="1">IF(ISERROR(OFFSET(Data!$A$1,MATCH($A76,Data!$DT:$DT,0)-1,MATCH($B76&amp;"/"&amp;AC$1,Data!$1:$1,0)-1))=TRUE,"",IF(OFFSET(Data!$A$1,MATCH($A76,Data!$DT:$DT,0)-1,MATCH($B76&amp;"/"&amp;AC$1,Data!$1:$1,0)-1)=0,"",OFFSET(Data!$A$1,MATCH($A76,Data!$DT:$DT,0)-1,MATCH($B76&amp;"/"&amp;AC$1,Data!$1:$1,0)-1)))</f>
        <v/>
      </c>
    </row>
    <row r="77" spans="1:29" s="203" customFormat="1" x14ac:dyDescent="0.25">
      <c r="A77" s="203" t="s">
        <v>141</v>
      </c>
      <c r="B77" s="203" t="s">
        <v>29</v>
      </c>
      <c r="C77" s="203">
        <f ca="1">IF(ISERROR(OFFSET(Data!$A$1,MATCH($A77,Data!$DT:$DT,0)-1,MATCH($B77&amp;"/"&amp;C$1,Data!$1:$1,0)-1))=TRUE,"",IF(OFFSET(Data!$A$1,MATCH($A77,Data!$DT:$DT,0)-1,MATCH($B77&amp;"/"&amp;C$1,Data!$1:$1,0)-1)=0,"",OFFSET(Data!$A$1,MATCH($A77,Data!$DT:$DT,0)-1,MATCH($B77&amp;"/"&amp;C$1,Data!$1:$1,0)-1)))</f>
        <v>3.9523809523809526</v>
      </c>
      <c r="D77" s="203">
        <f ca="1">IF(ISERROR(OFFSET(Data!$A$1,MATCH($A77,Data!$DT:$DT,0)-1,MATCH($B77&amp;"/"&amp;D$1,Data!$1:$1,0)-1))=TRUE,"",IF(OFFSET(Data!$A$1,MATCH($A77,Data!$DT:$DT,0)-1,MATCH($B77&amp;"/"&amp;D$1,Data!$1:$1,0)-1)=0,"",OFFSET(Data!$A$1,MATCH($A77,Data!$DT:$DT,0)-1,MATCH($B77&amp;"/"&amp;D$1,Data!$1:$1,0)-1)))</f>
        <v>3.5714285714285716</v>
      </c>
      <c r="E77" s="203">
        <f ca="1">IF(ISERROR(OFFSET(Data!$A$1,MATCH($A77,Data!$DT:$DT,0)-1,MATCH($B77&amp;"/"&amp;E$1,Data!$1:$1,0)-1))=TRUE,"",IF(OFFSET(Data!$A$1,MATCH($A77,Data!$DT:$DT,0)-1,MATCH($B77&amp;"/"&amp;E$1,Data!$1:$1,0)-1)=0,"",OFFSET(Data!$A$1,MATCH($A77,Data!$DT:$DT,0)-1,MATCH($B77&amp;"/"&amp;E$1,Data!$1:$1,0)-1)))</f>
        <v>3.2380952380952381</v>
      </c>
      <c r="F77" s="203">
        <f ca="1">IF(ISERROR(OFFSET(Data!$A$1,MATCH($A77,Data!$DT:$DT,0)-1,MATCH($B77&amp;"/"&amp;F$1,Data!$1:$1,0)-1))=TRUE,"",IF(OFFSET(Data!$A$1,MATCH($A77,Data!$DT:$DT,0)-1,MATCH($B77&amp;"/"&amp;F$1,Data!$1:$1,0)-1)=0,"",OFFSET(Data!$A$1,MATCH($A77,Data!$DT:$DT,0)-1,MATCH($B77&amp;"/"&amp;F$1,Data!$1:$1,0)-1)))</f>
        <v>4.1428571428571432</v>
      </c>
      <c r="G77" s="203">
        <f ca="1">IF(ISERROR(OFFSET(Data!$A$1,MATCH($A77,Data!$DT:$DT,0)-1,MATCH($B77&amp;"/"&amp;G$1,Data!$1:$1,0)-1))=TRUE,"",IF(OFFSET(Data!$A$1,MATCH($A77,Data!$DT:$DT,0)-1,MATCH($B77&amp;"/"&amp;G$1,Data!$1:$1,0)-1)=0,"",OFFSET(Data!$A$1,MATCH($A77,Data!$DT:$DT,0)-1,MATCH($B77&amp;"/"&amp;G$1,Data!$1:$1,0)-1)))</f>
        <v>3</v>
      </c>
      <c r="H77" s="203">
        <f ca="1">IF(ISERROR(OFFSET(Data!$A$1,MATCH($A77,Data!$DT:$DT,0)-1,MATCH($B77&amp;"/"&amp;H$1,Data!$1:$1,0)-1))=TRUE,"",IF(OFFSET(Data!$A$1,MATCH($A77,Data!$DT:$DT,0)-1,MATCH($B77&amp;"/"&amp;H$1,Data!$1:$1,0)-1)=0,"",OFFSET(Data!$A$1,MATCH($A77,Data!$DT:$DT,0)-1,MATCH($B77&amp;"/"&amp;H$1,Data!$1:$1,0)-1)))</f>
        <v>2.9523809523809526</v>
      </c>
      <c r="I77" s="203">
        <f ca="1">IF(ISERROR(OFFSET(Data!$A$1,MATCH($A77,Data!$DT:$DT,0)-1,MATCH($B77&amp;"/"&amp;I$1,Data!$1:$1,0)-1))=TRUE,"",IF(OFFSET(Data!$A$1,MATCH($A77,Data!$DT:$DT,0)-1,MATCH($B77&amp;"/"&amp;I$1,Data!$1:$1,0)-1)=0,"",OFFSET(Data!$A$1,MATCH($A77,Data!$DT:$DT,0)-1,MATCH($B77&amp;"/"&amp;I$1,Data!$1:$1,0)-1)))</f>
        <v>3.8571428571428572</v>
      </c>
      <c r="J77" s="203">
        <f ca="1">IF(ISERROR(OFFSET(Data!$A$1,MATCH($A77,Data!$DT:$DT,0)-1,MATCH($B77&amp;"/"&amp;J$1,Data!$1:$1,0)-1))=TRUE,"",IF(OFFSET(Data!$A$1,MATCH($A77,Data!$DT:$DT,0)-1,MATCH($B77&amp;"/"&amp;J$1,Data!$1:$1,0)-1)=0,"",OFFSET(Data!$A$1,MATCH($A77,Data!$DT:$DT,0)-1,MATCH($B77&amp;"/"&amp;J$1,Data!$1:$1,0)-1)))</f>
        <v>2.9523809523809526</v>
      </c>
      <c r="K77" s="203">
        <f ca="1">IF(ISERROR(OFFSET(Data!$A$1,MATCH($A77,Data!$DT:$DT,0)-1,MATCH($B77&amp;"/"&amp;K$1,Data!$1:$1,0)-1))=TRUE,"",IF(OFFSET(Data!$A$1,MATCH($A77,Data!$DT:$DT,0)-1,MATCH($B77&amp;"/"&amp;K$1,Data!$1:$1,0)-1)=0,"",OFFSET(Data!$A$1,MATCH($A77,Data!$DT:$DT,0)-1,MATCH($B77&amp;"/"&amp;K$1,Data!$1:$1,0)-1)))</f>
        <v>2.3809523809523809</v>
      </c>
      <c r="L77" s="203">
        <f ca="1">IF(ISERROR(OFFSET(Data!$A$1,MATCH($A77,Data!$DT:$DT,0)-1,MATCH($B77&amp;"/"&amp;L$1,Data!$1:$1,0)-1))=TRUE,"",IF(OFFSET(Data!$A$1,MATCH($A77,Data!$DT:$DT,0)-1,MATCH($B77&amp;"/"&amp;L$1,Data!$1:$1,0)-1)=0,"",OFFSET(Data!$A$1,MATCH($A77,Data!$DT:$DT,0)-1,MATCH($B77&amp;"/"&amp;L$1,Data!$1:$1,0)-1)))</f>
        <v>3.0952380952380953</v>
      </c>
      <c r="M77" s="203">
        <f ca="1">IF(ISERROR(OFFSET(Data!$A$1,MATCH($A77,Data!$DT:$DT,0)-1,MATCH($B77&amp;"/"&amp;M$1,Data!$1:$1,0)-1))=TRUE,"",IF(OFFSET(Data!$A$1,MATCH($A77,Data!$DT:$DT,0)-1,MATCH($B77&amp;"/"&amp;M$1,Data!$1:$1,0)-1)=0,"",OFFSET(Data!$A$1,MATCH($A77,Data!$DT:$DT,0)-1,MATCH($B77&amp;"/"&amp;M$1,Data!$1:$1,0)-1)))</f>
        <v>3.0952380952380953</v>
      </c>
      <c r="N77" s="203">
        <f ca="1">IF(ISERROR(OFFSET(Data!$A$1,MATCH($A77,Data!$DT:$DT,0)-1,MATCH($B77&amp;"/"&amp;N$1,Data!$1:$1,0)-1))=TRUE,"",IF(OFFSET(Data!$A$1,MATCH($A77,Data!$DT:$DT,0)-1,MATCH($B77&amp;"/"&amp;N$1,Data!$1:$1,0)-1)=0,"",OFFSET(Data!$A$1,MATCH($A77,Data!$DT:$DT,0)-1,MATCH($B77&amp;"/"&amp;N$1,Data!$1:$1,0)-1)))</f>
        <v>2.8095238095238093</v>
      </c>
      <c r="O77" s="203">
        <f ca="1">IF(ISERROR(OFFSET(Data!$A$1,MATCH($A77,Data!$DT:$DT,0)-1,MATCH($B77&amp;"/"&amp;O$1,Data!$1:$1,0)-1))=TRUE,"",IF(OFFSET(Data!$A$1,MATCH($A77,Data!$DT:$DT,0)-1,MATCH($B77&amp;"/"&amp;O$1,Data!$1:$1,0)-1)=0,"",OFFSET(Data!$A$1,MATCH($A77,Data!$DT:$DT,0)-1,MATCH($B77&amp;"/"&amp;O$1,Data!$1:$1,0)-1)))</f>
        <v>3.9047619047619047</v>
      </c>
      <c r="P77" s="203">
        <f ca="1">IF(ISERROR(OFFSET(Data!$A$1,MATCH($A77,Data!$DT:$DT,0)-1,MATCH($B77&amp;"/"&amp;P$1,Data!$1:$1,0)-1))=TRUE,"",IF(OFFSET(Data!$A$1,MATCH($A77,Data!$DT:$DT,0)-1,MATCH($B77&amp;"/"&amp;P$1,Data!$1:$1,0)-1)=0,"",OFFSET(Data!$A$1,MATCH($A77,Data!$DT:$DT,0)-1,MATCH($B77&amp;"/"&amp;P$1,Data!$1:$1,0)-1)))</f>
        <v>3.7142857142857144</v>
      </c>
      <c r="Q77" s="203">
        <f ca="1">IF(ISERROR(OFFSET(Data!$A$1,MATCH($A77,Data!$DT:$DT,0)-1,MATCH($B77&amp;"/"&amp;Q$1,Data!$1:$1,0)-1))=TRUE,"",IF(OFFSET(Data!$A$1,MATCH($A77,Data!$DT:$DT,0)-1,MATCH($B77&amp;"/"&amp;Q$1,Data!$1:$1,0)-1)=0,"",OFFSET(Data!$A$1,MATCH($A77,Data!$DT:$DT,0)-1,MATCH($B77&amp;"/"&amp;Q$1,Data!$1:$1,0)-1)))</f>
        <v>4.2380952380952381</v>
      </c>
      <c r="R77" s="203">
        <f ca="1">IF(ISERROR(OFFSET(Data!$A$1,MATCH($A77,Data!$DT:$DT,0)-1,MATCH($B77&amp;"/"&amp;R$1,Data!$1:$1,0)-1))=TRUE,"",IF(OFFSET(Data!$A$1,MATCH($A77,Data!$DT:$DT,0)-1,MATCH($B77&amp;"/"&amp;R$1,Data!$1:$1,0)-1)=0,"",OFFSET(Data!$A$1,MATCH($A77,Data!$DT:$DT,0)-1,MATCH($B77&amp;"/"&amp;R$1,Data!$1:$1,0)-1)))</f>
        <v>3.1428571428571428</v>
      </c>
      <c r="S77" s="203">
        <f ca="1">IF(ISERROR(OFFSET(Data!$A$1,MATCH($A77,Data!$DT:$DT,0)-1,MATCH($B77&amp;"/"&amp;S$1,Data!$1:$1,0)-1))=TRUE,"",IF(OFFSET(Data!$A$1,MATCH($A77,Data!$DT:$DT,0)-1,MATCH($B77&amp;"/"&amp;S$1,Data!$1:$1,0)-1)=0,"",OFFSET(Data!$A$1,MATCH($A77,Data!$DT:$DT,0)-1,MATCH($B77&amp;"/"&amp;S$1,Data!$1:$1,0)-1)))</f>
        <v>2.6666666666666665</v>
      </c>
      <c r="T77" s="203">
        <f ca="1">IF(ISERROR(OFFSET(Data!$A$1,MATCH($A77,Data!$DT:$DT,0)-1,MATCH($B77&amp;"/"&amp;T$1,Data!$1:$1,0)-1))=TRUE,"",IF(OFFSET(Data!$A$1,MATCH($A77,Data!$DT:$DT,0)-1,MATCH($B77&amp;"/"&amp;T$1,Data!$1:$1,0)-1)=0,"",OFFSET(Data!$A$1,MATCH($A77,Data!$DT:$DT,0)-1,MATCH($B77&amp;"/"&amp;T$1,Data!$1:$1,0)-1)))</f>
        <v>2.4285714285714284</v>
      </c>
      <c r="U77" s="207" t="str">
        <f ca="1">IF(ISERROR(OFFSET(Data!$A$1,MATCH($A77,Data!$DT:$DT,0)-1,MATCH($B77&amp;"/"&amp;U$1,Data!$1:$1,0)-1))=TRUE,"",IF(OFFSET(Data!$A$1,MATCH($A77,Data!$DT:$DT,0)-1,MATCH($B77&amp;"/"&amp;U$1,Data!$1:$1,0)-1)=0,"",OFFSET(Data!$A$1,MATCH($A77,Data!$DT:$DT,0)-1,MATCH($B77&amp;"/"&amp;U$1,Data!$1:$1,0)-1)))</f>
        <v/>
      </c>
      <c r="V77" s="203" t="str">
        <f ca="1">IF(ISERROR(OFFSET(Data!$A$1,MATCH($A77,Data!$DT:$DT,0)-1,MATCH($B77&amp;"/"&amp;V$1,Data!$1:$1,0)-1))=TRUE,"",IF(OFFSET(Data!$A$1,MATCH($A77,Data!$DT:$DT,0)-1,MATCH($B77&amp;"/"&amp;V$1,Data!$1:$1,0)-1)=0,"",OFFSET(Data!$A$1,MATCH($A77,Data!$DT:$DT,0)-1,MATCH($B77&amp;"/"&amp;V$1,Data!$1:$1,0)-1)))</f>
        <v/>
      </c>
      <c r="W77" s="208" t="str">
        <f ca="1">IF(ISERROR(OFFSET(Data!$A$1,MATCH($A77,Data!$DT:$DT,0)-1,MATCH($B77&amp;"/"&amp;W$1,Data!$1:$1,0)-1))=TRUE,"",IF(OFFSET(Data!$A$1,MATCH($A77,Data!$DT:$DT,0)-1,MATCH($B77&amp;"/"&amp;W$1,Data!$1:$1,0)-1)=0,"",OFFSET(Data!$A$1,MATCH($A77,Data!$DT:$DT,0)-1,MATCH($B77&amp;"/"&amp;W$1,Data!$1:$1,0)-1)))</f>
        <v/>
      </c>
      <c r="X77" s="208" t="str">
        <f ca="1">IF(ISERROR(OFFSET(Data!$A$1,MATCH($A77,Data!$DT:$DT,0)-1,MATCH($B77&amp;"/"&amp;X$1,Data!$1:$1,0)-1))=TRUE,"",IF(OFFSET(Data!$A$1,MATCH($A77,Data!$DT:$DT,0)-1,MATCH($B77&amp;"/"&amp;X$1,Data!$1:$1,0)-1)=0,"",OFFSET(Data!$A$1,MATCH($A77,Data!$DT:$DT,0)-1,MATCH($B77&amp;"/"&amp;X$1,Data!$1:$1,0)-1)))</f>
        <v/>
      </c>
      <c r="Y77" s="208" t="str">
        <f ca="1">IF(ISERROR(OFFSET(Data!$A$1,MATCH($A77,Data!$DT:$DT,0)-1,MATCH($B77&amp;"/"&amp;Y$1,Data!$1:$1,0)-1))=TRUE,"",IF(OFFSET(Data!$A$1,MATCH($A77,Data!$DT:$DT,0)-1,MATCH($B77&amp;"/"&amp;Y$1,Data!$1:$1,0)-1)=0,"",OFFSET(Data!$A$1,MATCH($A77,Data!$DT:$DT,0)-1,MATCH($B77&amp;"/"&amp;Y$1,Data!$1:$1,0)-1)))</f>
        <v/>
      </c>
      <c r="Z77" s="208" t="str">
        <f ca="1">IF(ISERROR(OFFSET(Data!$A$1,MATCH($A77,Data!$DT:$DT,0)-1,MATCH($B77&amp;"/"&amp;Z$1,Data!$1:$1,0)-1))=TRUE,"",IF(OFFSET(Data!$A$1,MATCH($A77,Data!$DT:$DT,0)-1,MATCH($B77&amp;"/"&amp;Z$1,Data!$1:$1,0)-1)=0,"",OFFSET(Data!$A$1,MATCH($A77,Data!$DT:$DT,0)-1,MATCH($B77&amp;"/"&amp;Z$1,Data!$1:$1,0)-1)))</f>
        <v/>
      </c>
      <c r="AA77" s="208" t="str">
        <f ca="1">IF(ISERROR(OFFSET(Data!$A$1,MATCH($A77,Data!$DT:$DT,0)-1,MATCH($B77&amp;"/"&amp;AA$1,Data!$1:$1,0)-1))=TRUE,"",IF(OFFSET(Data!$A$1,MATCH($A77,Data!$DT:$DT,0)-1,MATCH($B77&amp;"/"&amp;AA$1,Data!$1:$1,0)-1)=0,"",OFFSET(Data!$A$1,MATCH($A77,Data!$DT:$DT,0)-1,MATCH($B77&amp;"/"&amp;AA$1,Data!$1:$1,0)-1)))</f>
        <v/>
      </c>
      <c r="AB77" s="208" t="str">
        <f ca="1">IF(ISERROR(OFFSET(Data!$A$1,MATCH($A77,Data!$DT:$DT,0)-1,MATCH($B77&amp;"/"&amp;AB$1,Data!$1:$1,0)-1))=TRUE,"",IF(OFFSET(Data!$A$1,MATCH($A77,Data!$DT:$DT,0)-1,MATCH($B77&amp;"/"&amp;AB$1,Data!$1:$1,0)-1)=0,"",OFFSET(Data!$A$1,MATCH($A77,Data!$DT:$DT,0)-1,MATCH($B77&amp;"/"&amp;AB$1,Data!$1:$1,0)-1)))</f>
        <v/>
      </c>
      <c r="AC77" s="208" t="str">
        <f ca="1">IF(ISERROR(OFFSET(Data!$A$1,MATCH($A77,Data!$DT:$DT,0)-1,MATCH($B77&amp;"/"&amp;AC$1,Data!$1:$1,0)-1))=TRUE,"",IF(OFFSET(Data!$A$1,MATCH($A77,Data!$DT:$DT,0)-1,MATCH($B77&amp;"/"&amp;AC$1,Data!$1:$1,0)-1)=0,"",OFFSET(Data!$A$1,MATCH($A77,Data!$DT:$DT,0)-1,MATCH($B77&amp;"/"&amp;AC$1,Data!$1:$1,0)-1)))</f>
        <v/>
      </c>
    </row>
    <row r="78" spans="1:29" s="203" customFormat="1" x14ac:dyDescent="0.25">
      <c r="A78" s="203" t="s">
        <v>144</v>
      </c>
      <c r="B78" s="203" t="s">
        <v>29</v>
      </c>
      <c r="C78" s="203">
        <f ca="1">IF(ISERROR(OFFSET(Data!$A$1,MATCH($A78,Data!$DT:$DT,0)-1,MATCH($B78&amp;"/"&amp;C$1,Data!$1:$1,0)-1))=TRUE,"",IF(OFFSET(Data!$A$1,MATCH($A78,Data!$DT:$DT,0)-1,MATCH($B78&amp;"/"&amp;C$1,Data!$1:$1,0)-1)=0,"",OFFSET(Data!$A$1,MATCH($A78,Data!$DT:$DT,0)-1,MATCH($B78&amp;"/"&amp;C$1,Data!$1:$1,0)-1)))</f>
        <v>3.967741935483871</v>
      </c>
      <c r="D78" s="203">
        <f ca="1">IF(ISERROR(OFFSET(Data!$A$1,MATCH($A78,Data!$DT:$DT,0)-1,MATCH($B78&amp;"/"&amp;D$1,Data!$1:$1,0)-1))=TRUE,"",IF(OFFSET(Data!$A$1,MATCH($A78,Data!$DT:$DT,0)-1,MATCH($B78&amp;"/"&amp;D$1,Data!$1:$1,0)-1)=0,"",OFFSET(Data!$A$1,MATCH($A78,Data!$DT:$DT,0)-1,MATCH($B78&amp;"/"&amp;D$1,Data!$1:$1,0)-1)))</f>
        <v>3.6774193548387095</v>
      </c>
      <c r="E78" s="203">
        <f ca="1">IF(ISERROR(OFFSET(Data!$A$1,MATCH($A78,Data!$DT:$DT,0)-1,MATCH($B78&amp;"/"&amp;E$1,Data!$1:$1,0)-1))=TRUE,"",IF(OFFSET(Data!$A$1,MATCH($A78,Data!$DT:$DT,0)-1,MATCH($B78&amp;"/"&amp;E$1,Data!$1:$1,0)-1)=0,"",OFFSET(Data!$A$1,MATCH($A78,Data!$DT:$DT,0)-1,MATCH($B78&amp;"/"&amp;E$1,Data!$1:$1,0)-1)))</f>
        <v>3.225806451612903</v>
      </c>
      <c r="F78" s="203">
        <f ca="1">IF(ISERROR(OFFSET(Data!$A$1,MATCH($A78,Data!$DT:$DT,0)-1,MATCH($B78&amp;"/"&amp;F$1,Data!$1:$1,0)-1))=TRUE,"",IF(OFFSET(Data!$A$1,MATCH($A78,Data!$DT:$DT,0)-1,MATCH($B78&amp;"/"&amp;F$1,Data!$1:$1,0)-1)=0,"",OFFSET(Data!$A$1,MATCH($A78,Data!$DT:$DT,0)-1,MATCH($B78&amp;"/"&amp;F$1,Data!$1:$1,0)-1)))</f>
        <v>4.225806451612903</v>
      </c>
      <c r="G78" s="203">
        <f ca="1">IF(ISERROR(OFFSET(Data!$A$1,MATCH($A78,Data!$DT:$DT,0)-1,MATCH($B78&amp;"/"&amp;G$1,Data!$1:$1,0)-1))=TRUE,"",IF(OFFSET(Data!$A$1,MATCH($A78,Data!$DT:$DT,0)-1,MATCH($B78&amp;"/"&amp;G$1,Data!$1:$1,0)-1)=0,"",OFFSET(Data!$A$1,MATCH($A78,Data!$DT:$DT,0)-1,MATCH($B78&amp;"/"&amp;G$1,Data!$1:$1,0)-1)))</f>
        <v>3.129032258064516</v>
      </c>
      <c r="H78" s="203">
        <f ca="1">IF(ISERROR(OFFSET(Data!$A$1,MATCH($A78,Data!$DT:$DT,0)-1,MATCH($B78&amp;"/"&amp;H$1,Data!$1:$1,0)-1))=TRUE,"",IF(OFFSET(Data!$A$1,MATCH($A78,Data!$DT:$DT,0)-1,MATCH($B78&amp;"/"&amp;H$1,Data!$1:$1,0)-1)=0,"",OFFSET(Data!$A$1,MATCH($A78,Data!$DT:$DT,0)-1,MATCH($B78&amp;"/"&amp;H$1,Data!$1:$1,0)-1)))</f>
        <v>3.096774193548387</v>
      </c>
      <c r="I78" s="203">
        <f ca="1">IF(ISERROR(OFFSET(Data!$A$1,MATCH($A78,Data!$DT:$DT,0)-1,MATCH($B78&amp;"/"&amp;I$1,Data!$1:$1,0)-1))=TRUE,"",IF(OFFSET(Data!$A$1,MATCH($A78,Data!$DT:$DT,0)-1,MATCH($B78&amp;"/"&amp;I$1,Data!$1:$1,0)-1)=0,"",OFFSET(Data!$A$1,MATCH($A78,Data!$DT:$DT,0)-1,MATCH($B78&amp;"/"&amp;I$1,Data!$1:$1,0)-1)))</f>
        <v>3.967741935483871</v>
      </c>
      <c r="J78" s="203">
        <f ca="1">IF(ISERROR(OFFSET(Data!$A$1,MATCH($A78,Data!$DT:$DT,0)-1,MATCH($B78&amp;"/"&amp;J$1,Data!$1:$1,0)-1))=TRUE,"",IF(OFFSET(Data!$A$1,MATCH($A78,Data!$DT:$DT,0)-1,MATCH($B78&amp;"/"&amp;J$1,Data!$1:$1,0)-1)=0,"",OFFSET(Data!$A$1,MATCH($A78,Data!$DT:$DT,0)-1,MATCH($B78&amp;"/"&amp;J$1,Data!$1:$1,0)-1)))</f>
        <v>3.064516129032258</v>
      </c>
      <c r="K78" s="203">
        <f ca="1">IF(ISERROR(OFFSET(Data!$A$1,MATCH($A78,Data!$DT:$DT,0)-1,MATCH($B78&amp;"/"&amp;K$1,Data!$1:$1,0)-1))=TRUE,"",IF(OFFSET(Data!$A$1,MATCH($A78,Data!$DT:$DT,0)-1,MATCH($B78&amp;"/"&amp;K$1,Data!$1:$1,0)-1)=0,"",OFFSET(Data!$A$1,MATCH($A78,Data!$DT:$DT,0)-1,MATCH($B78&amp;"/"&amp;K$1,Data!$1:$1,0)-1)))</f>
        <v>2.4516129032258065</v>
      </c>
      <c r="L78" s="203">
        <f ca="1">IF(ISERROR(OFFSET(Data!$A$1,MATCH($A78,Data!$DT:$DT,0)-1,MATCH($B78&amp;"/"&amp;L$1,Data!$1:$1,0)-1))=TRUE,"",IF(OFFSET(Data!$A$1,MATCH($A78,Data!$DT:$DT,0)-1,MATCH($B78&amp;"/"&amp;L$1,Data!$1:$1,0)-1)=0,"",OFFSET(Data!$A$1,MATCH($A78,Data!$DT:$DT,0)-1,MATCH($B78&amp;"/"&amp;L$1,Data!$1:$1,0)-1)))</f>
        <v>3.064516129032258</v>
      </c>
      <c r="M78" s="203">
        <f ca="1">IF(ISERROR(OFFSET(Data!$A$1,MATCH($A78,Data!$DT:$DT,0)-1,MATCH($B78&amp;"/"&amp;M$1,Data!$1:$1,0)-1))=TRUE,"",IF(OFFSET(Data!$A$1,MATCH($A78,Data!$DT:$DT,0)-1,MATCH($B78&amp;"/"&amp;M$1,Data!$1:$1,0)-1)=0,"",OFFSET(Data!$A$1,MATCH($A78,Data!$DT:$DT,0)-1,MATCH($B78&amp;"/"&amp;M$1,Data!$1:$1,0)-1)))</f>
        <v>3.2580645161290325</v>
      </c>
      <c r="N78" s="203">
        <f ca="1">IF(ISERROR(OFFSET(Data!$A$1,MATCH($A78,Data!$DT:$DT,0)-1,MATCH($B78&amp;"/"&amp;N$1,Data!$1:$1,0)-1))=TRUE,"",IF(OFFSET(Data!$A$1,MATCH($A78,Data!$DT:$DT,0)-1,MATCH($B78&amp;"/"&amp;N$1,Data!$1:$1,0)-1)=0,"",OFFSET(Data!$A$1,MATCH($A78,Data!$DT:$DT,0)-1,MATCH($B78&amp;"/"&amp;N$1,Data!$1:$1,0)-1)))</f>
        <v>2.838709677419355</v>
      </c>
      <c r="O78" s="203">
        <f ca="1">IF(ISERROR(OFFSET(Data!$A$1,MATCH($A78,Data!$DT:$DT,0)-1,MATCH($B78&amp;"/"&amp;O$1,Data!$1:$1,0)-1))=TRUE,"",IF(OFFSET(Data!$A$1,MATCH($A78,Data!$DT:$DT,0)-1,MATCH($B78&amp;"/"&amp;O$1,Data!$1:$1,0)-1)=0,"",OFFSET(Data!$A$1,MATCH($A78,Data!$DT:$DT,0)-1,MATCH($B78&amp;"/"&amp;O$1,Data!$1:$1,0)-1)))</f>
        <v>4.032258064516129</v>
      </c>
      <c r="P78" s="203">
        <f ca="1">IF(ISERROR(OFFSET(Data!$A$1,MATCH($A78,Data!$DT:$DT,0)-1,MATCH($B78&amp;"/"&amp;P$1,Data!$1:$1,0)-1))=TRUE,"",IF(OFFSET(Data!$A$1,MATCH($A78,Data!$DT:$DT,0)-1,MATCH($B78&amp;"/"&amp;P$1,Data!$1:$1,0)-1)=0,"",OFFSET(Data!$A$1,MATCH($A78,Data!$DT:$DT,0)-1,MATCH($B78&amp;"/"&amp;P$1,Data!$1:$1,0)-1)))</f>
        <v>3.6774193548387095</v>
      </c>
      <c r="Q78" s="203">
        <f ca="1">IF(ISERROR(OFFSET(Data!$A$1,MATCH($A78,Data!$DT:$DT,0)-1,MATCH($B78&amp;"/"&amp;Q$1,Data!$1:$1,0)-1))=TRUE,"",IF(OFFSET(Data!$A$1,MATCH($A78,Data!$DT:$DT,0)-1,MATCH($B78&amp;"/"&amp;Q$1,Data!$1:$1,0)-1)=0,"",OFFSET(Data!$A$1,MATCH($A78,Data!$DT:$DT,0)-1,MATCH($B78&amp;"/"&amp;Q$1,Data!$1:$1,0)-1)))</f>
        <v>4.419354838709677</v>
      </c>
      <c r="R78" s="203">
        <f ca="1">IF(ISERROR(OFFSET(Data!$A$1,MATCH($A78,Data!$DT:$DT,0)-1,MATCH($B78&amp;"/"&amp;R$1,Data!$1:$1,0)-1))=TRUE,"",IF(OFFSET(Data!$A$1,MATCH($A78,Data!$DT:$DT,0)-1,MATCH($B78&amp;"/"&amp;R$1,Data!$1:$1,0)-1)=0,"",OFFSET(Data!$A$1,MATCH($A78,Data!$DT:$DT,0)-1,MATCH($B78&amp;"/"&amp;R$1,Data!$1:$1,0)-1)))</f>
        <v>3.225806451612903</v>
      </c>
      <c r="S78" s="203">
        <f ca="1">IF(ISERROR(OFFSET(Data!$A$1,MATCH($A78,Data!$DT:$DT,0)-1,MATCH($B78&amp;"/"&amp;S$1,Data!$1:$1,0)-1))=TRUE,"",IF(OFFSET(Data!$A$1,MATCH($A78,Data!$DT:$DT,0)-1,MATCH($B78&amp;"/"&amp;S$1,Data!$1:$1,0)-1)=0,"",OFFSET(Data!$A$1,MATCH($A78,Data!$DT:$DT,0)-1,MATCH($B78&amp;"/"&amp;S$1,Data!$1:$1,0)-1)))</f>
        <v>2.806451612903226</v>
      </c>
      <c r="T78" s="203">
        <f ca="1">IF(ISERROR(OFFSET(Data!$A$1,MATCH($A78,Data!$DT:$DT,0)-1,MATCH($B78&amp;"/"&amp;T$1,Data!$1:$1,0)-1))=TRUE,"",IF(OFFSET(Data!$A$1,MATCH($A78,Data!$DT:$DT,0)-1,MATCH($B78&amp;"/"&amp;T$1,Data!$1:$1,0)-1)=0,"",OFFSET(Data!$A$1,MATCH($A78,Data!$DT:$DT,0)-1,MATCH($B78&amp;"/"&amp;T$1,Data!$1:$1,0)-1)))</f>
        <v>2.4838709677419355</v>
      </c>
      <c r="U78" s="207" t="str">
        <f ca="1">IF(ISERROR(OFFSET(Data!$A$1,MATCH($A78,Data!$DT:$DT,0)-1,MATCH($B78&amp;"/"&amp;U$1,Data!$1:$1,0)-1))=TRUE,"",IF(OFFSET(Data!$A$1,MATCH($A78,Data!$DT:$DT,0)-1,MATCH($B78&amp;"/"&amp;U$1,Data!$1:$1,0)-1)=0,"",OFFSET(Data!$A$1,MATCH($A78,Data!$DT:$DT,0)-1,MATCH($B78&amp;"/"&amp;U$1,Data!$1:$1,0)-1)))</f>
        <v/>
      </c>
      <c r="V78" s="203" t="str">
        <f ca="1">IF(ISERROR(OFFSET(Data!$A$1,MATCH($A78,Data!$DT:$DT,0)-1,MATCH($B78&amp;"/"&amp;V$1,Data!$1:$1,0)-1))=TRUE,"",IF(OFFSET(Data!$A$1,MATCH($A78,Data!$DT:$DT,0)-1,MATCH($B78&amp;"/"&amp;V$1,Data!$1:$1,0)-1)=0,"",OFFSET(Data!$A$1,MATCH($A78,Data!$DT:$DT,0)-1,MATCH($B78&amp;"/"&amp;V$1,Data!$1:$1,0)-1)))</f>
        <v/>
      </c>
      <c r="W78" s="208" t="str">
        <f ca="1">IF(ISERROR(OFFSET(Data!$A$1,MATCH($A78,Data!$DT:$DT,0)-1,MATCH($B78&amp;"/"&amp;W$1,Data!$1:$1,0)-1))=TRUE,"",IF(OFFSET(Data!$A$1,MATCH($A78,Data!$DT:$DT,0)-1,MATCH($B78&amp;"/"&amp;W$1,Data!$1:$1,0)-1)=0,"",OFFSET(Data!$A$1,MATCH($A78,Data!$DT:$DT,0)-1,MATCH($B78&amp;"/"&amp;W$1,Data!$1:$1,0)-1)))</f>
        <v/>
      </c>
      <c r="X78" s="208" t="str">
        <f ca="1">IF(ISERROR(OFFSET(Data!$A$1,MATCH($A78,Data!$DT:$DT,0)-1,MATCH($B78&amp;"/"&amp;X$1,Data!$1:$1,0)-1))=TRUE,"",IF(OFFSET(Data!$A$1,MATCH($A78,Data!$DT:$DT,0)-1,MATCH($B78&amp;"/"&amp;X$1,Data!$1:$1,0)-1)=0,"",OFFSET(Data!$A$1,MATCH($A78,Data!$DT:$DT,0)-1,MATCH($B78&amp;"/"&amp;X$1,Data!$1:$1,0)-1)))</f>
        <v/>
      </c>
      <c r="Y78" s="208" t="str">
        <f ca="1">IF(ISERROR(OFFSET(Data!$A$1,MATCH($A78,Data!$DT:$DT,0)-1,MATCH($B78&amp;"/"&amp;Y$1,Data!$1:$1,0)-1))=TRUE,"",IF(OFFSET(Data!$A$1,MATCH($A78,Data!$DT:$DT,0)-1,MATCH($B78&amp;"/"&amp;Y$1,Data!$1:$1,0)-1)=0,"",OFFSET(Data!$A$1,MATCH($A78,Data!$DT:$DT,0)-1,MATCH($B78&amp;"/"&amp;Y$1,Data!$1:$1,0)-1)))</f>
        <v/>
      </c>
      <c r="Z78" s="208" t="str">
        <f ca="1">IF(ISERROR(OFFSET(Data!$A$1,MATCH($A78,Data!$DT:$DT,0)-1,MATCH($B78&amp;"/"&amp;Z$1,Data!$1:$1,0)-1))=TRUE,"",IF(OFFSET(Data!$A$1,MATCH($A78,Data!$DT:$DT,0)-1,MATCH($B78&amp;"/"&amp;Z$1,Data!$1:$1,0)-1)=0,"",OFFSET(Data!$A$1,MATCH($A78,Data!$DT:$DT,0)-1,MATCH($B78&amp;"/"&amp;Z$1,Data!$1:$1,0)-1)))</f>
        <v/>
      </c>
      <c r="AA78" s="208" t="str">
        <f ca="1">IF(ISERROR(OFFSET(Data!$A$1,MATCH($A78,Data!$DT:$DT,0)-1,MATCH($B78&amp;"/"&amp;AA$1,Data!$1:$1,0)-1))=TRUE,"",IF(OFFSET(Data!$A$1,MATCH($A78,Data!$DT:$DT,0)-1,MATCH($B78&amp;"/"&amp;AA$1,Data!$1:$1,0)-1)=0,"",OFFSET(Data!$A$1,MATCH($A78,Data!$DT:$DT,0)-1,MATCH($B78&amp;"/"&amp;AA$1,Data!$1:$1,0)-1)))</f>
        <v/>
      </c>
      <c r="AB78" s="208" t="str">
        <f ca="1">IF(ISERROR(OFFSET(Data!$A$1,MATCH($A78,Data!$DT:$DT,0)-1,MATCH($B78&amp;"/"&amp;AB$1,Data!$1:$1,0)-1))=TRUE,"",IF(OFFSET(Data!$A$1,MATCH($A78,Data!$DT:$DT,0)-1,MATCH($B78&amp;"/"&amp;AB$1,Data!$1:$1,0)-1)=0,"",OFFSET(Data!$A$1,MATCH($A78,Data!$DT:$DT,0)-1,MATCH($B78&amp;"/"&amp;AB$1,Data!$1:$1,0)-1)))</f>
        <v/>
      </c>
      <c r="AC78" s="208" t="str">
        <f ca="1">IF(ISERROR(OFFSET(Data!$A$1,MATCH($A78,Data!$DT:$DT,0)-1,MATCH($B78&amp;"/"&amp;AC$1,Data!$1:$1,0)-1))=TRUE,"",IF(OFFSET(Data!$A$1,MATCH($A78,Data!$DT:$DT,0)-1,MATCH($B78&amp;"/"&amp;AC$1,Data!$1:$1,0)-1)=0,"",OFFSET(Data!$A$1,MATCH($A78,Data!$DT:$DT,0)-1,MATCH($B78&amp;"/"&amp;AC$1,Data!$1:$1,0)-1)))</f>
        <v/>
      </c>
    </row>
    <row r="79" spans="1:29" s="203" customFormat="1" x14ac:dyDescent="0.25">
      <c r="A79" s="203" t="s">
        <v>82</v>
      </c>
      <c r="B79" s="203" t="s">
        <v>29</v>
      </c>
      <c r="C79" s="203">
        <f ca="1">IF(ISERROR(OFFSET(Data!$A$1,MATCH($A79,Data!$DT:$DT,0)-1,MATCH($B79&amp;"/"&amp;C$1,Data!$1:$1,0)-1))=TRUE,"",IF(OFFSET(Data!$A$1,MATCH($A79,Data!$DT:$DT,0)-1,MATCH($B79&amp;"/"&amp;C$1,Data!$1:$1,0)-1)=0,"",OFFSET(Data!$A$1,MATCH($A79,Data!$DT:$DT,0)-1,MATCH($B79&amp;"/"&amp;C$1,Data!$1:$1,0)-1)))</f>
        <v>4.192982456140351</v>
      </c>
      <c r="D79" s="203">
        <f ca="1">IF(ISERROR(OFFSET(Data!$A$1,MATCH($A79,Data!$DT:$DT,0)-1,MATCH($B79&amp;"/"&amp;D$1,Data!$1:$1,0)-1))=TRUE,"",IF(OFFSET(Data!$A$1,MATCH($A79,Data!$DT:$DT,0)-1,MATCH($B79&amp;"/"&amp;D$1,Data!$1:$1,0)-1)=0,"",OFFSET(Data!$A$1,MATCH($A79,Data!$DT:$DT,0)-1,MATCH($B79&amp;"/"&amp;D$1,Data!$1:$1,0)-1)))</f>
        <v>3.9649122807017543</v>
      </c>
      <c r="E79" s="203">
        <f ca="1">IF(ISERROR(OFFSET(Data!$A$1,MATCH($A79,Data!$DT:$DT,0)-1,MATCH($B79&amp;"/"&amp;E$1,Data!$1:$1,0)-1))=TRUE,"",IF(OFFSET(Data!$A$1,MATCH($A79,Data!$DT:$DT,0)-1,MATCH($B79&amp;"/"&amp;E$1,Data!$1:$1,0)-1)=0,"",OFFSET(Data!$A$1,MATCH($A79,Data!$DT:$DT,0)-1,MATCH($B79&amp;"/"&amp;E$1,Data!$1:$1,0)-1)))</f>
        <v>3.3684210526315788</v>
      </c>
      <c r="F79" s="203">
        <f ca="1">IF(ISERROR(OFFSET(Data!$A$1,MATCH($A79,Data!$DT:$DT,0)-1,MATCH($B79&amp;"/"&amp;F$1,Data!$1:$1,0)-1))=TRUE,"",IF(OFFSET(Data!$A$1,MATCH($A79,Data!$DT:$DT,0)-1,MATCH($B79&amp;"/"&amp;F$1,Data!$1:$1,0)-1)=0,"",OFFSET(Data!$A$1,MATCH($A79,Data!$DT:$DT,0)-1,MATCH($B79&amp;"/"&amp;F$1,Data!$1:$1,0)-1)))</f>
        <v>4.6842105263157894</v>
      </c>
      <c r="G79" s="203">
        <f ca="1">IF(ISERROR(OFFSET(Data!$A$1,MATCH($A79,Data!$DT:$DT,0)-1,MATCH($B79&amp;"/"&amp;G$1,Data!$1:$1,0)-1))=TRUE,"",IF(OFFSET(Data!$A$1,MATCH($A79,Data!$DT:$DT,0)-1,MATCH($B79&amp;"/"&amp;G$1,Data!$1:$1,0)-1)=0,"",OFFSET(Data!$A$1,MATCH($A79,Data!$DT:$DT,0)-1,MATCH($B79&amp;"/"&amp;G$1,Data!$1:$1,0)-1)))</f>
        <v>3.2456140350877192</v>
      </c>
      <c r="H79" s="203">
        <f ca="1">IF(ISERROR(OFFSET(Data!$A$1,MATCH($A79,Data!$DT:$DT,0)-1,MATCH($B79&amp;"/"&amp;H$1,Data!$1:$1,0)-1))=TRUE,"",IF(OFFSET(Data!$A$1,MATCH($A79,Data!$DT:$DT,0)-1,MATCH($B79&amp;"/"&amp;H$1,Data!$1:$1,0)-1)=0,"",OFFSET(Data!$A$1,MATCH($A79,Data!$DT:$DT,0)-1,MATCH($B79&amp;"/"&amp;H$1,Data!$1:$1,0)-1)))</f>
        <v>3.4035087719298245</v>
      </c>
      <c r="I79" s="203">
        <f ca="1">IF(ISERROR(OFFSET(Data!$A$1,MATCH($A79,Data!$DT:$DT,0)-1,MATCH($B79&amp;"/"&amp;I$1,Data!$1:$1,0)-1))=TRUE,"",IF(OFFSET(Data!$A$1,MATCH($A79,Data!$DT:$DT,0)-1,MATCH($B79&amp;"/"&amp;I$1,Data!$1:$1,0)-1)=0,"",OFFSET(Data!$A$1,MATCH($A79,Data!$DT:$DT,0)-1,MATCH($B79&amp;"/"&amp;I$1,Data!$1:$1,0)-1)))</f>
        <v>4.192982456140351</v>
      </c>
      <c r="J79" s="203">
        <f ca="1">IF(ISERROR(OFFSET(Data!$A$1,MATCH($A79,Data!$DT:$DT,0)-1,MATCH($B79&amp;"/"&amp;J$1,Data!$1:$1,0)-1))=TRUE,"",IF(OFFSET(Data!$A$1,MATCH($A79,Data!$DT:$DT,0)-1,MATCH($B79&amp;"/"&amp;J$1,Data!$1:$1,0)-1)=0,"",OFFSET(Data!$A$1,MATCH($A79,Data!$DT:$DT,0)-1,MATCH($B79&amp;"/"&amp;J$1,Data!$1:$1,0)-1)))</f>
        <v>3.4210526315789473</v>
      </c>
      <c r="K79" s="203">
        <f ca="1">IF(ISERROR(OFFSET(Data!$A$1,MATCH($A79,Data!$DT:$DT,0)-1,MATCH($B79&amp;"/"&amp;K$1,Data!$1:$1,0)-1))=TRUE,"",IF(OFFSET(Data!$A$1,MATCH($A79,Data!$DT:$DT,0)-1,MATCH($B79&amp;"/"&amp;K$1,Data!$1:$1,0)-1)=0,"",OFFSET(Data!$A$1,MATCH($A79,Data!$DT:$DT,0)-1,MATCH($B79&amp;"/"&amp;K$1,Data!$1:$1,0)-1)))</f>
        <v>2.6491228070175437</v>
      </c>
      <c r="L79" s="203">
        <f ca="1">IF(ISERROR(OFFSET(Data!$A$1,MATCH($A79,Data!$DT:$DT,0)-1,MATCH($B79&amp;"/"&amp;L$1,Data!$1:$1,0)-1))=TRUE,"",IF(OFFSET(Data!$A$1,MATCH($A79,Data!$DT:$DT,0)-1,MATCH($B79&amp;"/"&amp;L$1,Data!$1:$1,0)-1)=0,"",OFFSET(Data!$A$1,MATCH($A79,Data!$DT:$DT,0)-1,MATCH($B79&amp;"/"&amp;L$1,Data!$1:$1,0)-1)))</f>
        <v>3.2105263157894739</v>
      </c>
      <c r="M79" s="203">
        <f ca="1">IF(ISERROR(OFFSET(Data!$A$1,MATCH($A79,Data!$DT:$DT,0)-1,MATCH($B79&amp;"/"&amp;M$1,Data!$1:$1,0)-1))=TRUE,"",IF(OFFSET(Data!$A$1,MATCH($A79,Data!$DT:$DT,0)-1,MATCH($B79&amp;"/"&amp;M$1,Data!$1:$1,0)-1)=0,"",OFFSET(Data!$A$1,MATCH($A79,Data!$DT:$DT,0)-1,MATCH($B79&amp;"/"&amp;M$1,Data!$1:$1,0)-1)))</f>
        <v>3.1754385964912282</v>
      </c>
      <c r="N79" s="203">
        <f ca="1">IF(ISERROR(OFFSET(Data!$A$1,MATCH($A79,Data!$DT:$DT,0)-1,MATCH($B79&amp;"/"&amp;N$1,Data!$1:$1,0)-1))=TRUE,"",IF(OFFSET(Data!$A$1,MATCH($A79,Data!$DT:$DT,0)-1,MATCH($B79&amp;"/"&amp;N$1,Data!$1:$1,0)-1)=0,"",OFFSET(Data!$A$1,MATCH($A79,Data!$DT:$DT,0)-1,MATCH($B79&amp;"/"&amp;N$1,Data!$1:$1,0)-1)))</f>
        <v>3.1403508771929824</v>
      </c>
      <c r="O79" s="203">
        <f ca="1">IF(ISERROR(OFFSET(Data!$A$1,MATCH($A79,Data!$DT:$DT,0)-1,MATCH($B79&amp;"/"&amp;O$1,Data!$1:$1,0)-1))=TRUE,"",IF(OFFSET(Data!$A$1,MATCH($A79,Data!$DT:$DT,0)-1,MATCH($B79&amp;"/"&amp;O$1,Data!$1:$1,0)-1)=0,"",OFFSET(Data!$A$1,MATCH($A79,Data!$DT:$DT,0)-1,MATCH($B79&amp;"/"&amp;O$1,Data!$1:$1,0)-1)))</f>
        <v>4.1052631578947372</v>
      </c>
      <c r="P79" s="203">
        <f ca="1">IF(ISERROR(OFFSET(Data!$A$1,MATCH($A79,Data!$DT:$DT,0)-1,MATCH($B79&amp;"/"&amp;P$1,Data!$1:$1,0)-1))=TRUE,"",IF(OFFSET(Data!$A$1,MATCH($A79,Data!$DT:$DT,0)-1,MATCH($B79&amp;"/"&amp;P$1,Data!$1:$1,0)-1)=0,"",OFFSET(Data!$A$1,MATCH($A79,Data!$DT:$DT,0)-1,MATCH($B79&amp;"/"&amp;P$1,Data!$1:$1,0)-1)))</f>
        <v>3.9824561403508771</v>
      </c>
      <c r="Q79" s="203">
        <f ca="1">IF(ISERROR(OFFSET(Data!$A$1,MATCH($A79,Data!$DT:$DT,0)-1,MATCH($B79&amp;"/"&amp;Q$1,Data!$1:$1,0)-1))=TRUE,"",IF(OFFSET(Data!$A$1,MATCH($A79,Data!$DT:$DT,0)-1,MATCH($B79&amp;"/"&amp;Q$1,Data!$1:$1,0)-1)=0,"",OFFSET(Data!$A$1,MATCH($A79,Data!$DT:$DT,0)-1,MATCH($B79&amp;"/"&amp;Q$1,Data!$1:$1,0)-1)))</f>
        <v>4.7368421052631575</v>
      </c>
      <c r="R79" s="203">
        <f ca="1">IF(ISERROR(OFFSET(Data!$A$1,MATCH($A79,Data!$DT:$DT,0)-1,MATCH($B79&amp;"/"&amp;R$1,Data!$1:$1,0)-1))=TRUE,"",IF(OFFSET(Data!$A$1,MATCH($A79,Data!$DT:$DT,0)-1,MATCH($B79&amp;"/"&amp;R$1,Data!$1:$1,0)-1)=0,"",OFFSET(Data!$A$1,MATCH($A79,Data!$DT:$DT,0)-1,MATCH($B79&amp;"/"&amp;R$1,Data!$1:$1,0)-1)))</f>
        <v>3.3684210526315788</v>
      </c>
      <c r="S79" s="203">
        <f ca="1">IF(ISERROR(OFFSET(Data!$A$1,MATCH($A79,Data!$DT:$DT,0)-1,MATCH($B79&amp;"/"&amp;S$1,Data!$1:$1,0)-1))=TRUE,"",IF(OFFSET(Data!$A$1,MATCH($A79,Data!$DT:$DT,0)-1,MATCH($B79&amp;"/"&amp;S$1,Data!$1:$1,0)-1)=0,"",OFFSET(Data!$A$1,MATCH($A79,Data!$DT:$DT,0)-1,MATCH($B79&amp;"/"&amp;S$1,Data!$1:$1,0)-1)))</f>
        <v>3.1052631578947367</v>
      </c>
      <c r="T79" s="203">
        <f ca="1">IF(ISERROR(OFFSET(Data!$A$1,MATCH($A79,Data!$DT:$DT,0)-1,MATCH($B79&amp;"/"&amp;T$1,Data!$1:$1,0)-1))=TRUE,"",IF(OFFSET(Data!$A$1,MATCH($A79,Data!$DT:$DT,0)-1,MATCH($B79&amp;"/"&amp;T$1,Data!$1:$1,0)-1)=0,"",OFFSET(Data!$A$1,MATCH($A79,Data!$DT:$DT,0)-1,MATCH($B79&amp;"/"&amp;T$1,Data!$1:$1,0)-1)))</f>
        <v>2.6666666666666665</v>
      </c>
      <c r="U79" s="207" t="str">
        <f ca="1">IF(ISERROR(OFFSET(Data!$A$1,MATCH($A79,Data!$DT:$DT,0)-1,MATCH($B79&amp;"/"&amp;U$1,Data!$1:$1,0)-1))=TRUE,"",IF(OFFSET(Data!$A$1,MATCH($A79,Data!$DT:$DT,0)-1,MATCH($B79&amp;"/"&amp;U$1,Data!$1:$1,0)-1)=0,"",OFFSET(Data!$A$1,MATCH($A79,Data!$DT:$DT,0)-1,MATCH($B79&amp;"/"&amp;U$1,Data!$1:$1,0)-1)))</f>
        <v/>
      </c>
      <c r="V79" s="203" t="str">
        <f ca="1">IF(ISERROR(OFFSET(Data!$A$1,MATCH($A79,Data!$DT:$DT,0)-1,MATCH($B79&amp;"/"&amp;V$1,Data!$1:$1,0)-1))=TRUE,"",IF(OFFSET(Data!$A$1,MATCH($A79,Data!$DT:$DT,0)-1,MATCH($B79&amp;"/"&amp;V$1,Data!$1:$1,0)-1)=0,"",OFFSET(Data!$A$1,MATCH($A79,Data!$DT:$DT,0)-1,MATCH($B79&amp;"/"&amp;V$1,Data!$1:$1,0)-1)))</f>
        <v/>
      </c>
      <c r="W79" s="208" t="str">
        <f ca="1">IF(ISERROR(OFFSET(Data!$A$1,MATCH($A79,Data!$DT:$DT,0)-1,MATCH($B79&amp;"/"&amp;W$1,Data!$1:$1,0)-1))=TRUE,"",IF(OFFSET(Data!$A$1,MATCH($A79,Data!$DT:$DT,0)-1,MATCH($B79&amp;"/"&amp;W$1,Data!$1:$1,0)-1)=0,"",OFFSET(Data!$A$1,MATCH($A79,Data!$DT:$DT,0)-1,MATCH($B79&amp;"/"&amp;W$1,Data!$1:$1,0)-1)))</f>
        <v/>
      </c>
      <c r="X79" s="208" t="str">
        <f ca="1">IF(ISERROR(OFFSET(Data!$A$1,MATCH($A79,Data!$DT:$DT,0)-1,MATCH($B79&amp;"/"&amp;X$1,Data!$1:$1,0)-1))=TRUE,"",IF(OFFSET(Data!$A$1,MATCH($A79,Data!$DT:$DT,0)-1,MATCH($B79&amp;"/"&amp;X$1,Data!$1:$1,0)-1)=0,"",OFFSET(Data!$A$1,MATCH($A79,Data!$DT:$DT,0)-1,MATCH($B79&amp;"/"&amp;X$1,Data!$1:$1,0)-1)))</f>
        <v/>
      </c>
      <c r="Y79" s="208" t="str">
        <f ca="1">IF(ISERROR(OFFSET(Data!$A$1,MATCH($A79,Data!$DT:$DT,0)-1,MATCH($B79&amp;"/"&amp;Y$1,Data!$1:$1,0)-1))=TRUE,"",IF(OFFSET(Data!$A$1,MATCH($A79,Data!$DT:$DT,0)-1,MATCH($B79&amp;"/"&amp;Y$1,Data!$1:$1,0)-1)=0,"",OFFSET(Data!$A$1,MATCH($A79,Data!$DT:$DT,0)-1,MATCH($B79&amp;"/"&amp;Y$1,Data!$1:$1,0)-1)))</f>
        <v/>
      </c>
      <c r="Z79" s="208" t="str">
        <f ca="1">IF(ISERROR(OFFSET(Data!$A$1,MATCH($A79,Data!$DT:$DT,0)-1,MATCH($B79&amp;"/"&amp;Z$1,Data!$1:$1,0)-1))=TRUE,"",IF(OFFSET(Data!$A$1,MATCH($A79,Data!$DT:$DT,0)-1,MATCH($B79&amp;"/"&amp;Z$1,Data!$1:$1,0)-1)=0,"",OFFSET(Data!$A$1,MATCH($A79,Data!$DT:$DT,0)-1,MATCH($B79&amp;"/"&amp;Z$1,Data!$1:$1,0)-1)))</f>
        <v/>
      </c>
      <c r="AA79" s="208" t="str">
        <f ca="1">IF(ISERROR(OFFSET(Data!$A$1,MATCH($A79,Data!$DT:$DT,0)-1,MATCH($B79&amp;"/"&amp;AA$1,Data!$1:$1,0)-1))=TRUE,"",IF(OFFSET(Data!$A$1,MATCH($A79,Data!$DT:$DT,0)-1,MATCH($B79&amp;"/"&amp;AA$1,Data!$1:$1,0)-1)=0,"",OFFSET(Data!$A$1,MATCH($A79,Data!$DT:$DT,0)-1,MATCH($B79&amp;"/"&amp;AA$1,Data!$1:$1,0)-1)))</f>
        <v/>
      </c>
      <c r="AB79" s="208" t="str">
        <f ca="1">IF(ISERROR(OFFSET(Data!$A$1,MATCH($A79,Data!$DT:$DT,0)-1,MATCH($B79&amp;"/"&amp;AB$1,Data!$1:$1,0)-1))=TRUE,"",IF(OFFSET(Data!$A$1,MATCH($A79,Data!$DT:$DT,0)-1,MATCH($B79&amp;"/"&amp;AB$1,Data!$1:$1,0)-1)=0,"",OFFSET(Data!$A$1,MATCH($A79,Data!$DT:$DT,0)-1,MATCH($B79&amp;"/"&amp;AB$1,Data!$1:$1,0)-1)))</f>
        <v/>
      </c>
      <c r="AC79" s="208" t="str">
        <f ca="1">IF(ISERROR(OFFSET(Data!$A$1,MATCH($A79,Data!$DT:$DT,0)-1,MATCH($B79&amp;"/"&amp;AC$1,Data!$1:$1,0)-1))=TRUE,"",IF(OFFSET(Data!$A$1,MATCH($A79,Data!$DT:$DT,0)-1,MATCH($B79&amp;"/"&amp;AC$1,Data!$1:$1,0)-1)=0,"",OFFSET(Data!$A$1,MATCH($A79,Data!$DT:$DT,0)-1,MATCH($B79&amp;"/"&amp;AC$1,Data!$1:$1,0)-1)))</f>
        <v/>
      </c>
    </row>
    <row r="80" spans="1:29" s="203" customFormat="1" x14ac:dyDescent="0.25">
      <c r="A80" s="203" t="s">
        <v>192</v>
      </c>
      <c r="B80" s="203" t="s">
        <v>29</v>
      </c>
      <c r="C80" s="203">
        <f ca="1">IF(ISERROR(OFFSET(Data!$A$1,MATCH($A80,Data!$DT:$DT,0)-1,MATCH($B80&amp;"/"&amp;C$1,Data!$1:$1,0)-1))=TRUE,"",IF(OFFSET(Data!$A$1,MATCH($A80,Data!$DT:$DT,0)-1,MATCH($B80&amp;"/"&amp;C$1,Data!$1:$1,0)-1)=0,"",OFFSET(Data!$A$1,MATCH($A80,Data!$DT:$DT,0)-1,MATCH($B80&amp;"/"&amp;C$1,Data!$1:$1,0)-1)))</f>
        <v>5</v>
      </c>
      <c r="D80" s="203">
        <f ca="1">IF(ISERROR(OFFSET(Data!$A$1,MATCH($A80,Data!$DT:$DT,0)-1,MATCH($B80&amp;"/"&amp;D$1,Data!$1:$1,0)-1))=TRUE,"",IF(OFFSET(Data!$A$1,MATCH($A80,Data!$DT:$DT,0)-1,MATCH($B80&amp;"/"&amp;D$1,Data!$1:$1,0)-1)=0,"",OFFSET(Data!$A$1,MATCH($A80,Data!$DT:$DT,0)-1,MATCH($B80&amp;"/"&amp;D$1,Data!$1:$1,0)-1)))</f>
        <v>4</v>
      </c>
      <c r="E80" s="203">
        <f ca="1">IF(ISERROR(OFFSET(Data!$A$1,MATCH($A80,Data!$DT:$DT,0)-1,MATCH($B80&amp;"/"&amp;E$1,Data!$1:$1,0)-1))=TRUE,"",IF(OFFSET(Data!$A$1,MATCH($A80,Data!$DT:$DT,0)-1,MATCH($B80&amp;"/"&amp;E$1,Data!$1:$1,0)-1)=0,"",OFFSET(Data!$A$1,MATCH($A80,Data!$DT:$DT,0)-1,MATCH($B80&amp;"/"&amp;E$1,Data!$1:$1,0)-1)))</f>
        <v>3</v>
      </c>
      <c r="F80" s="203">
        <f ca="1">IF(ISERROR(OFFSET(Data!$A$1,MATCH($A80,Data!$DT:$DT,0)-1,MATCH($B80&amp;"/"&amp;F$1,Data!$1:$1,0)-1))=TRUE,"",IF(OFFSET(Data!$A$1,MATCH($A80,Data!$DT:$DT,0)-1,MATCH($B80&amp;"/"&amp;F$1,Data!$1:$1,0)-1)=0,"",OFFSET(Data!$A$1,MATCH($A80,Data!$DT:$DT,0)-1,MATCH($B80&amp;"/"&amp;F$1,Data!$1:$1,0)-1)))</f>
        <v>3</v>
      </c>
      <c r="G80" s="203">
        <f ca="1">IF(ISERROR(OFFSET(Data!$A$1,MATCH($A80,Data!$DT:$DT,0)-1,MATCH($B80&amp;"/"&amp;G$1,Data!$1:$1,0)-1))=TRUE,"",IF(OFFSET(Data!$A$1,MATCH($A80,Data!$DT:$DT,0)-1,MATCH($B80&amp;"/"&amp;G$1,Data!$1:$1,0)-1)=0,"",OFFSET(Data!$A$1,MATCH($A80,Data!$DT:$DT,0)-1,MATCH($B80&amp;"/"&amp;G$1,Data!$1:$1,0)-1)))</f>
        <v>3</v>
      </c>
      <c r="H80" s="203">
        <f ca="1">IF(ISERROR(OFFSET(Data!$A$1,MATCH($A80,Data!$DT:$DT,0)-1,MATCH($B80&amp;"/"&amp;H$1,Data!$1:$1,0)-1))=TRUE,"",IF(OFFSET(Data!$A$1,MATCH($A80,Data!$DT:$DT,0)-1,MATCH($B80&amp;"/"&amp;H$1,Data!$1:$1,0)-1)=0,"",OFFSET(Data!$A$1,MATCH($A80,Data!$DT:$DT,0)-1,MATCH($B80&amp;"/"&amp;H$1,Data!$1:$1,0)-1)))</f>
        <v>4</v>
      </c>
      <c r="I80" s="203">
        <f ca="1">IF(ISERROR(OFFSET(Data!$A$1,MATCH($A80,Data!$DT:$DT,0)-1,MATCH($B80&amp;"/"&amp;I$1,Data!$1:$1,0)-1))=TRUE,"",IF(OFFSET(Data!$A$1,MATCH($A80,Data!$DT:$DT,0)-1,MATCH($B80&amp;"/"&amp;I$1,Data!$1:$1,0)-1)=0,"",OFFSET(Data!$A$1,MATCH($A80,Data!$DT:$DT,0)-1,MATCH($B80&amp;"/"&amp;I$1,Data!$1:$1,0)-1)))</f>
        <v>6</v>
      </c>
      <c r="J80" s="203">
        <f ca="1">IF(ISERROR(OFFSET(Data!$A$1,MATCH($A80,Data!$DT:$DT,0)-1,MATCH($B80&amp;"/"&amp;J$1,Data!$1:$1,0)-1))=TRUE,"",IF(OFFSET(Data!$A$1,MATCH($A80,Data!$DT:$DT,0)-1,MATCH($B80&amp;"/"&amp;J$1,Data!$1:$1,0)-1)=0,"",OFFSET(Data!$A$1,MATCH($A80,Data!$DT:$DT,0)-1,MATCH($B80&amp;"/"&amp;J$1,Data!$1:$1,0)-1)))</f>
        <v>3</v>
      </c>
      <c r="K80" s="203">
        <f ca="1">IF(ISERROR(OFFSET(Data!$A$1,MATCH($A80,Data!$DT:$DT,0)-1,MATCH($B80&amp;"/"&amp;K$1,Data!$1:$1,0)-1))=TRUE,"",IF(OFFSET(Data!$A$1,MATCH($A80,Data!$DT:$DT,0)-1,MATCH($B80&amp;"/"&amp;K$1,Data!$1:$1,0)-1)=0,"",OFFSET(Data!$A$1,MATCH($A80,Data!$DT:$DT,0)-1,MATCH($B80&amp;"/"&amp;K$1,Data!$1:$1,0)-1)))</f>
        <v>2</v>
      </c>
      <c r="L80" s="203">
        <f ca="1">IF(ISERROR(OFFSET(Data!$A$1,MATCH($A80,Data!$DT:$DT,0)-1,MATCH($B80&amp;"/"&amp;L$1,Data!$1:$1,0)-1))=TRUE,"",IF(OFFSET(Data!$A$1,MATCH($A80,Data!$DT:$DT,0)-1,MATCH($B80&amp;"/"&amp;L$1,Data!$1:$1,0)-1)=0,"",OFFSET(Data!$A$1,MATCH($A80,Data!$DT:$DT,0)-1,MATCH($B80&amp;"/"&amp;L$1,Data!$1:$1,0)-1)))</f>
        <v>3</v>
      </c>
      <c r="M80" s="203">
        <f ca="1">IF(ISERROR(OFFSET(Data!$A$1,MATCH($A80,Data!$DT:$DT,0)-1,MATCH($B80&amp;"/"&amp;M$1,Data!$1:$1,0)-1))=TRUE,"",IF(OFFSET(Data!$A$1,MATCH($A80,Data!$DT:$DT,0)-1,MATCH($B80&amp;"/"&amp;M$1,Data!$1:$1,0)-1)=0,"",OFFSET(Data!$A$1,MATCH($A80,Data!$DT:$DT,0)-1,MATCH($B80&amp;"/"&amp;M$1,Data!$1:$1,0)-1)))</f>
        <v>4</v>
      </c>
      <c r="N80" s="203">
        <f ca="1">IF(ISERROR(OFFSET(Data!$A$1,MATCH($A80,Data!$DT:$DT,0)-1,MATCH($B80&amp;"/"&amp;N$1,Data!$1:$1,0)-1))=TRUE,"",IF(OFFSET(Data!$A$1,MATCH($A80,Data!$DT:$DT,0)-1,MATCH($B80&amp;"/"&amp;N$1,Data!$1:$1,0)-1)=0,"",OFFSET(Data!$A$1,MATCH($A80,Data!$DT:$DT,0)-1,MATCH($B80&amp;"/"&amp;N$1,Data!$1:$1,0)-1)))</f>
        <v>4</v>
      </c>
      <c r="O80" s="203">
        <f ca="1">IF(ISERROR(OFFSET(Data!$A$1,MATCH($A80,Data!$DT:$DT,0)-1,MATCH($B80&amp;"/"&amp;O$1,Data!$1:$1,0)-1))=TRUE,"",IF(OFFSET(Data!$A$1,MATCH($A80,Data!$DT:$DT,0)-1,MATCH($B80&amp;"/"&amp;O$1,Data!$1:$1,0)-1)=0,"",OFFSET(Data!$A$1,MATCH($A80,Data!$DT:$DT,0)-1,MATCH($B80&amp;"/"&amp;O$1,Data!$1:$1,0)-1)))</f>
        <v>4</v>
      </c>
      <c r="P80" s="203">
        <f ca="1">IF(ISERROR(OFFSET(Data!$A$1,MATCH($A80,Data!$DT:$DT,0)-1,MATCH($B80&amp;"/"&amp;P$1,Data!$1:$1,0)-1))=TRUE,"",IF(OFFSET(Data!$A$1,MATCH($A80,Data!$DT:$DT,0)-1,MATCH($B80&amp;"/"&amp;P$1,Data!$1:$1,0)-1)=0,"",OFFSET(Data!$A$1,MATCH($A80,Data!$DT:$DT,0)-1,MATCH($B80&amp;"/"&amp;P$1,Data!$1:$1,0)-1)))</f>
        <v>3</v>
      </c>
      <c r="Q80" s="203">
        <f ca="1">IF(ISERROR(OFFSET(Data!$A$1,MATCH($A80,Data!$DT:$DT,0)-1,MATCH($B80&amp;"/"&amp;Q$1,Data!$1:$1,0)-1))=TRUE,"",IF(OFFSET(Data!$A$1,MATCH($A80,Data!$DT:$DT,0)-1,MATCH($B80&amp;"/"&amp;Q$1,Data!$1:$1,0)-1)=0,"",OFFSET(Data!$A$1,MATCH($A80,Data!$DT:$DT,0)-1,MATCH($B80&amp;"/"&amp;Q$1,Data!$1:$1,0)-1)))</f>
        <v>4</v>
      </c>
      <c r="R80" s="203">
        <f ca="1">IF(ISERROR(OFFSET(Data!$A$1,MATCH($A80,Data!$DT:$DT,0)-1,MATCH($B80&amp;"/"&amp;R$1,Data!$1:$1,0)-1))=TRUE,"",IF(OFFSET(Data!$A$1,MATCH($A80,Data!$DT:$DT,0)-1,MATCH($B80&amp;"/"&amp;R$1,Data!$1:$1,0)-1)=0,"",OFFSET(Data!$A$1,MATCH($A80,Data!$DT:$DT,0)-1,MATCH($B80&amp;"/"&amp;R$1,Data!$1:$1,0)-1)))</f>
        <v>3</v>
      </c>
      <c r="S80" s="203">
        <f ca="1">IF(ISERROR(OFFSET(Data!$A$1,MATCH($A80,Data!$DT:$DT,0)-1,MATCH($B80&amp;"/"&amp;S$1,Data!$1:$1,0)-1))=TRUE,"",IF(OFFSET(Data!$A$1,MATCH($A80,Data!$DT:$DT,0)-1,MATCH($B80&amp;"/"&amp;S$1,Data!$1:$1,0)-1)=0,"",OFFSET(Data!$A$1,MATCH($A80,Data!$DT:$DT,0)-1,MATCH($B80&amp;"/"&amp;S$1,Data!$1:$1,0)-1)))</f>
        <v>4</v>
      </c>
      <c r="T80" s="203">
        <f ca="1">IF(ISERROR(OFFSET(Data!$A$1,MATCH($A80,Data!$DT:$DT,0)-1,MATCH($B80&amp;"/"&amp;T$1,Data!$1:$1,0)-1))=TRUE,"",IF(OFFSET(Data!$A$1,MATCH($A80,Data!$DT:$DT,0)-1,MATCH($B80&amp;"/"&amp;T$1,Data!$1:$1,0)-1)=0,"",OFFSET(Data!$A$1,MATCH($A80,Data!$DT:$DT,0)-1,MATCH($B80&amp;"/"&amp;T$1,Data!$1:$1,0)-1)))</f>
        <v>2</v>
      </c>
      <c r="U80" s="207" t="str">
        <f ca="1">IF(ISERROR(OFFSET(Data!$A$1,MATCH($A80,Data!$DT:$DT,0)-1,MATCH($B80&amp;"/"&amp;U$1,Data!$1:$1,0)-1))=TRUE,"",IF(OFFSET(Data!$A$1,MATCH($A80,Data!$DT:$DT,0)-1,MATCH($B80&amp;"/"&amp;U$1,Data!$1:$1,0)-1)=0,"",OFFSET(Data!$A$1,MATCH($A80,Data!$DT:$DT,0)-1,MATCH($B80&amp;"/"&amp;U$1,Data!$1:$1,0)-1)))</f>
        <v/>
      </c>
      <c r="V80" s="203" t="str">
        <f ca="1">IF(ISERROR(OFFSET(Data!$A$1,MATCH($A80,Data!$DT:$DT,0)-1,MATCH($B80&amp;"/"&amp;V$1,Data!$1:$1,0)-1))=TRUE,"",IF(OFFSET(Data!$A$1,MATCH($A80,Data!$DT:$DT,0)-1,MATCH($B80&amp;"/"&amp;V$1,Data!$1:$1,0)-1)=0,"",OFFSET(Data!$A$1,MATCH($A80,Data!$DT:$DT,0)-1,MATCH($B80&amp;"/"&amp;V$1,Data!$1:$1,0)-1)))</f>
        <v/>
      </c>
      <c r="W80" s="208" t="str">
        <f ca="1">IF(ISERROR(OFFSET(Data!$A$1,MATCH($A80,Data!$DT:$DT,0)-1,MATCH($B80&amp;"/"&amp;W$1,Data!$1:$1,0)-1))=TRUE,"",IF(OFFSET(Data!$A$1,MATCH($A80,Data!$DT:$DT,0)-1,MATCH($B80&amp;"/"&amp;W$1,Data!$1:$1,0)-1)=0,"",OFFSET(Data!$A$1,MATCH($A80,Data!$DT:$DT,0)-1,MATCH($B80&amp;"/"&amp;W$1,Data!$1:$1,0)-1)))</f>
        <v/>
      </c>
      <c r="X80" s="208" t="str">
        <f ca="1">IF(ISERROR(OFFSET(Data!$A$1,MATCH($A80,Data!$DT:$DT,0)-1,MATCH($B80&amp;"/"&amp;X$1,Data!$1:$1,0)-1))=TRUE,"",IF(OFFSET(Data!$A$1,MATCH($A80,Data!$DT:$DT,0)-1,MATCH($B80&amp;"/"&amp;X$1,Data!$1:$1,0)-1)=0,"",OFFSET(Data!$A$1,MATCH($A80,Data!$DT:$DT,0)-1,MATCH($B80&amp;"/"&amp;X$1,Data!$1:$1,0)-1)))</f>
        <v/>
      </c>
      <c r="Y80" s="208" t="str">
        <f ca="1">IF(ISERROR(OFFSET(Data!$A$1,MATCH($A80,Data!$DT:$DT,0)-1,MATCH($B80&amp;"/"&amp;Y$1,Data!$1:$1,0)-1))=TRUE,"",IF(OFFSET(Data!$A$1,MATCH($A80,Data!$DT:$DT,0)-1,MATCH($B80&amp;"/"&amp;Y$1,Data!$1:$1,0)-1)=0,"",OFFSET(Data!$A$1,MATCH($A80,Data!$DT:$DT,0)-1,MATCH($B80&amp;"/"&amp;Y$1,Data!$1:$1,0)-1)))</f>
        <v/>
      </c>
      <c r="Z80" s="208" t="str">
        <f ca="1">IF(ISERROR(OFFSET(Data!$A$1,MATCH($A80,Data!$DT:$DT,0)-1,MATCH($B80&amp;"/"&amp;Z$1,Data!$1:$1,0)-1))=TRUE,"",IF(OFFSET(Data!$A$1,MATCH($A80,Data!$DT:$DT,0)-1,MATCH($B80&amp;"/"&amp;Z$1,Data!$1:$1,0)-1)=0,"",OFFSET(Data!$A$1,MATCH($A80,Data!$DT:$DT,0)-1,MATCH($B80&amp;"/"&amp;Z$1,Data!$1:$1,0)-1)))</f>
        <v/>
      </c>
      <c r="AA80" s="208" t="str">
        <f ca="1">IF(ISERROR(OFFSET(Data!$A$1,MATCH($A80,Data!$DT:$DT,0)-1,MATCH($B80&amp;"/"&amp;AA$1,Data!$1:$1,0)-1))=TRUE,"",IF(OFFSET(Data!$A$1,MATCH($A80,Data!$DT:$DT,0)-1,MATCH($B80&amp;"/"&amp;AA$1,Data!$1:$1,0)-1)=0,"",OFFSET(Data!$A$1,MATCH($A80,Data!$DT:$DT,0)-1,MATCH($B80&amp;"/"&amp;AA$1,Data!$1:$1,0)-1)))</f>
        <v/>
      </c>
      <c r="AB80" s="208" t="str">
        <f ca="1">IF(ISERROR(OFFSET(Data!$A$1,MATCH($A80,Data!$DT:$DT,0)-1,MATCH($B80&amp;"/"&amp;AB$1,Data!$1:$1,0)-1))=TRUE,"",IF(OFFSET(Data!$A$1,MATCH($A80,Data!$DT:$DT,0)-1,MATCH($B80&amp;"/"&amp;AB$1,Data!$1:$1,0)-1)=0,"",OFFSET(Data!$A$1,MATCH($A80,Data!$DT:$DT,0)-1,MATCH($B80&amp;"/"&amp;AB$1,Data!$1:$1,0)-1)))</f>
        <v/>
      </c>
      <c r="AC80" s="208" t="str">
        <f ca="1">IF(ISERROR(OFFSET(Data!$A$1,MATCH($A80,Data!$DT:$DT,0)-1,MATCH($B80&amp;"/"&amp;AC$1,Data!$1:$1,0)-1))=TRUE,"",IF(OFFSET(Data!$A$1,MATCH($A80,Data!$DT:$DT,0)-1,MATCH($B80&amp;"/"&amp;AC$1,Data!$1:$1,0)-1)=0,"",OFFSET(Data!$A$1,MATCH($A80,Data!$DT:$DT,0)-1,MATCH($B80&amp;"/"&amp;AC$1,Data!$1:$1,0)-1)))</f>
        <v/>
      </c>
    </row>
    <row r="81" spans="1:29" s="203" customFormat="1" x14ac:dyDescent="0.25">
      <c r="A81" s="203" t="s">
        <v>74</v>
      </c>
      <c r="B81" s="203" t="s">
        <v>29</v>
      </c>
      <c r="C81" s="203">
        <f ca="1">IF(ISERROR(OFFSET(Data!$A$1,MATCH($A81,Data!$DT:$DT,0)-1,MATCH($B81&amp;"/"&amp;C$1,Data!$1:$1,0)-1))=TRUE,"",IF(OFFSET(Data!$A$1,MATCH($A81,Data!$DT:$DT,0)-1,MATCH($B81&amp;"/"&amp;C$1,Data!$1:$1,0)-1)=0,"",OFFSET(Data!$A$1,MATCH($A81,Data!$DT:$DT,0)-1,MATCH($B81&amp;"/"&amp;C$1,Data!$1:$1,0)-1)))</f>
        <v>4.75</v>
      </c>
      <c r="D81" s="203">
        <f ca="1">IF(ISERROR(OFFSET(Data!$A$1,MATCH($A81,Data!$DT:$DT,0)-1,MATCH($B81&amp;"/"&amp;D$1,Data!$1:$1,0)-1))=TRUE,"",IF(OFFSET(Data!$A$1,MATCH($A81,Data!$DT:$DT,0)-1,MATCH($B81&amp;"/"&amp;D$1,Data!$1:$1,0)-1)=0,"",OFFSET(Data!$A$1,MATCH($A81,Data!$DT:$DT,0)-1,MATCH($B81&amp;"/"&amp;D$1,Data!$1:$1,0)-1)))</f>
        <v>4.25</v>
      </c>
      <c r="E81" s="203">
        <f ca="1">IF(ISERROR(OFFSET(Data!$A$1,MATCH($A81,Data!$DT:$DT,0)-1,MATCH($B81&amp;"/"&amp;E$1,Data!$1:$1,0)-1))=TRUE,"",IF(OFFSET(Data!$A$1,MATCH($A81,Data!$DT:$DT,0)-1,MATCH($B81&amp;"/"&amp;E$1,Data!$1:$1,0)-1)=0,"",OFFSET(Data!$A$1,MATCH($A81,Data!$DT:$DT,0)-1,MATCH($B81&amp;"/"&amp;E$1,Data!$1:$1,0)-1)))</f>
        <v>3.25</v>
      </c>
      <c r="F81" s="203">
        <f ca="1">IF(ISERROR(OFFSET(Data!$A$1,MATCH($A81,Data!$DT:$DT,0)-1,MATCH($B81&amp;"/"&amp;F$1,Data!$1:$1,0)-1))=TRUE,"",IF(OFFSET(Data!$A$1,MATCH($A81,Data!$DT:$DT,0)-1,MATCH($B81&amp;"/"&amp;F$1,Data!$1:$1,0)-1)=0,"",OFFSET(Data!$A$1,MATCH($A81,Data!$DT:$DT,0)-1,MATCH($B81&amp;"/"&amp;F$1,Data!$1:$1,0)-1)))</f>
        <v>4.5</v>
      </c>
      <c r="G81" s="203">
        <f ca="1">IF(ISERROR(OFFSET(Data!$A$1,MATCH($A81,Data!$DT:$DT,0)-1,MATCH($B81&amp;"/"&amp;G$1,Data!$1:$1,0)-1))=TRUE,"",IF(OFFSET(Data!$A$1,MATCH($A81,Data!$DT:$DT,0)-1,MATCH($B81&amp;"/"&amp;G$1,Data!$1:$1,0)-1)=0,"",OFFSET(Data!$A$1,MATCH($A81,Data!$DT:$DT,0)-1,MATCH($B81&amp;"/"&amp;G$1,Data!$1:$1,0)-1)))</f>
        <v>3</v>
      </c>
      <c r="H81" s="203">
        <f ca="1">IF(ISERROR(OFFSET(Data!$A$1,MATCH($A81,Data!$DT:$DT,0)-1,MATCH($B81&amp;"/"&amp;H$1,Data!$1:$1,0)-1))=TRUE,"",IF(OFFSET(Data!$A$1,MATCH($A81,Data!$DT:$DT,0)-1,MATCH($B81&amp;"/"&amp;H$1,Data!$1:$1,0)-1)=0,"",OFFSET(Data!$A$1,MATCH($A81,Data!$DT:$DT,0)-1,MATCH($B81&amp;"/"&amp;H$1,Data!$1:$1,0)-1)))</f>
        <v>4</v>
      </c>
      <c r="I81" s="203">
        <f ca="1">IF(ISERROR(OFFSET(Data!$A$1,MATCH($A81,Data!$DT:$DT,0)-1,MATCH($B81&amp;"/"&amp;I$1,Data!$1:$1,0)-1))=TRUE,"",IF(OFFSET(Data!$A$1,MATCH($A81,Data!$DT:$DT,0)-1,MATCH($B81&amp;"/"&amp;I$1,Data!$1:$1,0)-1)=0,"",OFFSET(Data!$A$1,MATCH($A81,Data!$DT:$DT,0)-1,MATCH($B81&amp;"/"&amp;I$1,Data!$1:$1,0)-1)))</f>
        <v>5.5</v>
      </c>
      <c r="J81" s="203">
        <f ca="1">IF(ISERROR(OFFSET(Data!$A$1,MATCH($A81,Data!$DT:$DT,0)-1,MATCH($B81&amp;"/"&amp;J$1,Data!$1:$1,0)-1))=TRUE,"",IF(OFFSET(Data!$A$1,MATCH($A81,Data!$DT:$DT,0)-1,MATCH($B81&amp;"/"&amp;J$1,Data!$1:$1,0)-1)=0,"",OFFSET(Data!$A$1,MATCH($A81,Data!$DT:$DT,0)-1,MATCH($B81&amp;"/"&amp;J$1,Data!$1:$1,0)-1)))</f>
        <v>3.25</v>
      </c>
      <c r="K81" s="203">
        <f ca="1">IF(ISERROR(OFFSET(Data!$A$1,MATCH($A81,Data!$DT:$DT,0)-1,MATCH($B81&amp;"/"&amp;K$1,Data!$1:$1,0)-1))=TRUE,"",IF(OFFSET(Data!$A$1,MATCH($A81,Data!$DT:$DT,0)-1,MATCH($B81&amp;"/"&amp;K$1,Data!$1:$1,0)-1)=0,"",OFFSET(Data!$A$1,MATCH($A81,Data!$DT:$DT,0)-1,MATCH($B81&amp;"/"&amp;K$1,Data!$1:$1,0)-1)))</f>
        <v>2.75</v>
      </c>
      <c r="L81" s="203">
        <f ca="1">IF(ISERROR(OFFSET(Data!$A$1,MATCH($A81,Data!$DT:$DT,0)-1,MATCH($B81&amp;"/"&amp;L$1,Data!$1:$1,0)-1))=TRUE,"",IF(OFFSET(Data!$A$1,MATCH($A81,Data!$DT:$DT,0)-1,MATCH($B81&amp;"/"&amp;L$1,Data!$1:$1,0)-1)=0,"",OFFSET(Data!$A$1,MATCH($A81,Data!$DT:$DT,0)-1,MATCH($B81&amp;"/"&amp;L$1,Data!$1:$1,0)-1)))</f>
        <v>3.75</v>
      </c>
      <c r="M81" s="203">
        <f ca="1">IF(ISERROR(OFFSET(Data!$A$1,MATCH($A81,Data!$DT:$DT,0)-1,MATCH($B81&amp;"/"&amp;M$1,Data!$1:$1,0)-1))=TRUE,"",IF(OFFSET(Data!$A$1,MATCH($A81,Data!$DT:$DT,0)-1,MATCH($B81&amp;"/"&amp;M$1,Data!$1:$1,0)-1)=0,"",OFFSET(Data!$A$1,MATCH($A81,Data!$DT:$DT,0)-1,MATCH($B81&amp;"/"&amp;M$1,Data!$1:$1,0)-1)))</f>
        <v>3</v>
      </c>
      <c r="N81" s="203">
        <f ca="1">IF(ISERROR(OFFSET(Data!$A$1,MATCH($A81,Data!$DT:$DT,0)-1,MATCH($B81&amp;"/"&amp;N$1,Data!$1:$1,0)-1))=TRUE,"",IF(OFFSET(Data!$A$1,MATCH($A81,Data!$DT:$DT,0)-1,MATCH($B81&amp;"/"&amp;N$1,Data!$1:$1,0)-1)=0,"",OFFSET(Data!$A$1,MATCH($A81,Data!$DT:$DT,0)-1,MATCH($B81&amp;"/"&amp;N$1,Data!$1:$1,0)-1)))</f>
        <v>3.25</v>
      </c>
      <c r="O81" s="203">
        <f ca="1">IF(ISERROR(OFFSET(Data!$A$1,MATCH($A81,Data!$DT:$DT,0)-1,MATCH($B81&amp;"/"&amp;O$1,Data!$1:$1,0)-1))=TRUE,"",IF(OFFSET(Data!$A$1,MATCH($A81,Data!$DT:$DT,0)-1,MATCH($B81&amp;"/"&amp;O$1,Data!$1:$1,0)-1)=0,"",OFFSET(Data!$A$1,MATCH($A81,Data!$DT:$DT,0)-1,MATCH($B81&amp;"/"&amp;O$1,Data!$1:$1,0)-1)))</f>
        <v>4</v>
      </c>
      <c r="P81" s="203">
        <f ca="1">IF(ISERROR(OFFSET(Data!$A$1,MATCH($A81,Data!$DT:$DT,0)-1,MATCH($B81&amp;"/"&amp;P$1,Data!$1:$1,0)-1))=TRUE,"",IF(OFFSET(Data!$A$1,MATCH($A81,Data!$DT:$DT,0)-1,MATCH($B81&amp;"/"&amp;P$1,Data!$1:$1,0)-1)=0,"",OFFSET(Data!$A$1,MATCH($A81,Data!$DT:$DT,0)-1,MATCH($B81&amp;"/"&amp;P$1,Data!$1:$1,0)-1)))</f>
        <v>4</v>
      </c>
      <c r="Q81" s="203">
        <f ca="1">IF(ISERROR(OFFSET(Data!$A$1,MATCH($A81,Data!$DT:$DT,0)-1,MATCH($B81&amp;"/"&amp;Q$1,Data!$1:$1,0)-1))=TRUE,"",IF(OFFSET(Data!$A$1,MATCH($A81,Data!$DT:$DT,0)-1,MATCH($B81&amp;"/"&amp;Q$1,Data!$1:$1,0)-1)=0,"",OFFSET(Data!$A$1,MATCH($A81,Data!$DT:$DT,0)-1,MATCH($B81&amp;"/"&amp;Q$1,Data!$1:$1,0)-1)))</f>
        <v>5.25</v>
      </c>
      <c r="R81" s="203">
        <f ca="1">IF(ISERROR(OFFSET(Data!$A$1,MATCH($A81,Data!$DT:$DT,0)-1,MATCH($B81&amp;"/"&amp;R$1,Data!$1:$1,0)-1))=TRUE,"",IF(OFFSET(Data!$A$1,MATCH($A81,Data!$DT:$DT,0)-1,MATCH($B81&amp;"/"&amp;R$1,Data!$1:$1,0)-1)=0,"",OFFSET(Data!$A$1,MATCH($A81,Data!$DT:$DT,0)-1,MATCH($B81&amp;"/"&amp;R$1,Data!$1:$1,0)-1)))</f>
        <v>3.5</v>
      </c>
      <c r="S81" s="203">
        <f ca="1">IF(ISERROR(OFFSET(Data!$A$1,MATCH($A81,Data!$DT:$DT,0)-1,MATCH($B81&amp;"/"&amp;S$1,Data!$1:$1,0)-1))=TRUE,"",IF(OFFSET(Data!$A$1,MATCH($A81,Data!$DT:$DT,0)-1,MATCH($B81&amp;"/"&amp;S$1,Data!$1:$1,0)-1)=0,"",OFFSET(Data!$A$1,MATCH($A81,Data!$DT:$DT,0)-1,MATCH($B81&amp;"/"&amp;S$1,Data!$1:$1,0)-1)))</f>
        <v>4</v>
      </c>
      <c r="T81" s="203">
        <f ca="1">IF(ISERROR(OFFSET(Data!$A$1,MATCH($A81,Data!$DT:$DT,0)-1,MATCH($B81&amp;"/"&amp;T$1,Data!$1:$1,0)-1))=TRUE,"",IF(OFFSET(Data!$A$1,MATCH($A81,Data!$DT:$DT,0)-1,MATCH($B81&amp;"/"&amp;T$1,Data!$1:$1,0)-1)=0,"",OFFSET(Data!$A$1,MATCH($A81,Data!$DT:$DT,0)-1,MATCH($B81&amp;"/"&amp;T$1,Data!$1:$1,0)-1)))</f>
        <v>2.75</v>
      </c>
      <c r="U81" s="207" t="str">
        <f ca="1">IF(ISERROR(OFFSET(Data!$A$1,MATCH($A81,Data!$DT:$DT,0)-1,MATCH($B81&amp;"/"&amp;U$1,Data!$1:$1,0)-1))=TRUE,"",IF(OFFSET(Data!$A$1,MATCH($A81,Data!$DT:$DT,0)-1,MATCH($B81&amp;"/"&amp;U$1,Data!$1:$1,0)-1)=0,"",OFFSET(Data!$A$1,MATCH($A81,Data!$DT:$DT,0)-1,MATCH($B81&amp;"/"&amp;U$1,Data!$1:$1,0)-1)))</f>
        <v/>
      </c>
      <c r="V81" s="203" t="str">
        <f ca="1">IF(ISERROR(OFFSET(Data!$A$1,MATCH($A81,Data!$DT:$DT,0)-1,MATCH($B81&amp;"/"&amp;V$1,Data!$1:$1,0)-1))=TRUE,"",IF(OFFSET(Data!$A$1,MATCH($A81,Data!$DT:$DT,0)-1,MATCH($B81&amp;"/"&amp;V$1,Data!$1:$1,0)-1)=0,"",OFFSET(Data!$A$1,MATCH($A81,Data!$DT:$DT,0)-1,MATCH($B81&amp;"/"&amp;V$1,Data!$1:$1,0)-1)))</f>
        <v/>
      </c>
      <c r="W81" s="208" t="str">
        <f ca="1">IF(ISERROR(OFFSET(Data!$A$1,MATCH($A81,Data!$DT:$DT,0)-1,MATCH($B81&amp;"/"&amp;W$1,Data!$1:$1,0)-1))=TRUE,"",IF(OFFSET(Data!$A$1,MATCH($A81,Data!$DT:$DT,0)-1,MATCH($B81&amp;"/"&amp;W$1,Data!$1:$1,0)-1)=0,"",OFFSET(Data!$A$1,MATCH($A81,Data!$DT:$DT,0)-1,MATCH($B81&amp;"/"&amp;W$1,Data!$1:$1,0)-1)))</f>
        <v/>
      </c>
      <c r="X81" s="208" t="str">
        <f ca="1">IF(ISERROR(OFFSET(Data!$A$1,MATCH($A81,Data!$DT:$DT,0)-1,MATCH($B81&amp;"/"&amp;X$1,Data!$1:$1,0)-1))=TRUE,"",IF(OFFSET(Data!$A$1,MATCH($A81,Data!$DT:$DT,0)-1,MATCH($B81&amp;"/"&amp;X$1,Data!$1:$1,0)-1)=0,"",OFFSET(Data!$A$1,MATCH($A81,Data!$DT:$DT,0)-1,MATCH($B81&amp;"/"&amp;X$1,Data!$1:$1,0)-1)))</f>
        <v/>
      </c>
      <c r="Y81" s="208" t="str">
        <f ca="1">IF(ISERROR(OFFSET(Data!$A$1,MATCH($A81,Data!$DT:$DT,0)-1,MATCH($B81&amp;"/"&amp;Y$1,Data!$1:$1,0)-1))=TRUE,"",IF(OFFSET(Data!$A$1,MATCH($A81,Data!$DT:$DT,0)-1,MATCH($B81&amp;"/"&amp;Y$1,Data!$1:$1,0)-1)=0,"",OFFSET(Data!$A$1,MATCH($A81,Data!$DT:$DT,0)-1,MATCH($B81&amp;"/"&amp;Y$1,Data!$1:$1,0)-1)))</f>
        <v/>
      </c>
      <c r="Z81" s="208" t="str">
        <f ca="1">IF(ISERROR(OFFSET(Data!$A$1,MATCH($A81,Data!$DT:$DT,0)-1,MATCH($B81&amp;"/"&amp;Z$1,Data!$1:$1,0)-1))=TRUE,"",IF(OFFSET(Data!$A$1,MATCH($A81,Data!$DT:$DT,0)-1,MATCH($B81&amp;"/"&amp;Z$1,Data!$1:$1,0)-1)=0,"",OFFSET(Data!$A$1,MATCH($A81,Data!$DT:$DT,0)-1,MATCH($B81&amp;"/"&amp;Z$1,Data!$1:$1,0)-1)))</f>
        <v/>
      </c>
      <c r="AA81" s="208" t="str">
        <f ca="1">IF(ISERROR(OFFSET(Data!$A$1,MATCH($A81,Data!$DT:$DT,0)-1,MATCH($B81&amp;"/"&amp;AA$1,Data!$1:$1,0)-1))=TRUE,"",IF(OFFSET(Data!$A$1,MATCH($A81,Data!$DT:$DT,0)-1,MATCH($B81&amp;"/"&amp;AA$1,Data!$1:$1,0)-1)=0,"",OFFSET(Data!$A$1,MATCH($A81,Data!$DT:$DT,0)-1,MATCH($B81&amp;"/"&amp;AA$1,Data!$1:$1,0)-1)))</f>
        <v/>
      </c>
      <c r="AB81" s="208" t="str">
        <f ca="1">IF(ISERROR(OFFSET(Data!$A$1,MATCH($A81,Data!$DT:$DT,0)-1,MATCH($B81&amp;"/"&amp;AB$1,Data!$1:$1,0)-1))=TRUE,"",IF(OFFSET(Data!$A$1,MATCH($A81,Data!$DT:$DT,0)-1,MATCH($B81&amp;"/"&amp;AB$1,Data!$1:$1,0)-1)=0,"",OFFSET(Data!$A$1,MATCH($A81,Data!$DT:$DT,0)-1,MATCH($B81&amp;"/"&amp;AB$1,Data!$1:$1,0)-1)))</f>
        <v/>
      </c>
      <c r="AC81" s="208" t="str">
        <f ca="1">IF(ISERROR(OFFSET(Data!$A$1,MATCH($A81,Data!$DT:$DT,0)-1,MATCH($B81&amp;"/"&amp;AC$1,Data!$1:$1,0)-1))=TRUE,"",IF(OFFSET(Data!$A$1,MATCH($A81,Data!$DT:$DT,0)-1,MATCH($B81&amp;"/"&amp;AC$1,Data!$1:$1,0)-1)=0,"",OFFSET(Data!$A$1,MATCH($A81,Data!$DT:$DT,0)-1,MATCH($B81&amp;"/"&amp;AC$1,Data!$1:$1,0)-1)))</f>
        <v/>
      </c>
    </row>
    <row r="82" spans="1:29" s="203" customFormat="1" x14ac:dyDescent="0.25">
      <c r="A82" s="203" t="s">
        <v>147</v>
      </c>
      <c r="B82" s="203" t="s">
        <v>29</v>
      </c>
      <c r="C82" s="203">
        <f ca="1">IF(ISERROR(OFFSET(Data!$A$1,MATCH($A82,Data!$DT:$DT,0)-1,MATCH($B82&amp;"/"&amp;C$1,Data!$1:$1,0)-1))=TRUE,"",IF(OFFSET(Data!$A$1,MATCH($A82,Data!$DT:$DT,0)-1,MATCH($B82&amp;"/"&amp;C$1,Data!$1:$1,0)-1)=0,"",OFFSET(Data!$A$1,MATCH($A82,Data!$DT:$DT,0)-1,MATCH($B82&amp;"/"&amp;C$1,Data!$1:$1,0)-1)))</f>
        <v>4.75</v>
      </c>
      <c r="D82" s="203">
        <f ca="1">IF(ISERROR(OFFSET(Data!$A$1,MATCH($A82,Data!$DT:$DT,0)-1,MATCH($B82&amp;"/"&amp;D$1,Data!$1:$1,0)-1))=TRUE,"",IF(OFFSET(Data!$A$1,MATCH($A82,Data!$DT:$DT,0)-1,MATCH($B82&amp;"/"&amp;D$1,Data!$1:$1,0)-1)=0,"",OFFSET(Data!$A$1,MATCH($A82,Data!$DT:$DT,0)-1,MATCH($B82&amp;"/"&amp;D$1,Data!$1:$1,0)-1)))</f>
        <v>4.25</v>
      </c>
      <c r="E82" s="203">
        <f ca="1">IF(ISERROR(OFFSET(Data!$A$1,MATCH($A82,Data!$DT:$DT,0)-1,MATCH($B82&amp;"/"&amp;E$1,Data!$1:$1,0)-1))=TRUE,"",IF(OFFSET(Data!$A$1,MATCH($A82,Data!$DT:$DT,0)-1,MATCH($B82&amp;"/"&amp;E$1,Data!$1:$1,0)-1)=0,"",OFFSET(Data!$A$1,MATCH($A82,Data!$DT:$DT,0)-1,MATCH($B82&amp;"/"&amp;E$1,Data!$1:$1,0)-1)))</f>
        <v>3.25</v>
      </c>
      <c r="F82" s="203">
        <f ca="1">IF(ISERROR(OFFSET(Data!$A$1,MATCH($A82,Data!$DT:$DT,0)-1,MATCH($B82&amp;"/"&amp;F$1,Data!$1:$1,0)-1))=TRUE,"",IF(OFFSET(Data!$A$1,MATCH($A82,Data!$DT:$DT,0)-1,MATCH($B82&amp;"/"&amp;F$1,Data!$1:$1,0)-1)=0,"",OFFSET(Data!$A$1,MATCH($A82,Data!$DT:$DT,0)-1,MATCH($B82&amp;"/"&amp;F$1,Data!$1:$1,0)-1)))</f>
        <v>4.5</v>
      </c>
      <c r="G82" s="203">
        <f ca="1">IF(ISERROR(OFFSET(Data!$A$1,MATCH($A82,Data!$DT:$DT,0)-1,MATCH($B82&amp;"/"&amp;G$1,Data!$1:$1,0)-1))=TRUE,"",IF(OFFSET(Data!$A$1,MATCH($A82,Data!$DT:$DT,0)-1,MATCH($B82&amp;"/"&amp;G$1,Data!$1:$1,0)-1)=0,"",OFFSET(Data!$A$1,MATCH($A82,Data!$DT:$DT,0)-1,MATCH($B82&amp;"/"&amp;G$1,Data!$1:$1,0)-1)))</f>
        <v>3</v>
      </c>
      <c r="H82" s="203">
        <f ca="1">IF(ISERROR(OFFSET(Data!$A$1,MATCH($A82,Data!$DT:$DT,0)-1,MATCH($B82&amp;"/"&amp;H$1,Data!$1:$1,0)-1))=TRUE,"",IF(OFFSET(Data!$A$1,MATCH($A82,Data!$DT:$DT,0)-1,MATCH($B82&amp;"/"&amp;H$1,Data!$1:$1,0)-1)=0,"",OFFSET(Data!$A$1,MATCH($A82,Data!$DT:$DT,0)-1,MATCH($B82&amp;"/"&amp;H$1,Data!$1:$1,0)-1)))</f>
        <v>4</v>
      </c>
      <c r="I82" s="203">
        <f ca="1">IF(ISERROR(OFFSET(Data!$A$1,MATCH($A82,Data!$DT:$DT,0)-1,MATCH($B82&amp;"/"&amp;I$1,Data!$1:$1,0)-1))=TRUE,"",IF(OFFSET(Data!$A$1,MATCH($A82,Data!$DT:$DT,0)-1,MATCH($B82&amp;"/"&amp;I$1,Data!$1:$1,0)-1)=0,"",OFFSET(Data!$A$1,MATCH($A82,Data!$DT:$DT,0)-1,MATCH($B82&amp;"/"&amp;I$1,Data!$1:$1,0)-1)))</f>
        <v>5.5</v>
      </c>
      <c r="J82" s="203">
        <f ca="1">IF(ISERROR(OFFSET(Data!$A$1,MATCH($A82,Data!$DT:$DT,0)-1,MATCH($B82&amp;"/"&amp;J$1,Data!$1:$1,0)-1))=TRUE,"",IF(OFFSET(Data!$A$1,MATCH($A82,Data!$DT:$DT,0)-1,MATCH($B82&amp;"/"&amp;J$1,Data!$1:$1,0)-1)=0,"",OFFSET(Data!$A$1,MATCH($A82,Data!$DT:$DT,0)-1,MATCH($B82&amp;"/"&amp;J$1,Data!$1:$1,0)-1)))</f>
        <v>3.25</v>
      </c>
      <c r="K82" s="203">
        <f ca="1">IF(ISERROR(OFFSET(Data!$A$1,MATCH($A82,Data!$DT:$DT,0)-1,MATCH($B82&amp;"/"&amp;K$1,Data!$1:$1,0)-1))=TRUE,"",IF(OFFSET(Data!$A$1,MATCH($A82,Data!$DT:$DT,0)-1,MATCH($B82&amp;"/"&amp;K$1,Data!$1:$1,0)-1)=0,"",OFFSET(Data!$A$1,MATCH($A82,Data!$DT:$DT,0)-1,MATCH($B82&amp;"/"&amp;K$1,Data!$1:$1,0)-1)))</f>
        <v>2.75</v>
      </c>
      <c r="L82" s="203">
        <f ca="1">IF(ISERROR(OFFSET(Data!$A$1,MATCH($A82,Data!$DT:$DT,0)-1,MATCH($B82&amp;"/"&amp;L$1,Data!$1:$1,0)-1))=TRUE,"",IF(OFFSET(Data!$A$1,MATCH($A82,Data!$DT:$DT,0)-1,MATCH($B82&amp;"/"&amp;L$1,Data!$1:$1,0)-1)=0,"",OFFSET(Data!$A$1,MATCH($A82,Data!$DT:$DT,0)-1,MATCH($B82&amp;"/"&amp;L$1,Data!$1:$1,0)-1)))</f>
        <v>3.75</v>
      </c>
      <c r="M82" s="203">
        <f ca="1">IF(ISERROR(OFFSET(Data!$A$1,MATCH($A82,Data!$DT:$DT,0)-1,MATCH($B82&amp;"/"&amp;M$1,Data!$1:$1,0)-1))=TRUE,"",IF(OFFSET(Data!$A$1,MATCH($A82,Data!$DT:$DT,0)-1,MATCH($B82&amp;"/"&amp;M$1,Data!$1:$1,0)-1)=0,"",OFFSET(Data!$A$1,MATCH($A82,Data!$DT:$DT,0)-1,MATCH($B82&amp;"/"&amp;M$1,Data!$1:$1,0)-1)))</f>
        <v>3</v>
      </c>
      <c r="N82" s="203">
        <f ca="1">IF(ISERROR(OFFSET(Data!$A$1,MATCH($A82,Data!$DT:$DT,0)-1,MATCH($B82&amp;"/"&amp;N$1,Data!$1:$1,0)-1))=TRUE,"",IF(OFFSET(Data!$A$1,MATCH($A82,Data!$DT:$DT,0)-1,MATCH($B82&amp;"/"&amp;N$1,Data!$1:$1,0)-1)=0,"",OFFSET(Data!$A$1,MATCH($A82,Data!$DT:$DT,0)-1,MATCH($B82&amp;"/"&amp;N$1,Data!$1:$1,0)-1)))</f>
        <v>3.25</v>
      </c>
      <c r="O82" s="203">
        <f ca="1">IF(ISERROR(OFFSET(Data!$A$1,MATCH($A82,Data!$DT:$DT,0)-1,MATCH($B82&amp;"/"&amp;O$1,Data!$1:$1,0)-1))=TRUE,"",IF(OFFSET(Data!$A$1,MATCH($A82,Data!$DT:$DT,0)-1,MATCH($B82&amp;"/"&amp;O$1,Data!$1:$1,0)-1)=0,"",OFFSET(Data!$A$1,MATCH($A82,Data!$DT:$DT,0)-1,MATCH($B82&amp;"/"&amp;O$1,Data!$1:$1,0)-1)))</f>
        <v>4</v>
      </c>
      <c r="P82" s="203">
        <f ca="1">IF(ISERROR(OFFSET(Data!$A$1,MATCH($A82,Data!$DT:$DT,0)-1,MATCH($B82&amp;"/"&amp;P$1,Data!$1:$1,0)-1))=TRUE,"",IF(OFFSET(Data!$A$1,MATCH($A82,Data!$DT:$DT,0)-1,MATCH($B82&amp;"/"&amp;P$1,Data!$1:$1,0)-1)=0,"",OFFSET(Data!$A$1,MATCH($A82,Data!$DT:$DT,0)-1,MATCH($B82&amp;"/"&amp;P$1,Data!$1:$1,0)-1)))</f>
        <v>4</v>
      </c>
      <c r="Q82" s="203">
        <f ca="1">IF(ISERROR(OFFSET(Data!$A$1,MATCH($A82,Data!$DT:$DT,0)-1,MATCH($B82&amp;"/"&amp;Q$1,Data!$1:$1,0)-1))=TRUE,"",IF(OFFSET(Data!$A$1,MATCH($A82,Data!$DT:$DT,0)-1,MATCH($B82&amp;"/"&amp;Q$1,Data!$1:$1,0)-1)=0,"",OFFSET(Data!$A$1,MATCH($A82,Data!$DT:$DT,0)-1,MATCH($B82&amp;"/"&amp;Q$1,Data!$1:$1,0)-1)))</f>
        <v>5.25</v>
      </c>
      <c r="R82" s="203">
        <f ca="1">IF(ISERROR(OFFSET(Data!$A$1,MATCH($A82,Data!$DT:$DT,0)-1,MATCH($B82&amp;"/"&amp;R$1,Data!$1:$1,0)-1))=TRUE,"",IF(OFFSET(Data!$A$1,MATCH($A82,Data!$DT:$DT,0)-1,MATCH($B82&amp;"/"&amp;R$1,Data!$1:$1,0)-1)=0,"",OFFSET(Data!$A$1,MATCH($A82,Data!$DT:$DT,0)-1,MATCH($B82&amp;"/"&amp;R$1,Data!$1:$1,0)-1)))</f>
        <v>3.5</v>
      </c>
      <c r="S82" s="203">
        <f ca="1">IF(ISERROR(OFFSET(Data!$A$1,MATCH($A82,Data!$DT:$DT,0)-1,MATCH($B82&amp;"/"&amp;S$1,Data!$1:$1,0)-1))=TRUE,"",IF(OFFSET(Data!$A$1,MATCH($A82,Data!$DT:$DT,0)-1,MATCH($B82&amp;"/"&amp;S$1,Data!$1:$1,0)-1)=0,"",OFFSET(Data!$A$1,MATCH($A82,Data!$DT:$DT,0)-1,MATCH($B82&amp;"/"&amp;S$1,Data!$1:$1,0)-1)))</f>
        <v>4</v>
      </c>
      <c r="T82" s="203">
        <f ca="1">IF(ISERROR(OFFSET(Data!$A$1,MATCH($A82,Data!$DT:$DT,0)-1,MATCH($B82&amp;"/"&amp;T$1,Data!$1:$1,0)-1))=TRUE,"",IF(OFFSET(Data!$A$1,MATCH($A82,Data!$DT:$DT,0)-1,MATCH($B82&amp;"/"&amp;T$1,Data!$1:$1,0)-1)=0,"",OFFSET(Data!$A$1,MATCH($A82,Data!$DT:$DT,0)-1,MATCH($B82&amp;"/"&amp;T$1,Data!$1:$1,0)-1)))</f>
        <v>2.75</v>
      </c>
      <c r="U82" s="207" t="str">
        <f ca="1">IF(ISERROR(OFFSET(Data!$A$1,MATCH($A82,Data!$DT:$DT,0)-1,MATCH($B82&amp;"/"&amp;U$1,Data!$1:$1,0)-1))=TRUE,"",IF(OFFSET(Data!$A$1,MATCH($A82,Data!$DT:$DT,0)-1,MATCH($B82&amp;"/"&amp;U$1,Data!$1:$1,0)-1)=0,"",OFFSET(Data!$A$1,MATCH($A82,Data!$DT:$DT,0)-1,MATCH($B82&amp;"/"&amp;U$1,Data!$1:$1,0)-1)))</f>
        <v/>
      </c>
      <c r="V82" s="203" t="str">
        <f ca="1">IF(ISERROR(OFFSET(Data!$A$1,MATCH($A82,Data!$DT:$DT,0)-1,MATCH($B82&amp;"/"&amp;V$1,Data!$1:$1,0)-1))=TRUE,"",IF(OFFSET(Data!$A$1,MATCH($A82,Data!$DT:$DT,0)-1,MATCH($B82&amp;"/"&amp;V$1,Data!$1:$1,0)-1)=0,"",OFFSET(Data!$A$1,MATCH($A82,Data!$DT:$DT,0)-1,MATCH($B82&amp;"/"&amp;V$1,Data!$1:$1,0)-1)))</f>
        <v/>
      </c>
      <c r="W82" s="208" t="str">
        <f ca="1">IF(ISERROR(OFFSET(Data!$A$1,MATCH($A82,Data!$DT:$DT,0)-1,MATCH($B82&amp;"/"&amp;W$1,Data!$1:$1,0)-1))=TRUE,"",IF(OFFSET(Data!$A$1,MATCH($A82,Data!$DT:$DT,0)-1,MATCH($B82&amp;"/"&amp;W$1,Data!$1:$1,0)-1)=0,"",OFFSET(Data!$A$1,MATCH($A82,Data!$DT:$DT,0)-1,MATCH($B82&amp;"/"&amp;W$1,Data!$1:$1,0)-1)))</f>
        <v/>
      </c>
      <c r="X82" s="208" t="str">
        <f ca="1">IF(ISERROR(OFFSET(Data!$A$1,MATCH($A82,Data!$DT:$DT,0)-1,MATCH($B82&amp;"/"&amp;X$1,Data!$1:$1,0)-1))=TRUE,"",IF(OFFSET(Data!$A$1,MATCH($A82,Data!$DT:$DT,0)-1,MATCH($B82&amp;"/"&amp;X$1,Data!$1:$1,0)-1)=0,"",OFFSET(Data!$A$1,MATCH($A82,Data!$DT:$DT,0)-1,MATCH($B82&amp;"/"&amp;X$1,Data!$1:$1,0)-1)))</f>
        <v/>
      </c>
      <c r="Y82" s="208" t="str">
        <f ca="1">IF(ISERROR(OFFSET(Data!$A$1,MATCH($A82,Data!$DT:$DT,0)-1,MATCH($B82&amp;"/"&amp;Y$1,Data!$1:$1,0)-1))=TRUE,"",IF(OFFSET(Data!$A$1,MATCH($A82,Data!$DT:$DT,0)-1,MATCH($B82&amp;"/"&amp;Y$1,Data!$1:$1,0)-1)=0,"",OFFSET(Data!$A$1,MATCH($A82,Data!$DT:$DT,0)-1,MATCH($B82&amp;"/"&amp;Y$1,Data!$1:$1,0)-1)))</f>
        <v/>
      </c>
      <c r="Z82" s="208" t="str">
        <f ca="1">IF(ISERROR(OFFSET(Data!$A$1,MATCH($A82,Data!$DT:$DT,0)-1,MATCH($B82&amp;"/"&amp;Z$1,Data!$1:$1,0)-1))=TRUE,"",IF(OFFSET(Data!$A$1,MATCH($A82,Data!$DT:$DT,0)-1,MATCH($B82&amp;"/"&amp;Z$1,Data!$1:$1,0)-1)=0,"",OFFSET(Data!$A$1,MATCH($A82,Data!$DT:$DT,0)-1,MATCH($B82&amp;"/"&amp;Z$1,Data!$1:$1,0)-1)))</f>
        <v/>
      </c>
      <c r="AA82" s="208" t="str">
        <f ca="1">IF(ISERROR(OFFSET(Data!$A$1,MATCH($A82,Data!$DT:$DT,0)-1,MATCH($B82&amp;"/"&amp;AA$1,Data!$1:$1,0)-1))=TRUE,"",IF(OFFSET(Data!$A$1,MATCH($A82,Data!$DT:$DT,0)-1,MATCH($B82&amp;"/"&amp;AA$1,Data!$1:$1,0)-1)=0,"",OFFSET(Data!$A$1,MATCH($A82,Data!$DT:$DT,0)-1,MATCH($B82&amp;"/"&amp;AA$1,Data!$1:$1,0)-1)))</f>
        <v/>
      </c>
      <c r="AB82" s="208" t="str">
        <f ca="1">IF(ISERROR(OFFSET(Data!$A$1,MATCH($A82,Data!$DT:$DT,0)-1,MATCH($B82&amp;"/"&amp;AB$1,Data!$1:$1,0)-1))=TRUE,"",IF(OFFSET(Data!$A$1,MATCH($A82,Data!$DT:$DT,0)-1,MATCH($B82&amp;"/"&amp;AB$1,Data!$1:$1,0)-1)=0,"",OFFSET(Data!$A$1,MATCH($A82,Data!$DT:$DT,0)-1,MATCH($B82&amp;"/"&amp;AB$1,Data!$1:$1,0)-1)))</f>
        <v/>
      </c>
      <c r="AC82" s="208" t="str">
        <f ca="1">IF(ISERROR(OFFSET(Data!$A$1,MATCH($A82,Data!$DT:$DT,0)-1,MATCH($B82&amp;"/"&amp;AC$1,Data!$1:$1,0)-1))=TRUE,"",IF(OFFSET(Data!$A$1,MATCH($A82,Data!$DT:$DT,0)-1,MATCH($B82&amp;"/"&amp;AC$1,Data!$1:$1,0)-1)=0,"",OFFSET(Data!$A$1,MATCH($A82,Data!$DT:$DT,0)-1,MATCH($B82&amp;"/"&amp;AC$1,Data!$1:$1,0)-1)))</f>
        <v/>
      </c>
    </row>
    <row r="83" spans="1:29" s="203" customFormat="1" x14ac:dyDescent="0.25">
      <c r="A83" s="203" t="s">
        <v>150</v>
      </c>
      <c r="B83" s="203" t="s">
        <v>29</v>
      </c>
      <c r="C83" s="203">
        <f ca="1">IF(ISERROR(OFFSET(Data!$A$1,MATCH($A83,Data!$DT:$DT,0)-1,MATCH($B83&amp;"/"&amp;C$1,Data!$1:$1,0)-1))=TRUE,"",IF(OFFSET(Data!$A$1,MATCH($A83,Data!$DT:$DT,0)-1,MATCH($B83&amp;"/"&amp;C$1,Data!$1:$1,0)-1)=0,"",OFFSET(Data!$A$1,MATCH($A83,Data!$DT:$DT,0)-1,MATCH($B83&amp;"/"&amp;C$1,Data!$1:$1,0)-1)))</f>
        <v>4.75</v>
      </c>
      <c r="D83" s="203">
        <f ca="1">IF(ISERROR(OFFSET(Data!$A$1,MATCH($A83,Data!$DT:$DT,0)-1,MATCH($B83&amp;"/"&amp;D$1,Data!$1:$1,0)-1))=TRUE,"",IF(OFFSET(Data!$A$1,MATCH($A83,Data!$DT:$DT,0)-1,MATCH($B83&amp;"/"&amp;D$1,Data!$1:$1,0)-1)=0,"",OFFSET(Data!$A$1,MATCH($A83,Data!$DT:$DT,0)-1,MATCH($B83&amp;"/"&amp;D$1,Data!$1:$1,0)-1)))</f>
        <v>4.25</v>
      </c>
      <c r="E83" s="203">
        <f ca="1">IF(ISERROR(OFFSET(Data!$A$1,MATCH($A83,Data!$DT:$DT,0)-1,MATCH($B83&amp;"/"&amp;E$1,Data!$1:$1,0)-1))=TRUE,"",IF(OFFSET(Data!$A$1,MATCH($A83,Data!$DT:$DT,0)-1,MATCH($B83&amp;"/"&amp;E$1,Data!$1:$1,0)-1)=0,"",OFFSET(Data!$A$1,MATCH($A83,Data!$DT:$DT,0)-1,MATCH($B83&amp;"/"&amp;E$1,Data!$1:$1,0)-1)))</f>
        <v>3.25</v>
      </c>
      <c r="F83" s="203">
        <f ca="1">IF(ISERROR(OFFSET(Data!$A$1,MATCH($A83,Data!$DT:$DT,0)-1,MATCH($B83&amp;"/"&amp;F$1,Data!$1:$1,0)-1))=TRUE,"",IF(OFFSET(Data!$A$1,MATCH($A83,Data!$DT:$DT,0)-1,MATCH($B83&amp;"/"&amp;F$1,Data!$1:$1,0)-1)=0,"",OFFSET(Data!$A$1,MATCH($A83,Data!$DT:$DT,0)-1,MATCH($B83&amp;"/"&amp;F$1,Data!$1:$1,0)-1)))</f>
        <v>4.5</v>
      </c>
      <c r="G83" s="203">
        <f ca="1">IF(ISERROR(OFFSET(Data!$A$1,MATCH($A83,Data!$DT:$DT,0)-1,MATCH($B83&amp;"/"&amp;G$1,Data!$1:$1,0)-1))=TRUE,"",IF(OFFSET(Data!$A$1,MATCH($A83,Data!$DT:$DT,0)-1,MATCH($B83&amp;"/"&amp;G$1,Data!$1:$1,0)-1)=0,"",OFFSET(Data!$A$1,MATCH($A83,Data!$DT:$DT,0)-1,MATCH($B83&amp;"/"&amp;G$1,Data!$1:$1,0)-1)))</f>
        <v>3</v>
      </c>
      <c r="H83" s="203">
        <f ca="1">IF(ISERROR(OFFSET(Data!$A$1,MATCH($A83,Data!$DT:$DT,0)-1,MATCH($B83&amp;"/"&amp;H$1,Data!$1:$1,0)-1))=TRUE,"",IF(OFFSET(Data!$A$1,MATCH($A83,Data!$DT:$DT,0)-1,MATCH($B83&amp;"/"&amp;H$1,Data!$1:$1,0)-1)=0,"",OFFSET(Data!$A$1,MATCH($A83,Data!$DT:$DT,0)-1,MATCH($B83&amp;"/"&amp;H$1,Data!$1:$1,0)-1)))</f>
        <v>4</v>
      </c>
      <c r="I83" s="203">
        <f ca="1">IF(ISERROR(OFFSET(Data!$A$1,MATCH($A83,Data!$DT:$DT,0)-1,MATCH($B83&amp;"/"&amp;I$1,Data!$1:$1,0)-1))=TRUE,"",IF(OFFSET(Data!$A$1,MATCH($A83,Data!$DT:$DT,0)-1,MATCH($B83&amp;"/"&amp;I$1,Data!$1:$1,0)-1)=0,"",OFFSET(Data!$A$1,MATCH($A83,Data!$DT:$DT,0)-1,MATCH($B83&amp;"/"&amp;I$1,Data!$1:$1,0)-1)))</f>
        <v>5.5</v>
      </c>
      <c r="J83" s="203">
        <f ca="1">IF(ISERROR(OFFSET(Data!$A$1,MATCH($A83,Data!$DT:$DT,0)-1,MATCH($B83&amp;"/"&amp;J$1,Data!$1:$1,0)-1))=TRUE,"",IF(OFFSET(Data!$A$1,MATCH($A83,Data!$DT:$DT,0)-1,MATCH($B83&amp;"/"&amp;J$1,Data!$1:$1,0)-1)=0,"",OFFSET(Data!$A$1,MATCH($A83,Data!$DT:$DT,0)-1,MATCH($B83&amp;"/"&amp;J$1,Data!$1:$1,0)-1)))</f>
        <v>3.25</v>
      </c>
      <c r="K83" s="203">
        <f ca="1">IF(ISERROR(OFFSET(Data!$A$1,MATCH($A83,Data!$DT:$DT,0)-1,MATCH($B83&amp;"/"&amp;K$1,Data!$1:$1,0)-1))=TRUE,"",IF(OFFSET(Data!$A$1,MATCH($A83,Data!$DT:$DT,0)-1,MATCH($B83&amp;"/"&amp;K$1,Data!$1:$1,0)-1)=0,"",OFFSET(Data!$A$1,MATCH($A83,Data!$DT:$DT,0)-1,MATCH($B83&amp;"/"&amp;K$1,Data!$1:$1,0)-1)))</f>
        <v>2.75</v>
      </c>
      <c r="L83" s="203">
        <f ca="1">IF(ISERROR(OFFSET(Data!$A$1,MATCH($A83,Data!$DT:$DT,0)-1,MATCH($B83&amp;"/"&amp;L$1,Data!$1:$1,0)-1))=TRUE,"",IF(OFFSET(Data!$A$1,MATCH($A83,Data!$DT:$DT,0)-1,MATCH($B83&amp;"/"&amp;L$1,Data!$1:$1,0)-1)=0,"",OFFSET(Data!$A$1,MATCH($A83,Data!$DT:$DT,0)-1,MATCH($B83&amp;"/"&amp;L$1,Data!$1:$1,0)-1)))</f>
        <v>3.75</v>
      </c>
      <c r="M83" s="203">
        <f ca="1">IF(ISERROR(OFFSET(Data!$A$1,MATCH($A83,Data!$DT:$DT,0)-1,MATCH($B83&amp;"/"&amp;M$1,Data!$1:$1,0)-1))=TRUE,"",IF(OFFSET(Data!$A$1,MATCH($A83,Data!$DT:$DT,0)-1,MATCH($B83&amp;"/"&amp;M$1,Data!$1:$1,0)-1)=0,"",OFFSET(Data!$A$1,MATCH($A83,Data!$DT:$DT,0)-1,MATCH($B83&amp;"/"&amp;M$1,Data!$1:$1,0)-1)))</f>
        <v>3</v>
      </c>
      <c r="N83" s="203">
        <f ca="1">IF(ISERROR(OFFSET(Data!$A$1,MATCH($A83,Data!$DT:$DT,0)-1,MATCH($B83&amp;"/"&amp;N$1,Data!$1:$1,0)-1))=TRUE,"",IF(OFFSET(Data!$A$1,MATCH($A83,Data!$DT:$DT,0)-1,MATCH($B83&amp;"/"&amp;N$1,Data!$1:$1,0)-1)=0,"",OFFSET(Data!$A$1,MATCH($A83,Data!$DT:$DT,0)-1,MATCH($B83&amp;"/"&amp;N$1,Data!$1:$1,0)-1)))</f>
        <v>3.25</v>
      </c>
      <c r="O83" s="203">
        <f ca="1">IF(ISERROR(OFFSET(Data!$A$1,MATCH($A83,Data!$DT:$DT,0)-1,MATCH($B83&amp;"/"&amp;O$1,Data!$1:$1,0)-1))=TRUE,"",IF(OFFSET(Data!$A$1,MATCH($A83,Data!$DT:$DT,0)-1,MATCH($B83&amp;"/"&amp;O$1,Data!$1:$1,0)-1)=0,"",OFFSET(Data!$A$1,MATCH($A83,Data!$DT:$DT,0)-1,MATCH($B83&amp;"/"&amp;O$1,Data!$1:$1,0)-1)))</f>
        <v>4</v>
      </c>
      <c r="P83" s="203">
        <f ca="1">IF(ISERROR(OFFSET(Data!$A$1,MATCH($A83,Data!$DT:$DT,0)-1,MATCH($B83&amp;"/"&amp;P$1,Data!$1:$1,0)-1))=TRUE,"",IF(OFFSET(Data!$A$1,MATCH($A83,Data!$DT:$DT,0)-1,MATCH($B83&amp;"/"&amp;P$1,Data!$1:$1,0)-1)=0,"",OFFSET(Data!$A$1,MATCH($A83,Data!$DT:$DT,0)-1,MATCH($B83&amp;"/"&amp;P$1,Data!$1:$1,0)-1)))</f>
        <v>4</v>
      </c>
      <c r="Q83" s="203">
        <f ca="1">IF(ISERROR(OFFSET(Data!$A$1,MATCH($A83,Data!$DT:$DT,0)-1,MATCH($B83&amp;"/"&amp;Q$1,Data!$1:$1,0)-1))=TRUE,"",IF(OFFSET(Data!$A$1,MATCH($A83,Data!$DT:$DT,0)-1,MATCH($B83&amp;"/"&amp;Q$1,Data!$1:$1,0)-1)=0,"",OFFSET(Data!$A$1,MATCH($A83,Data!$DT:$DT,0)-1,MATCH($B83&amp;"/"&amp;Q$1,Data!$1:$1,0)-1)))</f>
        <v>5.25</v>
      </c>
      <c r="R83" s="203">
        <f ca="1">IF(ISERROR(OFFSET(Data!$A$1,MATCH($A83,Data!$DT:$DT,0)-1,MATCH($B83&amp;"/"&amp;R$1,Data!$1:$1,0)-1))=TRUE,"",IF(OFFSET(Data!$A$1,MATCH($A83,Data!$DT:$DT,0)-1,MATCH($B83&amp;"/"&amp;R$1,Data!$1:$1,0)-1)=0,"",OFFSET(Data!$A$1,MATCH($A83,Data!$DT:$DT,0)-1,MATCH($B83&amp;"/"&amp;R$1,Data!$1:$1,0)-1)))</f>
        <v>3.5</v>
      </c>
      <c r="S83" s="203">
        <f ca="1">IF(ISERROR(OFFSET(Data!$A$1,MATCH($A83,Data!$DT:$DT,0)-1,MATCH($B83&amp;"/"&amp;S$1,Data!$1:$1,0)-1))=TRUE,"",IF(OFFSET(Data!$A$1,MATCH($A83,Data!$DT:$DT,0)-1,MATCH($B83&amp;"/"&amp;S$1,Data!$1:$1,0)-1)=0,"",OFFSET(Data!$A$1,MATCH($A83,Data!$DT:$DT,0)-1,MATCH($B83&amp;"/"&amp;S$1,Data!$1:$1,0)-1)))</f>
        <v>4</v>
      </c>
      <c r="T83" s="203">
        <f ca="1">IF(ISERROR(OFFSET(Data!$A$1,MATCH($A83,Data!$DT:$DT,0)-1,MATCH($B83&amp;"/"&amp;T$1,Data!$1:$1,0)-1))=TRUE,"",IF(OFFSET(Data!$A$1,MATCH($A83,Data!$DT:$DT,0)-1,MATCH($B83&amp;"/"&amp;T$1,Data!$1:$1,0)-1)=0,"",OFFSET(Data!$A$1,MATCH($A83,Data!$DT:$DT,0)-1,MATCH($B83&amp;"/"&amp;T$1,Data!$1:$1,0)-1)))</f>
        <v>2.75</v>
      </c>
      <c r="U83" s="207" t="str">
        <f ca="1">IF(ISERROR(OFFSET(Data!$A$1,MATCH($A83,Data!$DT:$DT,0)-1,MATCH($B83&amp;"/"&amp;U$1,Data!$1:$1,0)-1))=TRUE,"",IF(OFFSET(Data!$A$1,MATCH($A83,Data!$DT:$DT,0)-1,MATCH($B83&amp;"/"&amp;U$1,Data!$1:$1,0)-1)=0,"",OFFSET(Data!$A$1,MATCH($A83,Data!$DT:$DT,0)-1,MATCH($B83&amp;"/"&amp;U$1,Data!$1:$1,0)-1)))</f>
        <v/>
      </c>
      <c r="V83" s="203" t="str">
        <f ca="1">IF(ISERROR(OFFSET(Data!$A$1,MATCH($A83,Data!$DT:$DT,0)-1,MATCH($B83&amp;"/"&amp;V$1,Data!$1:$1,0)-1))=TRUE,"",IF(OFFSET(Data!$A$1,MATCH($A83,Data!$DT:$DT,0)-1,MATCH($B83&amp;"/"&amp;V$1,Data!$1:$1,0)-1)=0,"",OFFSET(Data!$A$1,MATCH($A83,Data!$DT:$DT,0)-1,MATCH($B83&amp;"/"&amp;V$1,Data!$1:$1,0)-1)))</f>
        <v/>
      </c>
      <c r="W83" s="208" t="str">
        <f ca="1">IF(ISERROR(OFFSET(Data!$A$1,MATCH($A83,Data!$DT:$DT,0)-1,MATCH($B83&amp;"/"&amp;W$1,Data!$1:$1,0)-1))=TRUE,"",IF(OFFSET(Data!$A$1,MATCH($A83,Data!$DT:$DT,0)-1,MATCH($B83&amp;"/"&amp;W$1,Data!$1:$1,0)-1)=0,"",OFFSET(Data!$A$1,MATCH($A83,Data!$DT:$DT,0)-1,MATCH($B83&amp;"/"&amp;W$1,Data!$1:$1,0)-1)))</f>
        <v/>
      </c>
      <c r="X83" s="208" t="str">
        <f ca="1">IF(ISERROR(OFFSET(Data!$A$1,MATCH($A83,Data!$DT:$DT,0)-1,MATCH($B83&amp;"/"&amp;X$1,Data!$1:$1,0)-1))=TRUE,"",IF(OFFSET(Data!$A$1,MATCH($A83,Data!$DT:$DT,0)-1,MATCH($B83&amp;"/"&amp;X$1,Data!$1:$1,0)-1)=0,"",OFFSET(Data!$A$1,MATCH($A83,Data!$DT:$DT,0)-1,MATCH($B83&amp;"/"&amp;X$1,Data!$1:$1,0)-1)))</f>
        <v/>
      </c>
      <c r="Y83" s="208" t="str">
        <f ca="1">IF(ISERROR(OFFSET(Data!$A$1,MATCH($A83,Data!$DT:$DT,0)-1,MATCH($B83&amp;"/"&amp;Y$1,Data!$1:$1,0)-1))=TRUE,"",IF(OFFSET(Data!$A$1,MATCH($A83,Data!$DT:$DT,0)-1,MATCH($B83&amp;"/"&amp;Y$1,Data!$1:$1,0)-1)=0,"",OFFSET(Data!$A$1,MATCH($A83,Data!$DT:$DT,0)-1,MATCH($B83&amp;"/"&amp;Y$1,Data!$1:$1,0)-1)))</f>
        <v/>
      </c>
      <c r="Z83" s="208" t="str">
        <f ca="1">IF(ISERROR(OFFSET(Data!$A$1,MATCH($A83,Data!$DT:$DT,0)-1,MATCH($B83&amp;"/"&amp;Z$1,Data!$1:$1,0)-1))=TRUE,"",IF(OFFSET(Data!$A$1,MATCH($A83,Data!$DT:$DT,0)-1,MATCH($B83&amp;"/"&amp;Z$1,Data!$1:$1,0)-1)=0,"",OFFSET(Data!$A$1,MATCH($A83,Data!$DT:$DT,0)-1,MATCH($B83&amp;"/"&amp;Z$1,Data!$1:$1,0)-1)))</f>
        <v/>
      </c>
      <c r="AA83" s="208" t="str">
        <f ca="1">IF(ISERROR(OFFSET(Data!$A$1,MATCH($A83,Data!$DT:$DT,0)-1,MATCH($B83&amp;"/"&amp;AA$1,Data!$1:$1,0)-1))=TRUE,"",IF(OFFSET(Data!$A$1,MATCH($A83,Data!$DT:$DT,0)-1,MATCH($B83&amp;"/"&amp;AA$1,Data!$1:$1,0)-1)=0,"",OFFSET(Data!$A$1,MATCH($A83,Data!$DT:$DT,0)-1,MATCH($B83&amp;"/"&amp;AA$1,Data!$1:$1,0)-1)))</f>
        <v/>
      </c>
      <c r="AB83" s="208" t="str">
        <f ca="1">IF(ISERROR(OFFSET(Data!$A$1,MATCH($A83,Data!$DT:$DT,0)-1,MATCH($B83&amp;"/"&amp;AB$1,Data!$1:$1,0)-1))=TRUE,"",IF(OFFSET(Data!$A$1,MATCH($A83,Data!$DT:$DT,0)-1,MATCH($B83&amp;"/"&amp;AB$1,Data!$1:$1,0)-1)=0,"",OFFSET(Data!$A$1,MATCH($A83,Data!$DT:$DT,0)-1,MATCH($B83&amp;"/"&amp;AB$1,Data!$1:$1,0)-1)))</f>
        <v/>
      </c>
      <c r="AC83" s="208" t="str">
        <f ca="1">IF(ISERROR(OFFSET(Data!$A$1,MATCH($A83,Data!$DT:$DT,0)-1,MATCH($B83&amp;"/"&amp;AC$1,Data!$1:$1,0)-1))=TRUE,"",IF(OFFSET(Data!$A$1,MATCH($A83,Data!$DT:$DT,0)-1,MATCH($B83&amp;"/"&amp;AC$1,Data!$1:$1,0)-1)=0,"",OFFSET(Data!$A$1,MATCH($A83,Data!$DT:$DT,0)-1,MATCH($B83&amp;"/"&amp;AC$1,Data!$1:$1,0)-1)))</f>
        <v/>
      </c>
    </row>
    <row r="84" spans="1:29" s="203" customFormat="1" x14ac:dyDescent="0.25">
      <c r="A84" s="203" t="s">
        <v>153</v>
      </c>
      <c r="B84" s="203" t="s">
        <v>29</v>
      </c>
      <c r="C84" s="203">
        <f ca="1">IF(ISERROR(OFFSET(Data!$A$1,MATCH($A84,Data!$DT:$DT,0)-1,MATCH($B84&amp;"/"&amp;C$1,Data!$1:$1,0)-1))=TRUE,"",IF(OFFSET(Data!$A$1,MATCH($A84,Data!$DT:$DT,0)-1,MATCH($B84&amp;"/"&amp;C$1,Data!$1:$1,0)-1)=0,"",OFFSET(Data!$A$1,MATCH($A84,Data!$DT:$DT,0)-1,MATCH($B84&amp;"/"&amp;C$1,Data!$1:$1,0)-1)))</f>
        <v>4.75</v>
      </c>
      <c r="D84" s="203">
        <f ca="1">IF(ISERROR(OFFSET(Data!$A$1,MATCH($A84,Data!$DT:$DT,0)-1,MATCH($B84&amp;"/"&amp;D$1,Data!$1:$1,0)-1))=TRUE,"",IF(OFFSET(Data!$A$1,MATCH($A84,Data!$DT:$DT,0)-1,MATCH($B84&amp;"/"&amp;D$1,Data!$1:$1,0)-1)=0,"",OFFSET(Data!$A$1,MATCH($A84,Data!$DT:$DT,0)-1,MATCH($B84&amp;"/"&amp;D$1,Data!$1:$1,0)-1)))</f>
        <v>4.25</v>
      </c>
      <c r="E84" s="203">
        <f ca="1">IF(ISERROR(OFFSET(Data!$A$1,MATCH($A84,Data!$DT:$DT,0)-1,MATCH($B84&amp;"/"&amp;E$1,Data!$1:$1,0)-1))=TRUE,"",IF(OFFSET(Data!$A$1,MATCH($A84,Data!$DT:$DT,0)-1,MATCH($B84&amp;"/"&amp;E$1,Data!$1:$1,0)-1)=0,"",OFFSET(Data!$A$1,MATCH($A84,Data!$DT:$DT,0)-1,MATCH($B84&amp;"/"&amp;E$1,Data!$1:$1,0)-1)))</f>
        <v>3.25</v>
      </c>
      <c r="F84" s="203">
        <f ca="1">IF(ISERROR(OFFSET(Data!$A$1,MATCH($A84,Data!$DT:$DT,0)-1,MATCH($B84&amp;"/"&amp;F$1,Data!$1:$1,0)-1))=TRUE,"",IF(OFFSET(Data!$A$1,MATCH($A84,Data!$DT:$DT,0)-1,MATCH($B84&amp;"/"&amp;F$1,Data!$1:$1,0)-1)=0,"",OFFSET(Data!$A$1,MATCH($A84,Data!$DT:$DT,0)-1,MATCH($B84&amp;"/"&amp;F$1,Data!$1:$1,0)-1)))</f>
        <v>4.5</v>
      </c>
      <c r="G84" s="203">
        <f ca="1">IF(ISERROR(OFFSET(Data!$A$1,MATCH($A84,Data!$DT:$DT,0)-1,MATCH($B84&amp;"/"&amp;G$1,Data!$1:$1,0)-1))=TRUE,"",IF(OFFSET(Data!$A$1,MATCH($A84,Data!$DT:$DT,0)-1,MATCH($B84&amp;"/"&amp;G$1,Data!$1:$1,0)-1)=0,"",OFFSET(Data!$A$1,MATCH($A84,Data!$DT:$DT,0)-1,MATCH($B84&amp;"/"&amp;G$1,Data!$1:$1,0)-1)))</f>
        <v>3</v>
      </c>
      <c r="H84" s="203">
        <f ca="1">IF(ISERROR(OFFSET(Data!$A$1,MATCH($A84,Data!$DT:$DT,0)-1,MATCH($B84&amp;"/"&amp;H$1,Data!$1:$1,0)-1))=TRUE,"",IF(OFFSET(Data!$A$1,MATCH($A84,Data!$DT:$DT,0)-1,MATCH($B84&amp;"/"&amp;H$1,Data!$1:$1,0)-1)=0,"",OFFSET(Data!$A$1,MATCH($A84,Data!$DT:$DT,0)-1,MATCH($B84&amp;"/"&amp;H$1,Data!$1:$1,0)-1)))</f>
        <v>4</v>
      </c>
      <c r="I84" s="203">
        <f ca="1">IF(ISERROR(OFFSET(Data!$A$1,MATCH($A84,Data!$DT:$DT,0)-1,MATCH($B84&amp;"/"&amp;I$1,Data!$1:$1,0)-1))=TRUE,"",IF(OFFSET(Data!$A$1,MATCH($A84,Data!$DT:$DT,0)-1,MATCH($B84&amp;"/"&amp;I$1,Data!$1:$1,0)-1)=0,"",OFFSET(Data!$A$1,MATCH($A84,Data!$DT:$DT,0)-1,MATCH($B84&amp;"/"&amp;I$1,Data!$1:$1,0)-1)))</f>
        <v>5.5</v>
      </c>
      <c r="J84" s="203">
        <f ca="1">IF(ISERROR(OFFSET(Data!$A$1,MATCH($A84,Data!$DT:$DT,0)-1,MATCH($B84&amp;"/"&amp;J$1,Data!$1:$1,0)-1))=TRUE,"",IF(OFFSET(Data!$A$1,MATCH($A84,Data!$DT:$DT,0)-1,MATCH($B84&amp;"/"&amp;J$1,Data!$1:$1,0)-1)=0,"",OFFSET(Data!$A$1,MATCH($A84,Data!$DT:$DT,0)-1,MATCH($B84&amp;"/"&amp;J$1,Data!$1:$1,0)-1)))</f>
        <v>3.25</v>
      </c>
      <c r="K84" s="203">
        <f ca="1">IF(ISERROR(OFFSET(Data!$A$1,MATCH($A84,Data!$DT:$DT,0)-1,MATCH($B84&amp;"/"&amp;K$1,Data!$1:$1,0)-1))=TRUE,"",IF(OFFSET(Data!$A$1,MATCH($A84,Data!$DT:$DT,0)-1,MATCH($B84&amp;"/"&amp;K$1,Data!$1:$1,0)-1)=0,"",OFFSET(Data!$A$1,MATCH($A84,Data!$DT:$DT,0)-1,MATCH($B84&amp;"/"&amp;K$1,Data!$1:$1,0)-1)))</f>
        <v>2.75</v>
      </c>
      <c r="L84" s="203">
        <f ca="1">IF(ISERROR(OFFSET(Data!$A$1,MATCH($A84,Data!$DT:$DT,0)-1,MATCH($B84&amp;"/"&amp;L$1,Data!$1:$1,0)-1))=TRUE,"",IF(OFFSET(Data!$A$1,MATCH($A84,Data!$DT:$DT,0)-1,MATCH($B84&amp;"/"&amp;L$1,Data!$1:$1,0)-1)=0,"",OFFSET(Data!$A$1,MATCH($A84,Data!$DT:$DT,0)-1,MATCH($B84&amp;"/"&amp;L$1,Data!$1:$1,0)-1)))</f>
        <v>3.75</v>
      </c>
      <c r="M84" s="203">
        <f ca="1">IF(ISERROR(OFFSET(Data!$A$1,MATCH($A84,Data!$DT:$DT,0)-1,MATCH($B84&amp;"/"&amp;M$1,Data!$1:$1,0)-1))=TRUE,"",IF(OFFSET(Data!$A$1,MATCH($A84,Data!$DT:$DT,0)-1,MATCH($B84&amp;"/"&amp;M$1,Data!$1:$1,0)-1)=0,"",OFFSET(Data!$A$1,MATCH($A84,Data!$DT:$DT,0)-1,MATCH($B84&amp;"/"&amp;M$1,Data!$1:$1,0)-1)))</f>
        <v>3</v>
      </c>
      <c r="N84" s="203">
        <f ca="1">IF(ISERROR(OFFSET(Data!$A$1,MATCH($A84,Data!$DT:$DT,0)-1,MATCH($B84&amp;"/"&amp;N$1,Data!$1:$1,0)-1))=TRUE,"",IF(OFFSET(Data!$A$1,MATCH($A84,Data!$DT:$DT,0)-1,MATCH($B84&amp;"/"&amp;N$1,Data!$1:$1,0)-1)=0,"",OFFSET(Data!$A$1,MATCH($A84,Data!$DT:$DT,0)-1,MATCH($B84&amp;"/"&amp;N$1,Data!$1:$1,0)-1)))</f>
        <v>3.25</v>
      </c>
      <c r="O84" s="203">
        <f ca="1">IF(ISERROR(OFFSET(Data!$A$1,MATCH($A84,Data!$DT:$DT,0)-1,MATCH($B84&amp;"/"&amp;O$1,Data!$1:$1,0)-1))=TRUE,"",IF(OFFSET(Data!$A$1,MATCH($A84,Data!$DT:$DT,0)-1,MATCH($B84&amp;"/"&amp;O$1,Data!$1:$1,0)-1)=0,"",OFFSET(Data!$A$1,MATCH($A84,Data!$DT:$DT,0)-1,MATCH($B84&amp;"/"&amp;O$1,Data!$1:$1,0)-1)))</f>
        <v>4</v>
      </c>
      <c r="P84" s="203">
        <f ca="1">IF(ISERROR(OFFSET(Data!$A$1,MATCH($A84,Data!$DT:$DT,0)-1,MATCH($B84&amp;"/"&amp;P$1,Data!$1:$1,0)-1))=TRUE,"",IF(OFFSET(Data!$A$1,MATCH($A84,Data!$DT:$DT,0)-1,MATCH($B84&amp;"/"&amp;P$1,Data!$1:$1,0)-1)=0,"",OFFSET(Data!$A$1,MATCH($A84,Data!$DT:$DT,0)-1,MATCH($B84&amp;"/"&amp;P$1,Data!$1:$1,0)-1)))</f>
        <v>4</v>
      </c>
      <c r="Q84" s="203">
        <f ca="1">IF(ISERROR(OFFSET(Data!$A$1,MATCH($A84,Data!$DT:$DT,0)-1,MATCH($B84&amp;"/"&amp;Q$1,Data!$1:$1,0)-1))=TRUE,"",IF(OFFSET(Data!$A$1,MATCH($A84,Data!$DT:$DT,0)-1,MATCH($B84&amp;"/"&amp;Q$1,Data!$1:$1,0)-1)=0,"",OFFSET(Data!$A$1,MATCH($A84,Data!$DT:$DT,0)-1,MATCH($B84&amp;"/"&amp;Q$1,Data!$1:$1,0)-1)))</f>
        <v>5.25</v>
      </c>
      <c r="R84" s="203">
        <f ca="1">IF(ISERROR(OFFSET(Data!$A$1,MATCH($A84,Data!$DT:$DT,0)-1,MATCH($B84&amp;"/"&amp;R$1,Data!$1:$1,0)-1))=TRUE,"",IF(OFFSET(Data!$A$1,MATCH($A84,Data!$DT:$DT,0)-1,MATCH($B84&amp;"/"&amp;R$1,Data!$1:$1,0)-1)=0,"",OFFSET(Data!$A$1,MATCH($A84,Data!$DT:$DT,0)-1,MATCH($B84&amp;"/"&amp;R$1,Data!$1:$1,0)-1)))</f>
        <v>3.5</v>
      </c>
      <c r="S84" s="203">
        <f ca="1">IF(ISERROR(OFFSET(Data!$A$1,MATCH($A84,Data!$DT:$DT,0)-1,MATCH($B84&amp;"/"&amp;S$1,Data!$1:$1,0)-1))=TRUE,"",IF(OFFSET(Data!$A$1,MATCH($A84,Data!$DT:$DT,0)-1,MATCH($B84&amp;"/"&amp;S$1,Data!$1:$1,0)-1)=0,"",OFFSET(Data!$A$1,MATCH($A84,Data!$DT:$DT,0)-1,MATCH($B84&amp;"/"&amp;S$1,Data!$1:$1,0)-1)))</f>
        <v>4</v>
      </c>
      <c r="T84" s="203">
        <f ca="1">IF(ISERROR(OFFSET(Data!$A$1,MATCH($A84,Data!$DT:$DT,0)-1,MATCH($B84&amp;"/"&amp;T$1,Data!$1:$1,0)-1))=TRUE,"",IF(OFFSET(Data!$A$1,MATCH($A84,Data!$DT:$DT,0)-1,MATCH($B84&amp;"/"&amp;T$1,Data!$1:$1,0)-1)=0,"",OFFSET(Data!$A$1,MATCH($A84,Data!$DT:$DT,0)-1,MATCH($B84&amp;"/"&amp;T$1,Data!$1:$1,0)-1)))</f>
        <v>2.75</v>
      </c>
      <c r="U84" s="207" t="str">
        <f ca="1">IF(ISERROR(OFFSET(Data!$A$1,MATCH($A84,Data!$DT:$DT,0)-1,MATCH($B84&amp;"/"&amp;U$1,Data!$1:$1,0)-1))=TRUE,"",IF(OFFSET(Data!$A$1,MATCH($A84,Data!$DT:$DT,0)-1,MATCH($B84&amp;"/"&amp;U$1,Data!$1:$1,0)-1)=0,"",OFFSET(Data!$A$1,MATCH($A84,Data!$DT:$DT,0)-1,MATCH($B84&amp;"/"&amp;U$1,Data!$1:$1,0)-1)))</f>
        <v/>
      </c>
      <c r="V84" s="203" t="str">
        <f ca="1">IF(ISERROR(OFFSET(Data!$A$1,MATCH($A84,Data!$DT:$DT,0)-1,MATCH($B84&amp;"/"&amp;V$1,Data!$1:$1,0)-1))=TRUE,"",IF(OFFSET(Data!$A$1,MATCH($A84,Data!$DT:$DT,0)-1,MATCH($B84&amp;"/"&amp;V$1,Data!$1:$1,0)-1)=0,"",OFFSET(Data!$A$1,MATCH($A84,Data!$DT:$DT,0)-1,MATCH($B84&amp;"/"&amp;V$1,Data!$1:$1,0)-1)))</f>
        <v/>
      </c>
      <c r="W84" s="208" t="str">
        <f ca="1">IF(ISERROR(OFFSET(Data!$A$1,MATCH($A84,Data!$DT:$DT,0)-1,MATCH($B84&amp;"/"&amp;W$1,Data!$1:$1,0)-1))=TRUE,"",IF(OFFSET(Data!$A$1,MATCH($A84,Data!$DT:$DT,0)-1,MATCH($B84&amp;"/"&amp;W$1,Data!$1:$1,0)-1)=0,"",OFFSET(Data!$A$1,MATCH($A84,Data!$DT:$DT,0)-1,MATCH($B84&amp;"/"&amp;W$1,Data!$1:$1,0)-1)))</f>
        <v/>
      </c>
      <c r="X84" s="208" t="str">
        <f ca="1">IF(ISERROR(OFFSET(Data!$A$1,MATCH($A84,Data!$DT:$DT,0)-1,MATCH($B84&amp;"/"&amp;X$1,Data!$1:$1,0)-1))=TRUE,"",IF(OFFSET(Data!$A$1,MATCH($A84,Data!$DT:$DT,0)-1,MATCH($B84&amp;"/"&amp;X$1,Data!$1:$1,0)-1)=0,"",OFFSET(Data!$A$1,MATCH($A84,Data!$DT:$DT,0)-1,MATCH($B84&amp;"/"&amp;X$1,Data!$1:$1,0)-1)))</f>
        <v/>
      </c>
      <c r="Y84" s="208" t="str">
        <f ca="1">IF(ISERROR(OFFSET(Data!$A$1,MATCH($A84,Data!$DT:$DT,0)-1,MATCH($B84&amp;"/"&amp;Y$1,Data!$1:$1,0)-1))=TRUE,"",IF(OFFSET(Data!$A$1,MATCH($A84,Data!$DT:$DT,0)-1,MATCH($B84&amp;"/"&amp;Y$1,Data!$1:$1,0)-1)=0,"",OFFSET(Data!$A$1,MATCH($A84,Data!$DT:$DT,0)-1,MATCH($B84&amp;"/"&amp;Y$1,Data!$1:$1,0)-1)))</f>
        <v/>
      </c>
      <c r="Z84" s="208" t="str">
        <f ca="1">IF(ISERROR(OFFSET(Data!$A$1,MATCH($A84,Data!$DT:$DT,0)-1,MATCH($B84&amp;"/"&amp;Z$1,Data!$1:$1,0)-1))=TRUE,"",IF(OFFSET(Data!$A$1,MATCH($A84,Data!$DT:$DT,0)-1,MATCH($B84&amp;"/"&amp;Z$1,Data!$1:$1,0)-1)=0,"",OFFSET(Data!$A$1,MATCH($A84,Data!$DT:$DT,0)-1,MATCH($B84&amp;"/"&amp;Z$1,Data!$1:$1,0)-1)))</f>
        <v/>
      </c>
      <c r="AA84" s="208" t="str">
        <f ca="1">IF(ISERROR(OFFSET(Data!$A$1,MATCH($A84,Data!$DT:$DT,0)-1,MATCH($B84&amp;"/"&amp;AA$1,Data!$1:$1,0)-1))=TRUE,"",IF(OFFSET(Data!$A$1,MATCH($A84,Data!$DT:$DT,0)-1,MATCH($B84&amp;"/"&amp;AA$1,Data!$1:$1,0)-1)=0,"",OFFSET(Data!$A$1,MATCH($A84,Data!$DT:$DT,0)-1,MATCH($B84&amp;"/"&amp;AA$1,Data!$1:$1,0)-1)))</f>
        <v/>
      </c>
      <c r="AB84" s="208" t="str">
        <f ca="1">IF(ISERROR(OFFSET(Data!$A$1,MATCH($A84,Data!$DT:$DT,0)-1,MATCH($B84&amp;"/"&amp;AB$1,Data!$1:$1,0)-1))=TRUE,"",IF(OFFSET(Data!$A$1,MATCH($A84,Data!$DT:$DT,0)-1,MATCH($B84&amp;"/"&amp;AB$1,Data!$1:$1,0)-1)=0,"",OFFSET(Data!$A$1,MATCH($A84,Data!$DT:$DT,0)-1,MATCH($B84&amp;"/"&amp;AB$1,Data!$1:$1,0)-1)))</f>
        <v/>
      </c>
      <c r="AC84" s="208" t="str">
        <f ca="1">IF(ISERROR(OFFSET(Data!$A$1,MATCH($A84,Data!$DT:$DT,0)-1,MATCH($B84&amp;"/"&amp;AC$1,Data!$1:$1,0)-1))=TRUE,"",IF(OFFSET(Data!$A$1,MATCH($A84,Data!$DT:$DT,0)-1,MATCH($B84&amp;"/"&amp;AC$1,Data!$1:$1,0)-1)=0,"",OFFSET(Data!$A$1,MATCH($A84,Data!$DT:$DT,0)-1,MATCH($B84&amp;"/"&amp;AC$1,Data!$1:$1,0)-1)))</f>
        <v/>
      </c>
    </row>
    <row r="85" spans="1:29" s="203" customFormat="1" x14ac:dyDescent="0.25">
      <c r="A85" s="203" t="s">
        <v>85</v>
      </c>
      <c r="B85" s="203" t="s">
        <v>29</v>
      </c>
      <c r="C85" s="203">
        <f ca="1">IF(ISERROR(OFFSET(Data!$A$1,MATCH($A85,Data!$DT:$DT,0)-1,MATCH($B85&amp;"/"&amp;C$1,Data!$1:$1,0)-1))=TRUE,"",IF(OFFSET(Data!$A$1,MATCH($A85,Data!$DT:$DT,0)-1,MATCH($B85&amp;"/"&amp;C$1,Data!$1:$1,0)-1)=0,"",OFFSET(Data!$A$1,MATCH($A85,Data!$DT:$DT,0)-1,MATCH($B85&amp;"/"&amp;C$1,Data!$1:$1,0)-1)))</f>
        <v>4.75</v>
      </c>
      <c r="D85" s="203">
        <f ca="1">IF(ISERROR(OFFSET(Data!$A$1,MATCH($A85,Data!$DT:$DT,0)-1,MATCH($B85&amp;"/"&amp;D$1,Data!$1:$1,0)-1))=TRUE,"",IF(OFFSET(Data!$A$1,MATCH($A85,Data!$DT:$DT,0)-1,MATCH($B85&amp;"/"&amp;D$1,Data!$1:$1,0)-1)=0,"",OFFSET(Data!$A$1,MATCH($A85,Data!$DT:$DT,0)-1,MATCH($B85&amp;"/"&amp;D$1,Data!$1:$1,0)-1)))</f>
        <v>4.25</v>
      </c>
      <c r="E85" s="203">
        <f ca="1">IF(ISERROR(OFFSET(Data!$A$1,MATCH($A85,Data!$DT:$DT,0)-1,MATCH($B85&amp;"/"&amp;E$1,Data!$1:$1,0)-1))=TRUE,"",IF(OFFSET(Data!$A$1,MATCH($A85,Data!$DT:$DT,0)-1,MATCH($B85&amp;"/"&amp;E$1,Data!$1:$1,0)-1)=0,"",OFFSET(Data!$A$1,MATCH($A85,Data!$DT:$DT,0)-1,MATCH($B85&amp;"/"&amp;E$1,Data!$1:$1,0)-1)))</f>
        <v>3.25</v>
      </c>
      <c r="F85" s="203">
        <f ca="1">IF(ISERROR(OFFSET(Data!$A$1,MATCH($A85,Data!$DT:$DT,0)-1,MATCH($B85&amp;"/"&amp;F$1,Data!$1:$1,0)-1))=TRUE,"",IF(OFFSET(Data!$A$1,MATCH($A85,Data!$DT:$DT,0)-1,MATCH($B85&amp;"/"&amp;F$1,Data!$1:$1,0)-1)=0,"",OFFSET(Data!$A$1,MATCH($A85,Data!$DT:$DT,0)-1,MATCH($B85&amp;"/"&amp;F$1,Data!$1:$1,0)-1)))</f>
        <v>4.5</v>
      </c>
      <c r="G85" s="203">
        <f ca="1">IF(ISERROR(OFFSET(Data!$A$1,MATCH($A85,Data!$DT:$DT,0)-1,MATCH($B85&amp;"/"&amp;G$1,Data!$1:$1,0)-1))=TRUE,"",IF(OFFSET(Data!$A$1,MATCH($A85,Data!$DT:$DT,0)-1,MATCH($B85&amp;"/"&amp;G$1,Data!$1:$1,0)-1)=0,"",OFFSET(Data!$A$1,MATCH($A85,Data!$DT:$DT,0)-1,MATCH($B85&amp;"/"&amp;G$1,Data!$1:$1,0)-1)))</f>
        <v>3</v>
      </c>
      <c r="H85" s="203">
        <f ca="1">IF(ISERROR(OFFSET(Data!$A$1,MATCH($A85,Data!$DT:$DT,0)-1,MATCH($B85&amp;"/"&amp;H$1,Data!$1:$1,0)-1))=TRUE,"",IF(OFFSET(Data!$A$1,MATCH($A85,Data!$DT:$DT,0)-1,MATCH($B85&amp;"/"&amp;H$1,Data!$1:$1,0)-1)=0,"",OFFSET(Data!$A$1,MATCH($A85,Data!$DT:$DT,0)-1,MATCH($B85&amp;"/"&amp;H$1,Data!$1:$1,0)-1)))</f>
        <v>4</v>
      </c>
      <c r="I85" s="203">
        <f ca="1">IF(ISERROR(OFFSET(Data!$A$1,MATCH($A85,Data!$DT:$DT,0)-1,MATCH($B85&amp;"/"&amp;I$1,Data!$1:$1,0)-1))=TRUE,"",IF(OFFSET(Data!$A$1,MATCH($A85,Data!$DT:$DT,0)-1,MATCH($B85&amp;"/"&amp;I$1,Data!$1:$1,0)-1)=0,"",OFFSET(Data!$A$1,MATCH($A85,Data!$DT:$DT,0)-1,MATCH($B85&amp;"/"&amp;I$1,Data!$1:$1,0)-1)))</f>
        <v>5.5</v>
      </c>
      <c r="J85" s="203">
        <f ca="1">IF(ISERROR(OFFSET(Data!$A$1,MATCH($A85,Data!$DT:$DT,0)-1,MATCH($B85&amp;"/"&amp;J$1,Data!$1:$1,0)-1))=TRUE,"",IF(OFFSET(Data!$A$1,MATCH($A85,Data!$DT:$DT,0)-1,MATCH($B85&amp;"/"&amp;J$1,Data!$1:$1,0)-1)=0,"",OFFSET(Data!$A$1,MATCH($A85,Data!$DT:$DT,0)-1,MATCH($B85&amp;"/"&amp;J$1,Data!$1:$1,0)-1)))</f>
        <v>3.25</v>
      </c>
      <c r="K85" s="203">
        <f ca="1">IF(ISERROR(OFFSET(Data!$A$1,MATCH($A85,Data!$DT:$DT,0)-1,MATCH($B85&amp;"/"&amp;K$1,Data!$1:$1,0)-1))=TRUE,"",IF(OFFSET(Data!$A$1,MATCH($A85,Data!$DT:$DT,0)-1,MATCH($B85&amp;"/"&amp;K$1,Data!$1:$1,0)-1)=0,"",OFFSET(Data!$A$1,MATCH($A85,Data!$DT:$DT,0)-1,MATCH($B85&amp;"/"&amp;K$1,Data!$1:$1,0)-1)))</f>
        <v>2.75</v>
      </c>
      <c r="L85" s="203">
        <f ca="1">IF(ISERROR(OFFSET(Data!$A$1,MATCH($A85,Data!$DT:$DT,0)-1,MATCH($B85&amp;"/"&amp;L$1,Data!$1:$1,0)-1))=TRUE,"",IF(OFFSET(Data!$A$1,MATCH($A85,Data!$DT:$DT,0)-1,MATCH($B85&amp;"/"&amp;L$1,Data!$1:$1,0)-1)=0,"",OFFSET(Data!$A$1,MATCH($A85,Data!$DT:$DT,0)-1,MATCH($B85&amp;"/"&amp;L$1,Data!$1:$1,0)-1)))</f>
        <v>3.75</v>
      </c>
      <c r="M85" s="203">
        <f ca="1">IF(ISERROR(OFFSET(Data!$A$1,MATCH($A85,Data!$DT:$DT,0)-1,MATCH($B85&amp;"/"&amp;M$1,Data!$1:$1,0)-1))=TRUE,"",IF(OFFSET(Data!$A$1,MATCH($A85,Data!$DT:$DT,0)-1,MATCH($B85&amp;"/"&amp;M$1,Data!$1:$1,0)-1)=0,"",OFFSET(Data!$A$1,MATCH($A85,Data!$DT:$DT,0)-1,MATCH($B85&amp;"/"&amp;M$1,Data!$1:$1,0)-1)))</f>
        <v>3</v>
      </c>
      <c r="N85" s="203">
        <f ca="1">IF(ISERROR(OFFSET(Data!$A$1,MATCH($A85,Data!$DT:$DT,0)-1,MATCH($B85&amp;"/"&amp;N$1,Data!$1:$1,0)-1))=TRUE,"",IF(OFFSET(Data!$A$1,MATCH($A85,Data!$DT:$DT,0)-1,MATCH($B85&amp;"/"&amp;N$1,Data!$1:$1,0)-1)=0,"",OFFSET(Data!$A$1,MATCH($A85,Data!$DT:$DT,0)-1,MATCH($B85&amp;"/"&amp;N$1,Data!$1:$1,0)-1)))</f>
        <v>3.25</v>
      </c>
      <c r="O85" s="203">
        <f ca="1">IF(ISERROR(OFFSET(Data!$A$1,MATCH($A85,Data!$DT:$DT,0)-1,MATCH($B85&amp;"/"&amp;O$1,Data!$1:$1,0)-1))=TRUE,"",IF(OFFSET(Data!$A$1,MATCH($A85,Data!$DT:$DT,0)-1,MATCH($B85&amp;"/"&amp;O$1,Data!$1:$1,0)-1)=0,"",OFFSET(Data!$A$1,MATCH($A85,Data!$DT:$DT,0)-1,MATCH($B85&amp;"/"&amp;O$1,Data!$1:$1,0)-1)))</f>
        <v>4</v>
      </c>
      <c r="P85" s="203">
        <f ca="1">IF(ISERROR(OFFSET(Data!$A$1,MATCH($A85,Data!$DT:$DT,0)-1,MATCH($B85&amp;"/"&amp;P$1,Data!$1:$1,0)-1))=TRUE,"",IF(OFFSET(Data!$A$1,MATCH($A85,Data!$DT:$DT,0)-1,MATCH($B85&amp;"/"&amp;P$1,Data!$1:$1,0)-1)=0,"",OFFSET(Data!$A$1,MATCH($A85,Data!$DT:$DT,0)-1,MATCH($B85&amp;"/"&amp;P$1,Data!$1:$1,0)-1)))</f>
        <v>4</v>
      </c>
      <c r="Q85" s="203">
        <f ca="1">IF(ISERROR(OFFSET(Data!$A$1,MATCH($A85,Data!$DT:$DT,0)-1,MATCH($B85&amp;"/"&amp;Q$1,Data!$1:$1,0)-1))=TRUE,"",IF(OFFSET(Data!$A$1,MATCH($A85,Data!$DT:$DT,0)-1,MATCH($B85&amp;"/"&amp;Q$1,Data!$1:$1,0)-1)=0,"",OFFSET(Data!$A$1,MATCH($A85,Data!$DT:$DT,0)-1,MATCH($B85&amp;"/"&amp;Q$1,Data!$1:$1,0)-1)))</f>
        <v>5.25</v>
      </c>
      <c r="R85" s="203">
        <f ca="1">IF(ISERROR(OFFSET(Data!$A$1,MATCH($A85,Data!$DT:$DT,0)-1,MATCH($B85&amp;"/"&amp;R$1,Data!$1:$1,0)-1))=TRUE,"",IF(OFFSET(Data!$A$1,MATCH($A85,Data!$DT:$DT,0)-1,MATCH($B85&amp;"/"&amp;R$1,Data!$1:$1,0)-1)=0,"",OFFSET(Data!$A$1,MATCH($A85,Data!$DT:$DT,0)-1,MATCH($B85&amp;"/"&amp;R$1,Data!$1:$1,0)-1)))</f>
        <v>3.5</v>
      </c>
      <c r="S85" s="203">
        <f ca="1">IF(ISERROR(OFFSET(Data!$A$1,MATCH($A85,Data!$DT:$DT,0)-1,MATCH($B85&amp;"/"&amp;S$1,Data!$1:$1,0)-1))=TRUE,"",IF(OFFSET(Data!$A$1,MATCH($A85,Data!$DT:$DT,0)-1,MATCH($B85&amp;"/"&amp;S$1,Data!$1:$1,0)-1)=0,"",OFFSET(Data!$A$1,MATCH($A85,Data!$DT:$DT,0)-1,MATCH($B85&amp;"/"&amp;S$1,Data!$1:$1,0)-1)))</f>
        <v>4</v>
      </c>
      <c r="T85" s="203">
        <f ca="1">IF(ISERROR(OFFSET(Data!$A$1,MATCH($A85,Data!$DT:$DT,0)-1,MATCH($B85&amp;"/"&amp;T$1,Data!$1:$1,0)-1))=TRUE,"",IF(OFFSET(Data!$A$1,MATCH($A85,Data!$DT:$DT,0)-1,MATCH($B85&amp;"/"&amp;T$1,Data!$1:$1,0)-1)=0,"",OFFSET(Data!$A$1,MATCH($A85,Data!$DT:$DT,0)-1,MATCH($B85&amp;"/"&amp;T$1,Data!$1:$1,0)-1)))</f>
        <v>2.75</v>
      </c>
      <c r="U85" s="207" t="str">
        <f ca="1">IF(ISERROR(OFFSET(Data!$A$1,MATCH($A85,Data!$DT:$DT,0)-1,MATCH($B85&amp;"/"&amp;U$1,Data!$1:$1,0)-1))=TRUE,"",IF(OFFSET(Data!$A$1,MATCH($A85,Data!$DT:$DT,0)-1,MATCH($B85&amp;"/"&amp;U$1,Data!$1:$1,0)-1)=0,"",OFFSET(Data!$A$1,MATCH($A85,Data!$DT:$DT,0)-1,MATCH($B85&amp;"/"&amp;U$1,Data!$1:$1,0)-1)))</f>
        <v/>
      </c>
      <c r="V85" s="203" t="str">
        <f ca="1">IF(ISERROR(OFFSET(Data!$A$1,MATCH($A85,Data!$DT:$DT,0)-1,MATCH($B85&amp;"/"&amp;V$1,Data!$1:$1,0)-1))=TRUE,"",IF(OFFSET(Data!$A$1,MATCH($A85,Data!$DT:$DT,0)-1,MATCH($B85&amp;"/"&amp;V$1,Data!$1:$1,0)-1)=0,"",OFFSET(Data!$A$1,MATCH($A85,Data!$DT:$DT,0)-1,MATCH($B85&amp;"/"&amp;V$1,Data!$1:$1,0)-1)))</f>
        <v/>
      </c>
      <c r="W85" s="208" t="str">
        <f ca="1">IF(ISERROR(OFFSET(Data!$A$1,MATCH($A85,Data!$DT:$DT,0)-1,MATCH($B85&amp;"/"&amp;W$1,Data!$1:$1,0)-1))=TRUE,"",IF(OFFSET(Data!$A$1,MATCH($A85,Data!$DT:$DT,0)-1,MATCH($B85&amp;"/"&amp;W$1,Data!$1:$1,0)-1)=0,"",OFFSET(Data!$A$1,MATCH($A85,Data!$DT:$DT,0)-1,MATCH($B85&amp;"/"&amp;W$1,Data!$1:$1,0)-1)))</f>
        <v/>
      </c>
      <c r="X85" s="208" t="str">
        <f ca="1">IF(ISERROR(OFFSET(Data!$A$1,MATCH($A85,Data!$DT:$DT,0)-1,MATCH($B85&amp;"/"&amp;X$1,Data!$1:$1,0)-1))=TRUE,"",IF(OFFSET(Data!$A$1,MATCH($A85,Data!$DT:$DT,0)-1,MATCH($B85&amp;"/"&amp;X$1,Data!$1:$1,0)-1)=0,"",OFFSET(Data!$A$1,MATCH($A85,Data!$DT:$DT,0)-1,MATCH($B85&amp;"/"&amp;X$1,Data!$1:$1,0)-1)))</f>
        <v/>
      </c>
      <c r="Y85" s="208" t="str">
        <f ca="1">IF(ISERROR(OFFSET(Data!$A$1,MATCH($A85,Data!$DT:$DT,0)-1,MATCH($B85&amp;"/"&amp;Y$1,Data!$1:$1,0)-1))=TRUE,"",IF(OFFSET(Data!$A$1,MATCH($A85,Data!$DT:$DT,0)-1,MATCH($B85&amp;"/"&amp;Y$1,Data!$1:$1,0)-1)=0,"",OFFSET(Data!$A$1,MATCH($A85,Data!$DT:$DT,0)-1,MATCH($B85&amp;"/"&amp;Y$1,Data!$1:$1,0)-1)))</f>
        <v/>
      </c>
      <c r="Z85" s="208" t="str">
        <f ca="1">IF(ISERROR(OFFSET(Data!$A$1,MATCH($A85,Data!$DT:$DT,0)-1,MATCH($B85&amp;"/"&amp;Z$1,Data!$1:$1,0)-1))=TRUE,"",IF(OFFSET(Data!$A$1,MATCH($A85,Data!$DT:$DT,0)-1,MATCH($B85&amp;"/"&amp;Z$1,Data!$1:$1,0)-1)=0,"",OFFSET(Data!$A$1,MATCH($A85,Data!$DT:$DT,0)-1,MATCH($B85&amp;"/"&amp;Z$1,Data!$1:$1,0)-1)))</f>
        <v/>
      </c>
      <c r="AA85" s="208" t="str">
        <f ca="1">IF(ISERROR(OFFSET(Data!$A$1,MATCH($A85,Data!$DT:$DT,0)-1,MATCH($B85&amp;"/"&amp;AA$1,Data!$1:$1,0)-1))=TRUE,"",IF(OFFSET(Data!$A$1,MATCH($A85,Data!$DT:$DT,0)-1,MATCH($B85&amp;"/"&amp;AA$1,Data!$1:$1,0)-1)=0,"",OFFSET(Data!$A$1,MATCH($A85,Data!$DT:$DT,0)-1,MATCH($B85&amp;"/"&amp;AA$1,Data!$1:$1,0)-1)))</f>
        <v/>
      </c>
      <c r="AB85" s="208" t="str">
        <f ca="1">IF(ISERROR(OFFSET(Data!$A$1,MATCH($A85,Data!$DT:$DT,0)-1,MATCH($B85&amp;"/"&amp;AB$1,Data!$1:$1,0)-1))=TRUE,"",IF(OFFSET(Data!$A$1,MATCH($A85,Data!$DT:$DT,0)-1,MATCH($B85&amp;"/"&amp;AB$1,Data!$1:$1,0)-1)=0,"",OFFSET(Data!$A$1,MATCH($A85,Data!$DT:$DT,0)-1,MATCH($B85&amp;"/"&amp;AB$1,Data!$1:$1,0)-1)))</f>
        <v/>
      </c>
      <c r="AC85" s="208" t="str">
        <f ca="1">IF(ISERROR(OFFSET(Data!$A$1,MATCH($A85,Data!$DT:$DT,0)-1,MATCH($B85&amp;"/"&amp;AC$1,Data!$1:$1,0)-1))=TRUE,"",IF(OFFSET(Data!$A$1,MATCH($A85,Data!$DT:$DT,0)-1,MATCH($B85&amp;"/"&amp;AC$1,Data!$1:$1,0)-1)=0,"",OFFSET(Data!$A$1,MATCH($A85,Data!$DT:$DT,0)-1,MATCH($B85&amp;"/"&amp;AC$1,Data!$1:$1,0)-1)))</f>
        <v/>
      </c>
    </row>
    <row r="86" spans="1:29" s="203" customFormat="1" x14ac:dyDescent="0.25">
      <c r="A86" s="203" t="s">
        <v>191</v>
      </c>
      <c r="B86" s="203" t="s">
        <v>30</v>
      </c>
      <c r="C86" s="203">
        <f ca="1">IF(ISERROR(OFFSET(Data!$A$1,MATCH($A86,Data!$DT:$DT,0)-1,MATCH($B86&amp;"/"&amp;C$1,Data!$1:$1,0)-1))=TRUE,"",IF(OFFSET(Data!$A$1,MATCH($A86,Data!$DT:$DT,0)-1,MATCH($B86&amp;"/"&amp;C$1,Data!$1:$1,0)-1)=0,"",OFFSET(Data!$A$1,MATCH($A86,Data!$DT:$DT,0)-1,MATCH($B86&amp;"/"&amp;C$1,Data!$1:$1,0)-1)))</f>
        <v>4</v>
      </c>
      <c r="D86" s="203">
        <f ca="1">IF(ISERROR(OFFSET(Data!$A$1,MATCH($A86,Data!$DT:$DT,0)-1,MATCH($B86&amp;"/"&amp;D$1,Data!$1:$1,0)-1))=TRUE,"",IF(OFFSET(Data!$A$1,MATCH($A86,Data!$DT:$DT,0)-1,MATCH($B86&amp;"/"&amp;D$1,Data!$1:$1,0)-1)=0,"",OFFSET(Data!$A$1,MATCH($A86,Data!$DT:$DT,0)-1,MATCH($B86&amp;"/"&amp;D$1,Data!$1:$1,0)-1)))</f>
        <v>3</v>
      </c>
      <c r="E86" s="203">
        <f ca="1">IF(ISERROR(OFFSET(Data!$A$1,MATCH($A86,Data!$DT:$DT,0)-1,MATCH($B86&amp;"/"&amp;E$1,Data!$1:$1,0)-1))=TRUE,"",IF(OFFSET(Data!$A$1,MATCH($A86,Data!$DT:$DT,0)-1,MATCH($B86&amp;"/"&amp;E$1,Data!$1:$1,0)-1)=0,"",OFFSET(Data!$A$1,MATCH($A86,Data!$DT:$DT,0)-1,MATCH($B86&amp;"/"&amp;E$1,Data!$1:$1,0)-1)))</f>
        <v>3</v>
      </c>
      <c r="F86" s="203">
        <f ca="1">IF(ISERROR(OFFSET(Data!$A$1,MATCH($A86,Data!$DT:$DT,0)-1,MATCH($B86&amp;"/"&amp;F$1,Data!$1:$1,0)-1))=TRUE,"",IF(OFFSET(Data!$A$1,MATCH($A86,Data!$DT:$DT,0)-1,MATCH($B86&amp;"/"&amp;F$1,Data!$1:$1,0)-1)=0,"",OFFSET(Data!$A$1,MATCH($A86,Data!$DT:$DT,0)-1,MATCH($B86&amp;"/"&amp;F$1,Data!$1:$1,0)-1)))</f>
        <v>5</v>
      </c>
      <c r="G86" s="203">
        <f ca="1">IF(ISERROR(OFFSET(Data!$A$1,MATCH($A86,Data!$DT:$DT,0)-1,MATCH($B86&amp;"/"&amp;G$1,Data!$1:$1,0)-1))=TRUE,"",IF(OFFSET(Data!$A$1,MATCH($A86,Data!$DT:$DT,0)-1,MATCH($B86&amp;"/"&amp;G$1,Data!$1:$1,0)-1)=0,"",OFFSET(Data!$A$1,MATCH($A86,Data!$DT:$DT,0)-1,MATCH($B86&amp;"/"&amp;G$1,Data!$1:$1,0)-1)))</f>
        <v>2</v>
      </c>
      <c r="H86" s="203">
        <f ca="1">IF(ISERROR(OFFSET(Data!$A$1,MATCH($A86,Data!$DT:$DT,0)-1,MATCH($B86&amp;"/"&amp;H$1,Data!$1:$1,0)-1))=TRUE,"",IF(OFFSET(Data!$A$1,MATCH($A86,Data!$DT:$DT,0)-1,MATCH($B86&amp;"/"&amp;H$1,Data!$1:$1,0)-1)=0,"",OFFSET(Data!$A$1,MATCH($A86,Data!$DT:$DT,0)-1,MATCH($B86&amp;"/"&amp;H$1,Data!$1:$1,0)-1)))</f>
        <v>2</v>
      </c>
      <c r="I86" s="203">
        <f ca="1">IF(ISERROR(OFFSET(Data!$A$1,MATCH($A86,Data!$DT:$DT,0)-1,MATCH($B86&amp;"/"&amp;I$1,Data!$1:$1,0)-1))=TRUE,"",IF(OFFSET(Data!$A$1,MATCH($A86,Data!$DT:$DT,0)-1,MATCH($B86&amp;"/"&amp;I$1,Data!$1:$1,0)-1)=0,"",OFFSET(Data!$A$1,MATCH($A86,Data!$DT:$DT,0)-1,MATCH($B86&amp;"/"&amp;I$1,Data!$1:$1,0)-1)))</f>
        <v>3</v>
      </c>
      <c r="J86" s="203">
        <f ca="1">IF(ISERROR(OFFSET(Data!$A$1,MATCH($A86,Data!$DT:$DT,0)-1,MATCH($B86&amp;"/"&amp;J$1,Data!$1:$1,0)-1))=TRUE,"",IF(OFFSET(Data!$A$1,MATCH($A86,Data!$DT:$DT,0)-1,MATCH($B86&amp;"/"&amp;J$1,Data!$1:$1,0)-1)=0,"",OFFSET(Data!$A$1,MATCH($A86,Data!$DT:$DT,0)-1,MATCH($B86&amp;"/"&amp;J$1,Data!$1:$1,0)-1)))</f>
        <v>2</v>
      </c>
      <c r="K86" s="203">
        <f ca="1">IF(ISERROR(OFFSET(Data!$A$1,MATCH($A86,Data!$DT:$DT,0)-1,MATCH($B86&amp;"/"&amp;K$1,Data!$1:$1,0)-1))=TRUE,"",IF(OFFSET(Data!$A$1,MATCH($A86,Data!$DT:$DT,0)-1,MATCH($B86&amp;"/"&amp;K$1,Data!$1:$1,0)-1)=0,"",OFFSET(Data!$A$1,MATCH($A86,Data!$DT:$DT,0)-1,MATCH($B86&amp;"/"&amp;K$1,Data!$1:$1,0)-1)))</f>
        <v>4</v>
      </c>
      <c r="L86" s="203">
        <f ca="1">IF(ISERROR(OFFSET(Data!$A$1,MATCH($A86,Data!$DT:$DT,0)-1,MATCH($B86&amp;"/"&amp;L$1,Data!$1:$1,0)-1))=TRUE,"",IF(OFFSET(Data!$A$1,MATCH($A86,Data!$DT:$DT,0)-1,MATCH($B86&amp;"/"&amp;L$1,Data!$1:$1,0)-1)=0,"",OFFSET(Data!$A$1,MATCH($A86,Data!$DT:$DT,0)-1,MATCH($B86&amp;"/"&amp;L$1,Data!$1:$1,0)-1)))</f>
        <v>3</v>
      </c>
      <c r="M86" s="203">
        <f ca="1">IF(ISERROR(OFFSET(Data!$A$1,MATCH($A86,Data!$DT:$DT,0)-1,MATCH($B86&amp;"/"&amp;M$1,Data!$1:$1,0)-1))=TRUE,"",IF(OFFSET(Data!$A$1,MATCH($A86,Data!$DT:$DT,0)-1,MATCH($B86&amp;"/"&amp;M$1,Data!$1:$1,0)-1)=0,"",OFFSET(Data!$A$1,MATCH($A86,Data!$DT:$DT,0)-1,MATCH($B86&amp;"/"&amp;M$1,Data!$1:$1,0)-1)))</f>
        <v>4</v>
      </c>
      <c r="N86" s="203">
        <f ca="1">IF(ISERROR(OFFSET(Data!$A$1,MATCH($A86,Data!$DT:$DT,0)-1,MATCH($B86&amp;"/"&amp;N$1,Data!$1:$1,0)-1))=TRUE,"",IF(OFFSET(Data!$A$1,MATCH($A86,Data!$DT:$DT,0)-1,MATCH($B86&amp;"/"&amp;N$1,Data!$1:$1,0)-1)=0,"",OFFSET(Data!$A$1,MATCH($A86,Data!$DT:$DT,0)-1,MATCH($B86&amp;"/"&amp;N$1,Data!$1:$1,0)-1)))</f>
        <v>3</v>
      </c>
      <c r="O86" s="203">
        <f ca="1">IF(ISERROR(OFFSET(Data!$A$1,MATCH($A86,Data!$DT:$DT,0)-1,MATCH($B86&amp;"/"&amp;O$1,Data!$1:$1,0)-1))=TRUE,"",IF(OFFSET(Data!$A$1,MATCH($A86,Data!$DT:$DT,0)-1,MATCH($B86&amp;"/"&amp;O$1,Data!$1:$1,0)-1)=0,"",OFFSET(Data!$A$1,MATCH($A86,Data!$DT:$DT,0)-1,MATCH($B86&amp;"/"&amp;O$1,Data!$1:$1,0)-1)))</f>
        <v>4</v>
      </c>
      <c r="P86" s="203">
        <f ca="1">IF(ISERROR(OFFSET(Data!$A$1,MATCH($A86,Data!$DT:$DT,0)-1,MATCH($B86&amp;"/"&amp;P$1,Data!$1:$1,0)-1))=TRUE,"",IF(OFFSET(Data!$A$1,MATCH($A86,Data!$DT:$DT,0)-1,MATCH($B86&amp;"/"&amp;P$1,Data!$1:$1,0)-1)=0,"",OFFSET(Data!$A$1,MATCH($A86,Data!$DT:$DT,0)-1,MATCH($B86&amp;"/"&amp;P$1,Data!$1:$1,0)-1)))</f>
        <v>3</v>
      </c>
      <c r="Q86" s="203">
        <f ca="1">IF(ISERROR(OFFSET(Data!$A$1,MATCH($A86,Data!$DT:$DT,0)-1,MATCH($B86&amp;"/"&amp;Q$1,Data!$1:$1,0)-1))=TRUE,"",IF(OFFSET(Data!$A$1,MATCH($A86,Data!$DT:$DT,0)-1,MATCH($B86&amp;"/"&amp;Q$1,Data!$1:$1,0)-1)=0,"",OFFSET(Data!$A$1,MATCH($A86,Data!$DT:$DT,0)-1,MATCH($B86&amp;"/"&amp;Q$1,Data!$1:$1,0)-1)))</f>
        <v>5</v>
      </c>
      <c r="R86" s="203">
        <f ca="1">IF(ISERROR(OFFSET(Data!$A$1,MATCH($A86,Data!$DT:$DT,0)-1,MATCH($B86&amp;"/"&amp;R$1,Data!$1:$1,0)-1))=TRUE,"",IF(OFFSET(Data!$A$1,MATCH($A86,Data!$DT:$DT,0)-1,MATCH($B86&amp;"/"&amp;R$1,Data!$1:$1,0)-1)=0,"",OFFSET(Data!$A$1,MATCH($A86,Data!$DT:$DT,0)-1,MATCH($B86&amp;"/"&amp;R$1,Data!$1:$1,0)-1)))</f>
        <v>3</v>
      </c>
      <c r="S86" s="203">
        <f ca="1">IF(ISERROR(OFFSET(Data!$A$1,MATCH($A86,Data!$DT:$DT,0)-1,MATCH($B86&amp;"/"&amp;S$1,Data!$1:$1,0)-1))=TRUE,"",IF(OFFSET(Data!$A$1,MATCH($A86,Data!$DT:$DT,0)-1,MATCH($B86&amp;"/"&amp;S$1,Data!$1:$1,0)-1)=0,"",OFFSET(Data!$A$1,MATCH($A86,Data!$DT:$DT,0)-1,MATCH($B86&amp;"/"&amp;S$1,Data!$1:$1,0)-1)))</f>
        <v>3</v>
      </c>
      <c r="T86" s="203">
        <f ca="1">IF(ISERROR(OFFSET(Data!$A$1,MATCH($A86,Data!$DT:$DT,0)-1,MATCH($B86&amp;"/"&amp;T$1,Data!$1:$1,0)-1))=TRUE,"",IF(OFFSET(Data!$A$1,MATCH($A86,Data!$DT:$DT,0)-1,MATCH($B86&amp;"/"&amp;T$1,Data!$1:$1,0)-1)=0,"",OFFSET(Data!$A$1,MATCH($A86,Data!$DT:$DT,0)-1,MATCH($B86&amp;"/"&amp;T$1,Data!$1:$1,0)-1)))</f>
        <v>2</v>
      </c>
      <c r="U86" s="207" t="str">
        <f ca="1">IF(ISERROR(OFFSET(Data!$A$1,MATCH($A86,Data!$DT:$DT,0)-1,MATCH($B86&amp;"/"&amp;U$1,Data!$1:$1,0)-1))=TRUE,"",IF(OFFSET(Data!$A$1,MATCH($A86,Data!$DT:$DT,0)-1,MATCH($B86&amp;"/"&amp;U$1,Data!$1:$1,0)-1)=0,"",OFFSET(Data!$A$1,MATCH($A86,Data!$DT:$DT,0)-1,MATCH($B86&amp;"/"&amp;U$1,Data!$1:$1,0)-1)))</f>
        <v/>
      </c>
      <c r="V86" s="203" t="str">
        <f ca="1">IF(ISERROR(OFFSET(Data!$A$1,MATCH($A86,Data!$DT:$DT,0)-1,MATCH($B86&amp;"/"&amp;V$1,Data!$1:$1,0)-1))=TRUE,"",IF(OFFSET(Data!$A$1,MATCH($A86,Data!$DT:$DT,0)-1,MATCH($B86&amp;"/"&amp;V$1,Data!$1:$1,0)-1)=0,"",OFFSET(Data!$A$1,MATCH($A86,Data!$DT:$DT,0)-1,MATCH($B86&amp;"/"&amp;V$1,Data!$1:$1,0)-1)))</f>
        <v/>
      </c>
      <c r="W86" s="208" t="str">
        <f ca="1">IF(ISERROR(OFFSET(Data!$A$1,MATCH($A86,Data!$DT:$DT,0)-1,MATCH($B86&amp;"/"&amp;W$1,Data!$1:$1,0)-1))=TRUE,"",IF(OFFSET(Data!$A$1,MATCH($A86,Data!$DT:$DT,0)-1,MATCH($B86&amp;"/"&amp;W$1,Data!$1:$1,0)-1)=0,"",OFFSET(Data!$A$1,MATCH($A86,Data!$DT:$DT,0)-1,MATCH($B86&amp;"/"&amp;W$1,Data!$1:$1,0)-1)))</f>
        <v/>
      </c>
      <c r="X86" s="208" t="str">
        <f ca="1">IF(ISERROR(OFFSET(Data!$A$1,MATCH($A86,Data!$DT:$DT,0)-1,MATCH($B86&amp;"/"&amp;X$1,Data!$1:$1,0)-1))=TRUE,"",IF(OFFSET(Data!$A$1,MATCH($A86,Data!$DT:$DT,0)-1,MATCH($B86&amp;"/"&amp;X$1,Data!$1:$1,0)-1)=0,"",OFFSET(Data!$A$1,MATCH($A86,Data!$DT:$DT,0)-1,MATCH($B86&amp;"/"&amp;X$1,Data!$1:$1,0)-1)))</f>
        <v/>
      </c>
      <c r="Y86" s="208" t="str">
        <f ca="1">IF(ISERROR(OFFSET(Data!$A$1,MATCH($A86,Data!$DT:$DT,0)-1,MATCH($B86&amp;"/"&amp;Y$1,Data!$1:$1,0)-1))=TRUE,"",IF(OFFSET(Data!$A$1,MATCH($A86,Data!$DT:$DT,0)-1,MATCH($B86&amp;"/"&amp;Y$1,Data!$1:$1,0)-1)=0,"",OFFSET(Data!$A$1,MATCH($A86,Data!$DT:$DT,0)-1,MATCH($B86&amp;"/"&amp;Y$1,Data!$1:$1,0)-1)))</f>
        <v/>
      </c>
      <c r="Z86" s="208" t="str">
        <f ca="1">IF(ISERROR(OFFSET(Data!$A$1,MATCH($A86,Data!$DT:$DT,0)-1,MATCH($B86&amp;"/"&amp;Z$1,Data!$1:$1,0)-1))=TRUE,"",IF(OFFSET(Data!$A$1,MATCH($A86,Data!$DT:$DT,0)-1,MATCH($B86&amp;"/"&amp;Z$1,Data!$1:$1,0)-1)=0,"",OFFSET(Data!$A$1,MATCH($A86,Data!$DT:$DT,0)-1,MATCH($B86&amp;"/"&amp;Z$1,Data!$1:$1,0)-1)))</f>
        <v/>
      </c>
      <c r="AA86" s="208" t="str">
        <f ca="1">IF(ISERROR(OFFSET(Data!$A$1,MATCH($A86,Data!$DT:$DT,0)-1,MATCH($B86&amp;"/"&amp;AA$1,Data!$1:$1,0)-1))=TRUE,"",IF(OFFSET(Data!$A$1,MATCH($A86,Data!$DT:$DT,0)-1,MATCH($B86&amp;"/"&amp;AA$1,Data!$1:$1,0)-1)=0,"",OFFSET(Data!$A$1,MATCH($A86,Data!$DT:$DT,0)-1,MATCH($B86&amp;"/"&amp;AA$1,Data!$1:$1,0)-1)))</f>
        <v/>
      </c>
      <c r="AB86" s="208" t="str">
        <f ca="1">IF(ISERROR(OFFSET(Data!$A$1,MATCH($A86,Data!$DT:$DT,0)-1,MATCH($B86&amp;"/"&amp;AB$1,Data!$1:$1,0)-1))=TRUE,"",IF(OFFSET(Data!$A$1,MATCH($A86,Data!$DT:$DT,0)-1,MATCH($B86&amp;"/"&amp;AB$1,Data!$1:$1,0)-1)=0,"",OFFSET(Data!$A$1,MATCH($A86,Data!$DT:$DT,0)-1,MATCH($B86&amp;"/"&amp;AB$1,Data!$1:$1,0)-1)))</f>
        <v/>
      </c>
      <c r="AC86" s="208" t="str">
        <f ca="1">IF(ISERROR(OFFSET(Data!$A$1,MATCH($A86,Data!$DT:$DT,0)-1,MATCH($B86&amp;"/"&amp;AC$1,Data!$1:$1,0)-1))=TRUE,"",IF(OFFSET(Data!$A$1,MATCH($A86,Data!$DT:$DT,0)-1,MATCH($B86&amp;"/"&amp;AC$1,Data!$1:$1,0)-1)=0,"",OFFSET(Data!$A$1,MATCH($A86,Data!$DT:$DT,0)-1,MATCH($B86&amp;"/"&amp;AC$1,Data!$1:$1,0)-1)))</f>
        <v/>
      </c>
    </row>
    <row r="87" spans="1:29" s="203" customFormat="1" x14ac:dyDescent="0.25">
      <c r="A87" s="203" t="s">
        <v>71</v>
      </c>
      <c r="B87" s="203" t="s">
        <v>30</v>
      </c>
      <c r="C87" s="203">
        <f ca="1">IF(ISERROR(OFFSET(Data!$A$1,MATCH($A87,Data!$DT:$DT,0)-1,MATCH($B87&amp;"/"&amp;C$1,Data!$1:$1,0)-1))=TRUE,"",IF(OFFSET(Data!$A$1,MATCH($A87,Data!$DT:$DT,0)-1,MATCH($B87&amp;"/"&amp;C$1,Data!$1:$1,0)-1)=0,"",OFFSET(Data!$A$1,MATCH($A87,Data!$DT:$DT,0)-1,MATCH($B87&amp;"/"&amp;C$1,Data!$1:$1,0)-1)))</f>
        <v>3.8</v>
      </c>
      <c r="D87" s="203">
        <f ca="1">IF(ISERROR(OFFSET(Data!$A$1,MATCH($A87,Data!$DT:$DT,0)-1,MATCH($B87&amp;"/"&amp;D$1,Data!$1:$1,0)-1))=TRUE,"",IF(OFFSET(Data!$A$1,MATCH($A87,Data!$DT:$DT,0)-1,MATCH($B87&amp;"/"&amp;D$1,Data!$1:$1,0)-1)=0,"",OFFSET(Data!$A$1,MATCH($A87,Data!$DT:$DT,0)-1,MATCH($B87&amp;"/"&amp;D$1,Data!$1:$1,0)-1)))</f>
        <v>3.4</v>
      </c>
      <c r="E87" s="203">
        <f ca="1">IF(ISERROR(OFFSET(Data!$A$1,MATCH($A87,Data!$DT:$DT,0)-1,MATCH($B87&amp;"/"&amp;E$1,Data!$1:$1,0)-1))=TRUE,"",IF(OFFSET(Data!$A$1,MATCH($A87,Data!$DT:$DT,0)-1,MATCH($B87&amp;"/"&amp;E$1,Data!$1:$1,0)-1)=0,"",OFFSET(Data!$A$1,MATCH($A87,Data!$DT:$DT,0)-1,MATCH($B87&amp;"/"&amp;E$1,Data!$1:$1,0)-1)))</f>
        <v>3.2</v>
      </c>
      <c r="F87" s="203">
        <f ca="1">IF(ISERROR(OFFSET(Data!$A$1,MATCH($A87,Data!$DT:$DT,0)-1,MATCH($B87&amp;"/"&amp;F$1,Data!$1:$1,0)-1))=TRUE,"",IF(OFFSET(Data!$A$1,MATCH($A87,Data!$DT:$DT,0)-1,MATCH($B87&amp;"/"&amp;F$1,Data!$1:$1,0)-1)=0,"",OFFSET(Data!$A$1,MATCH($A87,Data!$DT:$DT,0)-1,MATCH($B87&amp;"/"&amp;F$1,Data!$1:$1,0)-1)))</f>
        <v>4.2</v>
      </c>
      <c r="G87" s="203">
        <f ca="1">IF(ISERROR(OFFSET(Data!$A$1,MATCH($A87,Data!$DT:$DT,0)-1,MATCH($B87&amp;"/"&amp;G$1,Data!$1:$1,0)-1))=TRUE,"",IF(OFFSET(Data!$A$1,MATCH($A87,Data!$DT:$DT,0)-1,MATCH($B87&amp;"/"&amp;G$1,Data!$1:$1,0)-1)=0,"",OFFSET(Data!$A$1,MATCH($A87,Data!$DT:$DT,0)-1,MATCH($B87&amp;"/"&amp;G$1,Data!$1:$1,0)-1)))</f>
        <v>2.8</v>
      </c>
      <c r="H87" s="203">
        <f ca="1">IF(ISERROR(OFFSET(Data!$A$1,MATCH($A87,Data!$DT:$DT,0)-1,MATCH($B87&amp;"/"&amp;H$1,Data!$1:$1,0)-1))=TRUE,"",IF(OFFSET(Data!$A$1,MATCH($A87,Data!$DT:$DT,0)-1,MATCH($B87&amp;"/"&amp;H$1,Data!$1:$1,0)-1)=0,"",OFFSET(Data!$A$1,MATCH($A87,Data!$DT:$DT,0)-1,MATCH($B87&amp;"/"&amp;H$1,Data!$1:$1,0)-1)))</f>
        <v>2.8</v>
      </c>
      <c r="I87" s="203">
        <f ca="1">IF(ISERROR(OFFSET(Data!$A$1,MATCH($A87,Data!$DT:$DT,0)-1,MATCH($B87&amp;"/"&amp;I$1,Data!$1:$1,0)-1))=TRUE,"",IF(OFFSET(Data!$A$1,MATCH($A87,Data!$DT:$DT,0)-1,MATCH($B87&amp;"/"&amp;I$1,Data!$1:$1,0)-1)=0,"",OFFSET(Data!$A$1,MATCH($A87,Data!$DT:$DT,0)-1,MATCH($B87&amp;"/"&amp;I$1,Data!$1:$1,0)-1)))</f>
        <v>3.4</v>
      </c>
      <c r="J87" s="203">
        <f ca="1">IF(ISERROR(OFFSET(Data!$A$1,MATCH($A87,Data!$DT:$DT,0)-1,MATCH($B87&amp;"/"&amp;J$1,Data!$1:$1,0)-1))=TRUE,"",IF(OFFSET(Data!$A$1,MATCH($A87,Data!$DT:$DT,0)-1,MATCH($B87&amp;"/"&amp;J$1,Data!$1:$1,0)-1)=0,"",OFFSET(Data!$A$1,MATCH($A87,Data!$DT:$DT,0)-1,MATCH($B87&amp;"/"&amp;J$1,Data!$1:$1,0)-1)))</f>
        <v>2.4</v>
      </c>
      <c r="K87" s="203">
        <f ca="1">IF(ISERROR(OFFSET(Data!$A$1,MATCH($A87,Data!$DT:$DT,0)-1,MATCH($B87&amp;"/"&amp;K$1,Data!$1:$1,0)-1))=TRUE,"",IF(OFFSET(Data!$A$1,MATCH($A87,Data!$DT:$DT,0)-1,MATCH($B87&amp;"/"&amp;K$1,Data!$1:$1,0)-1)=0,"",OFFSET(Data!$A$1,MATCH($A87,Data!$DT:$DT,0)-1,MATCH($B87&amp;"/"&amp;K$1,Data!$1:$1,0)-1)))</f>
        <v>2.6</v>
      </c>
      <c r="L87" s="203">
        <f ca="1">IF(ISERROR(OFFSET(Data!$A$1,MATCH($A87,Data!$DT:$DT,0)-1,MATCH($B87&amp;"/"&amp;L$1,Data!$1:$1,0)-1))=TRUE,"",IF(OFFSET(Data!$A$1,MATCH($A87,Data!$DT:$DT,0)-1,MATCH($B87&amp;"/"&amp;L$1,Data!$1:$1,0)-1)=0,"",OFFSET(Data!$A$1,MATCH($A87,Data!$DT:$DT,0)-1,MATCH($B87&amp;"/"&amp;L$1,Data!$1:$1,0)-1)))</f>
        <v>2.4</v>
      </c>
      <c r="M87" s="203">
        <f ca="1">IF(ISERROR(OFFSET(Data!$A$1,MATCH($A87,Data!$DT:$DT,0)-1,MATCH($B87&amp;"/"&amp;M$1,Data!$1:$1,0)-1))=TRUE,"",IF(OFFSET(Data!$A$1,MATCH($A87,Data!$DT:$DT,0)-1,MATCH($B87&amp;"/"&amp;M$1,Data!$1:$1,0)-1)=0,"",OFFSET(Data!$A$1,MATCH($A87,Data!$DT:$DT,0)-1,MATCH($B87&amp;"/"&amp;M$1,Data!$1:$1,0)-1)))</f>
        <v>3.2</v>
      </c>
      <c r="N87" s="203">
        <f ca="1">IF(ISERROR(OFFSET(Data!$A$1,MATCH($A87,Data!$DT:$DT,0)-1,MATCH($B87&amp;"/"&amp;N$1,Data!$1:$1,0)-1))=TRUE,"",IF(OFFSET(Data!$A$1,MATCH($A87,Data!$DT:$DT,0)-1,MATCH($B87&amp;"/"&amp;N$1,Data!$1:$1,0)-1)=0,"",OFFSET(Data!$A$1,MATCH($A87,Data!$DT:$DT,0)-1,MATCH($B87&amp;"/"&amp;N$1,Data!$1:$1,0)-1)))</f>
        <v>3.2</v>
      </c>
      <c r="O87" s="203">
        <f ca="1">IF(ISERROR(OFFSET(Data!$A$1,MATCH($A87,Data!$DT:$DT,0)-1,MATCH($B87&amp;"/"&amp;O$1,Data!$1:$1,0)-1))=TRUE,"",IF(OFFSET(Data!$A$1,MATCH($A87,Data!$DT:$DT,0)-1,MATCH($B87&amp;"/"&amp;O$1,Data!$1:$1,0)-1)=0,"",OFFSET(Data!$A$1,MATCH($A87,Data!$DT:$DT,0)-1,MATCH($B87&amp;"/"&amp;O$1,Data!$1:$1,0)-1)))</f>
        <v>3.6</v>
      </c>
      <c r="P87" s="203">
        <f ca="1">IF(ISERROR(OFFSET(Data!$A$1,MATCH($A87,Data!$DT:$DT,0)-1,MATCH($B87&amp;"/"&amp;P$1,Data!$1:$1,0)-1))=TRUE,"",IF(OFFSET(Data!$A$1,MATCH($A87,Data!$DT:$DT,0)-1,MATCH($B87&amp;"/"&amp;P$1,Data!$1:$1,0)-1)=0,"",OFFSET(Data!$A$1,MATCH($A87,Data!$DT:$DT,0)-1,MATCH($B87&amp;"/"&amp;P$1,Data!$1:$1,0)-1)))</f>
        <v>3.8</v>
      </c>
      <c r="Q87" s="203">
        <f ca="1">IF(ISERROR(OFFSET(Data!$A$1,MATCH($A87,Data!$DT:$DT,0)-1,MATCH($B87&amp;"/"&amp;Q$1,Data!$1:$1,0)-1))=TRUE,"",IF(OFFSET(Data!$A$1,MATCH($A87,Data!$DT:$DT,0)-1,MATCH($B87&amp;"/"&amp;Q$1,Data!$1:$1,0)-1)=0,"",OFFSET(Data!$A$1,MATCH($A87,Data!$DT:$DT,0)-1,MATCH($B87&amp;"/"&amp;Q$1,Data!$1:$1,0)-1)))</f>
        <v>4.2</v>
      </c>
      <c r="R87" s="203">
        <f ca="1">IF(ISERROR(OFFSET(Data!$A$1,MATCH($A87,Data!$DT:$DT,0)-1,MATCH($B87&amp;"/"&amp;R$1,Data!$1:$1,0)-1))=TRUE,"",IF(OFFSET(Data!$A$1,MATCH($A87,Data!$DT:$DT,0)-1,MATCH($B87&amp;"/"&amp;R$1,Data!$1:$1,0)-1)=0,"",OFFSET(Data!$A$1,MATCH($A87,Data!$DT:$DT,0)-1,MATCH($B87&amp;"/"&amp;R$1,Data!$1:$1,0)-1)))</f>
        <v>3.4</v>
      </c>
      <c r="S87" s="203">
        <f ca="1">IF(ISERROR(OFFSET(Data!$A$1,MATCH($A87,Data!$DT:$DT,0)-1,MATCH($B87&amp;"/"&amp;S$1,Data!$1:$1,0)-1))=TRUE,"",IF(OFFSET(Data!$A$1,MATCH($A87,Data!$DT:$DT,0)-1,MATCH($B87&amp;"/"&amp;S$1,Data!$1:$1,0)-1)=0,"",OFFSET(Data!$A$1,MATCH($A87,Data!$DT:$DT,0)-1,MATCH($B87&amp;"/"&amp;S$1,Data!$1:$1,0)-1)))</f>
        <v>3</v>
      </c>
      <c r="T87" s="203">
        <f ca="1">IF(ISERROR(OFFSET(Data!$A$1,MATCH($A87,Data!$DT:$DT,0)-1,MATCH($B87&amp;"/"&amp;T$1,Data!$1:$1,0)-1))=TRUE,"",IF(OFFSET(Data!$A$1,MATCH($A87,Data!$DT:$DT,0)-1,MATCH($B87&amp;"/"&amp;T$1,Data!$1:$1,0)-1)=0,"",OFFSET(Data!$A$1,MATCH($A87,Data!$DT:$DT,0)-1,MATCH($B87&amp;"/"&amp;T$1,Data!$1:$1,0)-1)))</f>
        <v>2.2000000000000002</v>
      </c>
      <c r="U87" s="207" t="str">
        <f ca="1">IF(ISERROR(OFFSET(Data!$A$1,MATCH($A87,Data!$DT:$DT,0)-1,MATCH($B87&amp;"/"&amp;U$1,Data!$1:$1,0)-1))=TRUE,"",IF(OFFSET(Data!$A$1,MATCH($A87,Data!$DT:$DT,0)-1,MATCH($B87&amp;"/"&amp;U$1,Data!$1:$1,0)-1)=0,"",OFFSET(Data!$A$1,MATCH($A87,Data!$DT:$DT,0)-1,MATCH($B87&amp;"/"&amp;U$1,Data!$1:$1,0)-1)))</f>
        <v/>
      </c>
      <c r="V87" s="203" t="str">
        <f ca="1">IF(ISERROR(OFFSET(Data!$A$1,MATCH($A87,Data!$DT:$DT,0)-1,MATCH($B87&amp;"/"&amp;V$1,Data!$1:$1,0)-1))=TRUE,"",IF(OFFSET(Data!$A$1,MATCH($A87,Data!$DT:$DT,0)-1,MATCH($B87&amp;"/"&amp;V$1,Data!$1:$1,0)-1)=0,"",OFFSET(Data!$A$1,MATCH($A87,Data!$DT:$DT,0)-1,MATCH($B87&amp;"/"&amp;V$1,Data!$1:$1,0)-1)))</f>
        <v/>
      </c>
      <c r="W87" s="208" t="str">
        <f ca="1">IF(ISERROR(OFFSET(Data!$A$1,MATCH($A87,Data!$DT:$DT,0)-1,MATCH($B87&amp;"/"&amp;W$1,Data!$1:$1,0)-1))=TRUE,"",IF(OFFSET(Data!$A$1,MATCH($A87,Data!$DT:$DT,0)-1,MATCH($B87&amp;"/"&amp;W$1,Data!$1:$1,0)-1)=0,"",OFFSET(Data!$A$1,MATCH($A87,Data!$DT:$DT,0)-1,MATCH($B87&amp;"/"&amp;W$1,Data!$1:$1,0)-1)))</f>
        <v/>
      </c>
      <c r="X87" s="208" t="str">
        <f ca="1">IF(ISERROR(OFFSET(Data!$A$1,MATCH($A87,Data!$DT:$DT,0)-1,MATCH($B87&amp;"/"&amp;X$1,Data!$1:$1,0)-1))=TRUE,"",IF(OFFSET(Data!$A$1,MATCH($A87,Data!$DT:$DT,0)-1,MATCH($B87&amp;"/"&amp;X$1,Data!$1:$1,0)-1)=0,"",OFFSET(Data!$A$1,MATCH($A87,Data!$DT:$DT,0)-1,MATCH($B87&amp;"/"&amp;X$1,Data!$1:$1,0)-1)))</f>
        <v/>
      </c>
      <c r="Y87" s="208" t="str">
        <f ca="1">IF(ISERROR(OFFSET(Data!$A$1,MATCH($A87,Data!$DT:$DT,0)-1,MATCH($B87&amp;"/"&amp;Y$1,Data!$1:$1,0)-1))=TRUE,"",IF(OFFSET(Data!$A$1,MATCH($A87,Data!$DT:$DT,0)-1,MATCH($B87&amp;"/"&amp;Y$1,Data!$1:$1,0)-1)=0,"",OFFSET(Data!$A$1,MATCH($A87,Data!$DT:$DT,0)-1,MATCH($B87&amp;"/"&amp;Y$1,Data!$1:$1,0)-1)))</f>
        <v/>
      </c>
      <c r="Z87" s="208" t="str">
        <f ca="1">IF(ISERROR(OFFSET(Data!$A$1,MATCH($A87,Data!$DT:$DT,0)-1,MATCH($B87&amp;"/"&amp;Z$1,Data!$1:$1,0)-1))=TRUE,"",IF(OFFSET(Data!$A$1,MATCH($A87,Data!$DT:$DT,0)-1,MATCH($B87&amp;"/"&amp;Z$1,Data!$1:$1,0)-1)=0,"",OFFSET(Data!$A$1,MATCH($A87,Data!$DT:$DT,0)-1,MATCH($B87&amp;"/"&amp;Z$1,Data!$1:$1,0)-1)))</f>
        <v/>
      </c>
      <c r="AA87" s="208" t="str">
        <f ca="1">IF(ISERROR(OFFSET(Data!$A$1,MATCH($A87,Data!$DT:$DT,0)-1,MATCH($B87&amp;"/"&amp;AA$1,Data!$1:$1,0)-1))=TRUE,"",IF(OFFSET(Data!$A$1,MATCH($A87,Data!$DT:$DT,0)-1,MATCH($B87&amp;"/"&amp;AA$1,Data!$1:$1,0)-1)=0,"",OFFSET(Data!$A$1,MATCH($A87,Data!$DT:$DT,0)-1,MATCH($B87&amp;"/"&amp;AA$1,Data!$1:$1,0)-1)))</f>
        <v/>
      </c>
      <c r="AB87" s="208" t="str">
        <f ca="1">IF(ISERROR(OFFSET(Data!$A$1,MATCH($A87,Data!$DT:$DT,0)-1,MATCH($B87&amp;"/"&amp;AB$1,Data!$1:$1,0)-1))=TRUE,"",IF(OFFSET(Data!$A$1,MATCH($A87,Data!$DT:$DT,0)-1,MATCH($B87&amp;"/"&amp;AB$1,Data!$1:$1,0)-1)=0,"",OFFSET(Data!$A$1,MATCH($A87,Data!$DT:$DT,0)-1,MATCH($B87&amp;"/"&amp;AB$1,Data!$1:$1,0)-1)))</f>
        <v/>
      </c>
      <c r="AC87" s="208" t="str">
        <f ca="1">IF(ISERROR(OFFSET(Data!$A$1,MATCH($A87,Data!$DT:$DT,0)-1,MATCH($B87&amp;"/"&amp;AC$1,Data!$1:$1,0)-1))=TRUE,"",IF(OFFSET(Data!$A$1,MATCH($A87,Data!$DT:$DT,0)-1,MATCH($B87&amp;"/"&amp;AC$1,Data!$1:$1,0)-1)=0,"",OFFSET(Data!$A$1,MATCH($A87,Data!$DT:$DT,0)-1,MATCH($B87&amp;"/"&amp;AC$1,Data!$1:$1,0)-1)))</f>
        <v/>
      </c>
    </row>
    <row r="88" spans="1:29" s="203" customFormat="1" x14ac:dyDescent="0.25">
      <c r="A88" s="203" t="s">
        <v>138</v>
      </c>
      <c r="B88" s="203" t="s">
        <v>30</v>
      </c>
      <c r="C88" s="203">
        <f ca="1">IF(ISERROR(OFFSET(Data!$A$1,MATCH($A88,Data!$DT:$DT,0)-1,MATCH($B88&amp;"/"&amp;C$1,Data!$1:$1,0)-1))=TRUE,"",IF(OFFSET(Data!$A$1,MATCH($A88,Data!$DT:$DT,0)-1,MATCH($B88&amp;"/"&amp;C$1,Data!$1:$1,0)-1)=0,"",OFFSET(Data!$A$1,MATCH($A88,Data!$DT:$DT,0)-1,MATCH($B88&amp;"/"&amp;C$1,Data!$1:$1,0)-1)))</f>
        <v>3.9</v>
      </c>
      <c r="D88" s="203">
        <f ca="1">IF(ISERROR(OFFSET(Data!$A$1,MATCH($A88,Data!$DT:$DT,0)-1,MATCH($B88&amp;"/"&amp;D$1,Data!$1:$1,0)-1))=TRUE,"",IF(OFFSET(Data!$A$1,MATCH($A88,Data!$DT:$DT,0)-1,MATCH($B88&amp;"/"&amp;D$1,Data!$1:$1,0)-1)=0,"",OFFSET(Data!$A$1,MATCH($A88,Data!$DT:$DT,0)-1,MATCH($B88&amp;"/"&amp;D$1,Data!$1:$1,0)-1)))</f>
        <v>3.2</v>
      </c>
      <c r="E88" s="203">
        <f ca="1">IF(ISERROR(OFFSET(Data!$A$1,MATCH($A88,Data!$DT:$DT,0)-1,MATCH($B88&amp;"/"&amp;E$1,Data!$1:$1,0)-1))=TRUE,"",IF(OFFSET(Data!$A$1,MATCH($A88,Data!$DT:$DT,0)-1,MATCH($B88&amp;"/"&amp;E$1,Data!$1:$1,0)-1)=0,"",OFFSET(Data!$A$1,MATCH($A88,Data!$DT:$DT,0)-1,MATCH($B88&amp;"/"&amp;E$1,Data!$1:$1,0)-1)))</f>
        <v>3</v>
      </c>
      <c r="F88" s="203">
        <f ca="1">IF(ISERROR(OFFSET(Data!$A$1,MATCH($A88,Data!$DT:$DT,0)-1,MATCH($B88&amp;"/"&amp;F$1,Data!$1:$1,0)-1))=TRUE,"",IF(OFFSET(Data!$A$1,MATCH($A88,Data!$DT:$DT,0)-1,MATCH($B88&amp;"/"&amp;F$1,Data!$1:$1,0)-1)=0,"",OFFSET(Data!$A$1,MATCH($A88,Data!$DT:$DT,0)-1,MATCH($B88&amp;"/"&amp;F$1,Data!$1:$1,0)-1)))</f>
        <v>4</v>
      </c>
      <c r="G88" s="203">
        <f ca="1">IF(ISERROR(OFFSET(Data!$A$1,MATCH($A88,Data!$DT:$DT,0)-1,MATCH($B88&amp;"/"&amp;G$1,Data!$1:$1,0)-1))=TRUE,"",IF(OFFSET(Data!$A$1,MATCH($A88,Data!$DT:$DT,0)-1,MATCH($B88&amp;"/"&amp;G$1,Data!$1:$1,0)-1)=0,"",OFFSET(Data!$A$1,MATCH($A88,Data!$DT:$DT,0)-1,MATCH($B88&amp;"/"&amp;G$1,Data!$1:$1,0)-1)))</f>
        <v>2.6</v>
      </c>
      <c r="H88" s="203">
        <f ca="1">IF(ISERROR(OFFSET(Data!$A$1,MATCH($A88,Data!$DT:$DT,0)-1,MATCH($B88&amp;"/"&amp;H$1,Data!$1:$1,0)-1))=TRUE,"",IF(OFFSET(Data!$A$1,MATCH($A88,Data!$DT:$DT,0)-1,MATCH($B88&amp;"/"&amp;H$1,Data!$1:$1,0)-1)=0,"",OFFSET(Data!$A$1,MATCH($A88,Data!$DT:$DT,0)-1,MATCH($B88&amp;"/"&amp;H$1,Data!$1:$1,0)-1)))</f>
        <v>2.5</v>
      </c>
      <c r="I88" s="203">
        <f ca="1">IF(ISERROR(OFFSET(Data!$A$1,MATCH($A88,Data!$DT:$DT,0)-1,MATCH($B88&amp;"/"&amp;I$1,Data!$1:$1,0)-1))=TRUE,"",IF(OFFSET(Data!$A$1,MATCH($A88,Data!$DT:$DT,0)-1,MATCH($B88&amp;"/"&amp;I$1,Data!$1:$1,0)-1)=0,"",OFFSET(Data!$A$1,MATCH($A88,Data!$DT:$DT,0)-1,MATCH($B88&amp;"/"&amp;I$1,Data!$1:$1,0)-1)))</f>
        <v>3.6</v>
      </c>
      <c r="J88" s="203">
        <f ca="1">IF(ISERROR(OFFSET(Data!$A$1,MATCH($A88,Data!$DT:$DT,0)-1,MATCH($B88&amp;"/"&amp;J$1,Data!$1:$1,0)-1))=TRUE,"",IF(OFFSET(Data!$A$1,MATCH($A88,Data!$DT:$DT,0)-1,MATCH($B88&amp;"/"&amp;J$1,Data!$1:$1,0)-1)=0,"",OFFSET(Data!$A$1,MATCH($A88,Data!$DT:$DT,0)-1,MATCH($B88&amp;"/"&amp;J$1,Data!$1:$1,0)-1)))</f>
        <v>2.7</v>
      </c>
      <c r="K88" s="203">
        <f ca="1">IF(ISERROR(OFFSET(Data!$A$1,MATCH($A88,Data!$DT:$DT,0)-1,MATCH($B88&amp;"/"&amp;K$1,Data!$1:$1,0)-1))=TRUE,"",IF(OFFSET(Data!$A$1,MATCH($A88,Data!$DT:$DT,0)-1,MATCH($B88&amp;"/"&amp;K$1,Data!$1:$1,0)-1)=0,"",OFFSET(Data!$A$1,MATCH($A88,Data!$DT:$DT,0)-1,MATCH($B88&amp;"/"&amp;K$1,Data!$1:$1,0)-1)))</f>
        <v>2.7</v>
      </c>
      <c r="L88" s="203">
        <f ca="1">IF(ISERROR(OFFSET(Data!$A$1,MATCH($A88,Data!$DT:$DT,0)-1,MATCH($B88&amp;"/"&amp;L$1,Data!$1:$1,0)-1))=TRUE,"",IF(OFFSET(Data!$A$1,MATCH($A88,Data!$DT:$DT,0)-1,MATCH($B88&amp;"/"&amp;L$1,Data!$1:$1,0)-1)=0,"",OFFSET(Data!$A$1,MATCH($A88,Data!$DT:$DT,0)-1,MATCH($B88&amp;"/"&amp;L$1,Data!$1:$1,0)-1)))</f>
        <v>3</v>
      </c>
      <c r="M88" s="203">
        <f ca="1">IF(ISERROR(OFFSET(Data!$A$1,MATCH($A88,Data!$DT:$DT,0)-1,MATCH($B88&amp;"/"&amp;M$1,Data!$1:$1,0)-1))=TRUE,"",IF(OFFSET(Data!$A$1,MATCH($A88,Data!$DT:$DT,0)-1,MATCH($B88&amp;"/"&amp;M$1,Data!$1:$1,0)-1)=0,"",OFFSET(Data!$A$1,MATCH($A88,Data!$DT:$DT,0)-1,MATCH($B88&amp;"/"&amp;M$1,Data!$1:$1,0)-1)))</f>
        <v>3.1</v>
      </c>
      <c r="N88" s="203">
        <f ca="1">IF(ISERROR(OFFSET(Data!$A$1,MATCH($A88,Data!$DT:$DT,0)-1,MATCH($B88&amp;"/"&amp;N$1,Data!$1:$1,0)-1))=TRUE,"",IF(OFFSET(Data!$A$1,MATCH($A88,Data!$DT:$DT,0)-1,MATCH($B88&amp;"/"&amp;N$1,Data!$1:$1,0)-1)=0,"",OFFSET(Data!$A$1,MATCH($A88,Data!$DT:$DT,0)-1,MATCH($B88&amp;"/"&amp;N$1,Data!$1:$1,0)-1)))</f>
        <v>3.2</v>
      </c>
      <c r="O88" s="203">
        <f ca="1">IF(ISERROR(OFFSET(Data!$A$1,MATCH($A88,Data!$DT:$DT,0)-1,MATCH($B88&amp;"/"&amp;O$1,Data!$1:$1,0)-1))=TRUE,"",IF(OFFSET(Data!$A$1,MATCH($A88,Data!$DT:$DT,0)-1,MATCH($B88&amp;"/"&amp;O$1,Data!$1:$1,0)-1)=0,"",OFFSET(Data!$A$1,MATCH($A88,Data!$DT:$DT,0)-1,MATCH($B88&amp;"/"&amp;O$1,Data!$1:$1,0)-1)))</f>
        <v>3.6</v>
      </c>
      <c r="P88" s="203">
        <f ca="1">IF(ISERROR(OFFSET(Data!$A$1,MATCH($A88,Data!$DT:$DT,0)-1,MATCH($B88&amp;"/"&amp;P$1,Data!$1:$1,0)-1))=TRUE,"",IF(OFFSET(Data!$A$1,MATCH($A88,Data!$DT:$DT,0)-1,MATCH($B88&amp;"/"&amp;P$1,Data!$1:$1,0)-1)=0,"",OFFSET(Data!$A$1,MATCH($A88,Data!$DT:$DT,0)-1,MATCH($B88&amp;"/"&amp;P$1,Data!$1:$1,0)-1)))</f>
        <v>3.5</v>
      </c>
      <c r="Q88" s="203">
        <f ca="1">IF(ISERROR(OFFSET(Data!$A$1,MATCH($A88,Data!$DT:$DT,0)-1,MATCH($B88&amp;"/"&amp;Q$1,Data!$1:$1,0)-1))=TRUE,"",IF(OFFSET(Data!$A$1,MATCH($A88,Data!$DT:$DT,0)-1,MATCH($B88&amp;"/"&amp;Q$1,Data!$1:$1,0)-1)=0,"",OFFSET(Data!$A$1,MATCH($A88,Data!$DT:$DT,0)-1,MATCH($B88&amp;"/"&amp;Q$1,Data!$1:$1,0)-1)))</f>
        <v>4.4000000000000004</v>
      </c>
      <c r="R88" s="203">
        <f ca="1">IF(ISERROR(OFFSET(Data!$A$1,MATCH($A88,Data!$DT:$DT,0)-1,MATCH($B88&amp;"/"&amp;R$1,Data!$1:$1,0)-1))=TRUE,"",IF(OFFSET(Data!$A$1,MATCH($A88,Data!$DT:$DT,0)-1,MATCH($B88&amp;"/"&amp;R$1,Data!$1:$1,0)-1)=0,"",OFFSET(Data!$A$1,MATCH($A88,Data!$DT:$DT,0)-1,MATCH($B88&amp;"/"&amp;R$1,Data!$1:$1,0)-1)))</f>
        <v>3</v>
      </c>
      <c r="S88" s="203">
        <f ca="1">IF(ISERROR(OFFSET(Data!$A$1,MATCH($A88,Data!$DT:$DT,0)-1,MATCH($B88&amp;"/"&amp;S$1,Data!$1:$1,0)-1))=TRUE,"",IF(OFFSET(Data!$A$1,MATCH($A88,Data!$DT:$DT,0)-1,MATCH($B88&amp;"/"&amp;S$1,Data!$1:$1,0)-1)=0,"",OFFSET(Data!$A$1,MATCH($A88,Data!$DT:$DT,0)-1,MATCH($B88&amp;"/"&amp;S$1,Data!$1:$1,0)-1)))</f>
        <v>3</v>
      </c>
      <c r="T88" s="203">
        <f ca="1">IF(ISERROR(OFFSET(Data!$A$1,MATCH($A88,Data!$DT:$DT,0)-1,MATCH($B88&amp;"/"&amp;T$1,Data!$1:$1,0)-1))=TRUE,"",IF(OFFSET(Data!$A$1,MATCH($A88,Data!$DT:$DT,0)-1,MATCH($B88&amp;"/"&amp;T$1,Data!$1:$1,0)-1)=0,"",OFFSET(Data!$A$1,MATCH($A88,Data!$DT:$DT,0)-1,MATCH($B88&amp;"/"&amp;T$1,Data!$1:$1,0)-1)))</f>
        <v>2.4</v>
      </c>
      <c r="U88" s="207" t="str">
        <f ca="1">IF(ISERROR(OFFSET(Data!$A$1,MATCH($A88,Data!$DT:$DT,0)-1,MATCH($B88&amp;"/"&amp;U$1,Data!$1:$1,0)-1))=TRUE,"",IF(OFFSET(Data!$A$1,MATCH($A88,Data!$DT:$DT,0)-1,MATCH($B88&amp;"/"&amp;U$1,Data!$1:$1,0)-1)=0,"",OFFSET(Data!$A$1,MATCH($A88,Data!$DT:$DT,0)-1,MATCH($B88&amp;"/"&amp;U$1,Data!$1:$1,0)-1)))</f>
        <v/>
      </c>
      <c r="V88" s="203" t="str">
        <f ca="1">IF(ISERROR(OFFSET(Data!$A$1,MATCH($A88,Data!$DT:$DT,0)-1,MATCH($B88&amp;"/"&amp;V$1,Data!$1:$1,0)-1))=TRUE,"",IF(OFFSET(Data!$A$1,MATCH($A88,Data!$DT:$DT,0)-1,MATCH($B88&amp;"/"&amp;V$1,Data!$1:$1,0)-1)=0,"",OFFSET(Data!$A$1,MATCH($A88,Data!$DT:$DT,0)-1,MATCH($B88&amp;"/"&amp;V$1,Data!$1:$1,0)-1)))</f>
        <v/>
      </c>
      <c r="W88" s="208" t="str">
        <f ca="1">IF(ISERROR(OFFSET(Data!$A$1,MATCH($A88,Data!$DT:$DT,0)-1,MATCH($B88&amp;"/"&amp;W$1,Data!$1:$1,0)-1))=TRUE,"",IF(OFFSET(Data!$A$1,MATCH($A88,Data!$DT:$DT,0)-1,MATCH($B88&amp;"/"&amp;W$1,Data!$1:$1,0)-1)=0,"",OFFSET(Data!$A$1,MATCH($A88,Data!$DT:$DT,0)-1,MATCH($B88&amp;"/"&amp;W$1,Data!$1:$1,0)-1)))</f>
        <v/>
      </c>
      <c r="X88" s="208" t="str">
        <f ca="1">IF(ISERROR(OFFSET(Data!$A$1,MATCH($A88,Data!$DT:$DT,0)-1,MATCH($B88&amp;"/"&amp;X$1,Data!$1:$1,0)-1))=TRUE,"",IF(OFFSET(Data!$A$1,MATCH($A88,Data!$DT:$DT,0)-1,MATCH($B88&amp;"/"&amp;X$1,Data!$1:$1,0)-1)=0,"",OFFSET(Data!$A$1,MATCH($A88,Data!$DT:$DT,0)-1,MATCH($B88&amp;"/"&amp;X$1,Data!$1:$1,0)-1)))</f>
        <v/>
      </c>
      <c r="Y88" s="208" t="str">
        <f ca="1">IF(ISERROR(OFFSET(Data!$A$1,MATCH($A88,Data!$DT:$DT,0)-1,MATCH($B88&amp;"/"&amp;Y$1,Data!$1:$1,0)-1))=TRUE,"",IF(OFFSET(Data!$A$1,MATCH($A88,Data!$DT:$DT,0)-1,MATCH($B88&amp;"/"&amp;Y$1,Data!$1:$1,0)-1)=0,"",OFFSET(Data!$A$1,MATCH($A88,Data!$DT:$DT,0)-1,MATCH($B88&amp;"/"&amp;Y$1,Data!$1:$1,0)-1)))</f>
        <v/>
      </c>
      <c r="Z88" s="208" t="str">
        <f ca="1">IF(ISERROR(OFFSET(Data!$A$1,MATCH($A88,Data!$DT:$DT,0)-1,MATCH($B88&amp;"/"&amp;Z$1,Data!$1:$1,0)-1))=TRUE,"",IF(OFFSET(Data!$A$1,MATCH($A88,Data!$DT:$DT,0)-1,MATCH($B88&amp;"/"&amp;Z$1,Data!$1:$1,0)-1)=0,"",OFFSET(Data!$A$1,MATCH($A88,Data!$DT:$DT,0)-1,MATCH($B88&amp;"/"&amp;Z$1,Data!$1:$1,0)-1)))</f>
        <v/>
      </c>
      <c r="AA88" s="208" t="str">
        <f ca="1">IF(ISERROR(OFFSET(Data!$A$1,MATCH($A88,Data!$DT:$DT,0)-1,MATCH($B88&amp;"/"&amp;AA$1,Data!$1:$1,0)-1))=TRUE,"",IF(OFFSET(Data!$A$1,MATCH($A88,Data!$DT:$DT,0)-1,MATCH($B88&amp;"/"&amp;AA$1,Data!$1:$1,0)-1)=0,"",OFFSET(Data!$A$1,MATCH($A88,Data!$DT:$DT,0)-1,MATCH($B88&amp;"/"&amp;AA$1,Data!$1:$1,0)-1)))</f>
        <v/>
      </c>
      <c r="AB88" s="208" t="str">
        <f ca="1">IF(ISERROR(OFFSET(Data!$A$1,MATCH($A88,Data!$DT:$DT,0)-1,MATCH($B88&amp;"/"&amp;AB$1,Data!$1:$1,0)-1))=TRUE,"",IF(OFFSET(Data!$A$1,MATCH($A88,Data!$DT:$DT,0)-1,MATCH($B88&amp;"/"&amp;AB$1,Data!$1:$1,0)-1)=0,"",OFFSET(Data!$A$1,MATCH($A88,Data!$DT:$DT,0)-1,MATCH($B88&amp;"/"&amp;AB$1,Data!$1:$1,0)-1)))</f>
        <v/>
      </c>
      <c r="AC88" s="208" t="str">
        <f ca="1">IF(ISERROR(OFFSET(Data!$A$1,MATCH($A88,Data!$DT:$DT,0)-1,MATCH($B88&amp;"/"&amp;AC$1,Data!$1:$1,0)-1))=TRUE,"",IF(OFFSET(Data!$A$1,MATCH($A88,Data!$DT:$DT,0)-1,MATCH($B88&amp;"/"&amp;AC$1,Data!$1:$1,0)-1)=0,"",OFFSET(Data!$A$1,MATCH($A88,Data!$DT:$DT,0)-1,MATCH($B88&amp;"/"&amp;AC$1,Data!$1:$1,0)-1)))</f>
        <v/>
      </c>
    </row>
    <row r="89" spans="1:29" s="203" customFormat="1" x14ac:dyDescent="0.25">
      <c r="A89" s="203" t="s">
        <v>141</v>
      </c>
      <c r="B89" s="203" t="s">
        <v>30</v>
      </c>
      <c r="C89" s="203">
        <f ca="1">IF(ISERROR(OFFSET(Data!$A$1,MATCH($A89,Data!$DT:$DT,0)-1,MATCH($B89&amp;"/"&amp;C$1,Data!$1:$1,0)-1))=TRUE,"",IF(OFFSET(Data!$A$1,MATCH($A89,Data!$DT:$DT,0)-1,MATCH($B89&amp;"/"&amp;C$1,Data!$1:$1,0)-1)=0,"",OFFSET(Data!$A$1,MATCH($A89,Data!$DT:$DT,0)-1,MATCH($B89&amp;"/"&amp;C$1,Data!$1:$1,0)-1)))</f>
        <v>3.9523809523809526</v>
      </c>
      <c r="D89" s="203">
        <f ca="1">IF(ISERROR(OFFSET(Data!$A$1,MATCH($A89,Data!$DT:$DT,0)-1,MATCH($B89&amp;"/"&amp;D$1,Data!$1:$1,0)-1))=TRUE,"",IF(OFFSET(Data!$A$1,MATCH($A89,Data!$DT:$DT,0)-1,MATCH($B89&amp;"/"&amp;D$1,Data!$1:$1,0)-1)=0,"",OFFSET(Data!$A$1,MATCH($A89,Data!$DT:$DT,0)-1,MATCH($B89&amp;"/"&amp;D$1,Data!$1:$1,0)-1)))</f>
        <v>3.5238095238095237</v>
      </c>
      <c r="E89" s="203">
        <f ca="1">IF(ISERROR(OFFSET(Data!$A$1,MATCH($A89,Data!$DT:$DT,0)-1,MATCH($B89&amp;"/"&amp;E$1,Data!$1:$1,0)-1))=TRUE,"",IF(OFFSET(Data!$A$1,MATCH($A89,Data!$DT:$DT,0)-1,MATCH($B89&amp;"/"&amp;E$1,Data!$1:$1,0)-1)=0,"",OFFSET(Data!$A$1,MATCH($A89,Data!$DT:$DT,0)-1,MATCH($B89&amp;"/"&amp;E$1,Data!$1:$1,0)-1)))</f>
        <v>3.0952380952380953</v>
      </c>
      <c r="F89" s="203">
        <f ca="1">IF(ISERROR(OFFSET(Data!$A$1,MATCH($A89,Data!$DT:$DT,0)-1,MATCH($B89&amp;"/"&amp;F$1,Data!$1:$1,0)-1))=TRUE,"",IF(OFFSET(Data!$A$1,MATCH($A89,Data!$DT:$DT,0)-1,MATCH($B89&amp;"/"&amp;F$1,Data!$1:$1,0)-1)=0,"",OFFSET(Data!$A$1,MATCH($A89,Data!$DT:$DT,0)-1,MATCH($B89&amp;"/"&amp;F$1,Data!$1:$1,0)-1)))</f>
        <v>4.333333333333333</v>
      </c>
      <c r="G89" s="203">
        <f ca="1">IF(ISERROR(OFFSET(Data!$A$1,MATCH($A89,Data!$DT:$DT,0)-1,MATCH($B89&amp;"/"&amp;G$1,Data!$1:$1,0)-1))=TRUE,"",IF(OFFSET(Data!$A$1,MATCH($A89,Data!$DT:$DT,0)-1,MATCH($B89&amp;"/"&amp;G$1,Data!$1:$1,0)-1)=0,"",OFFSET(Data!$A$1,MATCH($A89,Data!$DT:$DT,0)-1,MATCH($B89&amp;"/"&amp;G$1,Data!$1:$1,0)-1)))</f>
        <v>2.6666666666666665</v>
      </c>
      <c r="H89" s="203">
        <f ca="1">IF(ISERROR(OFFSET(Data!$A$1,MATCH($A89,Data!$DT:$DT,0)-1,MATCH($B89&amp;"/"&amp;H$1,Data!$1:$1,0)-1))=TRUE,"",IF(OFFSET(Data!$A$1,MATCH($A89,Data!$DT:$DT,0)-1,MATCH($B89&amp;"/"&amp;H$1,Data!$1:$1,0)-1)=0,"",OFFSET(Data!$A$1,MATCH($A89,Data!$DT:$DT,0)-1,MATCH($B89&amp;"/"&amp;H$1,Data!$1:$1,0)-1)))</f>
        <v>3.0476190476190474</v>
      </c>
      <c r="I89" s="203">
        <f ca="1">IF(ISERROR(OFFSET(Data!$A$1,MATCH($A89,Data!$DT:$DT,0)-1,MATCH($B89&amp;"/"&amp;I$1,Data!$1:$1,0)-1))=TRUE,"",IF(OFFSET(Data!$A$1,MATCH($A89,Data!$DT:$DT,0)-1,MATCH($B89&amp;"/"&amp;I$1,Data!$1:$1,0)-1)=0,"",OFFSET(Data!$A$1,MATCH($A89,Data!$DT:$DT,0)-1,MATCH($B89&amp;"/"&amp;I$1,Data!$1:$1,0)-1)))</f>
        <v>3.7619047619047619</v>
      </c>
      <c r="J89" s="203">
        <f ca="1">IF(ISERROR(OFFSET(Data!$A$1,MATCH($A89,Data!$DT:$DT,0)-1,MATCH($B89&amp;"/"&amp;J$1,Data!$1:$1,0)-1))=TRUE,"",IF(OFFSET(Data!$A$1,MATCH($A89,Data!$DT:$DT,0)-1,MATCH($B89&amp;"/"&amp;J$1,Data!$1:$1,0)-1)=0,"",OFFSET(Data!$A$1,MATCH($A89,Data!$DT:$DT,0)-1,MATCH($B89&amp;"/"&amp;J$1,Data!$1:$1,0)-1)))</f>
        <v>3.1428571428571428</v>
      </c>
      <c r="K89" s="203">
        <f ca="1">IF(ISERROR(OFFSET(Data!$A$1,MATCH($A89,Data!$DT:$DT,0)-1,MATCH($B89&amp;"/"&amp;K$1,Data!$1:$1,0)-1))=TRUE,"",IF(OFFSET(Data!$A$1,MATCH($A89,Data!$DT:$DT,0)-1,MATCH($B89&amp;"/"&amp;K$1,Data!$1:$1,0)-1)=0,"",OFFSET(Data!$A$1,MATCH($A89,Data!$DT:$DT,0)-1,MATCH($B89&amp;"/"&amp;K$1,Data!$1:$1,0)-1)))</f>
        <v>2.6666666666666665</v>
      </c>
      <c r="L89" s="203">
        <f ca="1">IF(ISERROR(OFFSET(Data!$A$1,MATCH($A89,Data!$DT:$DT,0)-1,MATCH($B89&amp;"/"&amp;L$1,Data!$1:$1,0)-1))=TRUE,"",IF(OFFSET(Data!$A$1,MATCH($A89,Data!$DT:$DT,0)-1,MATCH($B89&amp;"/"&amp;L$1,Data!$1:$1,0)-1)=0,"",OFFSET(Data!$A$1,MATCH($A89,Data!$DT:$DT,0)-1,MATCH($B89&amp;"/"&amp;L$1,Data!$1:$1,0)-1)))</f>
        <v>3</v>
      </c>
      <c r="M89" s="203">
        <f ca="1">IF(ISERROR(OFFSET(Data!$A$1,MATCH($A89,Data!$DT:$DT,0)-1,MATCH($B89&amp;"/"&amp;M$1,Data!$1:$1,0)-1))=TRUE,"",IF(OFFSET(Data!$A$1,MATCH($A89,Data!$DT:$DT,0)-1,MATCH($B89&amp;"/"&amp;M$1,Data!$1:$1,0)-1)=0,"",OFFSET(Data!$A$1,MATCH($A89,Data!$DT:$DT,0)-1,MATCH($B89&amp;"/"&amp;M$1,Data!$1:$1,0)-1)))</f>
        <v>3.1428571428571428</v>
      </c>
      <c r="N89" s="203">
        <f ca="1">IF(ISERROR(OFFSET(Data!$A$1,MATCH($A89,Data!$DT:$DT,0)-1,MATCH($B89&amp;"/"&amp;N$1,Data!$1:$1,0)-1))=TRUE,"",IF(OFFSET(Data!$A$1,MATCH($A89,Data!$DT:$DT,0)-1,MATCH($B89&amp;"/"&amp;N$1,Data!$1:$1,0)-1)=0,"",OFFSET(Data!$A$1,MATCH($A89,Data!$DT:$DT,0)-1,MATCH($B89&amp;"/"&amp;N$1,Data!$1:$1,0)-1)))</f>
        <v>3</v>
      </c>
      <c r="O89" s="203">
        <f ca="1">IF(ISERROR(OFFSET(Data!$A$1,MATCH($A89,Data!$DT:$DT,0)-1,MATCH($B89&amp;"/"&amp;O$1,Data!$1:$1,0)-1))=TRUE,"",IF(OFFSET(Data!$A$1,MATCH($A89,Data!$DT:$DT,0)-1,MATCH($B89&amp;"/"&amp;O$1,Data!$1:$1,0)-1)=0,"",OFFSET(Data!$A$1,MATCH($A89,Data!$DT:$DT,0)-1,MATCH($B89&amp;"/"&amp;O$1,Data!$1:$1,0)-1)))</f>
        <v>3.6666666666666665</v>
      </c>
      <c r="P89" s="203">
        <f ca="1">IF(ISERROR(OFFSET(Data!$A$1,MATCH($A89,Data!$DT:$DT,0)-1,MATCH($B89&amp;"/"&amp;P$1,Data!$1:$1,0)-1))=TRUE,"",IF(OFFSET(Data!$A$1,MATCH($A89,Data!$DT:$DT,0)-1,MATCH($B89&amp;"/"&amp;P$1,Data!$1:$1,0)-1)=0,"",OFFSET(Data!$A$1,MATCH($A89,Data!$DT:$DT,0)-1,MATCH($B89&amp;"/"&amp;P$1,Data!$1:$1,0)-1)))</f>
        <v>3.7142857142857144</v>
      </c>
      <c r="Q89" s="203">
        <f ca="1">IF(ISERROR(OFFSET(Data!$A$1,MATCH($A89,Data!$DT:$DT,0)-1,MATCH($B89&amp;"/"&amp;Q$1,Data!$1:$1,0)-1))=TRUE,"",IF(OFFSET(Data!$A$1,MATCH($A89,Data!$DT:$DT,0)-1,MATCH($B89&amp;"/"&amp;Q$1,Data!$1:$1,0)-1)=0,"",OFFSET(Data!$A$1,MATCH($A89,Data!$DT:$DT,0)-1,MATCH($B89&amp;"/"&amp;Q$1,Data!$1:$1,0)-1)))</f>
        <v>4.5238095238095237</v>
      </c>
      <c r="R89" s="203">
        <f ca="1">IF(ISERROR(OFFSET(Data!$A$1,MATCH($A89,Data!$DT:$DT,0)-1,MATCH($B89&amp;"/"&amp;R$1,Data!$1:$1,0)-1))=TRUE,"",IF(OFFSET(Data!$A$1,MATCH($A89,Data!$DT:$DT,0)-1,MATCH($B89&amp;"/"&amp;R$1,Data!$1:$1,0)-1)=0,"",OFFSET(Data!$A$1,MATCH($A89,Data!$DT:$DT,0)-1,MATCH($B89&amp;"/"&amp;R$1,Data!$1:$1,0)-1)))</f>
        <v>3.0952380952380953</v>
      </c>
      <c r="S89" s="203">
        <f ca="1">IF(ISERROR(OFFSET(Data!$A$1,MATCH($A89,Data!$DT:$DT,0)-1,MATCH($B89&amp;"/"&amp;S$1,Data!$1:$1,0)-1))=TRUE,"",IF(OFFSET(Data!$A$1,MATCH($A89,Data!$DT:$DT,0)-1,MATCH($B89&amp;"/"&amp;S$1,Data!$1:$1,0)-1)=0,"",OFFSET(Data!$A$1,MATCH($A89,Data!$DT:$DT,0)-1,MATCH($B89&amp;"/"&amp;S$1,Data!$1:$1,0)-1)))</f>
        <v>3.0476190476190474</v>
      </c>
      <c r="T89" s="203">
        <f ca="1">IF(ISERROR(OFFSET(Data!$A$1,MATCH($A89,Data!$DT:$DT,0)-1,MATCH($B89&amp;"/"&amp;T$1,Data!$1:$1,0)-1))=TRUE,"",IF(OFFSET(Data!$A$1,MATCH($A89,Data!$DT:$DT,0)-1,MATCH($B89&amp;"/"&amp;T$1,Data!$1:$1,0)-1)=0,"",OFFSET(Data!$A$1,MATCH($A89,Data!$DT:$DT,0)-1,MATCH($B89&amp;"/"&amp;T$1,Data!$1:$1,0)-1)))</f>
        <v>2.3333333333333335</v>
      </c>
      <c r="U89" s="207" t="str">
        <f ca="1">IF(ISERROR(OFFSET(Data!$A$1,MATCH($A89,Data!$DT:$DT,0)-1,MATCH($B89&amp;"/"&amp;U$1,Data!$1:$1,0)-1))=TRUE,"",IF(OFFSET(Data!$A$1,MATCH($A89,Data!$DT:$DT,0)-1,MATCH($B89&amp;"/"&amp;U$1,Data!$1:$1,0)-1)=0,"",OFFSET(Data!$A$1,MATCH($A89,Data!$DT:$DT,0)-1,MATCH($B89&amp;"/"&amp;U$1,Data!$1:$1,0)-1)))</f>
        <v/>
      </c>
      <c r="V89" s="203" t="str">
        <f ca="1">IF(ISERROR(OFFSET(Data!$A$1,MATCH($A89,Data!$DT:$DT,0)-1,MATCH($B89&amp;"/"&amp;V$1,Data!$1:$1,0)-1))=TRUE,"",IF(OFFSET(Data!$A$1,MATCH($A89,Data!$DT:$DT,0)-1,MATCH($B89&amp;"/"&amp;V$1,Data!$1:$1,0)-1)=0,"",OFFSET(Data!$A$1,MATCH($A89,Data!$DT:$DT,0)-1,MATCH($B89&amp;"/"&amp;V$1,Data!$1:$1,0)-1)))</f>
        <v/>
      </c>
      <c r="W89" s="208" t="str">
        <f ca="1">IF(ISERROR(OFFSET(Data!$A$1,MATCH($A89,Data!$DT:$DT,0)-1,MATCH($B89&amp;"/"&amp;W$1,Data!$1:$1,0)-1))=TRUE,"",IF(OFFSET(Data!$A$1,MATCH($A89,Data!$DT:$DT,0)-1,MATCH($B89&amp;"/"&amp;W$1,Data!$1:$1,0)-1)=0,"",OFFSET(Data!$A$1,MATCH($A89,Data!$DT:$DT,0)-1,MATCH($B89&amp;"/"&amp;W$1,Data!$1:$1,0)-1)))</f>
        <v/>
      </c>
      <c r="X89" s="208" t="str">
        <f ca="1">IF(ISERROR(OFFSET(Data!$A$1,MATCH($A89,Data!$DT:$DT,0)-1,MATCH($B89&amp;"/"&amp;X$1,Data!$1:$1,0)-1))=TRUE,"",IF(OFFSET(Data!$A$1,MATCH($A89,Data!$DT:$DT,0)-1,MATCH($B89&amp;"/"&amp;X$1,Data!$1:$1,0)-1)=0,"",OFFSET(Data!$A$1,MATCH($A89,Data!$DT:$DT,0)-1,MATCH($B89&amp;"/"&amp;X$1,Data!$1:$1,0)-1)))</f>
        <v/>
      </c>
      <c r="Y89" s="208" t="str">
        <f ca="1">IF(ISERROR(OFFSET(Data!$A$1,MATCH($A89,Data!$DT:$DT,0)-1,MATCH($B89&amp;"/"&amp;Y$1,Data!$1:$1,0)-1))=TRUE,"",IF(OFFSET(Data!$A$1,MATCH($A89,Data!$DT:$DT,0)-1,MATCH($B89&amp;"/"&amp;Y$1,Data!$1:$1,0)-1)=0,"",OFFSET(Data!$A$1,MATCH($A89,Data!$DT:$DT,0)-1,MATCH($B89&amp;"/"&amp;Y$1,Data!$1:$1,0)-1)))</f>
        <v/>
      </c>
      <c r="Z89" s="208" t="str">
        <f ca="1">IF(ISERROR(OFFSET(Data!$A$1,MATCH($A89,Data!$DT:$DT,0)-1,MATCH($B89&amp;"/"&amp;Z$1,Data!$1:$1,0)-1))=TRUE,"",IF(OFFSET(Data!$A$1,MATCH($A89,Data!$DT:$DT,0)-1,MATCH($B89&amp;"/"&amp;Z$1,Data!$1:$1,0)-1)=0,"",OFFSET(Data!$A$1,MATCH($A89,Data!$DT:$DT,0)-1,MATCH($B89&amp;"/"&amp;Z$1,Data!$1:$1,0)-1)))</f>
        <v/>
      </c>
      <c r="AA89" s="208" t="str">
        <f ca="1">IF(ISERROR(OFFSET(Data!$A$1,MATCH($A89,Data!$DT:$DT,0)-1,MATCH($B89&amp;"/"&amp;AA$1,Data!$1:$1,0)-1))=TRUE,"",IF(OFFSET(Data!$A$1,MATCH($A89,Data!$DT:$DT,0)-1,MATCH($B89&amp;"/"&amp;AA$1,Data!$1:$1,0)-1)=0,"",OFFSET(Data!$A$1,MATCH($A89,Data!$DT:$DT,0)-1,MATCH($B89&amp;"/"&amp;AA$1,Data!$1:$1,0)-1)))</f>
        <v/>
      </c>
      <c r="AB89" s="208" t="str">
        <f ca="1">IF(ISERROR(OFFSET(Data!$A$1,MATCH($A89,Data!$DT:$DT,0)-1,MATCH($B89&amp;"/"&amp;AB$1,Data!$1:$1,0)-1))=TRUE,"",IF(OFFSET(Data!$A$1,MATCH($A89,Data!$DT:$DT,0)-1,MATCH($B89&amp;"/"&amp;AB$1,Data!$1:$1,0)-1)=0,"",OFFSET(Data!$A$1,MATCH($A89,Data!$DT:$DT,0)-1,MATCH($B89&amp;"/"&amp;AB$1,Data!$1:$1,0)-1)))</f>
        <v/>
      </c>
      <c r="AC89" s="208" t="str">
        <f ca="1">IF(ISERROR(OFFSET(Data!$A$1,MATCH($A89,Data!$DT:$DT,0)-1,MATCH($B89&amp;"/"&amp;AC$1,Data!$1:$1,0)-1))=TRUE,"",IF(OFFSET(Data!$A$1,MATCH($A89,Data!$DT:$DT,0)-1,MATCH($B89&amp;"/"&amp;AC$1,Data!$1:$1,0)-1)=0,"",OFFSET(Data!$A$1,MATCH($A89,Data!$DT:$DT,0)-1,MATCH($B89&amp;"/"&amp;AC$1,Data!$1:$1,0)-1)))</f>
        <v/>
      </c>
    </row>
    <row r="90" spans="1:29" s="203" customFormat="1" x14ac:dyDescent="0.25">
      <c r="A90" s="203" t="s">
        <v>144</v>
      </c>
      <c r="B90" s="203" t="s">
        <v>30</v>
      </c>
      <c r="C90" s="203">
        <f ca="1">IF(ISERROR(OFFSET(Data!$A$1,MATCH($A90,Data!$DT:$DT,0)-1,MATCH($B90&amp;"/"&amp;C$1,Data!$1:$1,0)-1))=TRUE,"",IF(OFFSET(Data!$A$1,MATCH($A90,Data!$DT:$DT,0)-1,MATCH($B90&amp;"/"&amp;C$1,Data!$1:$1,0)-1)=0,"",OFFSET(Data!$A$1,MATCH($A90,Data!$DT:$DT,0)-1,MATCH($B90&amp;"/"&amp;C$1,Data!$1:$1,0)-1)))</f>
        <v>3.935483870967742</v>
      </c>
      <c r="D90" s="203">
        <f ca="1">IF(ISERROR(OFFSET(Data!$A$1,MATCH($A90,Data!$DT:$DT,0)-1,MATCH($B90&amp;"/"&amp;D$1,Data!$1:$1,0)-1))=TRUE,"",IF(OFFSET(Data!$A$1,MATCH($A90,Data!$DT:$DT,0)-1,MATCH($B90&amp;"/"&amp;D$1,Data!$1:$1,0)-1)=0,"",OFFSET(Data!$A$1,MATCH($A90,Data!$DT:$DT,0)-1,MATCH($B90&amp;"/"&amp;D$1,Data!$1:$1,0)-1)))</f>
        <v>3.6129032258064515</v>
      </c>
      <c r="E90" s="203">
        <f ca="1">IF(ISERROR(OFFSET(Data!$A$1,MATCH($A90,Data!$DT:$DT,0)-1,MATCH($B90&amp;"/"&amp;E$1,Data!$1:$1,0)-1))=TRUE,"",IF(OFFSET(Data!$A$1,MATCH($A90,Data!$DT:$DT,0)-1,MATCH($B90&amp;"/"&amp;E$1,Data!$1:$1,0)-1)=0,"",OFFSET(Data!$A$1,MATCH($A90,Data!$DT:$DT,0)-1,MATCH($B90&amp;"/"&amp;E$1,Data!$1:$1,0)-1)))</f>
        <v>3.129032258064516</v>
      </c>
      <c r="F90" s="203">
        <f ca="1">IF(ISERROR(OFFSET(Data!$A$1,MATCH($A90,Data!$DT:$DT,0)-1,MATCH($B90&amp;"/"&amp;F$1,Data!$1:$1,0)-1))=TRUE,"",IF(OFFSET(Data!$A$1,MATCH($A90,Data!$DT:$DT,0)-1,MATCH($B90&amp;"/"&amp;F$1,Data!$1:$1,0)-1)=0,"",OFFSET(Data!$A$1,MATCH($A90,Data!$DT:$DT,0)-1,MATCH($B90&amp;"/"&amp;F$1,Data!$1:$1,0)-1)))</f>
        <v>4.161290322580645</v>
      </c>
      <c r="G90" s="203">
        <f ca="1">IF(ISERROR(OFFSET(Data!$A$1,MATCH($A90,Data!$DT:$DT,0)-1,MATCH($B90&amp;"/"&amp;G$1,Data!$1:$1,0)-1))=TRUE,"",IF(OFFSET(Data!$A$1,MATCH($A90,Data!$DT:$DT,0)-1,MATCH($B90&amp;"/"&amp;G$1,Data!$1:$1,0)-1)=0,"",OFFSET(Data!$A$1,MATCH($A90,Data!$DT:$DT,0)-1,MATCH($B90&amp;"/"&amp;G$1,Data!$1:$1,0)-1)))</f>
        <v>2.967741935483871</v>
      </c>
      <c r="H90" s="203">
        <f ca="1">IF(ISERROR(OFFSET(Data!$A$1,MATCH($A90,Data!$DT:$DT,0)-1,MATCH($B90&amp;"/"&amp;H$1,Data!$1:$1,0)-1))=TRUE,"",IF(OFFSET(Data!$A$1,MATCH($A90,Data!$DT:$DT,0)-1,MATCH($B90&amp;"/"&amp;H$1,Data!$1:$1,0)-1)=0,"",OFFSET(Data!$A$1,MATCH($A90,Data!$DT:$DT,0)-1,MATCH($B90&amp;"/"&amp;H$1,Data!$1:$1,0)-1)))</f>
        <v>3.3548387096774195</v>
      </c>
      <c r="I90" s="203">
        <f ca="1">IF(ISERROR(OFFSET(Data!$A$1,MATCH($A90,Data!$DT:$DT,0)-1,MATCH($B90&amp;"/"&amp;I$1,Data!$1:$1,0)-1))=TRUE,"",IF(OFFSET(Data!$A$1,MATCH($A90,Data!$DT:$DT,0)-1,MATCH($B90&amp;"/"&amp;I$1,Data!$1:$1,0)-1)=0,"",OFFSET(Data!$A$1,MATCH($A90,Data!$DT:$DT,0)-1,MATCH($B90&amp;"/"&amp;I$1,Data!$1:$1,0)-1)))</f>
        <v>3.903225806451613</v>
      </c>
      <c r="J90" s="203">
        <f ca="1">IF(ISERROR(OFFSET(Data!$A$1,MATCH($A90,Data!$DT:$DT,0)-1,MATCH($B90&amp;"/"&amp;J$1,Data!$1:$1,0)-1))=TRUE,"",IF(OFFSET(Data!$A$1,MATCH($A90,Data!$DT:$DT,0)-1,MATCH($B90&amp;"/"&amp;J$1,Data!$1:$1,0)-1)=0,"",OFFSET(Data!$A$1,MATCH($A90,Data!$DT:$DT,0)-1,MATCH($B90&amp;"/"&amp;J$1,Data!$1:$1,0)-1)))</f>
        <v>3.193548387096774</v>
      </c>
      <c r="K90" s="203">
        <f ca="1">IF(ISERROR(OFFSET(Data!$A$1,MATCH($A90,Data!$DT:$DT,0)-1,MATCH($B90&amp;"/"&amp;K$1,Data!$1:$1,0)-1))=TRUE,"",IF(OFFSET(Data!$A$1,MATCH($A90,Data!$DT:$DT,0)-1,MATCH($B90&amp;"/"&amp;K$1,Data!$1:$1,0)-1)=0,"",OFFSET(Data!$A$1,MATCH($A90,Data!$DT:$DT,0)-1,MATCH($B90&amp;"/"&amp;K$1,Data!$1:$1,0)-1)))</f>
        <v>2.774193548387097</v>
      </c>
      <c r="L90" s="203">
        <f ca="1">IF(ISERROR(OFFSET(Data!$A$1,MATCH($A90,Data!$DT:$DT,0)-1,MATCH($B90&amp;"/"&amp;L$1,Data!$1:$1,0)-1))=TRUE,"",IF(OFFSET(Data!$A$1,MATCH($A90,Data!$DT:$DT,0)-1,MATCH($B90&amp;"/"&amp;L$1,Data!$1:$1,0)-1)=0,"",OFFSET(Data!$A$1,MATCH($A90,Data!$DT:$DT,0)-1,MATCH($B90&amp;"/"&amp;L$1,Data!$1:$1,0)-1)))</f>
        <v>2.967741935483871</v>
      </c>
      <c r="M90" s="203">
        <f ca="1">IF(ISERROR(OFFSET(Data!$A$1,MATCH($A90,Data!$DT:$DT,0)-1,MATCH($B90&amp;"/"&amp;M$1,Data!$1:$1,0)-1))=TRUE,"",IF(OFFSET(Data!$A$1,MATCH($A90,Data!$DT:$DT,0)-1,MATCH($B90&amp;"/"&amp;M$1,Data!$1:$1,0)-1)=0,"",OFFSET(Data!$A$1,MATCH($A90,Data!$DT:$DT,0)-1,MATCH($B90&amp;"/"&amp;M$1,Data!$1:$1,0)-1)))</f>
        <v>3.2580645161290325</v>
      </c>
      <c r="N90" s="203">
        <f ca="1">IF(ISERROR(OFFSET(Data!$A$1,MATCH($A90,Data!$DT:$DT,0)-1,MATCH($B90&amp;"/"&amp;N$1,Data!$1:$1,0)-1))=TRUE,"",IF(OFFSET(Data!$A$1,MATCH($A90,Data!$DT:$DT,0)-1,MATCH($B90&amp;"/"&amp;N$1,Data!$1:$1,0)-1)=0,"",OFFSET(Data!$A$1,MATCH($A90,Data!$DT:$DT,0)-1,MATCH($B90&amp;"/"&amp;N$1,Data!$1:$1,0)-1)))</f>
        <v>3</v>
      </c>
      <c r="O90" s="203">
        <f ca="1">IF(ISERROR(OFFSET(Data!$A$1,MATCH($A90,Data!$DT:$DT,0)-1,MATCH($B90&amp;"/"&amp;O$1,Data!$1:$1,0)-1))=TRUE,"",IF(OFFSET(Data!$A$1,MATCH($A90,Data!$DT:$DT,0)-1,MATCH($B90&amp;"/"&amp;O$1,Data!$1:$1,0)-1)=0,"",OFFSET(Data!$A$1,MATCH($A90,Data!$DT:$DT,0)-1,MATCH($B90&amp;"/"&amp;O$1,Data!$1:$1,0)-1)))</f>
        <v>3.774193548387097</v>
      </c>
      <c r="P90" s="203">
        <f ca="1">IF(ISERROR(OFFSET(Data!$A$1,MATCH($A90,Data!$DT:$DT,0)-1,MATCH($B90&amp;"/"&amp;P$1,Data!$1:$1,0)-1))=TRUE,"",IF(OFFSET(Data!$A$1,MATCH($A90,Data!$DT:$DT,0)-1,MATCH($B90&amp;"/"&amp;P$1,Data!$1:$1,0)-1)=0,"",OFFSET(Data!$A$1,MATCH($A90,Data!$DT:$DT,0)-1,MATCH($B90&amp;"/"&amp;P$1,Data!$1:$1,0)-1)))</f>
        <v>3.6774193548387095</v>
      </c>
      <c r="Q90" s="203">
        <f ca="1">IF(ISERROR(OFFSET(Data!$A$1,MATCH($A90,Data!$DT:$DT,0)-1,MATCH($B90&amp;"/"&amp;Q$1,Data!$1:$1,0)-1))=TRUE,"",IF(OFFSET(Data!$A$1,MATCH($A90,Data!$DT:$DT,0)-1,MATCH($B90&amp;"/"&amp;Q$1,Data!$1:$1,0)-1)=0,"",OFFSET(Data!$A$1,MATCH($A90,Data!$DT:$DT,0)-1,MATCH($B90&amp;"/"&amp;Q$1,Data!$1:$1,0)-1)))</f>
        <v>4.5161290322580649</v>
      </c>
      <c r="R90" s="203">
        <f ca="1">IF(ISERROR(OFFSET(Data!$A$1,MATCH($A90,Data!$DT:$DT,0)-1,MATCH($B90&amp;"/"&amp;R$1,Data!$1:$1,0)-1))=TRUE,"",IF(OFFSET(Data!$A$1,MATCH($A90,Data!$DT:$DT,0)-1,MATCH($B90&amp;"/"&amp;R$1,Data!$1:$1,0)-1)=0,"",OFFSET(Data!$A$1,MATCH($A90,Data!$DT:$DT,0)-1,MATCH($B90&amp;"/"&amp;R$1,Data!$1:$1,0)-1)))</f>
        <v>3.2580645161290325</v>
      </c>
      <c r="S90" s="203">
        <f ca="1">IF(ISERROR(OFFSET(Data!$A$1,MATCH($A90,Data!$DT:$DT,0)-1,MATCH($B90&amp;"/"&amp;S$1,Data!$1:$1,0)-1))=TRUE,"",IF(OFFSET(Data!$A$1,MATCH($A90,Data!$DT:$DT,0)-1,MATCH($B90&amp;"/"&amp;S$1,Data!$1:$1,0)-1)=0,"",OFFSET(Data!$A$1,MATCH($A90,Data!$DT:$DT,0)-1,MATCH($B90&amp;"/"&amp;S$1,Data!$1:$1,0)-1)))</f>
        <v>2.967741935483871</v>
      </c>
      <c r="T90" s="203">
        <f ca="1">IF(ISERROR(OFFSET(Data!$A$1,MATCH($A90,Data!$DT:$DT,0)-1,MATCH($B90&amp;"/"&amp;T$1,Data!$1:$1,0)-1))=TRUE,"",IF(OFFSET(Data!$A$1,MATCH($A90,Data!$DT:$DT,0)-1,MATCH($B90&amp;"/"&amp;T$1,Data!$1:$1,0)-1)=0,"",OFFSET(Data!$A$1,MATCH($A90,Data!$DT:$DT,0)-1,MATCH($B90&amp;"/"&amp;T$1,Data!$1:$1,0)-1)))</f>
        <v>2.4193548387096775</v>
      </c>
      <c r="U90" s="207" t="str">
        <f ca="1">IF(ISERROR(OFFSET(Data!$A$1,MATCH($A90,Data!$DT:$DT,0)-1,MATCH($B90&amp;"/"&amp;U$1,Data!$1:$1,0)-1))=TRUE,"",IF(OFFSET(Data!$A$1,MATCH($A90,Data!$DT:$DT,0)-1,MATCH($B90&amp;"/"&amp;U$1,Data!$1:$1,0)-1)=0,"",OFFSET(Data!$A$1,MATCH($A90,Data!$DT:$DT,0)-1,MATCH($B90&amp;"/"&amp;U$1,Data!$1:$1,0)-1)))</f>
        <v/>
      </c>
      <c r="V90" s="203" t="str">
        <f ca="1">IF(ISERROR(OFFSET(Data!$A$1,MATCH($A90,Data!$DT:$DT,0)-1,MATCH($B90&amp;"/"&amp;V$1,Data!$1:$1,0)-1))=TRUE,"",IF(OFFSET(Data!$A$1,MATCH($A90,Data!$DT:$DT,0)-1,MATCH($B90&amp;"/"&amp;V$1,Data!$1:$1,0)-1)=0,"",OFFSET(Data!$A$1,MATCH($A90,Data!$DT:$DT,0)-1,MATCH($B90&amp;"/"&amp;V$1,Data!$1:$1,0)-1)))</f>
        <v/>
      </c>
      <c r="W90" s="208" t="str">
        <f ca="1">IF(ISERROR(OFFSET(Data!$A$1,MATCH($A90,Data!$DT:$DT,0)-1,MATCH($B90&amp;"/"&amp;W$1,Data!$1:$1,0)-1))=TRUE,"",IF(OFFSET(Data!$A$1,MATCH($A90,Data!$DT:$DT,0)-1,MATCH($B90&amp;"/"&amp;W$1,Data!$1:$1,0)-1)=0,"",OFFSET(Data!$A$1,MATCH($A90,Data!$DT:$DT,0)-1,MATCH($B90&amp;"/"&amp;W$1,Data!$1:$1,0)-1)))</f>
        <v/>
      </c>
      <c r="X90" s="208" t="str">
        <f ca="1">IF(ISERROR(OFFSET(Data!$A$1,MATCH($A90,Data!$DT:$DT,0)-1,MATCH($B90&amp;"/"&amp;X$1,Data!$1:$1,0)-1))=TRUE,"",IF(OFFSET(Data!$A$1,MATCH($A90,Data!$DT:$DT,0)-1,MATCH($B90&amp;"/"&amp;X$1,Data!$1:$1,0)-1)=0,"",OFFSET(Data!$A$1,MATCH($A90,Data!$DT:$DT,0)-1,MATCH($B90&amp;"/"&amp;X$1,Data!$1:$1,0)-1)))</f>
        <v/>
      </c>
      <c r="Y90" s="208" t="str">
        <f ca="1">IF(ISERROR(OFFSET(Data!$A$1,MATCH($A90,Data!$DT:$DT,0)-1,MATCH($B90&amp;"/"&amp;Y$1,Data!$1:$1,0)-1))=TRUE,"",IF(OFFSET(Data!$A$1,MATCH($A90,Data!$DT:$DT,0)-1,MATCH($B90&amp;"/"&amp;Y$1,Data!$1:$1,0)-1)=0,"",OFFSET(Data!$A$1,MATCH($A90,Data!$DT:$DT,0)-1,MATCH($B90&amp;"/"&amp;Y$1,Data!$1:$1,0)-1)))</f>
        <v/>
      </c>
      <c r="Z90" s="208" t="str">
        <f ca="1">IF(ISERROR(OFFSET(Data!$A$1,MATCH($A90,Data!$DT:$DT,0)-1,MATCH($B90&amp;"/"&amp;Z$1,Data!$1:$1,0)-1))=TRUE,"",IF(OFFSET(Data!$A$1,MATCH($A90,Data!$DT:$DT,0)-1,MATCH($B90&amp;"/"&amp;Z$1,Data!$1:$1,0)-1)=0,"",OFFSET(Data!$A$1,MATCH($A90,Data!$DT:$DT,0)-1,MATCH($B90&amp;"/"&amp;Z$1,Data!$1:$1,0)-1)))</f>
        <v/>
      </c>
      <c r="AA90" s="208" t="str">
        <f ca="1">IF(ISERROR(OFFSET(Data!$A$1,MATCH($A90,Data!$DT:$DT,0)-1,MATCH($B90&amp;"/"&amp;AA$1,Data!$1:$1,0)-1))=TRUE,"",IF(OFFSET(Data!$A$1,MATCH($A90,Data!$DT:$DT,0)-1,MATCH($B90&amp;"/"&amp;AA$1,Data!$1:$1,0)-1)=0,"",OFFSET(Data!$A$1,MATCH($A90,Data!$DT:$DT,0)-1,MATCH($B90&amp;"/"&amp;AA$1,Data!$1:$1,0)-1)))</f>
        <v/>
      </c>
      <c r="AB90" s="208" t="str">
        <f ca="1">IF(ISERROR(OFFSET(Data!$A$1,MATCH($A90,Data!$DT:$DT,0)-1,MATCH($B90&amp;"/"&amp;AB$1,Data!$1:$1,0)-1))=TRUE,"",IF(OFFSET(Data!$A$1,MATCH($A90,Data!$DT:$DT,0)-1,MATCH($B90&amp;"/"&amp;AB$1,Data!$1:$1,0)-1)=0,"",OFFSET(Data!$A$1,MATCH($A90,Data!$DT:$DT,0)-1,MATCH($B90&amp;"/"&amp;AB$1,Data!$1:$1,0)-1)))</f>
        <v/>
      </c>
      <c r="AC90" s="208" t="str">
        <f ca="1">IF(ISERROR(OFFSET(Data!$A$1,MATCH($A90,Data!$DT:$DT,0)-1,MATCH($B90&amp;"/"&amp;AC$1,Data!$1:$1,0)-1))=TRUE,"",IF(OFFSET(Data!$A$1,MATCH($A90,Data!$DT:$DT,0)-1,MATCH($B90&amp;"/"&amp;AC$1,Data!$1:$1,0)-1)=0,"",OFFSET(Data!$A$1,MATCH($A90,Data!$DT:$DT,0)-1,MATCH($B90&amp;"/"&amp;AC$1,Data!$1:$1,0)-1)))</f>
        <v/>
      </c>
    </row>
    <row r="91" spans="1:29" s="203" customFormat="1" x14ac:dyDescent="0.25">
      <c r="A91" s="203" t="s">
        <v>82</v>
      </c>
      <c r="B91" s="203" t="s">
        <v>30</v>
      </c>
      <c r="C91" s="203">
        <f ca="1">IF(ISERROR(OFFSET(Data!$A$1,MATCH($A91,Data!$DT:$DT,0)-1,MATCH($B91&amp;"/"&amp;C$1,Data!$1:$1,0)-1))=TRUE,"",IF(OFFSET(Data!$A$1,MATCH($A91,Data!$DT:$DT,0)-1,MATCH($B91&amp;"/"&amp;C$1,Data!$1:$1,0)-1)=0,"",OFFSET(Data!$A$1,MATCH($A91,Data!$DT:$DT,0)-1,MATCH($B91&amp;"/"&amp;C$1,Data!$1:$1,0)-1)))</f>
        <v>4.2</v>
      </c>
      <c r="D91" s="203">
        <f ca="1">IF(ISERROR(OFFSET(Data!$A$1,MATCH($A91,Data!$DT:$DT,0)-1,MATCH($B91&amp;"/"&amp;D$1,Data!$1:$1,0)-1))=TRUE,"",IF(OFFSET(Data!$A$1,MATCH($A91,Data!$DT:$DT,0)-1,MATCH($B91&amp;"/"&amp;D$1,Data!$1:$1,0)-1)=0,"",OFFSET(Data!$A$1,MATCH($A91,Data!$DT:$DT,0)-1,MATCH($B91&amp;"/"&amp;D$1,Data!$1:$1,0)-1)))</f>
        <v>4.127272727272727</v>
      </c>
      <c r="E91" s="203">
        <f ca="1">IF(ISERROR(OFFSET(Data!$A$1,MATCH($A91,Data!$DT:$DT,0)-1,MATCH($B91&amp;"/"&amp;E$1,Data!$1:$1,0)-1))=TRUE,"",IF(OFFSET(Data!$A$1,MATCH($A91,Data!$DT:$DT,0)-1,MATCH($B91&amp;"/"&amp;E$1,Data!$1:$1,0)-1)=0,"",OFFSET(Data!$A$1,MATCH($A91,Data!$DT:$DT,0)-1,MATCH($B91&amp;"/"&amp;E$1,Data!$1:$1,0)-1)))</f>
        <v>3.4363636363636365</v>
      </c>
      <c r="F91" s="203">
        <f ca="1">IF(ISERROR(OFFSET(Data!$A$1,MATCH($A91,Data!$DT:$DT,0)-1,MATCH($B91&amp;"/"&amp;F$1,Data!$1:$1,0)-1))=TRUE,"",IF(OFFSET(Data!$A$1,MATCH($A91,Data!$DT:$DT,0)-1,MATCH($B91&amp;"/"&amp;F$1,Data!$1:$1,0)-1)=0,"",OFFSET(Data!$A$1,MATCH($A91,Data!$DT:$DT,0)-1,MATCH($B91&amp;"/"&amp;F$1,Data!$1:$1,0)-1)))</f>
        <v>4.581818181818182</v>
      </c>
      <c r="G91" s="203">
        <f ca="1">IF(ISERROR(OFFSET(Data!$A$1,MATCH($A91,Data!$DT:$DT,0)-1,MATCH($B91&amp;"/"&amp;G$1,Data!$1:$1,0)-1))=TRUE,"",IF(OFFSET(Data!$A$1,MATCH($A91,Data!$DT:$DT,0)-1,MATCH($B91&amp;"/"&amp;G$1,Data!$1:$1,0)-1)=0,"",OFFSET(Data!$A$1,MATCH($A91,Data!$DT:$DT,0)-1,MATCH($B91&amp;"/"&amp;G$1,Data!$1:$1,0)-1)))</f>
        <v>3.2181818181818183</v>
      </c>
      <c r="H91" s="203">
        <f ca="1">IF(ISERROR(OFFSET(Data!$A$1,MATCH($A91,Data!$DT:$DT,0)-1,MATCH($B91&amp;"/"&amp;H$1,Data!$1:$1,0)-1))=TRUE,"",IF(OFFSET(Data!$A$1,MATCH($A91,Data!$DT:$DT,0)-1,MATCH($B91&amp;"/"&amp;H$1,Data!$1:$1,0)-1)=0,"",OFFSET(Data!$A$1,MATCH($A91,Data!$DT:$DT,0)-1,MATCH($B91&amp;"/"&amp;H$1,Data!$1:$1,0)-1)))</f>
        <v>3.8363636363636364</v>
      </c>
      <c r="I91" s="203">
        <f ca="1">IF(ISERROR(OFFSET(Data!$A$1,MATCH($A91,Data!$DT:$DT,0)-1,MATCH($B91&amp;"/"&amp;I$1,Data!$1:$1,0)-1))=TRUE,"",IF(OFFSET(Data!$A$1,MATCH($A91,Data!$DT:$DT,0)-1,MATCH($B91&amp;"/"&amp;I$1,Data!$1:$1,0)-1)=0,"",OFFSET(Data!$A$1,MATCH($A91,Data!$DT:$DT,0)-1,MATCH($B91&amp;"/"&amp;I$1,Data!$1:$1,0)-1)))</f>
        <v>4.2181818181818178</v>
      </c>
      <c r="J91" s="203">
        <f ca="1">IF(ISERROR(OFFSET(Data!$A$1,MATCH($A91,Data!$DT:$DT,0)-1,MATCH($B91&amp;"/"&amp;J$1,Data!$1:$1,0)-1))=TRUE,"",IF(OFFSET(Data!$A$1,MATCH($A91,Data!$DT:$DT,0)-1,MATCH($B91&amp;"/"&amp;J$1,Data!$1:$1,0)-1)=0,"",OFFSET(Data!$A$1,MATCH($A91,Data!$DT:$DT,0)-1,MATCH($B91&amp;"/"&amp;J$1,Data!$1:$1,0)-1)))</f>
        <v>3.4363636363636365</v>
      </c>
      <c r="K91" s="203">
        <f ca="1">IF(ISERROR(OFFSET(Data!$A$1,MATCH($A91,Data!$DT:$DT,0)-1,MATCH($B91&amp;"/"&amp;K$1,Data!$1:$1,0)-1))=TRUE,"",IF(OFFSET(Data!$A$1,MATCH($A91,Data!$DT:$DT,0)-1,MATCH($B91&amp;"/"&amp;K$1,Data!$1:$1,0)-1)=0,"",OFFSET(Data!$A$1,MATCH($A91,Data!$DT:$DT,0)-1,MATCH($B91&amp;"/"&amp;K$1,Data!$1:$1,0)-1)))</f>
        <v>2.9090909090909092</v>
      </c>
      <c r="L91" s="203">
        <f ca="1">IF(ISERROR(OFFSET(Data!$A$1,MATCH($A91,Data!$DT:$DT,0)-1,MATCH($B91&amp;"/"&amp;L$1,Data!$1:$1,0)-1))=TRUE,"",IF(OFFSET(Data!$A$1,MATCH($A91,Data!$DT:$DT,0)-1,MATCH($B91&amp;"/"&amp;L$1,Data!$1:$1,0)-1)=0,"",OFFSET(Data!$A$1,MATCH($A91,Data!$DT:$DT,0)-1,MATCH($B91&amp;"/"&amp;L$1,Data!$1:$1,0)-1)))</f>
        <v>3.3636363636363638</v>
      </c>
      <c r="M91" s="203">
        <f ca="1">IF(ISERROR(OFFSET(Data!$A$1,MATCH($A91,Data!$DT:$DT,0)-1,MATCH($B91&amp;"/"&amp;M$1,Data!$1:$1,0)-1))=TRUE,"",IF(OFFSET(Data!$A$1,MATCH($A91,Data!$DT:$DT,0)-1,MATCH($B91&amp;"/"&amp;M$1,Data!$1:$1,0)-1)=0,"",OFFSET(Data!$A$1,MATCH($A91,Data!$DT:$DT,0)-1,MATCH($B91&amp;"/"&amp;M$1,Data!$1:$1,0)-1)))</f>
        <v>3.3818181818181818</v>
      </c>
      <c r="N91" s="203">
        <f ca="1">IF(ISERROR(OFFSET(Data!$A$1,MATCH($A91,Data!$DT:$DT,0)-1,MATCH($B91&amp;"/"&amp;N$1,Data!$1:$1,0)-1))=TRUE,"",IF(OFFSET(Data!$A$1,MATCH($A91,Data!$DT:$DT,0)-1,MATCH($B91&amp;"/"&amp;N$1,Data!$1:$1,0)-1)=0,"",OFFSET(Data!$A$1,MATCH($A91,Data!$DT:$DT,0)-1,MATCH($B91&amp;"/"&amp;N$1,Data!$1:$1,0)-1)))</f>
        <v>3.2363636363636363</v>
      </c>
      <c r="O91" s="203">
        <f ca="1">IF(ISERROR(OFFSET(Data!$A$1,MATCH($A91,Data!$DT:$DT,0)-1,MATCH($B91&amp;"/"&amp;O$1,Data!$1:$1,0)-1))=TRUE,"",IF(OFFSET(Data!$A$1,MATCH($A91,Data!$DT:$DT,0)-1,MATCH($B91&amp;"/"&amp;O$1,Data!$1:$1,0)-1)=0,"",OFFSET(Data!$A$1,MATCH($A91,Data!$DT:$DT,0)-1,MATCH($B91&amp;"/"&amp;O$1,Data!$1:$1,0)-1)))</f>
        <v>4.0727272727272723</v>
      </c>
      <c r="P91" s="203">
        <f ca="1">IF(ISERROR(OFFSET(Data!$A$1,MATCH($A91,Data!$DT:$DT,0)-1,MATCH($B91&amp;"/"&amp;P$1,Data!$1:$1,0)-1))=TRUE,"",IF(OFFSET(Data!$A$1,MATCH($A91,Data!$DT:$DT,0)-1,MATCH($B91&amp;"/"&amp;P$1,Data!$1:$1,0)-1)=0,"",OFFSET(Data!$A$1,MATCH($A91,Data!$DT:$DT,0)-1,MATCH($B91&amp;"/"&amp;P$1,Data!$1:$1,0)-1)))</f>
        <v>4.127272727272727</v>
      </c>
      <c r="Q91" s="203">
        <f ca="1">IF(ISERROR(OFFSET(Data!$A$1,MATCH($A91,Data!$DT:$DT,0)-1,MATCH($B91&amp;"/"&amp;Q$1,Data!$1:$1,0)-1))=TRUE,"",IF(OFFSET(Data!$A$1,MATCH($A91,Data!$DT:$DT,0)-1,MATCH($B91&amp;"/"&amp;Q$1,Data!$1:$1,0)-1)=0,"",OFFSET(Data!$A$1,MATCH($A91,Data!$DT:$DT,0)-1,MATCH($B91&amp;"/"&amp;Q$1,Data!$1:$1,0)-1)))</f>
        <v>4.7454545454545451</v>
      </c>
      <c r="R91" s="203">
        <f ca="1">IF(ISERROR(OFFSET(Data!$A$1,MATCH($A91,Data!$DT:$DT,0)-1,MATCH($B91&amp;"/"&amp;R$1,Data!$1:$1,0)-1))=TRUE,"",IF(OFFSET(Data!$A$1,MATCH($A91,Data!$DT:$DT,0)-1,MATCH($B91&amp;"/"&amp;R$1,Data!$1:$1,0)-1)=0,"",OFFSET(Data!$A$1,MATCH($A91,Data!$DT:$DT,0)-1,MATCH($B91&amp;"/"&amp;R$1,Data!$1:$1,0)-1)))</f>
        <v>3.4909090909090907</v>
      </c>
      <c r="S91" s="203">
        <f ca="1">IF(ISERROR(OFFSET(Data!$A$1,MATCH($A91,Data!$DT:$DT,0)-1,MATCH($B91&amp;"/"&amp;S$1,Data!$1:$1,0)-1))=TRUE,"",IF(OFFSET(Data!$A$1,MATCH($A91,Data!$DT:$DT,0)-1,MATCH($B91&amp;"/"&amp;S$1,Data!$1:$1,0)-1)=0,"",OFFSET(Data!$A$1,MATCH($A91,Data!$DT:$DT,0)-1,MATCH($B91&amp;"/"&amp;S$1,Data!$1:$1,0)-1)))</f>
        <v>3.2363636363636363</v>
      </c>
      <c r="T91" s="203">
        <f ca="1">IF(ISERROR(OFFSET(Data!$A$1,MATCH($A91,Data!$DT:$DT,0)-1,MATCH($B91&amp;"/"&amp;T$1,Data!$1:$1,0)-1))=TRUE,"",IF(OFFSET(Data!$A$1,MATCH($A91,Data!$DT:$DT,0)-1,MATCH($B91&amp;"/"&amp;T$1,Data!$1:$1,0)-1)=0,"",OFFSET(Data!$A$1,MATCH($A91,Data!$DT:$DT,0)-1,MATCH($B91&amp;"/"&amp;T$1,Data!$1:$1,0)-1)))</f>
        <v>2.6181818181818182</v>
      </c>
      <c r="U91" s="207" t="str">
        <f ca="1">IF(ISERROR(OFFSET(Data!$A$1,MATCH($A91,Data!$DT:$DT,0)-1,MATCH($B91&amp;"/"&amp;U$1,Data!$1:$1,0)-1))=TRUE,"",IF(OFFSET(Data!$A$1,MATCH($A91,Data!$DT:$DT,0)-1,MATCH($B91&amp;"/"&amp;U$1,Data!$1:$1,0)-1)=0,"",OFFSET(Data!$A$1,MATCH($A91,Data!$DT:$DT,0)-1,MATCH($B91&amp;"/"&amp;U$1,Data!$1:$1,0)-1)))</f>
        <v/>
      </c>
      <c r="V91" s="203" t="str">
        <f ca="1">IF(ISERROR(OFFSET(Data!$A$1,MATCH($A91,Data!$DT:$DT,0)-1,MATCH($B91&amp;"/"&amp;V$1,Data!$1:$1,0)-1))=TRUE,"",IF(OFFSET(Data!$A$1,MATCH($A91,Data!$DT:$DT,0)-1,MATCH($B91&amp;"/"&amp;V$1,Data!$1:$1,0)-1)=0,"",OFFSET(Data!$A$1,MATCH($A91,Data!$DT:$DT,0)-1,MATCH($B91&amp;"/"&amp;V$1,Data!$1:$1,0)-1)))</f>
        <v/>
      </c>
      <c r="W91" s="208" t="str">
        <f ca="1">IF(ISERROR(OFFSET(Data!$A$1,MATCH($A91,Data!$DT:$DT,0)-1,MATCH($B91&amp;"/"&amp;W$1,Data!$1:$1,0)-1))=TRUE,"",IF(OFFSET(Data!$A$1,MATCH($A91,Data!$DT:$DT,0)-1,MATCH($B91&amp;"/"&amp;W$1,Data!$1:$1,0)-1)=0,"",OFFSET(Data!$A$1,MATCH($A91,Data!$DT:$DT,0)-1,MATCH($B91&amp;"/"&amp;W$1,Data!$1:$1,0)-1)))</f>
        <v/>
      </c>
      <c r="X91" s="208" t="str">
        <f ca="1">IF(ISERROR(OFFSET(Data!$A$1,MATCH($A91,Data!$DT:$DT,0)-1,MATCH($B91&amp;"/"&amp;X$1,Data!$1:$1,0)-1))=TRUE,"",IF(OFFSET(Data!$A$1,MATCH($A91,Data!$DT:$DT,0)-1,MATCH($B91&amp;"/"&amp;X$1,Data!$1:$1,0)-1)=0,"",OFFSET(Data!$A$1,MATCH($A91,Data!$DT:$DT,0)-1,MATCH($B91&amp;"/"&amp;X$1,Data!$1:$1,0)-1)))</f>
        <v/>
      </c>
      <c r="Y91" s="208" t="str">
        <f ca="1">IF(ISERROR(OFFSET(Data!$A$1,MATCH($A91,Data!$DT:$DT,0)-1,MATCH($B91&amp;"/"&amp;Y$1,Data!$1:$1,0)-1))=TRUE,"",IF(OFFSET(Data!$A$1,MATCH($A91,Data!$DT:$DT,0)-1,MATCH($B91&amp;"/"&amp;Y$1,Data!$1:$1,0)-1)=0,"",OFFSET(Data!$A$1,MATCH($A91,Data!$DT:$DT,0)-1,MATCH($B91&amp;"/"&amp;Y$1,Data!$1:$1,0)-1)))</f>
        <v/>
      </c>
      <c r="Z91" s="208" t="str">
        <f ca="1">IF(ISERROR(OFFSET(Data!$A$1,MATCH($A91,Data!$DT:$DT,0)-1,MATCH($B91&amp;"/"&amp;Z$1,Data!$1:$1,0)-1))=TRUE,"",IF(OFFSET(Data!$A$1,MATCH($A91,Data!$DT:$DT,0)-1,MATCH($B91&amp;"/"&amp;Z$1,Data!$1:$1,0)-1)=0,"",OFFSET(Data!$A$1,MATCH($A91,Data!$DT:$DT,0)-1,MATCH($B91&amp;"/"&amp;Z$1,Data!$1:$1,0)-1)))</f>
        <v/>
      </c>
      <c r="AA91" s="208" t="str">
        <f ca="1">IF(ISERROR(OFFSET(Data!$A$1,MATCH($A91,Data!$DT:$DT,0)-1,MATCH($B91&amp;"/"&amp;AA$1,Data!$1:$1,0)-1))=TRUE,"",IF(OFFSET(Data!$A$1,MATCH($A91,Data!$DT:$DT,0)-1,MATCH($B91&amp;"/"&amp;AA$1,Data!$1:$1,0)-1)=0,"",OFFSET(Data!$A$1,MATCH($A91,Data!$DT:$DT,0)-1,MATCH($B91&amp;"/"&amp;AA$1,Data!$1:$1,0)-1)))</f>
        <v/>
      </c>
      <c r="AB91" s="208" t="str">
        <f ca="1">IF(ISERROR(OFFSET(Data!$A$1,MATCH($A91,Data!$DT:$DT,0)-1,MATCH($B91&amp;"/"&amp;AB$1,Data!$1:$1,0)-1))=TRUE,"",IF(OFFSET(Data!$A$1,MATCH($A91,Data!$DT:$DT,0)-1,MATCH($B91&amp;"/"&amp;AB$1,Data!$1:$1,0)-1)=0,"",OFFSET(Data!$A$1,MATCH($A91,Data!$DT:$DT,0)-1,MATCH($B91&amp;"/"&amp;AB$1,Data!$1:$1,0)-1)))</f>
        <v/>
      </c>
      <c r="AC91" s="208" t="str">
        <f ca="1">IF(ISERROR(OFFSET(Data!$A$1,MATCH($A91,Data!$DT:$DT,0)-1,MATCH($B91&amp;"/"&amp;AC$1,Data!$1:$1,0)-1))=TRUE,"",IF(OFFSET(Data!$A$1,MATCH($A91,Data!$DT:$DT,0)-1,MATCH($B91&amp;"/"&amp;AC$1,Data!$1:$1,0)-1)=0,"",OFFSET(Data!$A$1,MATCH($A91,Data!$DT:$DT,0)-1,MATCH($B91&amp;"/"&amp;AC$1,Data!$1:$1,0)-1)))</f>
        <v/>
      </c>
    </row>
    <row r="92" spans="1:29" s="203" customFormat="1" x14ac:dyDescent="0.25">
      <c r="A92" s="203" t="s">
        <v>192</v>
      </c>
      <c r="B92" s="203" t="s">
        <v>30</v>
      </c>
      <c r="C92" s="203">
        <f ca="1">IF(ISERROR(OFFSET(Data!$A$1,MATCH($A92,Data!$DT:$DT,0)-1,MATCH($B92&amp;"/"&amp;C$1,Data!$1:$1,0)-1))=TRUE,"",IF(OFFSET(Data!$A$1,MATCH($A92,Data!$DT:$DT,0)-1,MATCH($B92&amp;"/"&amp;C$1,Data!$1:$1,0)-1)=0,"",OFFSET(Data!$A$1,MATCH($A92,Data!$DT:$DT,0)-1,MATCH($B92&amp;"/"&amp;C$1,Data!$1:$1,0)-1)))</f>
        <v>4</v>
      </c>
      <c r="D92" s="203">
        <f ca="1">IF(ISERROR(OFFSET(Data!$A$1,MATCH($A92,Data!$DT:$DT,0)-1,MATCH($B92&amp;"/"&amp;D$1,Data!$1:$1,0)-1))=TRUE,"",IF(OFFSET(Data!$A$1,MATCH($A92,Data!$DT:$DT,0)-1,MATCH($B92&amp;"/"&amp;D$1,Data!$1:$1,0)-1)=0,"",OFFSET(Data!$A$1,MATCH($A92,Data!$DT:$DT,0)-1,MATCH($B92&amp;"/"&amp;D$1,Data!$1:$1,0)-1)))</f>
        <v>4</v>
      </c>
      <c r="E92" s="203">
        <f ca="1">IF(ISERROR(OFFSET(Data!$A$1,MATCH($A92,Data!$DT:$DT,0)-1,MATCH($B92&amp;"/"&amp;E$1,Data!$1:$1,0)-1))=TRUE,"",IF(OFFSET(Data!$A$1,MATCH($A92,Data!$DT:$DT,0)-1,MATCH($B92&amp;"/"&amp;E$1,Data!$1:$1,0)-1)=0,"",OFFSET(Data!$A$1,MATCH($A92,Data!$DT:$DT,0)-1,MATCH($B92&amp;"/"&amp;E$1,Data!$1:$1,0)-1)))</f>
        <v>3</v>
      </c>
      <c r="F92" s="203">
        <f ca="1">IF(ISERROR(OFFSET(Data!$A$1,MATCH($A92,Data!$DT:$DT,0)-1,MATCH($B92&amp;"/"&amp;F$1,Data!$1:$1,0)-1))=TRUE,"",IF(OFFSET(Data!$A$1,MATCH($A92,Data!$DT:$DT,0)-1,MATCH($B92&amp;"/"&amp;F$1,Data!$1:$1,0)-1)=0,"",OFFSET(Data!$A$1,MATCH($A92,Data!$DT:$DT,0)-1,MATCH($B92&amp;"/"&amp;F$1,Data!$1:$1,0)-1)))</f>
        <v>6</v>
      </c>
      <c r="G92" s="203">
        <f ca="1">IF(ISERROR(OFFSET(Data!$A$1,MATCH($A92,Data!$DT:$DT,0)-1,MATCH($B92&amp;"/"&amp;G$1,Data!$1:$1,0)-1))=TRUE,"",IF(OFFSET(Data!$A$1,MATCH($A92,Data!$DT:$DT,0)-1,MATCH($B92&amp;"/"&amp;G$1,Data!$1:$1,0)-1)=0,"",OFFSET(Data!$A$1,MATCH($A92,Data!$DT:$DT,0)-1,MATCH($B92&amp;"/"&amp;G$1,Data!$1:$1,0)-1)))</f>
        <v>2</v>
      </c>
      <c r="H92" s="203">
        <f ca="1">IF(ISERROR(OFFSET(Data!$A$1,MATCH($A92,Data!$DT:$DT,0)-1,MATCH($B92&amp;"/"&amp;H$1,Data!$1:$1,0)-1))=TRUE,"",IF(OFFSET(Data!$A$1,MATCH($A92,Data!$DT:$DT,0)-1,MATCH($B92&amp;"/"&amp;H$1,Data!$1:$1,0)-1)=0,"",OFFSET(Data!$A$1,MATCH($A92,Data!$DT:$DT,0)-1,MATCH($B92&amp;"/"&amp;H$1,Data!$1:$1,0)-1)))</f>
        <v>2</v>
      </c>
      <c r="I92" s="203">
        <f ca="1">IF(ISERROR(OFFSET(Data!$A$1,MATCH($A92,Data!$DT:$DT,0)-1,MATCH($B92&amp;"/"&amp;I$1,Data!$1:$1,0)-1))=TRUE,"",IF(OFFSET(Data!$A$1,MATCH($A92,Data!$DT:$DT,0)-1,MATCH($B92&amp;"/"&amp;I$1,Data!$1:$1,0)-1)=0,"",OFFSET(Data!$A$1,MATCH($A92,Data!$DT:$DT,0)-1,MATCH($B92&amp;"/"&amp;I$1,Data!$1:$1,0)-1)))</f>
        <v>4</v>
      </c>
      <c r="J92" s="203">
        <f ca="1">IF(ISERROR(OFFSET(Data!$A$1,MATCH($A92,Data!$DT:$DT,0)-1,MATCH($B92&amp;"/"&amp;J$1,Data!$1:$1,0)-1))=TRUE,"",IF(OFFSET(Data!$A$1,MATCH($A92,Data!$DT:$DT,0)-1,MATCH($B92&amp;"/"&amp;J$1,Data!$1:$1,0)-1)=0,"",OFFSET(Data!$A$1,MATCH($A92,Data!$DT:$DT,0)-1,MATCH($B92&amp;"/"&amp;J$1,Data!$1:$1,0)-1)))</f>
        <v>4</v>
      </c>
      <c r="K92" s="203">
        <f ca="1">IF(ISERROR(OFFSET(Data!$A$1,MATCH($A92,Data!$DT:$DT,0)-1,MATCH($B92&amp;"/"&amp;K$1,Data!$1:$1,0)-1))=TRUE,"",IF(OFFSET(Data!$A$1,MATCH($A92,Data!$DT:$DT,0)-1,MATCH($B92&amp;"/"&amp;K$1,Data!$1:$1,0)-1)=0,"",OFFSET(Data!$A$1,MATCH($A92,Data!$DT:$DT,0)-1,MATCH($B92&amp;"/"&amp;K$1,Data!$1:$1,0)-1)))</f>
        <v>2</v>
      </c>
      <c r="L92" s="203">
        <f ca="1">IF(ISERROR(OFFSET(Data!$A$1,MATCH($A92,Data!$DT:$DT,0)-1,MATCH($B92&amp;"/"&amp;L$1,Data!$1:$1,0)-1))=TRUE,"",IF(OFFSET(Data!$A$1,MATCH($A92,Data!$DT:$DT,0)-1,MATCH($B92&amp;"/"&amp;L$1,Data!$1:$1,0)-1)=0,"",OFFSET(Data!$A$1,MATCH($A92,Data!$DT:$DT,0)-1,MATCH($B92&amp;"/"&amp;L$1,Data!$1:$1,0)-1)))</f>
        <v>3</v>
      </c>
      <c r="M92" s="203">
        <f ca="1">IF(ISERROR(OFFSET(Data!$A$1,MATCH($A92,Data!$DT:$DT,0)-1,MATCH($B92&amp;"/"&amp;M$1,Data!$1:$1,0)-1))=TRUE,"",IF(OFFSET(Data!$A$1,MATCH($A92,Data!$DT:$DT,0)-1,MATCH($B92&amp;"/"&amp;M$1,Data!$1:$1,0)-1)=0,"",OFFSET(Data!$A$1,MATCH($A92,Data!$DT:$DT,0)-1,MATCH($B92&amp;"/"&amp;M$1,Data!$1:$1,0)-1)))</f>
        <v>4</v>
      </c>
      <c r="N92" s="203">
        <f ca="1">IF(ISERROR(OFFSET(Data!$A$1,MATCH($A92,Data!$DT:$DT,0)-1,MATCH($B92&amp;"/"&amp;N$1,Data!$1:$1,0)-1))=TRUE,"",IF(OFFSET(Data!$A$1,MATCH($A92,Data!$DT:$DT,0)-1,MATCH($B92&amp;"/"&amp;N$1,Data!$1:$1,0)-1)=0,"",OFFSET(Data!$A$1,MATCH($A92,Data!$DT:$DT,0)-1,MATCH($B92&amp;"/"&amp;N$1,Data!$1:$1,0)-1)))</f>
        <v>2</v>
      </c>
      <c r="O92" s="203">
        <f ca="1">IF(ISERROR(OFFSET(Data!$A$1,MATCH($A92,Data!$DT:$DT,0)-1,MATCH($B92&amp;"/"&amp;O$1,Data!$1:$1,0)-1))=TRUE,"",IF(OFFSET(Data!$A$1,MATCH($A92,Data!$DT:$DT,0)-1,MATCH($B92&amp;"/"&amp;O$1,Data!$1:$1,0)-1)=0,"",OFFSET(Data!$A$1,MATCH($A92,Data!$DT:$DT,0)-1,MATCH($B92&amp;"/"&amp;O$1,Data!$1:$1,0)-1)))</f>
        <v>4</v>
      </c>
      <c r="P92" s="203">
        <f ca="1">IF(ISERROR(OFFSET(Data!$A$1,MATCH($A92,Data!$DT:$DT,0)-1,MATCH($B92&amp;"/"&amp;P$1,Data!$1:$1,0)-1))=TRUE,"",IF(OFFSET(Data!$A$1,MATCH($A92,Data!$DT:$DT,0)-1,MATCH($B92&amp;"/"&amp;P$1,Data!$1:$1,0)-1)=0,"",OFFSET(Data!$A$1,MATCH($A92,Data!$DT:$DT,0)-1,MATCH($B92&amp;"/"&amp;P$1,Data!$1:$1,0)-1)))</f>
        <v>4</v>
      </c>
      <c r="Q92" s="203">
        <f ca="1">IF(ISERROR(OFFSET(Data!$A$1,MATCH($A92,Data!$DT:$DT,0)-1,MATCH($B92&amp;"/"&amp;Q$1,Data!$1:$1,0)-1))=TRUE,"",IF(OFFSET(Data!$A$1,MATCH($A92,Data!$DT:$DT,0)-1,MATCH($B92&amp;"/"&amp;Q$1,Data!$1:$1,0)-1)=0,"",OFFSET(Data!$A$1,MATCH($A92,Data!$DT:$DT,0)-1,MATCH($B92&amp;"/"&amp;Q$1,Data!$1:$1,0)-1)))</f>
        <v>4</v>
      </c>
      <c r="R92" s="203">
        <f ca="1">IF(ISERROR(OFFSET(Data!$A$1,MATCH($A92,Data!$DT:$DT,0)-1,MATCH($B92&amp;"/"&amp;R$1,Data!$1:$1,0)-1))=TRUE,"",IF(OFFSET(Data!$A$1,MATCH($A92,Data!$DT:$DT,0)-1,MATCH($B92&amp;"/"&amp;R$1,Data!$1:$1,0)-1)=0,"",OFFSET(Data!$A$1,MATCH($A92,Data!$DT:$DT,0)-1,MATCH($B92&amp;"/"&amp;R$1,Data!$1:$1,0)-1)))</f>
        <v>2</v>
      </c>
      <c r="S92" s="203">
        <f ca="1">IF(ISERROR(OFFSET(Data!$A$1,MATCH($A92,Data!$DT:$DT,0)-1,MATCH($B92&amp;"/"&amp;S$1,Data!$1:$1,0)-1))=TRUE,"",IF(OFFSET(Data!$A$1,MATCH($A92,Data!$DT:$DT,0)-1,MATCH($B92&amp;"/"&amp;S$1,Data!$1:$1,0)-1)=0,"",OFFSET(Data!$A$1,MATCH($A92,Data!$DT:$DT,0)-1,MATCH($B92&amp;"/"&amp;S$1,Data!$1:$1,0)-1)))</f>
        <v>3</v>
      </c>
      <c r="T92" s="203">
        <f ca="1">IF(ISERROR(OFFSET(Data!$A$1,MATCH($A92,Data!$DT:$DT,0)-1,MATCH($B92&amp;"/"&amp;T$1,Data!$1:$1,0)-1))=TRUE,"",IF(OFFSET(Data!$A$1,MATCH($A92,Data!$DT:$DT,0)-1,MATCH($B92&amp;"/"&amp;T$1,Data!$1:$1,0)-1)=0,"",OFFSET(Data!$A$1,MATCH($A92,Data!$DT:$DT,0)-1,MATCH($B92&amp;"/"&amp;T$1,Data!$1:$1,0)-1)))</f>
        <v>3</v>
      </c>
      <c r="U92" s="207" t="str">
        <f ca="1">IF(ISERROR(OFFSET(Data!$A$1,MATCH($A92,Data!$DT:$DT,0)-1,MATCH($B92&amp;"/"&amp;U$1,Data!$1:$1,0)-1))=TRUE,"",IF(OFFSET(Data!$A$1,MATCH($A92,Data!$DT:$DT,0)-1,MATCH($B92&amp;"/"&amp;U$1,Data!$1:$1,0)-1)=0,"",OFFSET(Data!$A$1,MATCH($A92,Data!$DT:$DT,0)-1,MATCH($B92&amp;"/"&amp;U$1,Data!$1:$1,0)-1)))</f>
        <v/>
      </c>
      <c r="V92" s="203" t="str">
        <f ca="1">IF(ISERROR(OFFSET(Data!$A$1,MATCH($A92,Data!$DT:$DT,0)-1,MATCH($B92&amp;"/"&amp;V$1,Data!$1:$1,0)-1))=TRUE,"",IF(OFFSET(Data!$A$1,MATCH($A92,Data!$DT:$DT,0)-1,MATCH($B92&amp;"/"&amp;V$1,Data!$1:$1,0)-1)=0,"",OFFSET(Data!$A$1,MATCH($A92,Data!$DT:$DT,0)-1,MATCH($B92&amp;"/"&amp;V$1,Data!$1:$1,0)-1)))</f>
        <v/>
      </c>
      <c r="W92" s="208" t="str">
        <f ca="1">IF(ISERROR(OFFSET(Data!$A$1,MATCH($A92,Data!$DT:$DT,0)-1,MATCH($B92&amp;"/"&amp;W$1,Data!$1:$1,0)-1))=TRUE,"",IF(OFFSET(Data!$A$1,MATCH($A92,Data!$DT:$DT,0)-1,MATCH($B92&amp;"/"&amp;W$1,Data!$1:$1,0)-1)=0,"",OFFSET(Data!$A$1,MATCH($A92,Data!$DT:$DT,0)-1,MATCH($B92&amp;"/"&amp;W$1,Data!$1:$1,0)-1)))</f>
        <v/>
      </c>
      <c r="X92" s="208" t="str">
        <f ca="1">IF(ISERROR(OFFSET(Data!$A$1,MATCH($A92,Data!$DT:$DT,0)-1,MATCH($B92&amp;"/"&amp;X$1,Data!$1:$1,0)-1))=TRUE,"",IF(OFFSET(Data!$A$1,MATCH($A92,Data!$DT:$DT,0)-1,MATCH($B92&amp;"/"&amp;X$1,Data!$1:$1,0)-1)=0,"",OFFSET(Data!$A$1,MATCH($A92,Data!$DT:$DT,0)-1,MATCH($B92&amp;"/"&amp;X$1,Data!$1:$1,0)-1)))</f>
        <v/>
      </c>
      <c r="Y92" s="208" t="str">
        <f ca="1">IF(ISERROR(OFFSET(Data!$A$1,MATCH($A92,Data!$DT:$DT,0)-1,MATCH($B92&amp;"/"&amp;Y$1,Data!$1:$1,0)-1))=TRUE,"",IF(OFFSET(Data!$A$1,MATCH($A92,Data!$DT:$DT,0)-1,MATCH($B92&amp;"/"&amp;Y$1,Data!$1:$1,0)-1)=0,"",OFFSET(Data!$A$1,MATCH($A92,Data!$DT:$DT,0)-1,MATCH($B92&amp;"/"&amp;Y$1,Data!$1:$1,0)-1)))</f>
        <v/>
      </c>
      <c r="Z92" s="208" t="str">
        <f ca="1">IF(ISERROR(OFFSET(Data!$A$1,MATCH($A92,Data!$DT:$DT,0)-1,MATCH($B92&amp;"/"&amp;Z$1,Data!$1:$1,0)-1))=TRUE,"",IF(OFFSET(Data!$A$1,MATCH($A92,Data!$DT:$DT,0)-1,MATCH($B92&amp;"/"&amp;Z$1,Data!$1:$1,0)-1)=0,"",OFFSET(Data!$A$1,MATCH($A92,Data!$DT:$DT,0)-1,MATCH($B92&amp;"/"&amp;Z$1,Data!$1:$1,0)-1)))</f>
        <v/>
      </c>
      <c r="AA92" s="208" t="str">
        <f ca="1">IF(ISERROR(OFFSET(Data!$A$1,MATCH($A92,Data!$DT:$DT,0)-1,MATCH($B92&amp;"/"&amp;AA$1,Data!$1:$1,0)-1))=TRUE,"",IF(OFFSET(Data!$A$1,MATCH($A92,Data!$DT:$DT,0)-1,MATCH($B92&amp;"/"&amp;AA$1,Data!$1:$1,0)-1)=0,"",OFFSET(Data!$A$1,MATCH($A92,Data!$DT:$DT,0)-1,MATCH($B92&amp;"/"&amp;AA$1,Data!$1:$1,0)-1)))</f>
        <v/>
      </c>
      <c r="AB92" s="208" t="str">
        <f ca="1">IF(ISERROR(OFFSET(Data!$A$1,MATCH($A92,Data!$DT:$DT,0)-1,MATCH($B92&amp;"/"&amp;AB$1,Data!$1:$1,0)-1))=TRUE,"",IF(OFFSET(Data!$A$1,MATCH($A92,Data!$DT:$DT,0)-1,MATCH($B92&amp;"/"&amp;AB$1,Data!$1:$1,0)-1)=0,"",OFFSET(Data!$A$1,MATCH($A92,Data!$DT:$DT,0)-1,MATCH($B92&amp;"/"&amp;AB$1,Data!$1:$1,0)-1)))</f>
        <v/>
      </c>
      <c r="AC92" s="208" t="str">
        <f ca="1">IF(ISERROR(OFFSET(Data!$A$1,MATCH($A92,Data!$DT:$DT,0)-1,MATCH($B92&amp;"/"&amp;AC$1,Data!$1:$1,0)-1))=TRUE,"",IF(OFFSET(Data!$A$1,MATCH($A92,Data!$DT:$DT,0)-1,MATCH($B92&amp;"/"&amp;AC$1,Data!$1:$1,0)-1)=0,"",OFFSET(Data!$A$1,MATCH($A92,Data!$DT:$DT,0)-1,MATCH($B92&amp;"/"&amp;AC$1,Data!$1:$1,0)-1)))</f>
        <v/>
      </c>
    </row>
    <row r="93" spans="1:29" s="203" customFormat="1" x14ac:dyDescent="0.25">
      <c r="A93" s="203" t="s">
        <v>74</v>
      </c>
      <c r="B93" s="203" t="s">
        <v>30</v>
      </c>
      <c r="C93" s="203">
        <f ca="1">IF(ISERROR(OFFSET(Data!$A$1,MATCH($A93,Data!$DT:$DT,0)-1,MATCH($B93&amp;"/"&amp;C$1,Data!$1:$1,0)-1))=TRUE,"",IF(OFFSET(Data!$A$1,MATCH($A93,Data!$DT:$DT,0)-1,MATCH($B93&amp;"/"&amp;C$1,Data!$1:$1,0)-1)=0,"",OFFSET(Data!$A$1,MATCH($A93,Data!$DT:$DT,0)-1,MATCH($B93&amp;"/"&amp;C$1,Data!$1:$1,0)-1)))</f>
        <v>4.25</v>
      </c>
      <c r="D93" s="203">
        <f ca="1">IF(ISERROR(OFFSET(Data!$A$1,MATCH($A93,Data!$DT:$DT,0)-1,MATCH($B93&amp;"/"&amp;D$1,Data!$1:$1,0)-1))=TRUE,"",IF(OFFSET(Data!$A$1,MATCH($A93,Data!$DT:$DT,0)-1,MATCH($B93&amp;"/"&amp;D$1,Data!$1:$1,0)-1)=0,"",OFFSET(Data!$A$1,MATCH($A93,Data!$DT:$DT,0)-1,MATCH($B93&amp;"/"&amp;D$1,Data!$1:$1,0)-1)))</f>
        <v>4.5</v>
      </c>
      <c r="E93" s="203">
        <f ca="1">IF(ISERROR(OFFSET(Data!$A$1,MATCH($A93,Data!$DT:$DT,0)-1,MATCH($B93&amp;"/"&amp;E$1,Data!$1:$1,0)-1))=TRUE,"",IF(OFFSET(Data!$A$1,MATCH($A93,Data!$DT:$DT,0)-1,MATCH($B93&amp;"/"&amp;E$1,Data!$1:$1,0)-1)=0,"",OFFSET(Data!$A$1,MATCH($A93,Data!$DT:$DT,0)-1,MATCH($B93&amp;"/"&amp;E$1,Data!$1:$1,0)-1)))</f>
        <v>3.5</v>
      </c>
      <c r="F93" s="203">
        <f ca="1">IF(ISERROR(OFFSET(Data!$A$1,MATCH($A93,Data!$DT:$DT,0)-1,MATCH($B93&amp;"/"&amp;F$1,Data!$1:$1,0)-1))=TRUE,"",IF(OFFSET(Data!$A$1,MATCH($A93,Data!$DT:$DT,0)-1,MATCH($B93&amp;"/"&amp;F$1,Data!$1:$1,0)-1)=0,"",OFFSET(Data!$A$1,MATCH($A93,Data!$DT:$DT,0)-1,MATCH($B93&amp;"/"&amp;F$1,Data!$1:$1,0)-1)))</f>
        <v>4.75</v>
      </c>
      <c r="G93" s="203">
        <f ca="1">IF(ISERROR(OFFSET(Data!$A$1,MATCH($A93,Data!$DT:$DT,0)-1,MATCH($B93&amp;"/"&amp;G$1,Data!$1:$1,0)-1))=TRUE,"",IF(OFFSET(Data!$A$1,MATCH($A93,Data!$DT:$DT,0)-1,MATCH($B93&amp;"/"&amp;G$1,Data!$1:$1,0)-1)=0,"",OFFSET(Data!$A$1,MATCH($A93,Data!$DT:$DT,0)-1,MATCH($B93&amp;"/"&amp;G$1,Data!$1:$1,0)-1)))</f>
        <v>2.75</v>
      </c>
      <c r="H93" s="203">
        <f ca="1">IF(ISERROR(OFFSET(Data!$A$1,MATCH($A93,Data!$DT:$DT,0)-1,MATCH($B93&amp;"/"&amp;H$1,Data!$1:$1,0)-1))=TRUE,"",IF(OFFSET(Data!$A$1,MATCH($A93,Data!$DT:$DT,0)-1,MATCH($B93&amp;"/"&amp;H$1,Data!$1:$1,0)-1)=0,"",OFFSET(Data!$A$1,MATCH($A93,Data!$DT:$DT,0)-1,MATCH($B93&amp;"/"&amp;H$1,Data!$1:$1,0)-1)))</f>
        <v>3.5</v>
      </c>
      <c r="I93" s="203">
        <f ca="1">IF(ISERROR(OFFSET(Data!$A$1,MATCH($A93,Data!$DT:$DT,0)-1,MATCH($B93&amp;"/"&amp;I$1,Data!$1:$1,0)-1))=TRUE,"",IF(OFFSET(Data!$A$1,MATCH($A93,Data!$DT:$DT,0)-1,MATCH($B93&amp;"/"&amp;I$1,Data!$1:$1,0)-1)=0,"",OFFSET(Data!$A$1,MATCH($A93,Data!$DT:$DT,0)-1,MATCH($B93&amp;"/"&amp;I$1,Data!$1:$1,0)-1)))</f>
        <v>4.25</v>
      </c>
      <c r="J93" s="203">
        <f ca="1">IF(ISERROR(OFFSET(Data!$A$1,MATCH($A93,Data!$DT:$DT,0)-1,MATCH($B93&amp;"/"&amp;J$1,Data!$1:$1,0)-1))=TRUE,"",IF(OFFSET(Data!$A$1,MATCH($A93,Data!$DT:$DT,0)-1,MATCH($B93&amp;"/"&amp;J$1,Data!$1:$1,0)-1)=0,"",OFFSET(Data!$A$1,MATCH($A93,Data!$DT:$DT,0)-1,MATCH($B93&amp;"/"&amp;J$1,Data!$1:$1,0)-1)))</f>
        <v>3.5</v>
      </c>
      <c r="K93" s="203">
        <f ca="1">IF(ISERROR(OFFSET(Data!$A$1,MATCH($A93,Data!$DT:$DT,0)-1,MATCH($B93&amp;"/"&amp;K$1,Data!$1:$1,0)-1))=TRUE,"",IF(OFFSET(Data!$A$1,MATCH($A93,Data!$DT:$DT,0)-1,MATCH($B93&amp;"/"&amp;K$1,Data!$1:$1,0)-1)=0,"",OFFSET(Data!$A$1,MATCH($A93,Data!$DT:$DT,0)-1,MATCH($B93&amp;"/"&amp;K$1,Data!$1:$1,0)-1)))</f>
        <v>2.75</v>
      </c>
      <c r="L93" s="203">
        <f ca="1">IF(ISERROR(OFFSET(Data!$A$1,MATCH($A93,Data!$DT:$DT,0)-1,MATCH($B93&amp;"/"&amp;L$1,Data!$1:$1,0)-1))=TRUE,"",IF(OFFSET(Data!$A$1,MATCH($A93,Data!$DT:$DT,0)-1,MATCH($B93&amp;"/"&amp;L$1,Data!$1:$1,0)-1)=0,"",OFFSET(Data!$A$1,MATCH($A93,Data!$DT:$DT,0)-1,MATCH($B93&amp;"/"&amp;L$1,Data!$1:$1,0)-1)))</f>
        <v>3.25</v>
      </c>
      <c r="M93" s="203">
        <f ca="1">IF(ISERROR(OFFSET(Data!$A$1,MATCH($A93,Data!$DT:$DT,0)-1,MATCH($B93&amp;"/"&amp;M$1,Data!$1:$1,0)-1))=TRUE,"",IF(OFFSET(Data!$A$1,MATCH($A93,Data!$DT:$DT,0)-1,MATCH($B93&amp;"/"&amp;M$1,Data!$1:$1,0)-1)=0,"",OFFSET(Data!$A$1,MATCH($A93,Data!$DT:$DT,0)-1,MATCH($B93&amp;"/"&amp;M$1,Data!$1:$1,0)-1)))</f>
        <v>3</v>
      </c>
      <c r="N93" s="203">
        <f ca="1">IF(ISERROR(OFFSET(Data!$A$1,MATCH($A93,Data!$DT:$DT,0)-1,MATCH($B93&amp;"/"&amp;N$1,Data!$1:$1,0)-1))=TRUE,"",IF(OFFSET(Data!$A$1,MATCH($A93,Data!$DT:$DT,0)-1,MATCH($B93&amp;"/"&amp;N$1,Data!$1:$1,0)-1)=0,"",OFFSET(Data!$A$1,MATCH($A93,Data!$DT:$DT,0)-1,MATCH($B93&amp;"/"&amp;N$1,Data!$1:$1,0)-1)))</f>
        <v>2.5</v>
      </c>
      <c r="O93" s="203">
        <f ca="1">IF(ISERROR(OFFSET(Data!$A$1,MATCH($A93,Data!$DT:$DT,0)-1,MATCH($B93&amp;"/"&amp;O$1,Data!$1:$1,0)-1))=TRUE,"",IF(OFFSET(Data!$A$1,MATCH($A93,Data!$DT:$DT,0)-1,MATCH($B93&amp;"/"&amp;O$1,Data!$1:$1,0)-1)=0,"",OFFSET(Data!$A$1,MATCH($A93,Data!$DT:$DT,0)-1,MATCH($B93&amp;"/"&amp;O$1,Data!$1:$1,0)-1)))</f>
        <v>4.25</v>
      </c>
      <c r="P93" s="203">
        <f ca="1">IF(ISERROR(OFFSET(Data!$A$1,MATCH($A93,Data!$DT:$DT,0)-1,MATCH($B93&amp;"/"&amp;P$1,Data!$1:$1,0)-1))=TRUE,"",IF(OFFSET(Data!$A$1,MATCH($A93,Data!$DT:$DT,0)-1,MATCH($B93&amp;"/"&amp;P$1,Data!$1:$1,0)-1)=0,"",OFFSET(Data!$A$1,MATCH($A93,Data!$DT:$DT,0)-1,MATCH($B93&amp;"/"&amp;P$1,Data!$1:$1,0)-1)))</f>
        <v>4.5</v>
      </c>
      <c r="Q93" s="203">
        <f ca="1">IF(ISERROR(OFFSET(Data!$A$1,MATCH($A93,Data!$DT:$DT,0)-1,MATCH($B93&amp;"/"&amp;Q$1,Data!$1:$1,0)-1))=TRUE,"",IF(OFFSET(Data!$A$1,MATCH($A93,Data!$DT:$DT,0)-1,MATCH($B93&amp;"/"&amp;Q$1,Data!$1:$1,0)-1)=0,"",OFFSET(Data!$A$1,MATCH($A93,Data!$DT:$DT,0)-1,MATCH($B93&amp;"/"&amp;Q$1,Data!$1:$1,0)-1)))</f>
        <v>5</v>
      </c>
      <c r="R93" s="203">
        <f ca="1">IF(ISERROR(OFFSET(Data!$A$1,MATCH($A93,Data!$DT:$DT,0)-1,MATCH($B93&amp;"/"&amp;R$1,Data!$1:$1,0)-1))=TRUE,"",IF(OFFSET(Data!$A$1,MATCH($A93,Data!$DT:$DT,0)-1,MATCH($B93&amp;"/"&amp;R$1,Data!$1:$1,0)-1)=0,"",OFFSET(Data!$A$1,MATCH($A93,Data!$DT:$DT,0)-1,MATCH($B93&amp;"/"&amp;R$1,Data!$1:$1,0)-1)))</f>
        <v>3.25</v>
      </c>
      <c r="S93" s="203">
        <f ca="1">IF(ISERROR(OFFSET(Data!$A$1,MATCH($A93,Data!$DT:$DT,0)-1,MATCH($B93&amp;"/"&amp;S$1,Data!$1:$1,0)-1))=TRUE,"",IF(OFFSET(Data!$A$1,MATCH($A93,Data!$DT:$DT,0)-1,MATCH($B93&amp;"/"&amp;S$1,Data!$1:$1,0)-1)=0,"",OFFSET(Data!$A$1,MATCH($A93,Data!$DT:$DT,0)-1,MATCH($B93&amp;"/"&amp;S$1,Data!$1:$1,0)-1)))</f>
        <v>3.5</v>
      </c>
      <c r="T93" s="203">
        <f ca="1">IF(ISERROR(OFFSET(Data!$A$1,MATCH($A93,Data!$DT:$DT,0)-1,MATCH($B93&amp;"/"&amp;T$1,Data!$1:$1,0)-1))=TRUE,"",IF(OFFSET(Data!$A$1,MATCH($A93,Data!$DT:$DT,0)-1,MATCH($B93&amp;"/"&amp;T$1,Data!$1:$1,0)-1)=0,"",OFFSET(Data!$A$1,MATCH($A93,Data!$DT:$DT,0)-1,MATCH($B93&amp;"/"&amp;T$1,Data!$1:$1,0)-1)))</f>
        <v>2.75</v>
      </c>
      <c r="U93" s="207" t="str">
        <f ca="1">IF(ISERROR(OFFSET(Data!$A$1,MATCH($A93,Data!$DT:$DT,0)-1,MATCH($B93&amp;"/"&amp;U$1,Data!$1:$1,0)-1))=TRUE,"",IF(OFFSET(Data!$A$1,MATCH($A93,Data!$DT:$DT,0)-1,MATCH($B93&amp;"/"&amp;U$1,Data!$1:$1,0)-1)=0,"",OFFSET(Data!$A$1,MATCH($A93,Data!$DT:$DT,0)-1,MATCH($B93&amp;"/"&amp;U$1,Data!$1:$1,0)-1)))</f>
        <v/>
      </c>
      <c r="V93" s="203" t="str">
        <f ca="1">IF(ISERROR(OFFSET(Data!$A$1,MATCH($A93,Data!$DT:$DT,0)-1,MATCH($B93&amp;"/"&amp;V$1,Data!$1:$1,0)-1))=TRUE,"",IF(OFFSET(Data!$A$1,MATCH($A93,Data!$DT:$DT,0)-1,MATCH($B93&amp;"/"&amp;V$1,Data!$1:$1,0)-1)=0,"",OFFSET(Data!$A$1,MATCH($A93,Data!$DT:$DT,0)-1,MATCH($B93&amp;"/"&amp;V$1,Data!$1:$1,0)-1)))</f>
        <v/>
      </c>
      <c r="W93" s="208" t="str">
        <f ca="1">IF(ISERROR(OFFSET(Data!$A$1,MATCH($A93,Data!$DT:$DT,0)-1,MATCH($B93&amp;"/"&amp;W$1,Data!$1:$1,0)-1))=TRUE,"",IF(OFFSET(Data!$A$1,MATCH($A93,Data!$DT:$DT,0)-1,MATCH($B93&amp;"/"&amp;W$1,Data!$1:$1,0)-1)=0,"",OFFSET(Data!$A$1,MATCH($A93,Data!$DT:$DT,0)-1,MATCH($B93&amp;"/"&amp;W$1,Data!$1:$1,0)-1)))</f>
        <v/>
      </c>
      <c r="X93" s="208" t="str">
        <f ca="1">IF(ISERROR(OFFSET(Data!$A$1,MATCH($A93,Data!$DT:$DT,0)-1,MATCH($B93&amp;"/"&amp;X$1,Data!$1:$1,0)-1))=TRUE,"",IF(OFFSET(Data!$A$1,MATCH($A93,Data!$DT:$DT,0)-1,MATCH($B93&amp;"/"&amp;X$1,Data!$1:$1,0)-1)=0,"",OFFSET(Data!$A$1,MATCH($A93,Data!$DT:$DT,0)-1,MATCH($B93&amp;"/"&amp;X$1,Data!$1:$1,0)-1)))</f>
        <v/>
      </c>
      <c r="Y93" s="208" t="str">
        <f ca="1">IF(ISERROR(OFFSET(Data!$A$1,MATCH($A93,Data!$DT:$DT,0)-1,MATCH($B93&amp;"/"&amp;Y$1,Data!$1:$1,0)-1))=TRUE,"",IF(OFFSET(Data!$A$1,MATCH($A93,Data!$DT:$DT,0)-1,MATCH($B93&amp;"/"&amp;Y$1,Data!$1:$1,0)-1)=0,"",OFFSET(Data!$A$1,MATCH($A93,Data!$DT:$DT,0)-1,MATCH($B93&amp;"/"&amp;Y$1,Data!$1:$1,0)-1)))</f>
        <v/>
      </c>
      <c r="Z93" s="208" t="str">
        <f ca="1">IF(ISERROR(OFFSET(Data!$A$1,MATCH($A93,Data!$DT:$DT,0)-1,MATCH($B93&amp;"/"&amp;Z$1,Data!$1:$1,0)-1))=TRUE,"",IF(OFFSET(Data!$A$1,MATCH($A93,Data!$DT:$DT,0)-1,MATCH($B93&amp;"/"&amp;Z$1,Data!$1:$1,0)-1)=0,"",OFFSET(Data!$A$1,MATCH($A93,Data!$DT:$DT,0)-1,MATCH($B93&amp;"/"&amp;Z$1,Data!$1:$1,0)-1)))</f>
        <v/>
      </c>
      <c r="AA93" s="208" t="str">
        <f ca="1">IF(ISERROR(OFFSET(Data!$A$1,MATCH($A93,Data!$DT:$DT,0)-1,MATCH($B93&amp;"/"&amp;AA$1,Data!$1:$1,0)-1))=TRUE,"",IF(OFFSET(Data!$A$1,MATCH($A93,Data!$DT:$DT,0)-1,MATCH($B93&amp;"/"&amp;AA$1,Data!$1:$1,0)-1)=0,"",OFFSET(Data!$A$1,MATCH($A93,Data!$DT:$DT,0)-1,MATCH($B93&amp;"/"&amp;AA$1,Data!$1:$1,0)-1)))</f>
        <v/>
      </c>
      <c r="AB93" s="208" t="str">
        <f ca="1">IF(ISERROR(OFFSET(Data!$A$1,MATCH($A93,Data!$DT:$DT,0)-1,MATCH($B93&amp;"/"&amp;AB$1,Data!$1:$1,0)-1))=TRUE,"",IF(OFFSET(Data!$A$1,MATCH($A93,Data!$DT:$DT,0)-1,MATCH($B93&amp;"/"&amp;AB$1,Data!$1:$1,0)-1)=0,"",OFFSET(Data!$A$1,MATCH($A93,Data!$DT:$DT,0)-1,MATCH($B93&amp;"/"&amp;AB$1,Data!$1:$1,0)-1)))</f>
        <v/>
      </c>
      <c r="AC93" s="208" t="str">
        <f ca="1">IF(ISERROR(OFFSET(Data!$A$1,MATCH($A93,Data!$DT:$DT,0)-1,MATCH($B93&amp;"/"&amp;AC$1,Data!$1:$1,0)-1))=TRUE,"",IF(OFFSET(Data!$A$1,MATCH($A93,Data!$DT:$DT,0)-1,MATCH($B93&amp;"/"&amp;AC$1,Data!$1:$1,0)-1)=0,"",OFFSET(Data!$A$1,MATCH($A93,Data!$DT:$DT,0)-1,MATCH($B93&amp;"/"&amp;AC$1,Data!$1:$1,0)-1)))</f>
        <v/>
      </c>
    </row>
    <row r="94" spans="1:29" s="203" customFormat="1" x14ac:dyDescent="0.25">
      <c r="A94" s="203" t="s">
        <v>147</v>
      </c>
      <c r="B94" s="203" t="s">
        <v>30</v>
      </c>
      <c r="C94" s="203">
        <f ca="1">IF(ISERROR(OFFSET(Data!$A$1,MATCH($A94,Data!$DT:$DT,0)-1,MATCH($B94&amp;"/"&amp;C$1,Data!$1:$1,0)-1))=TRUE,"",IF(OFFSET(Data!$A$1,MATCH($A94,Data!$DT:$DT,0)-1,MATCH($B94&amp;"/"&amp;C$1,Data!$1:$1,0)-1)=0,"",OFFSET(Data!$A$1,MATCH($A94,Data!$DT:$DT,0)-1,MATCH($B94&amp;"/"&amp;C$1,Data!$1:$1,0)-1)))</f>
        <v>4.25</v>
      </c>
      <c r="D94" s="203">
        <f ca="1">IF(ISERROR(OFFSET(Data!$A$1,MATCH($A94,Data!$DT:$DT,0)-1,MATCH($B94&amp;"/"&amp;D$1,Data!$1:$1,0)-1))=TRUE,"",IF(OFFSET(Data!$A$1,MATCH($A94,Data!$DT:$DT,0)-1,MATCH($B94&amp;"/"&amp;D$1,Data!$1:$1,0)-1)=0,"",OFFSET(Data!$A$1,MATCH($A94,Data!$DT:$DT,0)-1,MATCH($B94&amp;"/"&amp;D$1,Data!$1:$1,0)-1)))</f>
        <v>4.5</v>
      </c>
      <c r="E94" s="203">
        <f ca="1">IF(ISERROR(OFFSET(Data!$A$1,MATCH($A94,Data!$DT:$DT,0)-1,MATCH($B94&amp;"/"&amp;E$1,Data!$1:$1,0)-1))=TRUE,"",IF(OFFSET(Data!$A$1,MATCH($A94,Data!$DT:$DT,0)-1,MATCH($B94&amp;"/"&amp;E$1,Data!$1:$1,0)-1)=0,"",OFFSET(Data!$A$1,MATCH($A94,Data!$DT:$DT,0)-1,MATCH($B94&amp;"/"&amp;E$1,Data!$1:$1,0)-1)))</f>
        <v>3.5</v>
      </c>
      <c r="F94" s="203">
        <f ca="1">IF(ISERROR(OFFSET(Data!$A$1,MATCH($A94,Data!$DT:$DT,0)-1,MATCH($B94&amp;"/"&amp;F$1,Data!$1:$1,0)-1))=TRUE,"",IF(OFFSET(Data!$A$1,MATCH($A94,Data!$DT:$DT,0)-1,MATCH($B94&amp;"/"&amp;F$1,Data!$1:$1,0)-1)=0,"",OFFSET(Data!$A$1,MATCH($A94,Data!$DT:$DT,0)-1,MATCH($B94&amp;"/"&amp;F$1,Data!$1:$1,0)-1)))</f>
        <v>4.75</v>
      </c>
      <c r="G94" s="203">
        <f ca="1">IF(ISERROR(OFFSET(Data!$A$1,MATCH($A94,Data!$DT:$DT,0)-1,MATCH($B94&amp;"/"&amp;G$1,Data!$1:$1,0)-1))=TRUE,"",IF(OFFSET(Data!$A$1,MATCH($A94,Data!$DT:$DT,0)-1,MATCH($B94&amp;"/"&amp;G$1,Data!$1:$1,0)-1)=0,"",OFFSET(Data!$A$1,MATCH($A94,Data!$DT:$DT,0)-1,MATCH($B94&amp;"/"&amp;G$1,Data!$1:$1,0)-1)))</f>
        <v>2.75</v>
      </c>
      <c r="H94" s="203">
        <f ca="1">IF(ISERROR(OFFSET(Data!$A$1,MATCH($A94,Data!$DT:$DT,0)-1,MATCH($B94&amp;"/"&amp;H$1,Data!$1:$1,0)-1))=TRUE,"",IF(OFFSET(Data!$A$1,MATCH($A94,Data!$DT:$DT,0)-1,MATCH($B94&amp;"/"&amp;H$1,Data!$1:$1,0)-1)=0,"",OFFSET(Data!$A$1,MATCH($A94,Data!$DT:$DT,0)-1,MATCH($B94&amp;"/"&amp;H$1,Data!$1:$1,0)-1)))</f>
        <v>3.5</v>
      </c>
      <c r="I94" s="203">
        <f ca="1">IF(ISERROR(OFFSET(Data!$A$1,MATCH($A94,Data!$DT:$DT,0)-1,MATCH($B94&amp;"/"&amp;I$1,Data!$1:$1,0)-1))=TRUE,"",IF(OFFSET(Data!$A$1,MATCH($A94,Data!$DT:$DT,0)-1,MATCH($B94&amp;"/"&amp;I$1,Data!$1:$1,0)-1)=0,"",OFFSET(Data!$A$1,MATCH($A94,Data!$DT:$DT,0)-1,MATCH($B94&amp;"/"&amp;I$1,Data!$1:$1,0)-1)))</f>
        <v>4.25</v>
      </c>
      <c r="J94" s="203">
        <f ca="1">IF(ISERROR(OFFSET(Data!$A$1,MATCH($A94,Data!$DT:$DT,0)-1,MATCH($B94&amp;"/"&amp;J$1,Data!$1:$1,0)-1))=TRUE,"",IF(OFFSET(Data!$A$1,MATCH($A94,Data!$DT:$DT,0)-1,MATCH($B94&amp;"/"&amp;J$1,Data!$1:$1,0)-1)=0,"",OFFSET(Data!$A$1,MATCH($A94,Data!$DT:$DT,0)-1,MATCH($B94&amp;"/"&amp;J$1,Data!$1:$1,0)-1)))</f>
        <v>3.5</v>
      </c>
      <c r="K94" s="203">
        <f ca="1">IF(ISERROR(OFFSET(Data!$A$1,MATCH($A94,Data!$DT:$DT,0)-1,MATCH($B94&amp;"/"&amp;K$1,Data!$1:$1,0)-1))=TRUE,"",IF(OFFSET(Data!$A$1,MATCH($A94,Data!$DT:$DT,0)-1,MATCH($B94&amp;"/"&amp;K$1,Data!$1:$1,0)-1)=0,"",OFFSET(Data!$A$1,MATCH($A94,Data!$DT:$DT,0)-1,MATCH($B94&amp;"/"&amp;K$1,Data!$1:$1,0)-1)))</f>
        <v>2.75</v>
      </c>
      <c r="L94" s="203">
        <f ca="1">IF(ISERROR(OFFSET(Data!$A$1,MATCH($A94,Data!$DT:$DT,0)-1,MATCH($B94&amp;"/"&amp;L$1,Data!$1:$1,0)-1))=TRUE,"",IF(OFFSET(Data!$A$1,MATCH($A94,Data!$DT:$DT,0)-1,MATCH($B94&amp;"/"&amp;L$1,Data!$1:$1,0)-1)=0,"",OFFSET(Data!$A$1,MATCH($A94,Data!$DT:$DT,0)-1,MATCH($B94&amp;"/"&amp;L$1,Data!$1:$1,0)-1)))</f>
        <v>3.25</v>
      </c>
      <c r="M94" s="203">
        <f ca="1">IF(ISERROR(OFFSET(Data!$A$1,MATCH($A94,Data!$DT:$DT,0)-1,MATCH($B94&amp;"/"&amp;M$1,Data!$1:$1,0)-1))=TRUE,"",IF(OFFSET(Data!$A$1,MATCH($A94,Data!$DT:$DT,0)-1,MATCH($B94&amp;"/"&amp;M$1,Data!$1:$1,0)-1)=0,"",OFFSET(Data!$A$1,MATCH($A94,Data!$DT:$DT,0)-1,MATCH($B94&amp;"/"&amp;M$1,Data!$1:$1,0)-1)))</f>
        <v>3</v>
      </c>
      <c r="N94" s="203">
        <f ca="1">IF(ISERROR(OFFSET(Data!$A$1,MATCH($A94,Data!$DT:$DT,0)-1,MATCH($B94&amp;"/"&amp;N$1,Data!$1:$1,0)-1))=TRUE,"",IF(OFFSET(Data!$A$1,MATCH($A94,Data!$DT:$DT,0)-1,MATCH($B94&amp;"/"&amp;N$1,Data!$1:$1,0)-1)=0,"",OFFSET(Data!$A$1,MATCH($A94,Data!$DT:$DT,0)-1,MATCH($B94&amp;"/"&amp;N$1,Data!$1:$1,0)-1)))</f>
        <v>2.5</v>
      </c>
      <c r="O94" s="203">
        <f ca="1">IF(ISERROR(OFFSET(Data!$A$1,MATCH($A94,Data!$DT:$DT,0)-1,MATCH($B94&amp;"/"&amp;O$1,Data!$1:$1,0)-1))=TRUE,"",IF(OFFSET(Data!$A$1,MATCH($A94,Data!$DT:$DT,0)-1,MATCH($B94&amp;"/"&amp;O$1,Data!$1:$1,0)-1)=0,"",OFFSET(Data!$A$1,MATCH($A94,Data!$DT:$DT,0)-1,MATCH($B94&amp;"/"&amp;O$1,Data!$1:$1,0)-1)))</f>
        <v>4.25</v>
      </c>
      <c r="P94" s="203">
        <f ca="1">IF(ISERROR(OFFSET(Data!$A$1,MATCH($A94,Data!$DT:$DT,0)-1,MATCH($B94&amp;"/"&amp;P$1,Data!$1:$1,0)-1))=TRUE,"",IF(OFFSET(Data!$A$1,MATCH($A94,Data!$DT:$DT,0)-1,MATCH($B94&amp;"/"&amp;P$1,Data!$1:$1,0)-1)=0,"",OFFSET(Data!$A$1,MATCH($A94,Data!$DT:$DT,0)-1,MATCH($B94&amp;"/"&amp;P$1,Data!$1:$1,0)-1)))</f>
        <v>4.5</v>
      </c>
      <c r="Q94" s="203">
        <f ca="1">IF(ISERROR(OFFSET(Data!$A$1,MATCH($A94,Data!$DT:$DT,0)-1,MATCH($B94&amp;"/"&amp;Q$1,Data!$1:$1,0)-1))=TRUE,"",IF(OFFSET(Data!$A$1,MATCH($A94,Data!$DT:$DT,0)-1,MATCH($B94&amp;"/"&amp;Q$1,Data!$1:$1,0)-1)=0,"",OFFSET(Data!$A$1,MATCH($A94,Data!$DT:$DT,0)-1,MATCH($B94&amp;"/"&amp;Q$1,Data!$1:$1,0)-1)))</f>
        <v>5</v>
      </c>
      <c r="R94" s="203">
        <f ca="1">IF(ISERROR(OFFSET(Data!$A$1,MATCH($A94,Data!$DT:$DT,0)-1,MATCH($B94&amp;"/"&amp;R$1,Data!$1:$1,0)-1))=TRUE,"",IF(OFFSET(Data!$A$1,MATCH($A94,Data!$DT:$DT,0)-1,MATCH($B94&amp;"/"&amp;R$1,Data!$1:$1,0)-1)=0,"",OFFSET(Data!$A$1,MATCH($A94,Data!$DT:$DT,0)-1,MATCH($B94&amp;"/"&amp;R$1,Data!$1:$1,0)-1)))</f>
        <v>3.25</v>
      </c>
      <c r="S94" s="203">
        <f ca="1">IF(ISERROR(OFFSET(Data!$A$1,MATCH($A94,Data!$DT:$DT,0)-1,MATCH($B94&amp;"/"&amp;S$1,Data!$1:$1,0)-1))=TRUE,"",IF(OFFSET(Data!$A$1,MATCH($A94,Data!$DT:$DT,0)-1,MATCH($B94&amp;"/"&amp;S$1,Data!$1:$1,0)-1)=0,"",OFFSET(Data!$A$1,MATCH($A94,Data!$DT:$DT,0)-1,MATCH($B94&amp;"/"&amp;S$1,Data!$1:$1,0)-1)))</f>
        <v>3.5</v>
      </c>
      <c r="T94" s="203">
        <f ca="1">IF(ISERROR(OFFSET(Data!$A$1,MATCH($A94,Data!$DT:$DT,0)-1,MATCH($B94&amp;"/"&amp;T$1,Data!$1:$1,0)-1))=TRUE,"",IF(OFFSET(Data!$A$1,MATCH($A94,Data!$DT:$DT,0)-1,MATCH($B94&amp;"/"&amp;T$1,Data!$1:$1,0)-1)=0,"",OFFSET(Data!$A$1,MATCH($A94,Data!$DT:$DT,0)-1,MATCH($B94&amp;"/"&amp;T$1,Data!$1:$1,0)-1)))</f>
        <v>2.75</v>
      </c>
      <c r="U94" s="207" t="str">
        <f ca="1">IF(ISERROR(OFFSET(Data!$A$1,MATCH($A94,Data!$DT:$DT,0)-1,MATCH($B94&amp;"/"&amp;U$1,Data!$1:$1,0)-1))=TRUE,"",IF(OFFSET(Data!$A$1,MATCH($A94,Data!$DT:$DT,0)-1,MATCH($B94&amp;"/"&amp;U$1,Data!$1:$1,0)-1)=0,"",OFFSET(Data!$A$1,MATCH($A94,Data!$DT:$DT,0)-1,MATCH($B94&amp;"/"&amp;U$1,Data!$1:$1,0)-1)))</f>
        <v/>
      </c>
      <c r="V94" s="203" t="str">
        <f ca="1">IF(ISERROR(OFFSET(Data!$A$1,MATCH($A94,Data!$DT:$DT,0)-1,MATCH($B94&amp;"/"&amp;V$1,Data!$1:$1,0)-1))=TRUE,"",IF(OFFSET(Data!$A$1,MATCH($A94,Data!$DT:$DT,0)-1,MATCH($B94&amp;"/"&amp;V$1,Data!$1:$1,0)-1)=0,"",OFFSET(Data!$A$1,MATCH($A94,Data!$DT:$DT,0)-1,MATCH($B94&amp;"/"&amp;V$1,Data!$1:$1,0)-1)))</f>
        <v/>
      </c>
      <c r="W94" s="208" t="str">
        <f ca="1">IF(ISERROR(OFFSET(Data!$A$1,MATCH($A94,Data!$DT:$DT,0)-1,MATCH($B94&amp;"/"&amp;W$1,Data!$1:$1,0)-1))=TRUE,"",IF(OFFSET(Data!$A$1,MATCH($A94,Data!$DT:$DT,0)-1,MATCH($B94&amp;"/"&amp;W$1,Data!$1:$1,0)-1)=0,"",OFFSET(Data!$A$1,MATCH($A94,Data!$DT:$DT,0)-1,MATCH($B94&amp;"/"&amp;W$1,Data!$1:$1,0)-1)))</f>
        <v/>
      </c>
      <c r="X94" s="208" t="str">
        <f ca="1">IF(ISERROR(OFFSET(Data!$A$1,MATCH($A94,Data!$DT:$DT,0)-1,MATCH($B94&amp;"/"&amp;X$1,Data!$1:$1,0)-1))=TRUE,"",IF(OFFSET(Data!$A$1,MATCH($A94,Data!$DT:$DT,0)-1,MATCH($B94&amp;"/"&amp;X$1,Data!$1:$1,0)-1)=0,"",OFFSET(Data!$A$1,MATCH($A94,Data!$DT:$DT,0)-1,MATCH($B94&amp;"/"&amp;X$1,Data!$1:$1,0)-1)))</f>
        <v/>
      </c>
      <c r="Y94" s="208" t="str">
        <f ca="1">IF(ISERROR(OFFSET(Data!$A$1,MATCH($A94,Data!$DT:$DT,0)-1,MATCH($B94&amp;"/"&amp;Y$1,Data!$1:$1,0)-1))=TRUE,"",IF(OFFSET(Data!$A$1,MATCH($A94,Data!$DT:$DT,0)-1,MATCH($B94&amp;"/"&amp;Y$1,Data!$1:$1,0)-1)=0,"",OFFSET(Data!$A$1,MATCH($A94,Data!$DT:$DT,0)-1,MATCH($B94&amp;"/"&amp;Y$1,Data!$1:$1,0)-1)))</f>
        <v/>
      </c>
      <c r="Z94" s="208" t="str">
        <f ca="1">IF(ISERROR(OFFSET(Data!$A$1,MATCH($A94,Data!$DT:$DT,0)-1,MATCH($B94&amp;"/"&amp;Z$1,Data!$1:$1,0)-1))=TRUE,"",IF(OFFSET(Data!$A$1,MATCH($A94,Data!$DT:$DT,0)-1,MATCH($B94&amp;"/"&amp;Z$1,Data!$1:$1,0)-1)=0,"",OFFSET(Data!$A$1,MATCH($A94,Data!$DT:$DT,0)-1,MATCH($B94&amp;"/"&amp;Z$1,Data!$1:$1,0)-1)))</f>
        <v/>
      </c>
      <c r="AA94" s="208" t="str">
        <f ca="1">IF(ISERROR(OFFSET(Data!$A$1,MATCH($A94,Data!$DT:$DT,0)-1,MATCH($B94&amp;"/"&amp;AA$1,Data!$1:$1,0)-1))=TRUE,"",IF(OFFSET(Data!$A$1,MATCH($A94,Data!$DT:$DT,0)-1,MATCH($B94&amp;"/"&amp;AA$1,Data!$1:$1,0)-1)=0,"",OFFSET(Data!$A$1,MATCH($A94,Data!$DT:$DT,0)-1,MATCH($B94&amp;"/"&amp;AA$1,Data!$1:$1,0)-1)))</f>
        <v/>
      </c>
      <c r="AB94" s="208" t="str">
        <f ca="1">IF(ISERROR(OFFSET(Data!$A$1,MATCH($A94,Data!$DT:$DT,0)-1,MATCH($B94&amp;"/"&amp;AB$1,Data!$1:$1,0)-1))=TRUE,"",IF(OFFSET(Data!$A$1,MATCH($A94,Data!$DT:$DT,0)-1,MATCH($B94&amp;"/"&amp;AB$1,Data!$1:$1,0)-1)=0,"",OFFSET(Data!$A$1,MATCH($A94,Data!$DT:$DT,0)-1,MATCH($B94&amp;"/"&amp;AB$1,Data!$1:$1,0)-1)))</f>
        <v/>
      </c>
      <c r="AC94" s="208" t="str">
        <f ca="1">IF(ISERROR(OFFSET(Data!$A$1,MATCH($A94,Data!$DT:$DT,0)-1,MATCH($B94&amp;"/"&amp;AC$1,Data!$1:$1,0)-1))=TRUE,"",IF(OFFSET(Data!$A$1,MATCH($A94,Data!$DT:$DT,0)-1,MATCH($B94&amp;"/"&amp;AC$1,Data!$1:$1,0)-1)=0,"",OFFSET(Data!$A$1,MATCH($A94,Data!$DT:$DT,0)-1,MATCH($B94&amp;"/"&amp;AC$1,Data!$1:$1,0)-1)))</f>
        <v/>
      </c>
    </row>
    <row r="95" spans="1:29" s="203" customFormat="1" x14ac:dyDescent="0.25">
      <c r="A95" s="203" t="s">
        <v>150</v>
      </c>
      <c r="B95" s="203" t="s">
        <v>30</v>
      </c>
      <c r="C95" s="203">
        <f ca="1">IF(ISERROR(OFFSET(Data!$A$1,MATCH($A95,Data!$DT:$DT,0)-1,MATCH($B95&amp;"/"&amp;C$1,Data!$1:$1,0)-1))=TRUE,"",IF(OFFSET(Data!$A$1,MATCH($A95,Data!$DT:$DT,0)-1,MATCH($B95&amp;"/"&amp;C$1,Data!$1:$1,0)-1)=0,"",OFFSET(Data!$A$1,MATCH($A95,Data!$DT:$DT,0)-1,MATCH($B95&amp;"/"&amp;C$1,Data!$1:$1,0)-1)))</f>
        <v>4.25</v>
      </c>
      <c r="D95" s="203">
        <f ca="1">IF(ISERROR(OFFSET(Data!$A$1,MATCH($A95,Data!$DT:$DT,0)-1,MATCH($B95&amp;"/"&amp;D$1,Data!$1:$1,0)-1))=TRUE,"",IF(OFFSET(Data!$A$1,MATCH($A95,Data!$DT:$DT,0)-1,MATCH($B95&amp;"/"&amp;D$1,Data!$1:$1,0)-1)=0,"",OFFSET(Data!$A$1,MATCH($A95,Data!$DT:$DT,0)-1,MATCH($B95&amp;"/"&amp;D$1,Data!$1:$1,0)-1)))</f>
        <v>4.5</v>
      </c>
      <c r="E95" s="203">
        <f ca="1">IF(ISERROR(OFFSET(Data!$A$1,MATCH($A95,Data!$DT:$DT,0)-1,MATCH($B95&amp;"/"&amp;E$1,Data!$1:$1,0)-1))=TRUE,"",IF(OFFSET(Data!$A$1,MATCH($A95,Data!$DT:$DT,0)-1,MATCH($B95&amp;"/"&amp;E$1,Data!$1:$1,0)-1)=0,"",OFFSET(Data!$A$1,MATCH($A95,Data!$DT:$DT,0)-1,MATCH($B95&amp;"/"&amp;E$1,Data!$1:$1,0)-1)))</f>
        <v>3.5</v>
      </c>
      <c r="F95" s="203">
        <f ca="1">IF(ISERROR(OFFSET(Data!$A$1,MATCH($A95,Data!$DT:$DT,0)-1,MATCH($B95&amp;"/"&amp;F$1,Data!$1:$1,0)-1))=TRUE,"",IF(OFFSET(Data!$A$1,MATCH($A95,Data!$DT:$DT,0)-1,MATCH($B95&amp;"/"&amp;F$1,Data!$1:$1,0)-1)=0,"",OFFSET(Data!$A$1,MATCH($A95,Data!$DT:$DT,0)-1,MATCH($B95&amp;"/"&amp;F$1,Data!$1:$1,0)-1)))</f>
        <v>4.75</v>
      </c>
      <c r="G95" s="203">
        <f ca="1">IF(ISERROR(OFFSET(Data!$A$1,MATCH($A95,Data!$DT:$DT,0)-1,MATCH($B95&amp;"/"&amp;G$1,Data!$1:$1,0)-1))=TRUE,"",IF(OFFSET(Data!$A$1,MATCH($A95,Data!$DT:$DT,0)-1,MATCH($B95&amp;"/"&amp;G$1,Data!$1:$1,0)-1)=0,"",OFFSET(Data!$A$1,MATCH($A95,Data!$DT:$DT,0)-1,MATCH($B95&amp;"/"&amp;G$1,Data!$1:$1,0)-1)))</f>
        <v>2.75</v>
      </c>
      <c r="H95" s="203">
        <f ca="1">IF(ISERROR(OFFSET(Data!$A$1,MATCH($A95,Data!$DT:$DT,0)-1,MATCH($B95&amp;"/"&amp;H$1,Data!$1:$1,0)-1))=TRUE,"",IF(OFFSET(Data!$A$1,MATCH($A95,Data!$DT:$DT,0)-1,MATCH($B95&amp;"/"&amp;H$1,Data!$1:$1,0)-1)=0,"",OFFSET(Data!$A$1,MATCH($A95,Data!$DT:$DT,0)-1,MATCH($B95&amp;"/"&amp;H$1,Data!$1:$1,0)-1)))</f>
        <v>3.5</v>
      </c>
      <c r="I95" s="203">
        <f ca="1">IF(ISERROR(OFFSET(Data!$A$1,MATCH($A95,Data!$DT:$DT,0)-1,MATCH($B95&amp;"/"&amp;I$1,Data!$1:$1,0)-1))=TRUE,"",IF(OFFSET(Data!$A$1,MATCH($A95,Data!$DT:$DT,0)-1,MATCH($B95&amp;"/"&amp;I$1,Data!$1:$1,0)-1)=0,"",OFFSET(Data!$A$1,MATCH($A95,Data!$DT:$DT,0)-1,MATCH($B95&amp;"/"&amp;I$1,Data!$1:$1,0)-1)))</f>
        <v>4.25</v>
      </c>
      <c r="J95" s="203">
        <f ca="1">IF(ISERROR(OFFSET(Data!$A$1,MATCH($A95,Data!$DT:$DT,0)-1,MATCH($B95&amp;"/"&amp;J$1,Data!$1:$1,0)-1))=TRUE,"",IF(OFFSET(Data!$A$1,MATCH($A95,Data!$DT:$DT,0)-1,MATCH($B95&amp;"/"&amp;J$1,Data!$1:$1,0)-1)=0,"",OFFSET(Data!$A$1,MATCH($A95,Data!$DT:$DT,0)-1,MATCH($B95&amp;"/"&amp;J$1,Data!$1:$1,0)-1)))</f>
        <v>3.5</v>
      </c>
      <c r="K95" s="203">
        <f ca="1">IF(ISERROR(OFFSET(Data!$A$1,MATCH($A95,Data!$DT:$DT,0)-1,MATCH($B95&amp;"/"&amp;K$1,Data!$1:$1,0)-1))=TRUE,"",IF(OFFSET(Data!$A$1,MATCH($A95,Data!$DT:$DT,0)-1,MATCH($B95&amp;"/"&amp;K$1,Data!$1:$1,0)-1)=0,"",OFFSET(Data!$A$1,MATCH($A95,Data!$DT:$DT,0)-1,MATCH($B95&amp;"/"&amp;K$1,Data!$1:$1,0)-1)))</f>
        <v>2.75</v>
      </c>
      <c r="L95" s="203">
        <f ca="1">IF(ISERROR(OFFSET(Data!$A$1,MATCH($A95,Data!$DT:$DT,0)-1,MATCH($B95&amp;"/"&amp;L$1,Data!$1:$1,0)-1))=TRUE,"",IF(OFFSET(Data!$A$1,MATCH($A95,Data!$DT:$DT,0)-1,MATCH($B95&amp;"/"&amp;L$1,Data!$1:$1,0)-1)=0,"",OFFSET(Data!$A$1,MATCH($A95,Data!$DT:$DT,0)-1,MATCH($B95&amp;"/"&amp;L$1,Data!$1:$1,0)-1)))</f>
        <v>3.25</v>
      </c>
      <c r="M95" s="203">
        <f ca="1">IF(ISERROR(OFFSET(Data!$A$1,MATCH($A95,Data!$DT:$DT,0)-1,MATCH($B95&amp;"/"&amp;M$1,Data!$1:$1,0)-1))=TRUE,"",IF(OFFSET(Data!$A$1,MATCH($A95,Data!$DT:$DT,0)-1,MATCH($B95&amp;"/"&amp;M$1,Data!$1:$1,0)-1)=0,"",OFFSET(Data!$A$1,MATCH($A95,Data!$DT:$DT,0)-1,MATCH($B95&amp;"/"&amp;M$1,Data!$1:$1,0)-1)))</f>
        <v>3</v>
      </c>
      <c r="N95" s="203">
        <f ca="1">IF(ISERROR(OFFSET(Data!$A$1,MATCH($A95,Data!$DT:$DT,0)-1,MATCH($B95&amp;"/"&amp;N$1,Data!$1:$1,0)-1))=TRUE,"",IF(OFFSET(Data!$A$1,MATCH($A95,Data!$DT:$DT,0)-1,MATCH($B95&amp;"/"&amp;N$1,Data!$1:$1,0)-1)=0,"",OFFSET(Data!$A$1,MATCH($A95,Data!$DT:$DT,0)-1,MATCH($B95&amp;"/"&amp;N$1,Data!$1:$1,0)-1)))</f>
        <v>2.5</v>
      </c>
      <c r="O95" s="203">
        <f ca="1">IF(ISERROR(OFFSET(Data!$A$1,MATCH($A95,Data!$DT:$DT,0)-1,MATCH($B95&amp;"/"&amp;O$1,Data!$1:$1,0)-1))=TRUE,"",IF(OFFSET(Data!$A$1,MATCH($A95,Data!$DT:$DT,0)-1,MATCH($B95&amp;"/"&amp;O$1,Data!$1:$1,0)-1)=0,"",OFFSET(Data!$A$1,MATCH($A95,Data!$DT:$DT,0)-1,MATCH($B95&amp;"/"&amp;O$1,Data!$1:$1,0)-1)))</f>
        <v>4.25</v>
      </c>
      <c r="P95" s="203">
        <f ca="1">IF(ISERROR(OFFSET(Data!$A$1,MATCH($A95,Data!$DT:$DT,0)-1,MATCH($B95&amp;"/"&amp;P$1,Data!$1:$1,0)-1))=TRUE,"",IF(OFFSET(Data!$A$1,MATCH($A95,Data!$DT:$DT,0)-1,MATCH($B95&amp;"/"&amp;P$1,Data!$1:$1,0)-1)=0,"",OFFSET(Data!$A$1,MATCH($A95,Data!$DT:$DT,0)-1,MATCH($B95&amp;"/"&amp;P$1,Data!$1:$1,0)-1)))</f>
        <v>4.5</v>
      </c>
      <c r="Q95" s="203">
        <f ca="1">IF(ISERROR(OFFSET(Data!$A$1,MATCH($A95,Data!$DT:$DT,0)-1,MATCH($B95&amp;"/"&amp;Q$1,Data!$1:$1,0)-1))=TRUE,"",IF(OFFSET(Data!$A$1,MATCH($A95,Data!$DT:$DT,0)-1,MATCH($B95&amp;"/"&amp;Q$1,Data!$1:$1,0)-1)=0,"",OFFSET(Data!$A$1,MATCH($A95,Data!$DT:$DT,0)-1,MATCH($B95&amp;"/"&amp;Q$1,Data!$1:$1,0)-1)))</f>
        <v>5</v>
      </c>
      <c r="R95" s="203">
        <f ca="1">IF(ISERROR(OFFSET(Data!$A$1,MATCH($A95,Data!$DT:$DT,0)-1,MATCH($B95&amp;"/"&amp;R$1,Data!$1:$1,0)-1))=TRUE,"",IF(OFFSET(Data!$A$1,MATCH($A95,Data!$DT:$DT,0)-1,MATCH($B95&amp;"/"&amp;R$1,Data!$1:$1,0)-1)=0,"",OFFSET(Data!$A$1,MATCH($A95,Data!$DT:$DT,0)-1,MATCH($B95&amp;"/"&amp;R$1,Data!$1:$1,0)-1)))</f>
        <v>3.25</v>
      </c>
      <c r="S95" s="203">
        <f ca="1">IF(ISERROR(OFFSET(Data!$A$1,MATCH($A95,Data!$DT:$DT,0)-1,MATCH($B95&amp;"/"&amp;S$1,Data!$1:$1,0)-1))=TRUE,"",IF(OFFSET(Data!$A$1,MATCH($A95,Data!$DT:$DT,0)-1,MATCH($B95&amp;"/"&amp;S$1,Data!$1:$1,0)-1)=0,"",OFFSET(Data!$A$1,MATCH($A95,Data!$DT:$DT,0)-1,MATCH($B95&amp;"/"&amp;S$1,Data!$1:$1,0)-1)))</f>
        <v>3.5</v>
      </c>
      <c r="T95" s="203">
        <f ca="1">IF(ISERROR(OFFSET(Data!$A$1,MATCH($A95,Data!$DT:$DT,0)-1,MATCH($B95&amp;"/"&amp;T$1,Data!$1:$1,0)-1))=TRUE,"",IF(OFFSET(Data!$A$1,MATCH($A95,Data!$DT:$DT,0)-1,MATCH($B95&amp;"/"&amp;T$1,Data!$1:$1,0)-1)=0,"",OFFSET(Data!$A$1,MATCH($A95,Data!$DT:$DT,0)-1,MATCH($B95&amp;"/"&amp;T$1,Data!$1:$1,0)-1)))</f>
        <v>2.75</v>
      </c>
      <c r="U95" s="207" t="str">
        <f ca="1">IF(ISERROR(OFFSET(Data!$A$1,MATCH($A95,Data!$DT:$DT,0)-1,MATCH($B95&amp;"/"&amp;U$1,Data!$1:$1,0)-1))=TRUE,"",IF(OFFSET(Data!$A$1,MATCH($A95,Data!$DT:$DT,0)-1,MATCH($B95&amp;"/"&amp;U$1,Data!$1:$1,0)-1)=0,"",OFFSET(Data!$A$1,MATCH($A95,Data!$DT:$DT,0)-1,MATCH($B95&amp;"/"&amp;U$1,Data!$1:$1,0)-1)))</f>
        <v/>
      </c>
      <c r="V95" s="203" t="str">
        <f ca="1">IF(ISERROR(OFFSET(Data!$A$1,MATCH($A95,Data!$DT:$DT,0)-1,MATCH($B95&amp;"/"&amp;V$1,Data!$1:$1,0)-1))=TRUE,"",IF(OFFSET(Data!$A$1,MATCH($A95,Data!$DT:$DT,0)-1,MATCH($B95&amp;"/"&amp;V$1,Data!$1:$1,0)-1)=0,"",OFFSET(Data!$A$1,MATCH($A95,Data!$DT:$DT,0)-1,MATCH($B95&amp;"/"&amp;V$1,Data!$1:$1,0)-1)))</f>
        <v/>
      </c>
      <c r="W95" s="208" t="str">
        <f ca="1">IF(ISERROR(OFFSET(Data!$A$1,MATCH($A95,Data!$DT:$DT,0)-1,MATCH($B95&amp;"/"&amp;W$1,Data!$1:$1,0)-1))=TRUE,"",IF(OFFSET(Data!$A$1,MATCH($A95,Data!$DT:$DT,0)-1,MATCH($B95&amp;"/"&amp;W$1,Data!$1:$1,0)-1)=0,"",OFFSET(Data!$A$1,MATCH($A95,Data!$DT:$DT,0)-1,MATCH($B95&amp;"/"&amp;W$1,Data!$1:$1,0)-1)))</f>
        <v/>
      </c>
      <c r="X95" s="208" t="str">
        <f ca="1">IF(ISERROR(OFFSET(Data!$A$1,MATCH($A95,Data!$DT:$DT,0)-1,MATCH($B95&amp;"/"&amp;X$1,Data!$1:$1,0)-1))=TRUE,"",IF(OFFSET(Data!$A$1,MATCH($A95,Data!$DT:$DT,0)-1,MATCH($B95&amp;"/"&amp;X$1,Data!$1:$1,0)-1)=0,"",OFFSET(Data!$A$1,MATCH($A95,Data!$DT:$DT,0)-1,MATCH($B95&amp;"/"&amp;X$1,Data!$1:$1,0)-1)))</f>
        <v/>
      </c>
      <c r="Y95" s="208" t="str">
        <f ca="1">IF(ISERROR(OFFSET(Data!$A$1,MATCH($A95,Data!$DT:$DT,0)-1,MATCH($B95&amp;"/"&amp;Y$1,Data!$1:$1,0)-1))=TRUE,"",IF(OFFSET(Data!$A$1,MATCH($A95,Data!$DT:$DT,0)-1,MATCH($B95&amp;"/"&amp;Y$1,Data!$1:$1,0)-1)=0,"",OFFSET(Data!$A$1,MATCH($A95,Data!$DT:$DT,0)-1,MATCH($B95&amp;"/"&amp;Y$1,Data!$1:$1,0)-1)))</f>
        <v/>
      </c>
      <c r="Z95" s="208" t="str">
        <f ca="1">IF(ISERROR(OFFSET(Data!$A$1,MATCH($A95,Data!$DT:$DT,0)-1,MATCH($B95&amp;"/"&amp;Z$1,Data!$1:$1,0)-1))=TRUE,"",IF(OFFSET(Data!$A$1,MATCH($A95,Data!$DT:$DT,0)-1,MATCH($B95&amp;"/"&amp;Z$1,Data!$1:$1,0)-1)=0,"",OFFSET(Data!$A$1,MATCH($A95,Data!$DT:$DT,0)-1,MATCH($B95&amp;"/"&amp;Z$1,Data!$1:$1,0)-1)))</f>
        <v/>
      </c>
      <c r="AA95" s="208" t="str">
        <f ca="1">IF(ISERROR(OFFSET(Data!$A$1,MATCH($A95,Data!$DT:$DT,0)-1,MATCH($B95&amp;"/"&amp;AA$1,Data!$1:$1,0)-1))=TRUE,"",IF(OFFSET(Data!$A$1,MATCH($A95,Data!$DT:$DT,0)-1,MATCH($B95&amp;"/"&amp;AA$1,Data!$1:$1,0)-1)=0,"",OFFSET(Data!$A$1,MATCH($A95,Data!$DT:$DT,0)-1,MATCH($B95&amp;"/"&amp;AA$1,Data!$1:$1,0)-1)))</f>
        <v/>
      </c>
      <c r="AB95" s="208" t="str">
        <f ca="1">IF(ISERROR(OFFSET(Data!$A$1,MATCH($A95,Data!$DT:$DT,0)-1,MATCH($B95&amp;"/"&amp;AB$1,Data!$1:$1,0)-1))=TRUE,"",IF(OFFSET(Data!$A$1,MATCH($A95,Data!$DT:$DT,0)-1,MATCH($B95&amp;"/"&amp;AB$1,Data!$1:$1,0)-1)=0,"",OFFSET(Data!$A$1,MATCH($A95,Data!$DT:$DT,0)-1,MATCH($B95&amp;"/"&amp;AB$1,Data!$1:$1,0)-1)))</f>
        <v/>
      </c>
      <c r="AC95" s="208" t="str">
        <f ca="1">IF(ISERROR(OFFSET(Data!$A$1,MATCH($A95,Data!$DT:$DT,0)-1,MATCH($B95&amp;"/"&amp;AC$1,Data!$1:$1,0)-1))=TRUE,"",IF(OFFSET(Data!$A$1,MATCH($A95,Data!$DT:$DT,0)-1,MATCH($B95&amp;"/"&amp;AC$1,Data!$1:$1,0)-1)=0,"",OFFSET(Data!$A$1,MATCH($A95,Data!$DT:$DT,0)-1,MATCH($B95&amp;"/"&amp;AC$1,Data!$1:$1,0)-1)))</f>
        <v/>
      </c>
    </row>
    <row r="96" spans="1:29" s="203" customFormat="1" x14ac:dyDescent="0.25">
      <c r="A96" s="203" t="s">
        <v>153</v>
      </c>
      <c r="B96" s="203" t="s">
        <v>30</v>
      </c>
      <c r="C96" s="203">
        <f ca="1">IF(ISERROR(OFFSET(Data!$A$1,MATCH($A96,Data!$DT:$DT,0)-1,MATCH($B96&amp;"/"&amp;C$1,Data!$1:$1,0)-1))=TRUE,"",IF(OFFSET(Data!$A$1,MATCH($A96,Data!$DT:$DT,0)-1,MATCH($B96&amp;"/"&amp;C$1,Data!$1:$1,0)-1)=0,"",OFFSET(Data!$A$1,MATCH($A96,Data!$DT:$DT,0)-1,MATCH($B96&amp;"/"&amp;C$1,Data!$1:$1,0)-1)))</f>
        <v>4.25</v>
      </c>
      <c r="D96" s="203">
        <f ca="1">IF(ISERROR(OFFSET(Data!$A$1,MATCH($A96,Data!$DT:$DT,0)-1,MATCH($B96&amp;"/"&amp;D$1,Data!$1:$1,0)-1))=TRUE,"",IF(OFFSET(Data!$A$1,MATCH($A96,Data!$DT:$DT,0)-1,MATCH($B96&amp;"/"&amp;D$1,Data!$1:$1,0)-1)=0,"",OFFSET(Data!$A$1,MATCH($A96,Data!$DT:$DT,0)-1,MATCH($B96&amp;"/"&amp;D$1,Data!$1:$1,0)-1)))</f>
        <v>4.5</v>
      </c>
      <c r="E96" s="203">
        <f ca="1">IF(ISERROR(OFFSET(Data!$A$1,MATCH($A96,Data!$DT:$DT,0)-1,MATCH($B96&amp;"/"&amp;E$1,Data!$1:$1,0)-1))=TRUE,"",IF(OFFSET(Data!$A$1,MATCH($A96,Data!$DT:$DT,0)-1,MATCH($B96&amp;"/"&amp;E$1,Data!$1:$1,0)-1)=0,"",OFFSET(Data!$A$1,MATCH($A96,Data!$DT:$DT,0)-1,MATCH($B96&amp;"/"&amp;E$1,Data!$1:$1,0)-1)))</f>
        <v>3.5</v>
      </c>
      <c r="F96" s="203">
        <f ca="1">IF(ISERROR(OFFSET(Data!$A$1,MATCH($A96,Data!$DT:$DT,0)-1,MATCH($B96&amp;"/"&amp;F$1,Data!$1:$1,0)-1))=TRUE,"",IF(OFFSET(Data!$A$1,MATCH($A96,Data!$DT:$DT,0)-1,MATCH($B96&amp;"/"&amp;F$1,Data!$1:$1,0)-1)=0,"",OFFSET(Data!$A$1,MATCH($A96,Data!$DT:$DT,0)-1,MATCH($B96&amp;"/"&amp;F$1,Data!$1:$1,0)-1)))</f>
        <v>4.75</v>
      </c>
      <c r="G96" s="203">
        <f ca="1">IF(ISERROR(OFFSET(Data!$A$1,MATCH($A96,Data!$DT:$DT,0)-1,MATCH($B96&amp;"/"&amp;G$1,Data!$1:$1,0)-1))=TRUE,"",IF(OFFSET(Data!$A$1,MATCH($A96,Data!$DT:$DT,0)-1,MATCH($B96&amp;"/"&amp;G$1,Data!$1:$1,0)-1)=0,"",OFFSET(Data!$A$1,MATCH($A96,Data!$DT:$DT,0)-1,MATCH($B96&amp;"/"&amp;G$1,Data!$1:$1,0)-1)))</f>
        <v>2.75</v>
      </c>
      <c r="H96" s="203">
        <f ca="1">IF(ISERROR(OFFSET(Data!$A$1,MATCH($A96,Data!$DT:$DT,0)-1,MATCH($B96&amp;"/"&amp;H$1,Data!$1:$1,0)-1))=TRUE,"",IF(OFFSET(Data!$A$1,MATCH($A96,Data!$DT:$DT,0)-1,MATCH($B96&amp;"/"&amp;H$1,Data!$1:$1,0)-1)=0,"",OFFSET(Data!$A$1,MATCH($A96,Data!$DT:$DT,0)-1,MATCH($B96&amp;"/"&amp;H$1,Data!$1:$1,0)-1)))</f>
        <v>3.5</v>
      </c>
      <c r="I96" s="203">
        <f ca="1">IF(ISERROR(OFFSET(Data!$A$1,MATCH($A96,Data!$DT:$DT,0)-1,MATCH($B96&amp;"/"&amp;I$1,Data!$1:$1,0)-1))=TRUE,"",IF(OFFSET(Data!$A$1,MATCH($A96,Data!$DT:$DT,0)-1,MATCH($B96&amp;"/"&amp;I$1,Data!$1:$1,0)-1)=0,"",OFFSET(Data!$A$1,MATCH($A96,Data!$DT:$DT,0)-1,MATCH($B96&amp;"/"&amp;I$1,Data!$1:$1,0)-1)))</f>
        <v>4.25</v>
      </c>
      <c r="J96" s="203">
        <f ca="1">IF(ISERROR(OFFSET(Data!$A$1,MATCH($A96,Data!$DT:$DT,0)-1,MATCH($B96&amp;"/"&amp;J$1,Data!$1:$1,0)-1))=TRUE,"",IF(OFFSET(Data!$A$1,MATCH($A96,Data!$DT:$DT,0)-1,MATCH($B96&amp;"/"&amp;J$1,Data!$1:$1,0)-1)=0,"",OFFSET(Data!$A$1,MATCH($A96,Data!$DT:$DT,0)-1,MATCH($B96&amp;"/"&amp;J$1,Data!$1:$1,0)-1)))</f>
        <v>3.5</v>
      </c>
      <c r="K96" s="203">
        <f ca="1">IF(ISERROR(OFFSET(Data!$A$1,MATCH($A96,Data!$DT:$DT,0)-1,MATCH($B96&amp;"/"&amp;K$1,Data!$1:$1,0)-1))=TRUE,"",IF(OFFSET(Data!$A$1,MATCH($A96,Data!$DT:$DT,0)-1,MATCH($B96&amp;"/"&amp;K$1,Data!$1:$1,0)-1)=0,"",OFFSET(Data!$A$1,MATCH($A96,Data!$DT:$DT,0)-1,MATCH($B96&amp;"/"&amp;K$1,Data!$1:$1,0)-1)))</f>
        <v>2.75</v>
      </c>
      <c r="L96" s="203">
        <f ca="1">IF(ISERROR(OFFSET(Data!$A$1,MATCH($A96,Data!$DT:$DT,0)-1,MATCH($B96&amp;"/"&amp;L$1,Data!$1:$1,0)-1))=TRUE,"",IF(OFFSET(Data!$A$1,MATCH($A96,Data!$DT:$DT,0)-1,MATCH($B96&amp;"/"&amp;L$1,Data!$1:$1,0)-1)=0,"",OFFSET(Data!$A$1,MATCH($A96,Data!$DT:$DT,0)-1,MATCH($B96&amp;"/"&amp;L$1,Data!$1:$1,0)-1)))</f>
        <v>3.25</v>
      </c>
      <c r="M96" s="203">
        <f ca="1">IF(ISERROR(OFFSET(Data!$A$1,MATCH($A96,Data!$DT:$DT,0)-1,MATCH($B96&amp;"/"&amp;M$1,Data!$1:$1,0)-1))=TRUE,"",IF(OFFSET(Data!$A$1,MATCH($A96,Data!$DT:$DT,0)-1,MATCH($B96&amp;"/"&amp;M$1,Data!$1:$1,0)-1)=0,"",OFFSET(Data!$A$1,MATCH($A96,Data!$DT:$DT,0)-1,MATCH($B96&amp;"/"&amp;M$1,Data!$1:$1,0)-1)))</f>
        <v>3</v>
      </c>
      <c r="N96" s="203">
        <f ca="1">IF(ISERROR(OFFSET(Data!$A$1,MATCH($A96,Data!$DT:$DT,0)-1,MATCH($B96&amp;"/"&amp;N$1,Data!$1:$1,0)-1))=TRUE,"",IF(OFFSET(Data!$A$1,MATCH($A96,Data!$DT:$DT,0)-1,MATCH($B96&amp;"/"&amp;N$1,Data!$1:$1,0)-1)=0,"",OFFSET(Data!$A$1,MATCH($A96,Data!$DT:$DT,0)-1,MATCH($B96&amp;"/"&amp;N$1,Data!$1:$1,0)-1)))</f>
        <v>2.5</v>
      </c>
      <c r="O96" s="203">
        <f ca="1">IF(ISERROR(OFFSET(Data!$A$1,MATCH($A96,Data!$DT:$DT,0)-1,MATCH($B96&amp;"/"&amp;O$1,Data!$1:$1,0)-1))=TRUE,"",IF(OFFSET(Data!$A$1,MATCH($A96,Data!$DT:$DT,0)-1,MATCH($B96&amp;"/"&amp;O$1,Data!$1:$1,0)-1)=0,"",OFFSET(Data!$A$1,MATCH($A96,Data!$DT:$DT,0)-1,MATCH($B96&amp;"/"&amp;O$1,Data!$1:$1,0)-1)))</f>
        <v>4.25</v>
      </c>
      <c r="P96" s="203">
        <f ca="1">IF(ISERROR(OFFSET(Data!$A$1,MATCH($A96,Data!$DT:$DT,0)-1,MATCH($B96&amp;"/"&amp;P$1,Data!$1:$1,0)-1))=TRUE,"",IF(OFFSET(Data!$A$1,MATCH($A96,Data!$DT:$DT,0)-1,MATCH($B96&amp;"/"&amp;P$1,Data!$1:$1,0)-1)=0,"",OFFSET(Data!$A$1,MATCH($A96,Data!$DT:$DT,0)-1,MATCH($B96&amp;"/"&amp;P$1,Data!$1:$1,0)-1)))</f>
        <v>4.5</v>
      </c>
      <c r="Q96" s="203">
        <f ca="1">IF(ISERROR(OFFSET(Data!$A$1,MATCH($A96,Data!$DT:$DT,0)-1,MATCH($B96&amp;"/"&amp;Q$1,Data!$1:$1,0)-1))=TRUE,"",IF(OFFSET(Data!$A$1,MATCH($A96,Data!$DT:$DT,0)-1,MATCH($B96&amp;"/"&amp;Q$1,Data!$1:$1,0)-1)=0,"",OFFSET(Data!$A$1,MATCH($A96,Data!$DT:$DT,0)-1,MATCH($B96&amp;"/"&amp;Q$1,Data!$1:$1,0)-1)))</f>
        <v>5</v>
      </c>
      <c r="R96" s="203">
        <f ca="1">IF(ISERROR(OFFSET(Data!$A$1,MATCH($A96,Data!$DT:$DT,0)-1,MATCH($B96&amp;"/"&amp;R$1,Data!$1:$1,0)-1))=TRUE,"",IF(OFFSET(Data!$A$1,MATCH($A96,Data!$DT:$DT,0)-1,MATCH($B96&amp;"/"&amp;R$1,Data!$1:$1,0)-1)=0,"",OFFSET(Data!$A$1,MATCH($A96,Data!$DT:$DT,0)-1,MATCH($B96&amp;"/"&amp;R$1,Data!$1:$1,0)-1)))</f>
        <v>3.25</v>
      </c>
      <c r="S96" s="203">
        <f ca="1">IF(ISERROR(OFFSET(Data!$A$1,MATCH($A96,Data!$DT:$DT,0)-1,MATCH($B96&amp;"/"&amp;S$1,Data!$1:$1,0)-1))=TRUE,"",IF(OFFSET(Data!$A$1,MATCH($A96,Data!$DT:$DT,0)-1,MATCH($B96&amp;"/"&amp;S$1,Data!$1:$1,0)-1)=0,"",OFFSET(Data!$A$1,MATCH($A96,Data!$DT:$DT,0)-1,MATCH($B96&amp;"/"&amp;S$1,Data!$1:$1,0)-1)))</f>
        <v>3.5</v>
      </c>
      <c r="T96" s="203">
        <f ca="1">IF(ISERROR(OFFSET(Data!$A$1,MATCH($A96,Data!$DT:$DT,0)-1,MATCH($B96&amp;"/"&amp;T$1,Data!$1:$1,0)-1))=TRUE,"",IF(OFFSET(Data!$A$1,MATCH($A96,Data!$DT:$DT,0)-1,MATCH($B96&amp;"/"&amp;T$1,Data!$1:$1,0)-1)=0,"",OFFSET(Data!$A$1,MATCH($A96,Data!$DT:$DT,0)-1,MATCH($B96&amp;"/"&amp;T$1,Data!$1:$1,0)-1)))</f>
        <v>2.75</v>
      </c>
      <c r="U96" s="207" t="str">
        <f ca="1">IF(ISERROR(OFFSET(Data!$A$1,MATCH($A96,Data!$DT:$DT,0)-1,MATCH($B96&amp;"/"&amp;U$1,Data!$1:$1,0)-1))=TRUE,"",IF(OFFSET(Data!$A$1,MATCH($A96,Data!$DT:$DT,0)-1,MATCH($B96&amp;"/"&amp;U$1,Data!$1:$1,0)-1)=0,"",OFFSET(Data!$A$1,MATCH($A96,Data!$DT:$DT,0)-1,MATCH($B96&amp;"/"&amp;U$1,Data!$1:$1,0)-1)))</f>
        <v/>
      </c>
      <c r="V96" s="203" t="str">
        <f ca="1">IF(ISERROR(OFFSET(Data!$A$1,MATCH($A96,Data!$DT:$DT,0)-1,MATCH($B96&amp;"/"&amp;V$1,Data!$1:$1,0)-1))=TRUE,"",IF(OFFSET(Data!$A$1,MATCH($A96,Data!$DT:$DT,0)-1,MATCH($B96&amp;"/"&amp;V$1,Data!$1:$1,0)-1)=0,"",OFFSET(Data!$A$1,MATCH($A96,Data!$DT:$DT,0)-1,MATCH($B96&amp;"/"&amp;V$1,Data!$1:$1,0)-1)))</f>
        <v/>
      </c>
      <c r="W96" s="208" t="str">
        <f ca="1">IF(ISERROR(OFFSET(Data!$A$1,MATCH($A96,Data!$DT:$DT,0)-1,MATCH($B96&amp;"/"&amp;W$1,Data!$1:$1,0)-1))=TRUE,"",IF(OFFSET(Data!$A$1,MATCH($A96,Data!$DT:$DT,0)-1,MATCH($B96&amp;"/"&amp;W$1,Data!$1:$1,0)-1)=0,"",OFFSET(Data!$A$1,MATCH($A96,Data!$DT:$DT,0)-1,MATCH($B96&amp;"/"&amp;W$1,Data!$1:$1,0)-1)))</f>
        <v/>
      </c>
      <c r="X96" s="208" t="str">
        <f ca="1">IF(ISERROR(OFFSET(Data!$A$1,MATCH($A96,Data!$DT:$DT,0)-1,MATCH($B96&amp;"/"&amp;X$1,Data!$1:$1,0)-1))=TRUE,"",IF(OFFSET(Data!$A$1,MATCH($A96,Data!$DT:$DT,0)-1,MATCH($B96&amp;"/"&amp;X$1,Data!$1:$1,0)-1)=0,"",OFFSET(Data!$A$1,MATCH($A96,Data!$DT:$DT,0)-1,MATCH($B96&amp;"/"&amp;X$1,Data!$1:$1,0)-1)))</f>
        <v/>
      </c>
      <c r="Y96" s="208" t="str">
        <f ca="1">IF(ISERROR(OFFSET(Data!$A$1,MATCH($A96,Data!$DT:$DT,0)-1,MATCH($B96&amp;"/"&amp;Y$1,Data!$1:$1,0)-1))=TRUE,"",IF(OFFSET(Data!$A$1,MATCH($A96,Data!$DT:$DT,0)-1,MATCH($B96&amp;"/"&amp;Y$1,Data!$1:$1,0)-1)=0,"",OFFSET(Data!$A$1,MATCH($A96,Data!$DT:$DT,0)-1,MATCH($B96&amp;"/"&amp;Y$1,Data!$1:$1,0)-1)))</f>
        <v/>
      </c>
      <c r="Z96" s="208" t="str">
        <f ca="1">IF(ISERROR(OFFSET(Data!$A$1,MATCH($A96,Data!$DT:$DT,0)-1,MATCH($B96&amp;"/"&amp;Z$1,Data!$1:$1,0)-1))=TRUE,"",IF(OFFSET(Data!$A$1,MATCH($A96,Data!$DT:$DT,0)-1,MATCH($B96&amp;"/"&amp;Z$1,Data!$1:$1,0)-1)=0,"",OFFSET(Data!$A$1,MATCH($A96,Data!$DT:$DT,0)-1,MATCH($B96&amp;"/"&amp;Z$1,Data!$1:$1,0)-1)))</f>
        <v/>
      </c>
      <c r="AA96" s="208" t="str">
        <f ca="1">IF(ISERROR(OFFSET(Data!$A$1,MATCH($A96,Data!$DT:$DT,0)-1,MATCH($B96&amp;"/"&amp;AA$1,Data!$1:$1,0)-1))=TRUE,"",IF(OFFSET(Data!$A$1,MATCH($A96,Data!$DT:$DT,0)-1,MATCH($B96&amp;"/"&amp;AA$1,Data!$1:$1,0)-1)=0,"",OFFSET(Data!$A$1,MATCH($A96,Data!$DT:$DT,0)-1,MATCH($B96&amp;"/"&amp;AA$1,Data!$1:$1,0)-1)))</f>
        <v/>
      </c>
      <c r="AB96" s="208" t="str">
        <f ca="1">IF(ISERROR(OFFSET(Data!$A$1,MATCH($A96,Data!$DT:$DT,0)-1,MATCH($B96&amp;"/"&amp;AB$1,Data!$1:$1,0)-1))=TRUE,"",IF(OFFSET(Data!$A$1,MATCH($A96,Data!$DT:$DT,0)-1,MATCH($B96&amp;"/"&amp;AB$1,Data!$1:$1,0)-1)=0,"",OFFSET(Data!$A$1,MATCH($A96,Data!$DT:$DT,0)-1,MATCH($B96&amp;"/"&amp;AB$1,Data!$1:$1,0)-1)))</f>
        <v/>
      </c>
      <c r="AC96" s="208" t="str">
        <f ca="1">IF(ISERROR(OFFSET(Data!$A$1,MATCH($A96,Data!$DT:$DT,0)-1,MATCH($B96&amp;"/"&amp;AC$1,Data!$1:$1,0)-1))=TRUE,"",IF(OFFSET(Data!$A$1,MATCH($A96,Data!$DT:$DT,0)-1,MATCH($B96&amp;"/"&amp;AC$1,Data!$1:$1,0)-1)=0,"",OFFSET(Data!$A$1,MATCH($A96,Data!$DT:$DT,0)-1,MATCH($B96&amp;"/"&amp;AC$1,Data!$1:$1,0)-1)))</f>
        <v/>
      </c>
    </row>
    <row r="97" spans="1:29" s="203" customFormat="1" x14ac:dyDescent="0.25">
      <c r="A97" s="203" t="s">
        <v>85</v>
      </c>
      <c r="B97" s="203" t="s">
        <v>30</v>
      </c>
      <c r="C97" s="203">
        <f ca="1">IF(ISERROR(OFFSET(Data!$A$1,MATCH($A97,Data!$DT:$DT,0)-1,MATCH($B97&amp;"/"&amp;C$1,Data!$1:$1,0)-1))=TRUE,"",IF(OFFSET(Data!$A$1,MATCH($A97,Data!$DT:$DT,0)-1,MATCH($B97&amp;"/"&amp;C$1,Data!$1:$1,0)-1)=0,"",OFFSET(Data!$A$1,MATCH($A97,Data!$DT:$DT,0)-1,MATCH($B97&amp;"/"&amp;C$1,Data!$1:$1,0)-1)))</f>
        <v>4.4000000000000004</v>
      </c>
      <c r="D97" s="203">
        <f ca="1">IF(ISERROR(OFFSET(Data!$A$1,MATCH($A97,Data!$DT:$DT,0)-1,MATCH($B97&amp;"/"&amp;D$1,Data!$1:$1,0)-1))=TRUE,"",IF(OFFSET(Data!$A$1,MATCH($A97,Data!$DT:$DT,0)-1,MATCH($B97&amp;"/"&amp;D$1,Data!$1:$1,0)-1)=0,"",OFFSET(Data!$A$1,MATCH($A97,Data!$DT:$DT,0)-1,MATCH($B97&amp;"/"&amp;D$1,Data!$1:$1,0)-1)))</f>
        <v>4.4000000000000004</v>
      </c>
      <c r="E97" s="203">
        <f ca="1">IF(ISERROR(OFFSET(Data!$A$1,MATCH($A97,Data!$DT:$DT,0)-1,MATCH($B97&amp;"/"&amp;E$1,Data!$1:$1,0)-1))=TRUE,"",IF(OFFSET(Data!$A$1,MATCH($A97,Data!$DT:$DT,0)-1,MATCH($B97&amp;"/"&amp;E$1,Data!$1:$1,0)-1)=0,"",OFFSET(Data!$A$1,MATCH($A97,Data!$DT:$DT,0)-1,MATCH($B97&amp;"/"&amp;E$1,Data!$1:$1,0)-1)))</f>
        <v>3.6</v>
      </c>
      <c r="F97" s="203">
        <f ca="1">IF(ISERROR(OFFSET(Data!$A$1,MATCH($A97,Data!$DT:$DT,0)-1,MATCH($B97&amp;"/"&amp;F$1,Data!$1:$1,0)-1))=TRUE,"",IF(OFFSET(Data!$A$1,MATCH($A97,Data!$DT:$DT,0)-1,MATCH($B97&amp;"/"&amp;F$1,Data!$1:$1,0)-1)=0,"",OFFSET(Data!$A$1,MATCH($A97,Data!$DT:$DT,0)-1,MATCH($B97&amp;"/"&amp;F$1,Data!$1:$1,0)-1)))</f>
        <v>5.2</v>
      </c>
      <c r="G97" s="203">
        <f ca="1">IF(ISERROR(OFFSET(Data!$A$1,MATCH($A97,Data!$DT:$DT,0)-1,MATCH($B97&amp;"/"&amp;G$1,Data!$1:$1,0)-1))=TRUE,"",IF(OFFSET(Data!$A$1,MATCH($A97,Data!$DT:$DT,0)-1,MATCH($B97&amp;"/"&amp;G$1,Data!$1:$1,0)-1)=0,"",OFFSET(Data!$A$1,MATCH($A97,Data!$DT:$DT,0)-1,MATCH($B97&amp;"/"&amp;G$1,Data!$1:$1,0)-1)))</f>
        <v>2.8</v>
      </c>
      <c r="H97" s="203">
        <f ca="1">IF(ISERROR(OFFSET(Data!$A$1,MATCH($A97,Data!$DT:$DT,0)-1,MATCH($B97&amp;"/"&amp;H$1,Data!$1:$1,0)-1))=TRUE,"",IF(OFFSET(Data!$A$1,MATCH($A97,Data!$DT:$DT,0)-1,MATCH($B97&amp;"/"&amp;H$1,Data!$1:$1,0)-1)=0,"",OFFSET(Data!$A$1,MATCH($A97,Data!$DT:$DT,0)-1,MATCH($B97&amp;"/"&amp;H$1,Data!$1:$1,0)-1)))</f>
        <v>3.8</v>
      </c>
      <c r="I97" s="203">
        <f ca="1">IF(ISERROR(OFFSET(Data!$A$1,MATCH($A97,Data!$DT:$DT,0)-1,MATCH($B97&amp;"/"&amp;I$1,Data!$1:$1,0)-1))=TRUE,"",IF(OFFSET(Data!$A$1,MATCH($A97,Data!$DT:$DT,0)-1,MATCH($B97&amp;"/"&amp;I$1,Data!$1:$1,0)-1)=0,"",OFFSET(Data!$A$1,MATCH($A97,Data!$DT:$DT,0)-1,MATCH($B97&amp;"/"&amp;I$1,Data!$1:$1,0)-1)))</f>
        <v>4.4000000000000004</v>
      </c>
      <c r="J97" s="203">
        <f ca="1">IF(ISERROR(OFFSET(Data!$A$1,MATCH($A97,Data!$DT:$DT,0)-1,MATCH($B97&amp;"/"&amp;J$1,Data!$1:$1,0)-1))=TRUE,"",IF(OFFSET(Data!$A$1,MATCH($A97,Data!$DT:$DT,0)-1,MATCH($B97&amp;"/"&amp;J$1,Data!$1:$1,0)-1)=0,"",OFFSET(Data!$A$1,MATCH($A97,Data!$DT:$DT,0)-1,MATCH($B97&amp;"/"&amp;J$1,Data!$1:$1,0)-1)))</f>
        <v>4</v>
      </c>
      <c r="K97" s="203">
        <f ca="1">IF(ISERROR(OFFSET(Data!$A$1,MATCH($A97,Data!$DT:$DT,0)-1,MATCH($B97&amp;"/"&amp;K$1,Data!$1:$1,0)-1))=TRUE,"",IF(OFFSET(Data!$A$1,MATCH($A97,Data!$DT:$DT,0)-1,MATCH($B97&amp;"/"&amp;K$1,Data!$1:$1,0)-1)=0,"",OFFSET(Data!$A$1,MATCH($A97,Data!$DT:$DT,0)-1,MATCH($B97&amp;"/"&amp;K$1,Data!$1:$1,0)-1)))</f>
        <v>2.8</v>
      </c>
      <c r="L97" s="203">
        <f ca="1">IF(ISERROR(OFFSET(Data!$A$1,MATCH($A97,Data!$DT:$DT,0)-1,MATCH($B97&amp;"/"&amp;L$1,Data!$1:$1,0)-1))=TRUE,"",IF(OFFSET(Data!$A$1,MATCH($A97,Data!$DT:$DT,0)-1,MATCH($B97&amp;"/"&amp;L$1,Data!$1:$1,0)-1)=0,"",OFFSET(Data!$A$1,MATCH($A97,Data!$DT:$DT,0)-1,MATCH($B97&amp;"/"&amp;L$1,Data!$1:$1,0)-1)))</f>
        <v>3.4</v>
      </c>
      <c r="M97" s="203">
        <f ca="1">IF(ISERROR(OFFSET(Data!$A$1,MATCH($A97,Data!$DT:$DT,0)-1,MATCH($B97&amp;"/"&amp;M$1,Data!$1:$1,0)-1))=TRUE,"",IF(OFFSET(Data!$A$1,MATCH($A97,Data!$DT:$DT,0)-1,MATCH($B97&amp;"/"&amp;M$1,Data!$1:$1,0)-1)=0,"",OFFSET(Data!$A$1,MATCH($A97,Data!$DT:$DT,0)-1,MATCH($B97&amp;"/"&amp;M$1,Data!$1:$1,0)-1)))</f>
        <v>3.2</v>
      </c>
      <c r="N97" s="203">
        <f ca="1">IF(ISERROR(OFFSET(Data!$A$1,MATCH($A97,Data!$DT:$DT,0)-1,MATCH($B97&amp;"/"&amp;N$1,Data!$1:$1,0)-1))=TRUE,"",IF(OFFSET(Data!$A$1,MATCH($A97,Data!$DT:$DT,0)-1,MATCH($B97&amp;"/"&amp;N$1,Data!$1:$1,0)-1)=0,"",OFFSET(Data!$A$1,MATCH($A97,Data!$DT:$DT,0)-1,MATCH($B97&amp;"/"&amp;N$1,Data!$1:$1,0)-1)))</f>
        <v>2.6</v>
      </c>
      <c r="O97" s="203">
        <f ca="1">IF(ISERROR(OFFSET(Data!$A$1,MATCH($A97,Data!$DT:$DT,0)-1,MATCH($B97&amp;"/"&amp;O$1,Data!$1:$1,0)-1))=TRUE,"",IF(OFFSET(Data!$A$1,MATCH($A97,Data!$DT:$DT,0)-1,MATCH($B97&amp;"/"&amp;O$1,Data!$1:$1,0)-1)=0,"",OFFSET(Data!$A$1,MATCH($A97,Data!$DT:$DT,0)-1,MATCH($B97&amp;"/"&amp;O$1,Data!$1:$1,0)-1)))</f>
        <v>4.2</v>
      </c>
      <c r="P97" s="203">
        <f ca="1">IF(ISERROR(OFFSET(Data!$A$1,MATCH($A97,Data!$DT:$DT,0)-1,MATCH($B97&amp;"/"&amp;P$1,Data!$1:$1,0)-1))=TRUE,"",IF(OFFSET(Data!$A$1,MATCH($A97,Data!$DT:$DT,0)-1,MATCH($B97&amp;"/"&amp;P$1,Data!$1:$1,0)-1)=0,"",OFFSET(Data!$A$1,MATCH($A97,Data!$DT:$DT,0)-1,MATCH($B97&amp;"/"&amp;P$1,Data!$1:$1,0)-1)))</f>
        <v>4.5999999999999996</v>
      </c>
      <c r="Q97" s="203">
        <f ca="1">IF(ISERROR(OFFSET(Data!$A$1,MATCH($A97,Data!$DT:$DT,0)-1,MATCH($B97&amp;"/"&amp;Q$1,Data!$1:$1,0)-1))=TRUE,"",IF(OFFSET(Data!$A$1,MATCH($A97,Data!$DT:$DT,0)-1,MATCH($B97&amp;"/"&amp;Q$1,Data!$1:$1,0)-1)=0,"",OFFSET(Data!$A$1,MATCH($A97,Data!$DT:$DT,0)-1,MATCH($B97&amp;"/"&amp;Q$1,Data!$1:$1,0)-1)))</f>
        <v>5.2</v>
      </c>
      <c r="R97" s="203">
        <f ca="1">IF(ISERROR(OFFSET(Data!$A$1,MATCH($A97,Data!$DT:$DT,0)-1,MATCH($B97&amp;"/"&amp;R$1,Data!$1:$1,0)-1))=TRUE,"",IF(OFFSET(Data!$A$1,MATCH($A97,Data!$DT:$DT,0)-1,MATCH($B97&amp;"/"&amp;R$1,Data!$1:$1,0)-1)=0,"",OFFSET(Data!$A$1,MATCH($A97,Data!$DT:$DT,0)-1,MATCH($B97&amp;"/"&amp;R$1,Data!$1:$1,0)-1)))</f>
        <v>3</v>
      </c>
      <c r="S97" s="203">
        <f ca="1">IF(ISERROR(OFFSET(Data!$A$1,MATCH($A97,Data!$DT:$DT,0)-1,MATCH($B97&amp;"/"&amp;S$1,Data!$1:$1,0)-1))=TRUE,"",IF(OFFSET(Data!$A$1,MATCH($A97,Data!$DT:$DT,0)-1,MATCH($B97&amp;"/"&amp;S$1,Data!$1:$1,0)-1)=0,"",OFFSET(Data!$A$1,MATCH($A97,Data!$DT:$DT,0)-1,MATCH($B97&amp;"/"&amp;S$1,Data!$1:$1,0)-1)))</f>
        <v>3.8</v>
      </c>
      <c r="T97" s="203">
        <f ca="1">IF(ISERROR(OFFSET(Data!$A$1,MATCH($A97,Data!$DT:$DT,0)-1,MATCH($B97&amp;"/"&amp;T$1,Data!$1:$1,0)-1))=TRUE,"",IF(OFFSET(Data!$A$1,MATCH($A97,Data!$DT:$DT,0)-1,MATCH($B97&amp;"/"&amp;T$1,Data!$1:$1,0)-1)=0,"",OFFSET(Data!$A$1,MATCH($A97,Data!$DT:$DT,0)-1,MATCH($B97&amp;"/"&amp;T$1,Data!$1:$1,0)-1)))</f>
        <v>2.8</v>
      </c>
      <c r="U97" s="207" t="str">
        <f ca="1">IF(ISERROR(OFFSET(Data!$A$1,MATCH($A97,Data!$DT:$DT,0)-1,MATCH($B97&amp;"/"&amp;U$1,Data!$1:$1,0)-1))=TRUE,"",IF(OFFSET(Data!$A$1,MATCH($A97,Data!$DT:$DT,0)-1,MATCH($B97&amp;"/"&amp;U$1,Data!$1:$1,0)-1)=0,"",OFFSET(Data!$A$1,MATCH($A97,Data!$DT:$DT,0)-1,MATCH($B97&amp;"/"&amp;U$1,Data!$1:$1,0)-1)))</f>
        <v/>
      </c>
      <c r="V97" s="203" t="str">
        <f ca="1">IF(ISERROR(OFFSET(Data!$A$1,MATCH($A97,Data!$DT:$DT,0)-1,MATCH($B97&amp;"/"&amp;V$1,Data!$1:$1,0)-1))=TRUE,"",IF(OFFSET(Data!$A$1,MATCH($A97,Data!$DT:$DT,0)-1,MATCH($B97&amp;"/"&amp;V$1,Data!$1:$1,0)-1)=0,"",OFFSET(Data!$A$1,MATCH($A97,Data!$DT:$DT,0)-1,MATCH($B97&amp;"/"&amp;V$1,Data!$1:$1,0)-1)))</f>
        <v/>
      </c>
      <c r="W97" s="208" t="str">
        <f ca="1">IF(ISERROR(OFFSET(Data!$A$1,MATCH($A97,Data!$DT:$DT,0)-1,MATCH($B97&amp;"/"&amp;W$1,Data!$1:$1,0)-1))=TRUE,"",IF(OFFSET(Data!$A$1,MATCH($A97,Data!$DT:$DT,0)-1,MATCH($B97&amp;"/"&amp;W$1,Data!$1:$1,0)-1)=0,"",OFFSET(Data!$A$1,MATCH($A97,Data!$DT:$DT,0)-1,MATCH($B97&amp;"/"&amp;W$1,Data!$1:$1,0)-1)))</f>
        <v/>
      </c>
      <c r="X97" s="208" t="str">
        <f ca="1">IF(ISERROR(OFFSET(Data!$A$1,MATCH($A97,Data!$DT:$DT,0)-1,MATCH($B97&amp;"/"&amp;X$1,Data!$1:$1,0)-1))=TRUE,"",IF(OFFSET(Data!$A$1,MATCH($A97,Data!$DT:$DT,0)-1,MATCH($B97&amp;"/"&amp;X$1,Data!$1:$1,0)-1)=0,"",OFFSET(Data!$A$1,MATCH($A97,Data!$DT:$DT,0)-1,MATCH($B97&amp;"/"&amp;X$1,Data!$1:$1,0)-1)))</f>
        <v/>
      </c>
      <c r="Y97" s="208" t="str">
        <f ca="1">IF(ISERROR(OFFSET(Data!$A$1,MATCH($A97,Data!$DT:$DT,0)-1,MATCH($B97&amp;"/"&amp;Y$1,Data!$1:$1,0)-1))=TRUE,"",IF(OFFSET(Data!$A$1,MATCH($A97,Data!$DT:$DT,0)-1,MATCH($B97&amp;"/"&amp;Y$1,Data!$1:$1,0)-1)=0,"",OFFSET(Data!$A$1,MATCH($A97,Data!$DT:$DT,0)-1,MATCH($B97&amp;"/"&amp;Y$1,Data!$1:$1,0)-1)))</f>
        <v/>
      </c>
      <c r="Z97" s="208" t="str">
        <f ca="1">IF(ISERROR(OFFSET(Data!$A$1,MATCH($A97,Data!$DT:$DT,0)-1,MATCH($B97&amp;"/"&amp;Z$1,Data!$1:$1,0)-1))=TRUE,"",IF(OFFSET(Data!$A$1,MATCH($A97,Data!$DT:$DT,0)-1,MATCH($B97&amp;"/"&amp;Z$1,Data!$1:$1,0)-1)=0,"",OFFSET(Data!$A$1,MATCH($A97,Data!$DT:$DT,0)-1,MATCH($B97&amp;"/"&amp;Z$1,Data!$1:$1,0)-1)))</f>
        <v/>
      </c>
      <c r="AA97" s="208" t="str">
        <f ca="1">IF(ISERROR(OFFSET(Data!$A$1,MATCH($A97,Data!$DT:$DT,0)-1,MATCH($B97&amp;"/"&amp;AA$1,Data!$1:$1,0)-1))=TRUE,"",IF(OFFSET(Data!$A$1,MATCH($A97,Data!$DT:$DT,0)-1,MATCH($B97&amp;"/"&amp;AA$1,Data!$1:$1,0)-1)=0,"",OFFSET(Data!$A$1,MATCH($A97,Data!$DT:$DT,0)-1,MATCH($B97&amp;"/"&amp;AA$1,Data!$1:$1,0)-1)))</f>
        <v/>
      </c>
      <c r="AB97" s="208" t="str">
        <f ca="1">IF(ISERROR(OFFSET(Data!$A$1,MATCH($A97,Data!$DT:$DT,0)-1,MATCH($B97&amp;"/"&amp;AB$1,Data!$1:$1,0)-1))=TRUE,"",IF(OFFSET(Data!$A$1,MATCH($A97,Data!$DT:$DT,0)-1,MATCH($B97&amp;"/"&amp;AB$1,Data!$1:$1,0)-1)=0,"",OFFSET(Data!$A$1,MATCH($A97,Data!$DT:$DT,0)-1,MATCH($B97&amp;"/"&amp;AB$1,Data!$1:$1,0)-1)))</f>
        <v/>
      </c>
      <c r="AC97" s="208" t="str">
        <f ca="1">IF(ISERROR(OFFSET(Data!$A$1,MATCH($A97,Data!$DT:$DT,0)-1,MATCH($B97&amp;"/"&amp;AC$1,Data!$1:$1,0)-1))=TRUE,"",IF(OFFSET(Data!$A$1,MATCH($A97,Data!$DT:$DT,0)-1,MATCH($B97&amp;"/"&amp;AC$1,Data!$1:$1,0)-1)=0,"",OFFSET(Data!$A$1,MATCH($A97,Data!$DT:$DT,0)-1,MATCH($B97&amp;"/"&amp;AC$1,Data!$1:$1,0)-1)))</f>
        <v/>
      </c>
    </row>
    <row r="98" spans="1:29" s="203" customFormat="1" x14ac:dyDescent="0.25">
      <c r="A98" s="203" t="s">
        <v>191</v>
      </c>
      <c r="B98" s="203" t="s">
        <v>31</v>
      </c>
      <c r="C98" s="203">
        <f ca="1">IF(ISERROR(OFFSET(Data!$A$1,MATCH($A98,Data!$DT:$DT,0)-1,MATCH($B98&amp;"/"&amp;C$1,Data!$1:$1,0)-1))=TRUE,"",IF(OFFSET(Data!$A$1,MATCH($A98,Data!$DT:$DT,0)-1,MATCH($B98&amp;"/"&amp;C$1,Data!$1:$1,0)-1)=0,"",OFFSET(Data!$A$1,MATCH($A98,Data!$DT:$DT,0)-1,MATCH($B98&amp;"/"&amp;C$1,Data!$1:$1,0)-1)))</f>
        <v>3</v>
      </c>
      <c r="D98" s="203">
        <f ca="1">IF(ISERROR(OFFSET(Data!$A$1,MATCH($A98,Data!$DT:$DT,0)-1,MATCH($B98&amp;"/"&amp;D$1,Data!$1:$1,0)-1))=TRUE,"",IF(OFFSET(Data!$A$1,MATCH($A98,Data!$DT:$DT,0)-1,MATCH($B98&amp;"/"&amp;D$1,Data!$1:$1,0)-1)=0,"",OFFSET(Data!$A$1,MATCH($A98,Data!$DT:$DT,0)-1,MATCH($B98&amp;"/"&amp;D$1,Data!$1:$1,0)-1)))</f>
        <v>3</v>
      </c>
      <c r="E98" s="203">
        <f ca="1">IF(ISERROR(OFFSET(Data!$A$1,MATCH($A98,Data!$DT:$DT,0)-1,MATCH($B98&amp;"/"&amp;E$1,Data!$1:$1,0)-1))=TRUE,"",IF(OFFSET(Data!$A$1,MATCH($A98,Data!$DT:$DT,0)-1,MATCH($B98&amp;"/"&amp;E$1,Data!$1:$1,0)-1)=0,"",OFFSET(Data!$A$1,MATCH($A98,Data!$DT:$DT,0)-1,MATCH($B98&amp;"/"&amp;E$1,Data!$1:$1,0)-1)))</f>
        <v>3</v>
      </c>
      <c r="F98" s="203">
        <f ca="1">IF(ISERROR(OFFSET(Data!$A$1,MATCH($A98,Data!$DT:$DT,0)-1,MATCH($B98&amp;"/"&amp;F$1,Data!$1:$1,0)-1))=TRUE,"",IF(OFFSET(Data!$A$1,MATCH($A98,Data!$DT:$DT,0)-1,MATCH($B98&amp;"/"&amp;F$1,Data!$1:$1,0)-1)=0,"",OFFSET(Data!$A$1,MATCH($A98,Data!$DT:$DT,0)-1,MATCH($B98&amp;"/"&amp;F$1,Data!$1:$1,0)-1)))</f>
        <v>4</v>
      </c>
      <c r="G98" s="203" t="str">
        <f ca="1">IF(ISERROR(OFFSET(Data!$A$1,MATCH($A98,Data!$DT:$DT,0)-1,MATCH($B98&amp;"/"&amp;G$1,Data!$1:$1,0)-1))=TRUE,"",IF(OFFSET(Data!$A$1,MATCH($A98,Data!$DT:$DT,0)-1,MATCH($B98&amp;"/"&amp;G$1,Data!$1:$1,0)-1)=0,"",OFFSET(Data!$A$1,MATCH($A98,Data!$DT:$DT,0)-1,MATCH($B98&amp;"/"&amp;G$1,Data!$1:$1,0)-1)))</f>
        <v/>
      </c>
      <c r="H98" s="203">
        <f ca="1">IF(ISERROR(OFFSET(Data!$A$1,MATCH($A98,Data!$DT:$DT,0)-1,MATCH($B98&amp;"/"&amp;H$1,Data!$1:$1,0)-1))=TRUE,"",IF(OFFSET(Data!$A$1,MATCH($A98,Data!$DT:$DT,0)-1,MATCH($B98&amp;"/"&amp;H$1,Data!$1:$1,0)-1)=0,"",OFFSET(Data!$A$1,MATCH($A98,Data!$DT:$DT,0)-1,MATCH($B98&amp;"/"&amp;H$1,Data!$1:$1,0)-1)))</f>
        <v>6</v>
      </c>
      <c r="I98" s="203">
        <f ca="1">IF(ISERROR(OFFSET(Data!$A$1,MATCH($A98,Data!$DT:$DT,0)-1,MATCH($B98&amp;"/"&amp;I$1,Data!$1:$1,0)-1))=TRUE,"",IF(OFFSET(Data!$A$1,MATCH($A98,Data!$DT:$DT,0)-1,MATCH($B98&amp;"/"&amp;I$1,Data!$1:$1,0)-1)=0,"",OFFSET(Data!$A$1,MATCH($A98,Data!$DT:$DT,0)-1,MATCH($B98&amp;"/"&amp;I$1,Data!$1:$1,0)-1)))</f>
        <v>4</v>
      </c>
      <c r="J98" s="203">
        <f ca="1">IF(ISERROR(OFFSET(Data!$A$1,MATCH($A98,Data!$DT:$DT,0)-1,MATCH($B98&amp;"/"&amp;J$1,Data!$1:$1,0)-1))=TRUE,"",IF(OFFSET(Data!$A$1,MATCH($A98,Data!$DT:$DT,0)-1,MATCH($B98&amp;"/"&amp;J$1,Data!$1:$1,0)-1)=0,"",OFFSET(Data!$A$1,MATCH($A98,Data!$DT:$DT,0)-1,MATCH($B98&amp;"/"&amp;J$1,Data!$1:$1,0)-1)))</f>
        <v>3</v>
      </c>
      <c r="K98" s="203" t="str">
        <f ca="1">IF(ISERROR(OFFSET(Data!$A$1,MATCH($A98,Data!$DT:$DT,0)-1,MATCH($B98&amp;"/"&amp;K$1,Data!$1:$1,0)-1))=TRUE,"",IF(OFFSET(Data!$A$1,MATCH($A98,Data!$DT:$DT,0)-1,MATCH($B98&amp;"/"&amp;K$1,Data!$1:$1,0)-1)=0,"",OFFSET(Data!$A$1,MATCH($A98,Data!$DT:$DT,0)-1,MATCH($B98&amp;"/"&amp;K$1,Data!$1:$1,0)-1)))</f>
        <v/>
      </c>
      <c r="L98" s="203" t="str">
        <f ca="1">IF(ISERROR(OFFSET(Data!$A$1,MATCH($A98,Data!$DT:$DT,0)-1,MATCH($B98&amp;"/"&amp;L$1,Data!$1:$1,0)-1))=TRUE,"",IF(OFFSET(Data!$A$1,MATCH($A98,Data!$DT:$DT,0)-1,MATCH($B98&amp;"/"&amp;L$1,Data!$1:$1,0)-1)=0,"",OFFSET(Data!$A$1,MATCH($A98,Data!$DT:$DT,0)-1,MATCH($B98&amp;"/"&amp;L$1,Data!$1:$1,0)-1)))</f>
        <v/>
      </c>
      <c r="M98" s="203">
        <f ca="1">IF(ISERROR(OFFSET(Data!$A$1,MATCH($A98,Data!$DT:$DT,0)-1,MATCH($B98&amp;"/"&amp;M$1,Data!$1:$1,0)-1))=TRUE,"",IF(OFFSET(Data!$A$1,MATCH($A98,Data!$DT:$DT,0)-1,MATCH($B98&amp;"/"&amp;M$1,Data!$1:$1,0)-1)=0,"",OFFSET(Data!$A$1,MATCH($A98,Data!$DT:$DT,0)-1,MATCH($B98&amp;"/"&amp;M$1,Data!$1:$1,0)-1)))</f>
        <v>5</v>
      </c>
      <c r="N98" s="203">
        <f ca="1">IF(ISERROR(OFFSET(Data!$A$1,MATCH($A98,Data!$DT:$DT,0)-1,MATCH($B98&amp;"/"&amp;N$1,Data!$1:$1,0)-1))=TRUE,"",IF(OFFSET(Data!$A$1,MATCH($A98,Data!$DT:$DT,0)-1,MATCH($B98&amp;"/"&amp;N$1,Data!$1:$1,0)-1)=0,"",OFFSET(Data!$A$1,MATCH($A98,Data!$DT:$DT,0)-1,MATCH($B98&amp;"/"&amp;N$1,Data!$1:$1,0)-1)))</f>
        <v>4</v>
      </c>
      <c r="O98" s="203" t="str">
        <f ca="1">IF(ISERROR(OFFSET(Data!$A$1,MATCH($A98,Data!$DT:$DT,0)-1,MATCH($B98&amp;"/"&amp;O$1,Data!$1:$1,0)-1))=TRUE,"",IF(OFFSET(Data!$A$1,MATCH($A98,Data!$DT:$DT,0)-1,MATCH($B98&amp;"/"&amp;O$1,Data!$1:$1,0)-1)=0,"",OFFSET(Data!$A$1,MATCH($A98,Data!$DT:$DT,0)-1,MATCH($B98&amp;"/"&amp;O$1,Data!$1:$1,0)-1)))</f>
        <v/>
      </c>
      <c r="P98" s="203" t="str">
        <f ca="1">IF(ISERROR(OFFSET(Data!$A$1,MATCH($A98,Data!$DT:$DT,0)-1,MATCH($B98&amp;"/"&amp;P$1,Data!$1:$1,0)-1))=TRUE,"",IF(OFFSET(Data!$A$1,MATCH($A98,Data!$DT:$DT,0)-1,MATCH($B98&amp;"/"&amp;P$1,Data!$1:$1,0)-1)=0,"",OFFSET(Data!$A$1,MATCH($A98,Data!$DT:$DT,0)-1,MATCH($B98&amp;"/"&amp;P$1,Data!$1:$1,0)-1)))</f>
        <v/>
      </c>
      <c r="Q98" s="203" t="str">
        <f ca="1">IF(ISERROR(OFFSET(Data!$A$1,MATCH($A98,Data!$DT:$DT,0)-1,MATCH($B98&amp;"/"&amp;Q$1,Data!$1:$1,0)-1))=TRUE,"",IF(OFFSET(Data!$A$1,MATCH($A98,Data!$DT:$DT,0)-1,MATCH($B98&amp;"/"&amp;Q$1,Data!$1:$1,0)-1)=0,"",OFFSET(Data!$A$1,MATCH($A98,Data!$DT:$DT,0)-1,MATCH($B98&amp;"/"&amp;Q$1,Data!$1:$1,0)-1)))</f>
        <v/>
      </c>
      <c r="R98" s="203" t="str">
        <f ca="1">IF(ISERROR(OFFSET(Data!$A$1,MATCH($A98,Data!$DT:$DT,0)-1,MATCH($B98&amp;"/"&amp;R$1,Data!$1:$1,0)-1))=TRUE,"",IF(OFFSET(Data!$A$1,MATCH($A98,Data!$DT:$DT,0)-1,MATCH($B98&amp;"/"&amp;R$1,Data!$1:$1,0)-1)=0,"",OFFSET(Data!$A$1,MATCH($A98,Data!$DT:$DT,0)-1,MATCH($B98&amp;"/"&amp;R$1,Data!$1:$1,0)-1)))</f>
        <v/>
      </c>
      <c r="S98" s="203" t="str">
        <f ca="1">IF(ISERROR(OFFSET(Data!$A$1,MATCH($A98,Data!$DT:$DT,0)-1,MATCH($B98&amp;"/"&amp;S$1,Data!$1:$1,0)-1))=TRUE,"",IF(OFFSET(Data!$A$1,MATCH($A98,Data!$DT:$DT,0)-1,MATCH($B98&amp;"/"&amp;S$1,Data!$1:$1,0)-1)=0,"",OFFSET(Data!$A$1,MATCH($A98,Data!$DT:$DT,0)-1,MATCH($B98&amp;"/"&amp;S$1,Data!$1:$1,0)-1)))</f>
        <v/>
      </c>
      <c r="T98" s="203" t="str">
        <f ca="1">IF(ISERROR(OFFSET(Data!$A$1,MATCH($A98,Data!$DT:$DT,0)-1,MATCH($B98&amp;"/"&amp;T$1,Data!$1:$1,0)-1))=TRUE,"",IF(OFFSET(Data!$A$1,MATCH($A98,Data!$DT:$DT,0)-1,MATCH($B98&amp;"/"&amp;T$1,Data!$1:$1,0)-1)=0,"",OFFSET(Data!$A$1,MATCH($A98,Data!$DT:$DT,0)-1,MATCH($B98&amp;"/"&amp;T$1,Data!$1:$1,0)-1)))</f>
        <v/>
      </c>
      <c r="U98" s="207" t="str">
        <f ca="1">IF(ISERROR(OFFSET(Data!$A$1,MATCH($A98,Data!$DT:$DT,0)-1,MATCH($B98&amp;"/"&amp;U$1,Data!$1:$1,0)-1))=TRUE,"",IF(OFFSET(Data!$A$1,MATCH($A98,Data!$DT:$DT,0)-1,MATCH($B98&amp;"/"&amp;U$1,Data!$1:$1,0)-1)=0,"",OFFSET(Data!$A$1,MATCH($A98,Data!$DT:$DT,0)-1,MATCH($B98&amp;"/"&amp;U$1,Data!$1:$1,0)-1)))</f>
        <v/>
      </c>
      <c r="V98" s="203" t="str">
        <f ca="1">IF(ISERROR(OFFSET(Data!$A$1,MATCH($A98,Data!$DT:$DT,0)-1,MATCH($B98&amp;"/"&amp;V$1,Data!$1:$1,0)-1))=TRUE,"",IF(OFFSET(Data!$A$1,MATCH($A98,Data!$DT:$DT,0)-1,MATCH($B98&amp;"/"&amp;V$1,Data!$1:$1,0)-1)=0,"",OFFSET(Data!$A$1,MATCH($A98,Data!$DT:$DT,0)-1,MATCH($B98&amp;"/"&amp;V$1,Data!$1:$1,0)-1)))</f>
        <v/>
      </c>
      <c r="W98" s="208" t="str">
        <f ca="1">IF(ISERROR(OFFSET(Data!$A$1,MATCH($A98,Data!$DT:$DT,0)-1,MATCH($B98&amp;"/"&amp;W$1,Data!$1:$1,0)-1))=TRUE,"",IF(OFFSET(Data!$A$1,MATCH($A98,Data!$DT:$DT,0)-1,MATCH($B98&amp;"/"&amp;W$1,Data!$1:$1,0)-1)=0,"",OFFSET(Data!$A$1,MATCH($A98,Data!$DT:$DT,0)-1,MATCH($B98&amp;"/"&amp;W$1,Data!$1:$1,0)-1)))</f>
        <v/>
      </c>
      <c r="X98" s="208" t="str">
        <f ca="1">IF(ISERROR(OFFSET(Data!$A$1,MATCH($A98,Data!$DT:$DT,0)-1,MATCH($B98&amp;"/"&amp;X$1,Data!$1:$1,0)-1))=TRUE,"",IF(OFFSET(Data!$A$1,MATCH($A98,Data!$DT:$DT,0)-1,MATCH($B98&amp;"/"&amp;X$1,Data!$1:$1,0)-1)=0,"",OFFSET(Data!$A$1,MATCH($A98,Data!$DT:$DT,0)-1,MATCH($B98&amp;"/"&amp;X$1,Data!$1:$1,0)-1)))</f>
        <v/>
      </c>
      <c r="Y98" s="208" t="str">
        <f ca="1">IF(ISERROR(OFFSET(Data!$A$1,MATCH($A98,Data!$DT:$DT,0)-1,MATCH($B98&amp;"/"&amp;Y$1,Data!$1:$1,0)-1))=TRUE,"",IF(OFFSET(Data!$A$1,MATCH($A98,Data!$DT:$DT,0)-1,MATCH($B98&amp;"/"&amp;Y$1,Data!$1:$1,0)-1)=0,"",OFFSET(Data!$A$1,MATCH($A98,Data!$DT:$DT,0)-1,MATCH($B98&amp;"/"&amp;Y$1,Data!$1:$1,0)-1)))</f>
        <v/>
      </c>
      <c r="Z98" s="208" t="str">
        <f ca="1">IF(ISERROR(OFFSET(Data!$A$1,MATCH($A98,Data!$DT:$DT,0)-1,MATCH($B98&amp;"/"&amp;Z$1,Data!$1:$1,0)-1))=TRUE,"",IF(OFFSET(Data!$A$1,MATCH($A98,Data!$DT:$DT,0)-1,MATCH($B98&amp;"/"&amp;Z$1,Data!$1:$1,0)-1)=0,"",OFFSET(Data!$A$1,MATCH($A98,Data!$DT:$DT,0)-1,MATCH($B98&amp;"/"&amp;Z$1,Data!$1:$1,0)-1)))</f>
        <v/>
      </c>
      <c r="AA98" s="208" t="str">
        <f ca="1">IF(ISERROR(OFFSET(Data!$A$1,MATCH($A98,Data!$DT:$DT,0)-1,MATCH($B98&amp;"/"&amp;AA$1,Data!$1:$1,0)-1))=TRUE,"",IF(OFFSET(Data!$A$1,MATCH($A98,Data!$DT:$DT,0)-1,MATCH($B98&amp;"/"&amp;AA$1,Data!$1:$1,0)-1)=0,"",OFFSET(Data!$A$1,MATCH($A98,Data!$DT:$DT,0)-1,MATCH($B98&amp;"/"&amp;AA$1,Data!$1:$1,0)-1)))</f>
        <v/>
      </c>
      <c r="AB98" s="208" t="str">
        <f ca="1">IF(ISERROR(OFFSET(Data!$A$1,MATCH($A98,Data!$DT:$DT,0)-1,MATCH($B98&amp;"/"&amp;AB$1,Data!$1:$1,0)-1))=TRUE,"",IF(OFFSET(Data!$A$1,MATCH($A98,Data!$DT:$DT,0)-1,MATCH($B98&amp;"/"&amp;AB$1,Data!$1:$1,0)-1)=0,"",OFFSET(Data!$A$1,MATCH($A98,Data!$DT:$DT,0)-1,MATCH($B98&amp;"/"&amp;AB$1,Data!$1:$1,0)-1)))</f>
        <v/>
      </c>
      <c r="AC98" s="208" t="str">
        <f ca="1">IF(ISERROR(OFFSET(Data!$A$1,MATCH($A98,Data!$DT:$DT,0)-1,MATCH($B98&amp;"/"&amp;AC$1,Data!$1:$1,0)-1))=TRUE,"",IF(OFFSET(Data!$A$1,MATCH($A98,Data!$DT:$DT,0)-1,MATCH($B98&amp;"/"&amp;AC$1,Data!$1:$1,0)-1)=0,"",OFFSET(Data!$A$1,MATCH($A98,Data!$DT:$DT,0)-1,MATCH($B98&amp;"/"&amp;AC$1,Data!$1:$1,0)-1)))</f>
        <v/>
      </c>
    </row>
    <row r="99" spans="1:29" s="203" customFormat="1" x14ac:dyDescent="0.25">
      <c r="A99" s="203" t="s">
        <v>71</v>
      </c>
      <c r="B99" s="203" t="s">
        <v>31</v>
      </c>
      <c r="C99" s="203">
        <f ca="1">IF(ISERROR(OFFSET(Data!$A$1,MATCH($A99,Data!$DT:$DT,0)-1,MATCH($B99&amp;"/"&amp;C$1,Data!$1:$1,0)-1))=TRUE,"",IF(OFFSET(Data!$A$1,MATCH($A99,Data!$DT:$DT,0)-1,MATCH($B99&amp;"/"&amp;C$1,Data!$1:$1,0)-1)=0,"",OFFSET(Data!$A$1,MATCH($A99,Data!$DT:$DT,0)-1,MATCH($B99&amp;"/"&amp;C$1,Data!$1:$1,0)-1)))</f>
        <v>3.8</v>
      </c>
      <c r="D99" s="203">
        <f ca="1">IF(ISERROR(OFFSET(Data!$A$1,MATCH($A99,Data!$DT:$DT,0)-1,MATCH($B99&amp;"/"&amp;D$1,Data!$1:$1,0)-1))=TRUE,"",IF(OFFSET(Data!$A$1,MATCH($A99,Data!$DT:$DT,0)-1,MATCH($B99&amp;"/"&amp;D$1,Data!$1:$1,0)-1)=0,"",OFFSET(Data!$A$1,MATCH($A99,Data!$DT:$DT,0)-1,MATCH($B99&amp;"/"&amp;D$1,Data!$1:$1,0)-1)))</f>
        <v>3.6</v>
      </c>
      <c r="E99" s="203">
        <f ca="1">IF(ISERROR(OFFSET(Data!$A$1,MATCH($A99,Data!$DT:$DT,0)-1,MATCH($B99&amp;"/"&amp;E$1,Data!$1:$1,0)-1))=TRUE,"",IF(OFFSET(Data!$A$1,MATCH($A99,Data!$DT:$DT,0)-1,MATCH($B99&amp;"/"&amp;E$1,Data!$1:$1,0)-1)=0,"",OFFSET(Data!$A$1,MATCH($A99,Data!$DT:$DT,0)-1,MATCH($B99&amp;"/"&amp;E$1,Data!$1:$1,0)-1)))</f>
        <v>2.6</v>
      </c>
      <c r="F99" s="203">
        <f ca="1">IF(ISERROR(OFFSET(Data!$A$1,MATCH($A99,Data!$DT:$DT,0)-1,MATCH($B99&amp;"/"&amp;F$1,Data!$1:$1,0)-1))=TRUE,"",IF(OFFSET(Data!$A$1,MATCH($A99,Data!$DT:$DT,0)-1,MATCH($B99&amp;"/"&amp;F$1,Data!$1:$1,0)-1)=0,"",OFFSET(Data!$A$1,MATCH($A99,Data!$DT:$DT,0)-1,MATCH($B99&amp;"/"&amp;F$1,Data!$1:$1,0)-1)))</f>
        <v>4</v>
      </c>
      <c r="G99" s="203" t="str">
        <f ca="1">IF(ISERROR(OFFSET(Data!$A$1,MATCH($A99,Data!$DT:$DT,0)-1,MATCH($B99&amp;"/"&amp;G$1,Data!$1:$1,0)-1))=TRUE,"",IF(OFFSET(Data!$A$1,MATCH($A99,Data!$DT:$DT,0)-1,MATCH($B99&amp;"/"&amp;G$1,Data!$1:$1,0)-1)=0,"",OFFSET(Data!$A$1,MATCH($A99,Data!$DT:$DT,0)-1,MATCH($B99&amp;"/"&amp;G$1,Data!$1:$1,0)-1)))</f>
        <v/>
      </c>
      <c r="H99" s="203">
        <f ca="1">IF(ISERROR(OFFSET(Data!$A$1,MATCH($A99,Data!$DT:$DT,0)-1,MATCH($B99&amp;"/"&amp;H$1,Data!$1:$1,0)-1))=TRUE,"",IF(OFFSET(Data!$A$1,MATCH($A99,Data!$DT:$DT,0)-1,MATCH($B99&amp;"/"&amp;H$1,Data!$1:$1,0)-1)=0,"",OFFSET(Data!$A$1,MATCH($A99,Data!$DT:$DT,0)-1,MATCH($B99&amp;"/"&amp;H$1,Data!$1:$1,0)-1)))</f>
        <v>4</v>
      </c>
      <c r="I99" s="203">
        <f ca="1">IF(ISERROR(OFFSET(Data!$A$1,MATCH($A99,Data!$DT:$DT,0)-1,MATCH($B99&amp;"/"&amp;I$1,Data!$1:$1,0)-1))=TRUE,"",IF(OFFSET(Data!$A$1,MATCH($A99,Data!$DT:$DT,0)-1,MATCH($B99&amp;"/"&amp;I$1,Data!$1:$1,0)-1)=0,"",OFFSET(Data!$A$1,MATCH($A99,Data!$DT:$DT,0)-1,MATCH($B99&amp;"/"&amp;I$1,Data!$1:$1,0)-1)))</f>
        <v>3.8</v>
      </c>
      <c r="J99" s="203">
        <f ca="1">IF(ISERROR(OFFSET(Data!$A$1,MATCH($A99,Data!$DT:$DT,0)-1,MATCH($B99&amp;"/"&amp;J$1,Data!$1:$1,0)-1))=TRUE,"",IF(OFFSET(Data!$A$1,MATCH($A99,Data!$DT:$DT,0)-1,MATCH($B99&amp;"/"&amp;J$1,Data!$1:$1,0)-1)=0,"",OFFSET(Data!$A$1,MATCH($A99,Data!$DT:$DT,0)-1,MATCH($B99&amp;"/"&amp;J$1,Data!$1:$1,0)-1)))</f>
        <v>3.6</v>
      </c>
      <c r="K99" s="203" t="str">
        <f ca="1">IF(ISERROR(OFFSET(Data!$A$1,MATCH($A99,Data!$DT:$DT,0)-1,MATCH($B99&amp;"/"&amp;K$1,Data!$1:$1,0)-1))=TRUE,"",IF(OFFSET(Data!$A$1,MATCH($A99,Data!$DT:$DT,0)-1,MATCH($B99&amp;"/"&amp;K$1,Data!$1:$1,0)-1)=0,"",OFFSET(Data!$A$1,MATCH($A99,Data!$DT:$DT,0)-1,MATCH($B99&amp;"/"&amp;K$1,Data!$1:$1,0)-1)))</f>
        <v/>
      </c>
      <c r="L99" s="203" t="str">
        <f ca="1">IF(ISERROR(OFFSET(Data!$A$1,MATCH($A99,Data!$DT:$DT,0)-1,MATCH($B99&amp;"/"&amp;L$1,Data!$1:$1,0)-1))=TRUE,"",IF(OFFSET(Data!$A$1,MATCH($A99,Data!$DT:$DT,0)-1,MATCH($B99&amp;"/"&amp;L$1,Data!$1:$1,0)-1)=0,"",OFFSET(Data!$A$1,MATCH($A99,Data!$DT:$DT,0)-1,MATCH($B99&amp;"/"&amp;L$1,Data!$1:$1,0)-1)))</f>
        <v/>
      </c>
      <c r="M99" s="203">
        <f ca="1">IF(ISERROR(OFFSET(Data!$A$1,MATCH($A99,Data!$DT:$DT,0)-1,MATCH($B99&amp;"/"&amp;M$1,Data!$1:$1,0)-1))=TRUE,"",IF(OFFSET(Data!$A$1,MATCH($A99,Data!$DT:$DT,0)-1,MATCH($B99&amp;"/"&amp;M$1,Data!$1:$1,0)-1)=0,"",OFFSET(Data!$A$1,MATCH($A99,Data!$DT:$DT,0)-1,MATCH($B99&amp;"/"&amp;M$1,Data!$1:$1,0)-1)))</f>
        <v>4</v>
      </c>
      <c r="N99" s="203">
        <f ca="1">IF(ISERROR(OFFSET(Data!$A$1,MATCH($A99,Data!$DT:$DT,0)-1,MATCH($B99&amp;"/"&amp;N$1,Data!$1:$1,0)-1))=TRUE,"",IF(OFFSET(Data!$A$1,MATCH($A99,Data!$DT:$DT,0)-1,MATCH($B99&amp;"/"&amp;N$1,Data!$1:$1,0)-1)=0,"",OFFSET(Data!$A$1,MATCH($A99,Data!$DT:$DT,0)-1,MATCH($B99&amp;"/"&amp;N$1,Data!$1:$1,0)-1)))</f>
        <v>2.8</v>
      </c>
      <c r="O99" s="203" t="str">
        <f ca="1">IF(ISERROR(OFFSET(Data!$A$1,MATCH($A99,Data!$DT:$DT,0)-1,MATCH($B99&amp;"/"&amp;O$1,Data!$1:$1,0)-1))=TRUE,"",IF(OFFSET(Data!$A$1,MATCH($A99,Data!$DT:$DT,0)-1,MATCH($B99&amp;"/"&amp;O$1,Data!$1:$1,0)-1)=0,"",OFFSET(Data!$A$1,MATCH($A99,Data!$DT:$DT,0)-1,MATCH($B99&amp;"/"&amp;O$1,Data!$1:$1,0)-1)))</f>
        <v/>
      </c>
      <c r="P99" s="203" t="str">
        <f ca="1">IF(ISERROR(OFFSET(Data!$A$1,MATCH($A99,Data!$DT:$DT,0)-1,MATCH($B99&amp;"/"&amp;P$1,Data!$1:$1,0)-1))=TRUE,"",IF(OFFSET(Data!$A$1,MATCH($A99,Data!$DT:$DT,0)-1,MATCH($B99&amp;"/"&amp;P$1,Data!$1:$1,0)-1)=0,"",OFFSET(Data!$A$1,MATCH($A99,Data!$DT:$DT,0)-1,MATCH($B99&amp;"/"&amp;P$1,Data!$1:$1,0)-1)))</f>
        <v/>
      </c>
      <c r="Q99" s="203" t="str">
        <f ca="1">IF(ISERROR(OFFSET(Data!$A$1,MATCH($A99,Data!$DT:$DT,0)-1,MATCH($B99&amp;"/"&amp;Q$1,Data!$1:$1,0)-1))=TRUE,"",IF(OFFSET(Data!$A$1,MATCH($A99,Data!$DT:$DT,0)-1,MATCH($B99&amp;"/"&amp;Q$1,Data!$1:$1,0)-1)=0,"",OFFSET(Data!$A$1,MATCH($A99,Data!$DT:$DT,0)-1,MATCH($B99&amp;"/"&amp;Q$1,Data!$1:$1,0)-1)))</f>
        <v/>
      </c>
      <c r="R99" s="203" t="str">
        <f ca="1">IF(ISERROR(OFFSET(Data!$A$1,MATCH($A99,Data!$DT:$DT,0)-1,MATCH($B99&amp;"/"&amp;R$1,Data!$1:$1,0)-1))=TRUE,"",IF(OFFSET(Data!$A$1,MATCH($A99,Data!$DT:$DT,0)-1,MATCH($B99&amp;"/"&amp;R$1,Data!$1:$1,0)-1)=0,"",OFFSET(Data!$A$1,MATCH($A99,Data!$DT:$DT,0)-1,MATCH($B99&amp;"/"&amp;R$1,Data!$1:$1,0)-1)))</f>
        <v/>
      </c>
      <c r="S99" s="203" t="str">
        <f ca="1">IF(ISERROR(OFFSET(Data!$A$1,MATCH($A99,Data!$DT:$DT,0)-1,MATCH($B99&amp;"/"&amp;S$1,Data!$1:$1,0)-1))=TRUE,"",IF(OFFSET(Data!$A$1,MATCH($A99,Data!$DT:$DT,0)-1,MATCH($B99&amp;"/"&amp;S$1,Data!$1:$1,0)-1)=0,"",OFFSET(Data!$A$1,MATCH($A99,Data!$DT:$DT,0)-1,MATCH($B99&amp;"/"&amp;S$1,Data!$1:$1,0)-1)))</f>
        <v/>
      </c>
      <c r="T99" s="203" t="str">
        <f ca="1">IF(ISERROR(OFFSET(Data!$A$1,MATCH($A99,Data!$DT:$DT,0)-1,MATCH($B99&amp;"/"&amp;T$1,Data!$1:$1,0)-1))=TRUE,"",IF(OFFSET(Data!$A$1,MATCH($A99,Data!$DT:$DT,0)-1,MATCH($B99&amp;"/"&amp;T$1,Data!$1:$1,0)-1)=0,"",OFFSET(Data!$A$1,MATCH($A99,Data!$DT:$DT,0)-1,MATCH($B99&amp;"/"&amp;T$1,Data!$1:$1,0)-1)))</f>
        <v/>
      </c>
      <c r="U99" s="207" t="str">
        <f ca="1">IF(ISERROR(OFFSET(Data!$A$1,MATCH($A99,Data!$DT:$DT,0)-1,MATCH($B99&amp;"/"&amp;U$1,Data!$1:$1,0)-1))=TRUE,"",IF(OFFSET(Data!$A$1,MATCH($A99,Data!$DT:$DT,0)-1,MATCH($B99&amp;"/"&amp;U$1,Data!$1:$1,0)-1)=0,"",OFFSET(Data!$A$1,MATCH($A99,Data!$DT:$DT,0)-1,MATCH($B99&amp;"/"&amp;U$1,Data!$1:$1,0)-1)))</f>
        <v/>
      </c>
      <c r="V99" s="203" t="str">
        <f ca="1">IF(ISERROR(OFFSET(Data!$A$1,MATCH($A99,Data!$DT:$DT,0)-1,MATCH($B99&amp;"/"&amp;V$1,Data!$1:$1,0)-1))=TRUE,"",IF(OFFSET(Data!$A$1,MATCH($A99,Data!$DT:$DT,0)-1,MATCH($B99&amp;"/"&amp;V$1,Data!$1:$1,0)-1)=0,"",OFFSET(Data!$A$1,MATCH($A99,Data!$DT:$DT,0)-1,MATCH($B99&amp;"/"&amp;V$1,Data!$1:$1,0)-1)))</f>
        <v/>
      </c>
      <c r="W99" s="208" t="str">
        <f ca="1">IF(ISERROR(OFFSET(Data!$A$1,MATCH($A99,Data!$DT:$DT,0)-1,MATCH($B99&amp;"/"&amp;W$1,Data!$1:$1,0)-1))=TRUE,"",IF(OFFSET(Data!$A$1,MATCH($A99,Data!$DT:$DT,0)-1,MATCH($B99&amp;"/"&amp;W$1,Data!$1:$1,0)-1)=0,"",OFFSET(Data!$A$1,MATCH($A99,Data!$DT:$DT,0)-1,MATCH($B99&amp;"/"&amp;W$1,Data!$1:$1,0)-1)))</f>
        <v/>
      </c>
      <c r="X99" s="208" t="str">
        <f ca="1">IF(ISERROR(OFFSET(Data!$A$1,MATCH($A99,Data!$DT:$DT,0)-1,MATCH($B99&amp;"/"&amp;X$1,Data!$1:$1,0)-1))=TRUE,"",IF(OFFSET(Data!$A$1,MATCH($A99,Data!$DT:$DT,0)-1,MATCH($B99&amp;"/"&amp;X$1,Data!$1:$1,0)-1)=0,"",OFFSET(Data!$A$1,MATCH($A99,Data!$DT:$DT,0)-1,MATCH($B99&amp;"/"&amp;X$1,Data!$1:$1,0)-1)))</f>
        <v/>
      </c>
      <c r="Y99" s="208" t="str">
        <f ca="1">IF(ISERROR(OFFSET(Data!$A$1,MATCH($A99,Data!$DT:$DT,0)-1,MATCH($B99&amp;"/"&amp;Y$1,Data!$1:$1,0)-1))=TRUE,"",IF(OFFSET(Data!$A$1,MATCH($A99,Data!$DT:$DT,0)-1,MATCH($B99&amp;"/"&amp;Y$1,Data!$1:$1,0)-1)=0,"",OFFSET(Data!$A$1,MATCH($A99,Data!$DT:$DT,0)-1,MATCH($B99&amp;"/"&amp;Y$1,Data!$1:$1,0)-1)))</f>
        <v/>
      </c>
      <c r="Z99" s="208" t="str">
        <f ca="1">IF(ISERROR(OFFSET(Data!$A$1,MATCH($A99,Data!$DT:$DT,0)-1,MATCH($B99&amp;"/"&amp;Z$1,Data!$1:$1,0)-1))=TRUE,"",IF(OFFSET(Data!$A$1,MATCH($A99,Data!$DT:$DT,0)-1,MATCH($B99&amp;"/"&amp;Z$1,Data!$1:$1,0)-1)=0,"",OFFSET(Data!$A$1,MATCH($A99,Data!$DT:$DT,0)-1,MATCH($B99&amp;"/"&amp;Z$1,Data!$1:$1,0)-1)))</f>
        <v/>
      </c>
      <c r="AA99" s="208" t="str">
        <f ca="1">IF(ISERROR(OFFSET(Data!$A$1,MATCH($A99,Data!$DT:$DT,0)-1,MATCH($B99&amp;"/"&amp;AA$1,Data!$1:$1,0)-1))=TRUE,"",IF(OFFSET(Data!$A$1,MATCH($A99,Data!$DT:$DT,0)-1,MATCH($B99&amp;"/"&amp;AA$1,Data!$1:$1,0)-1)=0,"",OFFSET(Data!$A$1,MATCH($A99,Data!$DT:$DT,0)-1,MATCH($B99&amp;"/"&amp;AA$1,Data!$1:$1,0)-1)))</f>
        <v/>
      </c>
      <c r="AB99" s="208" t="str">
        <f ca="1">IF(ISERROR(OFFSET(Data!$A$1,MATCH($A99,Data!$DT:$DT,0)-1,MATCH($B99&amp;"/"&amp;AB$1,Data!$1:$1,0)-1))=TRUE,"",IF(OFFSET(Data!$A$1,MATCH($A99,Data!$DT:$DT,0)-1,MATCH($B99&amp;"/"&amp;AB$1,Data!$1:$1,0)-1)=0,"",OFFSET(Data!$A$1,MATCH($A99,Data!$DT:$DT,0)-1,MATCH($B99&amp;"/"&amp;AB$1,Data!$1:$1,0)-1)))</f>
        <v/>
      </c>
      <c r="AC99" s="208" t="str">
        <f ca="1">IF(ISERROR(OFFSET(Data!$A$1,MATCH($A99,Data!$DT:$DT,0)-1,MATCH($B99&amp;"/"&amp;AC$1,Data!$1:$1,0)-1))=TRUE,"",IF(OFFSET(Data!$A$1,MATCH($A99,Data!$DT:$DT,0)-1,MATCH($B99&amp;"/"&amp;AC$1,Data!$1:$1,0)-1)=0,"",OFFSET(Data!$A$1,MATCH($A99,Data!$DT:$DT,0)-1,MATCH($B99&amp;"/"&amp;AC$1,Data!$1:$1,0)-1)))</f>
        <v/>
      </c>
    </row>
    <row r="100" spans="1:29" s="203" customFormat="1" x14ac:dyDescent="0.25">
      <c r="A100" s="203" t="s">
        <v>138</v>
      </c>
      <c r="B100" s="203" t="s">
        <v>31</v>
      </c>
      <c r="C100" s="203">
        <f ca="1">IF(ISERROR(OFFSET(Data!$A$1,MATCH($A100,Data!$DT:$DT,0)-1,MATCH($B100&amp;"/"&amp;C$1,Data!$1:$1,0)-1))=TRUE,"",IF(OFFSET(Data!$A$1,MATCH($A100,Data!$DT:$DT,0)-1,MATCH($B100&amp;"/"&amp;C$1,Data!$1:$1,0)-1)=0,"",OFFSET(Data!$A$1,MATCH($A100,Data!$DT:$DT,0)-1,MATCH($B100&amp;"/"&amp;C$1,Data!$1:$1,0)-1)))</f>
        <v>4.0999999999999996</v>
      </c>
      <c r="D100" s="203">
        <f ca="1">IF(ISERROR(OFFSET(Data!$A$1,MATCH($A100,Data!$DT:$DT,0)-1,MATCH($B100&amp;"/"&amp;D$1,Data!$1:$1,0)-1))=TRUE,"",IF(OFFSET(Data!$A$1,MATCH($A100,Data!$DT:$DT,0)-1,MATCH($B100&amp;"/"&amp;D$1,Data!$1:$1,0)-1)=0,"",OFFSET(Data!$A$1,MATCH($A100,Data!$DT:$DT,0)-1,MATCH($B100&amp;"/"&amp;D$1,Data!$1:$1,0)-1)))</f>
        <v>3.6</v>
      </c>
      <c r="E100" s="203">
        <f ca="1">IF(ISERROR(OFFSET(Data!$A$1,MATCH($A100,Data!$DT:$DT,0)-1,MATCH($B100&amp;"/"&amp;E$1,Data!$1:$1,0)-1))=TRUE,"",IF(OFFSET(Data!$A$1,MATCH($A100,Data!$DT:$DT,0)-1,MATCH($B100&amp;"/"&amp;E$1,Data!$1:$1,0)-1)=0,"",OFFSET(Data!$A$1,MATCH($A100,Data!$DT:$DT,0)-1,MATCH($B100&amp;"/"&amp;E$1,Data!$1:$1,0)-1)))</f>
        <v>2.9</v>
      </c>
      <c r="F100" s="203">
        <f ca="1">IF(ISERROR(OFFSET(Data!$A$1,MATCH($A100,Data!$DT:$DT,0)-1,MATCH($B100&amp;"/"&amp;F$1,Data!$1:$1,0)-1))=TRUE,"",IF(OFFSET(Data!$A$1,MATCH($A100,Data!$DT:$DT,0)-1,MATCH($B100&amp;"/"&amp;F$1,Data!$1:$1,0)-1)=0,"",OFFSET(Data!$A$1,MATCH($A100,Data!$DT:$DT,0)-1,MATCH($B100&amp;"/"&amp;F$1,Data!$1:$1,0)-1)))</f>
        <v>4</v>
      </c>
      <c r="G100" s="203" t="str">
        <f ca="1">IF(ISERROR(OFFSET(Data!$A$1,MATCH($A100,Data!$DT:$DT,0)-1,MATCH($B100&amp;"/"&amp;G$1,Data!$1:$1,0)-1))=TRUE,"",IF(OFFSET(Data!$A$1,MATCH($A100,Data!$DT:$DT,0)-1,MATCH($B100&amp;"/"&amp;G$1,Data!$1:$1,0)-1)=0,"",OFFSET(Data!$A$1,MATCH($A100,Data!$DT:$DT,0)-1,MATCH($B100&amp;"/"&amp;G$1,Data!$1:$1,0)-1)))</f>
        <v/>
      </c>
      <c r="H100" s="203">
        <f ca="1">IF(ISERROR(OFFSET(Data!$A$1,MATCH($A100,Data!$DT:$DT,0)-1,MATCH($B100&amp;"/"&amp;H$1,Data!$1:$1,0)-1))=TRUE,"",IF(OFFSET(Data!$A$1,MATCH($A100,Data!$DT:$DT,0)-1,MATCH($B100&amp;"/"&amp;H$1,Data!$1:$1,0)-1)=0,"",OFFSET(Data!$A$1,MATCH($A100,Data!$DT:$DT,0)-1,MATCH($B100&amp;"/"&amp;H$1,Data!$1:$1,0)-1)))</f>
        <v>4.0999999999999996</v>
      </c>
      <c r="I100" s="203">
        <f ca="1">IF(ISERROR(OFFSET(Data!$A$1,MATCH($A100,Data!$DT:$DT,0)-1,MATCH($B100&amp;"/"&amp;I$1,Data!$1:$1,0)-1))=TRUE,"",IF(OFFSET(Data!$A$1,MATCH($A100,Data!$DT:$DT,0)-1,MATCH($B100&amp;"/"&amp;I$1,Data!$1:$1,0)-1)=0,"",OFFSET(Data!$A$1,MATCH($A100,Data!$DT:$DT,0)-1,MATCH($B100&amp;"/"&amp;I$1,Data!$1:$1,0)-1)))</f>
        <v>3.6</v>
      </c>
      <c r="J100" s="203">
        <f ca="1">IF(ISERROR(OFFSET(Data!$A$1,MATCH($A100,Data!$DT:$DT,0)-1,MATCH($B100&amp;"/"&amp;J$1,Data!$1:$1,0)-1))=TRUE,"",IF(OFFSET(Data!$A$1,MATCH($A100,Data!$DT:$DT,0)-1,MATCH($B100&amp;"/"&amp;J$1,Data!$1:$1,0)-1)=0,"",OFFSET(Data!$A$1,MATCH($A100,Data!$DT:$DT,0)-1,MATCH($B100&amp;"/"&amp;J$1,Data!$1:$1,0)-1)))</f>
        <v>3.2</v>
      </c>
      <c r="K100" s="203" t="str">
        <f ca="1">IF(ISERROR(OFFSET(Data!$A$1,MATCH($A100,Data!$DT:$DT,0)-1,MATCH($B100&amp;"/"&amp;K$1,Data!$1:$1,0)-1))=TRUE,"",IF(OFFSET(Data!$A$1,MATCH($A100,Data!$DT:$DT,0)-1,MATCH($B100&amp;"/"&amp;K$1,Data!$1:$1,0)-1)=0,"",OFFSET(Data!$A$1,MATCH($A100,Data!$DT:$DT,0)-1,MATCH($B100&amp;"/"&amp;K$1,Data!$1:$1,0)-1)))</f>
        <v/>
      </c>
      <c r="L100" s="203" t="str">
        <f ca="1">IF(ISERROR(OFFSET(Data!$A$1,MATCH($A100,Data!$DT:$DT,0)-1,MATCH($B100&amp;"/"&amp;L$1,Data!$1:$1,0)-1))=TRUE,"",IF(OFFSET(Data!$A$1,MATCH($A100,Data!$DT:$DT,0)-1,MATCH($B100&amp;"/"&amp;L$1,Data!$1:$1,0)-1)=0,"",OFFSET(Data!$A$1,MATCH($A100,Data!$DT:$DT,0)-1,MATCH($B100&amp;"/"&amp;L$1,Data!$1:$1,0)-1)))</f>
        <v/>
      </c>
      <c r="M100" s="203">
        <f ca="1">IF(ISERROR(OFFSET(Data!$A$1,MATCH($A100,Data!$DT:$DT,0)-1,MATCH($B100&amp;"/"&amp;M$1,Data!$1:$1,0)-1))=TRUE,"",IF(OFFSET(Data!$A$1,MATCH($A100,Data!$DT:$DT,0)-1,MATCH($B100&amp;"/"&amp;M$1,Data!$1:$1,0)-1)=0,"",OFFSET(Data!$A$1,MATCH($A100,Data!$DT:$DT,0)-1,MATCH($B100&amp;"/"&amp;M$1,Data!$1:$1,0)-1)))</f>
        <v>3.8</v>
      </c>
      <c r="N100" s="203">
        <f ca="1">IF(ISERROR(OFFSET(Data!$A$1,MATCH($A100,Data!$DT:$DT,0)-1,MATCH($B100&amp;"/"&amp;N$1,Data!$1:$1,0)-1))=TRUE,"",IF(OFFSET(Data!$A$1,MATCH($A100,Data!$DT:$DT,0)-1,MATCH($B100&amp;"/"&amp;N$1,Data!$1:$1,0)-1)=0,"",OFFSET(Data!$A$1,MATCH($A100,Data!$DT:$DT,0)-1,MATCH($B100&amp;"/"&amp;N$1,Data!$1:$1,0)-1)))</f>
        <v>2.7</v>
      </c>
      <c r="O100" s="203" t="str">
        <f ca="1">IF(ISERROR(OFFSET(Data!$A$1,MATCH($A100,Data!$DT:$DT,0)-1,MATCH($B100&amp;"/"&amp;O$1,Data!$1:$1,0)-1))=TRUE,"",IF(OFFSET(Data!$A$1,MATCH($A100,Data!$DT:$DT,0)-1,MATCH($B100&amp;"/"&amp;O$1,Data!$1:$1,0)-1)=0,"",OFFSET(Data!$A$1,MATCH($A100,Data!$DT:$DT,0)-1,MATCH($B100&amp;"/"&amp;O$1,Data!$1:$1,0)-1)))</f>
        <v/>
      </c>
      <c r="P100" s="203" t="str">
        <f ca="1">IF(ISERROR(OFFSET(Data!$A$1,MATCH($A100,Data!$DT:$DT,0)-1,MATCH($B100&amp;"/"&amp;P$1,Data!$1:$1,0)-1))=TRUE,"",IF(OFFSET(Data!$A$1,MATCH($A100,Data!$DT:$DT,0)-1,MATCH($B100&amp;"/"&amp;P$1,Data!$1:$1,0)-1)=0,"",OFFSET(Data!$A$1,MATCH($A100,Data!$DT:$DT,0)-1,MATCH($B100&amp;"/"&amp;P$1,Data!$1:$1,0)-1)))</f>
        <v/>
      </c>
      <c r="Q100" s="203" t="str">
        <f ca="1">IF(ISERROR(OFFSET(Data!$A$1,MATCH($A100,Data!$DT:$DT,0)-1,MATCH($B100&amp;"/"&amp;Q$1,Data!$1:$1,0)-1))=TRUE,"",IF(OFFSET(Data!$A$1,MATCH($A100,Data!$DT:$DT,0)-1,MATCH($B100&amp;"/"&amp;Q$1,Data!$1:$1,0)-1)=0,"",OFFSET(Data!$A$1,MATCH($A100,Data!$DT:$DT,0)-1,MATCH($B100&amp;"/"&amp;Q$1,Data!$1:$1,0)-1)))</f>
        <v/>
      </c>
      <c r="R100" s="203" t="str">
        <f ca="1">IF(ISERROR(OFFSET(Data!$A$1,MATCH($A100,Data!$DT:$DT,0)-1,MATCH($B100&amp;"/"&amp;R$1,Data!$1:$1,0)-1))=TRUE,"",IF(OFFSET(Data!$A$1,MATCH($A100,Data!$DT:$DT,0)-1,MATCH($B100&amp;"/"&amp;R$1,Data!$1:$1,0)-1)=0,"",OFFSET(Data!$A$1,MATCH($A100,Data!$DT:$DT,0)-1,MATCH($B100&amp;"/"&amp;R$1,Data!$1:$1,0)-1)))</f>
        <v/>
      </c>
      <c r="S100" s="203" t="str">
        <f ca="1">IF(ISERROR(OFFSET(Data!$A$1,MATCH($A100,Data!$DT:$DT,0)-1,MATCH($B100&amp;"/"&amp;S$1,Data!$1:$1,0)-1))=TRUE,"",IF(OFFSET(Data!$A$1,MATCH($A100,Data!$DT:$DT,0)-1,MATCH($B100&amp;"/"&amp;S$1,Data!$1:$1,0)-1)=0,"",OFFSET(Data!$A$1,MATCH($A100,Data!$DT:$DT,0)-1,MATCH($B100&amp;"/"&amp;S$1,Data!$1:$1,0)-1)))</f>
        <v/>
      </c>
      <c r="T100" s="203" t="str">
        <f ca="1">IF(ISERROR(OFFSET(Data!$A$1,MATCH($A100,Data!$DT:$DT,0)-1,MATCH($B100&amp;"/"&amp;T$1,Data!$1:$1,0)-1))=TRUE,"",IF(OFFSET(Data!$A$1,MATCH($A100,Data!$DT:$DT,0)-1,MATCH($B100&amp;"/"&amp;T$1,Data!$1:$1,0)-1)=0,"",OFFSET(Data!$A$1,MATCH($A100,Data!$DT:$DT,0)-1,MATCH($B100&amp;"/"&amp;T$1,Data!$1:$1,0)-1)))</f>
        <v/>
      </c>
      <c r="U100" s="207" t="str">
        <f ca="1">IF(ISERROR(OFFSET(Data!$A$1,MATCH($A100,Data!$DT:$DT,0)-1,MATCH($B100&amp;"/"&amp;U$1,Data!$1:$1,0)-1))=TRUE,"",IF(OFFSET(Data!$A$1,MATCH($A100,Data!$DT:$DT,0)-1,MATCH($B100&amp;"/"&amp;U$1,Data!$1:$1,0)-1)=0,"",OFFSET(Data!$A$1,MATCH($A100,Data!$DT:$DT,0)-1,MATCH($B100&amp;"/"&amp;U$1,Data!$1:$1,0)-1)))</f>
        <v/>
      </c>
      <c r="V100" s="203" t="str">
        <f ca="1">IF(ISERROR(OFFSET(Data!$A$1,MATCH($A100,Data!$DT:$DT,0)-1,MATCH($B100&amp;"/"&amp;V$1,Data!$1:$1,0)-1))=TRUE,"",IF(OFFSET(Data!$A$1,MATCH($A100,Data!$DT:$DT,0)-1,MATCH($B100&amp;"/"&amp;V$1,Data!$1:$1,0)-1)=0,"",OFFSET(Data!$A$1,MATCH($A100,Data!$DT:$DT,0)-1,MATCH($B100&amp;"/"&amp;V$1,Data!$1:$1,0)-1)))</f>
        <v/>
      </c>
      <c r="W100" s="208" t="str">
        <f ca="1">IF(ISERROR(OFFSET(Data!$A$1,MATCH($A100,Data!$DT:$DT,0)-1,MATCH($B100&amp;"/"&amp;W$1,Data!$1:$1,0)-1))=TRUE,"",IF(OFFSET(Data!$A$1,MATCH($A100,Data!$DT:$DT,0)-1,MATCH($B100&amp;"/"&amp;W$1,Data!$1:$1,0)-1)=0,"",OFFSET(Data!$A$1,MATCH($A100,Data!$DT:$DT,0)-1,MATCH($B100&amp;"/"&amp;W$1,Data!$1:$1,0)-1)))</f>
        <v/>
      </c>
      <c r="X100" s="208" t="str">
        <f ca="1">IF(ISERROR(OFFSET(Data!$A$1,MATCH($A100,Data!$DT:$DT,0)-1,MATCH($B100&amp;"/"&amp;X$1,Data!$1:$1,0)-1))=TRUE,"",IF(OFFSET(Data!$A$1,MATCH($A100,Data!$DT:$DT,0)-1,MATCH($B100&amp;"/"&amp;X$1,Data!$1:$1,0)-1)=0,"",OFFSET(Data!$A$1,MATCH($A100,Data!$DT:$DT,0)-1,MATCH($B100&amp;"/"&amp;X$1,Data!$1:$1,0)-1)))</f>
        <v/>
      </c>
      <c r="Y100" s="208" t="str">
        <f ca="1">IF(ISERROR(OFFSET(Data!$A$1,MATCH($A100,Data!$DT:$DT,0)-1,MATCH($B100&amp;"/"&amp;Y$1,Data!$1:$1,0)-1))=TRUE,"",IF(OFFSET(Data!$A$1,MATCH($A100,Data!$DT:$DT,0)-1,MATCH($B100&amp;"/"&amp;Y$1,Data!$1:$1,0)-1)=0,"",OFFSET(Data!$A$1,MATCH($A100,Data!$DT:$DT,0)-1,MATCH($B100&amp;"/"&amp;Y$1,Data!$1:$1,0)-1)))</f>
        <v/>
      </c>
      <c r="Z100" s="208" t="str">
        <f ca="1">IF(ISERROR(OFFSET(Data!$A$1,MATCH($A100,Data!$DT:$DT,0)-1,MATCH($B100&amp;"/"&amp;Z$1,Data!$1:$1,0)-1))=TRUE,"",IF(OFFSET(Data!$A$1,MATCH($A100,Data!$DT:$DT,0)-1,MATCH($B100&amp;"/"&amp;Z$1,Data!$1:$1,0)-1)=0,"",OFFSET(Data!$A$1,MATCH($A100,Data!$DT:$DT,0)-1,MATCH($B100&amp;"/"&amp;Z$1,Data!$1:$1,0)-1)))</f>
        <v/>
      </c>
      <c r="AA100" s="208" t="str">
        <f ca="1">IF(ISERROR(OFFSET(Data!$A$1,MATCH($A100,Data!$DT:$DT,0)-1,MATCH($B100&amp;"/"&amp;AA$1,Data!$1:$1,0)-1))=TRUE,"",IF(OFFSET(Data!$A$1,MATCH($A100,Data!$DT:$DT,0)-1,MATCH($B100&amp;"/"&amp;AA$1,Data!$1:$1,0)-1)=0,"",OFFSET(Data!$A$1,MATCH($A100,Data!$DT:$DT,0)-1,MATCH($B100&amp;"/"&amp;AA$1,Data!$1:$1,0)-1)))</f>
        <v/>
      </c>
      <c r="AB100" s="208" t="str">
        <f ca="1">IF(ISERROR(OFFSET(Data!$A$1,MATCH($A100,Data!$DT:$DT,0)-1,MATCH($B100&amp;"/"&amp;AB$1,Data!$1:$1,0)-1))=TRUE,"",IF(OFFSET(Data!$A$1,MATCH($A100,Data!$DT:$DT,0)-1,MATCH($B100&amp;"/"&amp;AB$1,Data!$1:$1,0)-1)=0,"",OFFSET(Data!$A$1,MATCH($A100,Data!$DT:$DT,0)-1,MATCH($B100&amp;"/"&amp;AB$1,Data!$1:$1,0)-1)))</f>
        <v/>
      </c>
      <c r="AC100" s="208" t="str">
        <f ca="1">IF(ISERROR(OFFSET(Data!$A$1,MATCH($A100,Data!$DT:$DT,0)-1,MATCH($B100&amp;"/"&amp;AC$1,Data!$1:$1,0)-1))=TRUE,"",IF(OFFSET(Data!$A$1,MATCH($A100,Data!$DT:$DT,0)-1,MATCH($B100&amp;"/"&amp;AC$1,Data!$1:$1,0)-1)=0,"",OFFSET(Data!$A$1,MATCH($A100,Data!$DT:$DT,0)-1,MATCH($B100&amp;"/"&amp;AC$1,Data!$1:$1,0)-1)))</f>
        <v/>
      </c>
    </row>
    <row r="101" spans="1:29" s="203" customFormat="1" x14ac:dyDescent="0.25">
      <c r="A101" s="203" t="s">
        <v>141</v>
      </c>
      <c r="B101" s="203" t="s">
        <v>31</v>
      </c>
      <c r="C101" s="203">
        <f ca="1">IF(ISERROR(OFFSET(Data!$A$1,MATCH($A101,Data!$DT:$DT,0)-1,MATCH($B101&amp;"/"&amp;C$1,Data!$1:$1,0)-1))=TRUE,"",IF(OFFSET(Data!$A$1,MATCH($A101,Data!$DT:$DT,0)-1,MATCH($B101&amp;"/"&amp;C$1,Data!$1:$1,0)-1)=0,"",OFFSET(Data!$A$1,MATCH($A101,Data!$DT:$DT,0)-1,MATCH($B101&amp;"/"&amp;C$1,Data!$1:$1,0)-1)))</f>
        <v>4</v>
      </c>
      <c r="D101" s="203">
        <f ca="1">IF(ISERROR(OFFSET(Data!$A$1,MATCH($A101,Data!$DT:$DT,0)-1,MATCH($B101&amp;"/"&amp;D$1,Data!$1:$1,0)-1))=TRUE,"",IF(OFFSET(Data!$A$1,MATCH($A101,Data!$DT:$DT,0)-1,MATCH($B101&amp;"/"&amp;D$1,Data!$1:$1,0)-1)=0,"",OFFSET(Data!$A$1,MATCH($A101,Data!$DT:$DT,0)-1,MATCH($B101&amp;"/"&amp;D$1,Data!$1:$1,0)-1)))</f>
        <v>3.8571428571428572</v>
      </c>
      <c r="E101" s="203">
        <f ca="1">IF(ISERROR(OFFSET(Data!$A$1,MATCH($A101,Data!$DT:$DT,0)-1,MATCH($B101&amp;"/"&amp;E$1,Data!$1:$1,0)-1))=TRUE,"",IF(OFFSET(Data!$A$1,MATCH($A101,Data!$DT:$DT,0)-1,MATCH($B101&amp;"/"&amp;E$1,Data!$1:$1,0)-1)=0,"",OFFSET(Data!$A$1,MATCH($A101,Data!$DT:$DT,0)-1,MATCH($B101&amp;"/"&amp;E$1,Data!$1:$1,0)-1)))</f>
        <v>3.2380952380952381</v>
      </c>
      <c r="F101" s="203">
        <f ca="1">IF(ISERROR(OFFSET(Data!$A$1,MATCH($A101,Data!$DT:$DT,0)-1,MATCH($B101&amp;"/"&amp;F$1,Data!$1:$1,0)-1))=TRUE,"",IF(OFFSET(Data!$A$1,MATCH($A101,Data!$DT:$DT,0)-1,MATCH($B101&amp;"/"&amp;F$1,Data!$1:$1,0)-1)=0,"",OFFSET(Data!$A$1,MATCH($A101,Data!$DT:$DT,0)-1,MATCH($B101&amp;"/"&amp;F$1,Data!$1:$1,0)-1)))</f>
        <v>4.666666666666667</v>
      </c>
      <c r="G101" s="203" t="str">
        <f ca="1">IF(ISERROR(OFFSET(Data!$A$1,MATCH($A101,Data!$DT:$DT,0)-1,MATCH($B101&amp;"/"&amp;G$1,Data!$1:$1,0)-1))=TRUE,"",IF(OFFSET(Data!$A$1,MATCH($A101,Data!$DT:$DT,0)-1,MATCH($B101&amp;"/"&amp;G$1,Data!$1:$1,0)-1)=0,"",OFFSET(Data!$A$1,MATCH($A101,Data!$DT:$DT,0)-1,MATCH($B101&amp;"/"&amp;G$1,Data!$1:$1,0)-1)))</f>
        <v/>
      </c>
      <c r="H101" s="203">
        <f ca="1">IF(ISERROR(OFFSET(Data!$A$1,MATCH($A101,Data!$DT:$DT,0)-1,MATCH($B101&amp;"/"&amp;H$1,Data!$1:$1,0)-1))=TRUE,"",IF(OFFSET(Data!$A$1,MATCH($A101,Data!$DT:$DT,0)-1,MATCH($B101&amp;"/"&amp;H$1,Data!$1:$1,0)-1)=0,"",OFFSET(Data!$A$1,MATCH($A101,Data!$DT:$DT,0)-1,MATCH($B101&amp;"/"&amp;H$1,Data!$1:$1,0)-1)))</f>
        <v>4.0952380952380949</v>
      </c>
      <c r="I101" s="203">
        <f ca="1">IF(ISERROR(OFFSET(Data!$A$1,MATCH($A101,Data!$DT:$DT,0)-1,MATCH($B101&amp;"/"&amp;I$1,Data!$1:$1,0)-1))=TRUE,"",IF(OFFSET(Data!$A$1,MATCH($A101,Data!$DT:$DT,0)-1,MATCH($B101&amp;"/"&amp;I$1,Data!$1:$1,0)-1)=0,"",OFFSET(Data!$A$1,MATCH($A101,Data!$DT:$DT,0)-1,MATCH($B101&amp;"/"&amp;I$1,Data!$1:$1,0)-1)))</f>
        <v>3.9047619047619047</v>
      </c>
      <c r="J101" s="203">
        <f ca="1">IF(ISERROR(OFFSET(Data!$A$1,MATCH($A101,Data!$DT:$DT,0)-1,MATCH($B101&amp;"/"&amp;J$1,Data!$1:$1,0)-1))=TRUE,"",IF(OFFSET(Data!$A$1,MATCH($A101,Data!$DT:$DT,0)-1,MATCH($B101&amp;"/"&amp;J$1,Data!$1:$1,0)-1)=0,"",OFFSET(Data!$A$1,MATCH($A101,Data!$DT:$DT,0)-1,MATCH($B101&amp;"/"&amp;J$1,Data!$1:$1,0)-1)))</f>
        <v>3.1904761904761907</v>
      </c>
      <c r="K101" s="203" t="str">
        <f ca="1">IF(ISERROR(OFFSET(Data!$A$1,MATCH($A101,Data!$DT:$DT,0)-1,MATCH($B101&amp;"/"&amp;K$1,Data!$1:$1,0)-1))=TRUE,"",IF(OFFSET(Data!$A$1,MATCH($A101,Data!$DT:$DT,0)-1,MATCH($B101&amp;"/"&amp;K$1,Data!$1:$1,0)-1)=0,"",OFFSET(Data!$A$1,MATCH($A101,Data!$DT:$DT,0)-1,MATCH($B101&amp;"/"&amp;K$1,Data!$1:$1,0)-1)))</f>
        <v/>
      </c>
      <c r="L101" s="203" t="str">
        <f ca="1">IF(ISERROR(OFFSET(Data!$A$1,MATCH($A101,Data!$DT:$DT,0)-1,MATCH($B101&amp;"/"&amp;L$1,Data!$1:$1,0)-1))=TRUE,"",IF(OFFSET(Data!$A$1,MATCH($A101,Data!$DT:$DT,0)-1,MATCH($B101&amp;"/"&amp;L$1,Data!$1:$1,0)-1)=0,"",OFFSET(Data!$A$1,MATCH($A101,Data!$DT:$DT,0)-1,MATCH($B101&amp;"/"&amp;L$1,Data!$1:$1,0)-1)))</f>
        <v/>
      </c>
      <c r="M101" s="203">
        <f ca="1">IF(ISERROR(OFFSET(Data!$A$1,MATCH($A101,Data!$DT:$DT,0)-1,MATCH($B101&amp;"/"&amp;M$1,Data!$1:$1,0)-1))=TRUE,"",IF(OFFSET(Data!$A$1,MATCH($A101,Data!$DT:$DT,0)-1,MATCH($B101&amp;"/"&amp;M$1,Data!$1:$1,0)-1)=0,"",OFFSET(Data!$A$1,MATCH($A101,Data!$DT:$DT,0)-1,MATCH($B101&amp;"/"&amp;M$1,Data!$1:$1,0)-1)))</f>
        <v>3.6666666666666665</v>
      </c>
      <c r="N101" s="203">
        <f ca="1">IF(ISERROR(OFFSET(Data!$A$1,MATCH($A101,Data!$DT:$DT,0)-1,MATCH($B101&amp;"/"&amp;N$1,Data!$1:$1,0)-1))=TRUE,"",IF(OFFSET(Data!$A$1,MATCH($A101,Data!$DT:$DT,0)-1,MATCH($B101&amp;"/"&amp;N$1,Data!$1:$1,0)-1)=0,"",OFFSET(Data!$A$1,MATCH($A101,Data!$DT:$DT,0)-1,MATCH($B101&amp;"/"&amp;N$1,Data!$1:$1,0)-1)))</f>
        <v>2.8095238095238093</v>
      </c>
      <c r="O101" s="203" t="str">
        <f ca="1">IF(ISERROR(OFFSET(Data!$A$1,MATCH($A101,Data!$DT:$DT,0)-1,MATCH($B101&amp;"/"&amp;O$1,Data!$1:$1,0)-1))=TRUE,"",IF(OFFSET(Data!$A$1,MATCH($A101,Data!$DT:$DT,0)-1,MATCH($B101&amp;"/"&amp;O$1,Data!$1:$1,0)-1)=0,"",OFFSET(Data!$A$1,MATCH($A101,Data!$DT:$DT,0)-1,MATCH($B101&amp;"/"&amp;O$1,Data!$1:$1,0)-1)))</f>
        <v/>
      </c>
      <c r="P101" s="203" t="str">
        <f ca="1">IF(ISERROR(OFFSET(Data!$A$1,MATCH($A101,Data!$DT:$DT,0)-1,MATCH($B101&amp;"/"&amp;P$1,Data!$1:$1,0)-1))=TRUE,"",IF(OFFSET(Data!$A$1,MATCH($A101,Data!$DT:$DT,0)-1,MATCH($B101&amp;"/"&amp;P$1,Data!$1:$1,0)-1)=0,"",OFFSET(Data!$A$1,MATCH($A101,Data!$DT:$DT,0)-1,MATCH($B101&amp;"/"&amp;P$1,Data!$1:$1,0)-1)))</f>
        <v/>
      </c>
      <c r="Q101" s="203" t="str">
        <f ca="1">IF(ISERROR(OFFSET(Data!$A$1,MATCH($A101,Data!$DT:$DT,0)-1,MATCH($B101&amp;"/"&amp;Q$1,Data!$1:$1,0)-1))=TRUE,"",IF(OFFSET(Data!$A$1,MATCH($A101,Data!$DT:$DT,0)-1,MATCH($B101&amp;"/"&amp;Q$1,Data!$1:$1,0)-1)=0,"",OFFSET(Data!$A$1,MATCH($A101,Data!$DT:$DT,0)-1,MATCH($B101&amp;"/"&amp;Q$1,Data!$1:$1,0)-1)))</f>
        <v/>
      </c>
      <c r="R101" s="203" t="str">
        <f ca="1">IF(ISERROR(OFFSET(Data!$A$1,MATCH($A101,Data!$DT:$DT,0)-1,MATCH($B101&amp;"/"&amp;R$1,Data!$1:$1,0)-1))=TRUE,"",IF(OFFSET(Data!$A$1,MATCH($A101,Data!$DT:$DT,0)-1,MATCH($B101&amp;"/"&amp;R$1,Data!$1:$1,0)-1)=0,"",OFFSET(Data!$A$1,MATCH($A101,Data!$DT:$DT,0)-1,MATCH($B101&amp;"/"&amp;R$1,Data!$1:$1,0)-1)))</f>
        <v/>
      </c>
      <c r="S101" s="203" t="str">
        <f ca="1">IF(ISERROR(OFFSET(Data!$A$1,MATCH($A101,Data!$DT:$DT,0)-1,MATCH($B101&amp;"/"&amp;S$1,Data!$1:$1,0)-1))=TRUE,"",IF(OFFSET(Data!$A$1,MATCH($A101,Data!$DT:$DT,0)-1,MATCH($B101&amp;"/"&amp;S$1,Data!$1:$1,0)-1)=0,"",OFFSET(Data!$A$1,MATCH($A101,Data!$DT:$DT,0)-1,MATCH($B101&amp;"/"&amp;S$1,Data!$1:$1,0)-1)))</f>
        <v/>
      </c>
      <c r="T101" s="203" t="str">
        <f ca="1">IF(ISERROR(OFFSET(Data!$A$1,MATCH($A101,Data!$DT:$DT,0)-1,MATCH($B101&amp;"/"&amp;T$1,Data!$1:$1,0)-1))=TRUE,"",IF(OFFSET(Data!$A$1,MATCH($A101,Data!$DT:$DT,0)-1,MATCH($B101&amp;"/"&amp;T$1,Data!$1:$1,0)-1)=0,"",OFFSET(Data!$A$1,MATCH($A101,Data!$DT:$DT,0)-1,MATCH($B101&amp;"/"&amp;T$1,Data!$1:$1,0)-1)))</f>
        <v/>
      </c>
      <c r="U101" s="207" t="str">
        <f ca="1">IF(ISERROR(OFFSET(Data!$A$1,MATCH($A101,Data!$DT:$DT,0)-1,MATCH($B101&amp;"/"&amp;U$1,Data!$1:$1,0)-1))=TRUE,"",IF(OFFSET(Data!$A$1,MATCH($A101,Data!$DT:$DT,0)-1,MATCH($B101&amp;"/"&amp;U$1,Data!$1:$1,0)-1)=0,"",OFFSET(Data!$A$1,MATCH($A101,Data!$DT:$DT,0)-1,MATCH($B101&amp;"/"&amp;U$1,Data!$1:$1,0)-1)))</f>
        <v/>
      </c>
      <c r="V101" s="203" t="str">
        <f ca="1">IF(ISERROR(OFFSET(Data!$A$1,MATCH($A101,Data!$DT:$DT,0)-1,MATCH($B101&amp;"/"&amp;V$1,Data!$1:$1,0)-1))=TRUE,"",IF(OFFSET(Data!$A$1,MATCH($A101,Data!$DT:$DT,0)-1,MATCH($B101&amp;"/"&amp;V$1,Data!$1:$1,0)-1)=0,"",OFFSET(Data!$A$1,MATCH($A101,Data!$DT:$DT,0)-1,MATCH($B101&amp;"/"&amp;V$1,Data!$1:$1,0)-1)))</f>
        <v/>
      </c>
      <c r="W101" s="208" t="str">
        <f ca="1">IF(ISERROR(OFFSET(Data!$A$1,MATCH($A101,Data!$DT:$DT,0)-1,MATCH($B101&amp;"/"&amp;W$1,Data!$1:$1,0)-1))=TRUE,"",IF(OFFSET(Data!$A$1,MATCH($A101,Data!$DT:$DT,0)-1,MATCH($B101&amp;"/"&amp;W$1,Data!$1:$1,0)-1)=0,"",OFFSET(Data!$A$1,MATCH($A101,Data!$DT:$DT,0)-1,MATCH($B101&amp;"/"&amp;W$1,Data!$1:$1,0)-1)))</f>
        <v/>
      </c>
      <c r="X101" s="208" t="str">
        <f ca="1">IF(ISERROR(OFFSET(Data!$A$1,MATCH($A101,Data!$DT:$DT,0)-1,MATCH($B101&amp;"/"&amp;X$1,Data!$1:$1,0)-1))=TRUE,"",IF(OFFSET(Data!$A$1,MATCH($A101,Data!$DT:$DT,0)-1,MATCH($B101&amp;"/"&amp;X$1,Data!$1:$1,0)-1)=0,"",OFFSET(Data!$A$1,MATCH($A101,Data!$DT:$DT,0)-1,MATCH($B101&amp;"/"&amp;X$1,Data!$1:$1,0)-1)))</f>
        <v/>
      </c>
      <c r="Y101" s="208" t="str">
        <f ca="1">IF(ISERROR(OFFSET(Data!$A$1,MATCH($A101,Data!$DT:$DT,0)-1,MATCH($B101&amp;"/"&amp;Y$1,Data!$1:$1,0)-1))=TRUE,"",IF(OFFSET(Data!$A$1,MATCH($A101,Data!$DT:$DT,0)-1,MATCH($B101&amp;"/"&amp;Y$1,Data!$1:$1,0)-1)=0,"",OFFSET(Data!$A$1,MATCH($A101,Data!$DT:$DT,0)-1,MATCH($B101&amp;"/"&amp;Y$1,Data!$1:$1,0)-1)))</f>
        <v/>
      </c>
      <c r="Z101" s="208" t="str">
        <f ca="1">IF(ISERROR(OFFSET(Data!$A$1,MATCH($A101,Data!$DT:$DT,0)-1,MATCH($B101&amp;"/"&amp;Z$1,Data!$1:$1,0)-1))=TRUE,"",IF(OFFSET(Data!$A$1,MATCH($A101,Data!$DT:$DT,0)-1,MATCH($B101&amp;"/"&amp;Z$1,Data!$1:$1,0)-1)=0,"",OFFSET(Data!$A$1,MATCH($A101,Data!$DT:$DT,0)-1,MATCH($B101&amp;"/"&amp;Z$1,Data!$1:$1,0)-1)))</f>
        <v/>
      </c>
      <c r="AA101" s="208" t="str">
        <f ca="1">IF(ISERROR(OFFSET(Data!$A$1,MATCH($A101,Data!$DT:$DT,0)-1,MATCH($B101&amp;"/"&amp;AA$1,Data!$1:$1,0)-1))=TRUE,"",IF(OFFSET(Data!$A$1,MATCH($A101,Data!$DT:$DT,0)-1,MATCH($B101&amp;"/"&amp;AA$1,Data!$1:$1,0)-1)=0,"",OFFSET(Data!$A$1,MATCH($A101,Data!$DT:$DT,0)-1,MATCH($B101&amp;"/"&amp;AA$1,Data!$1:$1,0)-1)))</f>
        <v/>
      </c>
      <c r="AB101" s="208" t="str">
        <f ca="1">IF(ISERROR(OFFSET(Data!$A$1,MATCH($A101,Data!$DT:$DT,0)-1,MATCH($B101&amp;"/"&amp;AB$1,Data!$1:$1,0)-1))=TRUE,"",IF(OFFSET(Data!$A$1,MATCH($A101,Data!$DT:$DT,0)-1,MATCH($B101&amp;"/"&amp;AB$1,Data!$1:$1,0)-1)=0,"",OFFSET(Data!$A$1,MATCH($A101,Data!$DT:$DT,0)-1,MATCH($B101&amp;"/"&amp;AB$1,Data!$1:$1,0)-1)))</f>
        <v/>
      </c>
      <c r="AC101" s="208" t="str">
        <f ca="1">IF(ISERROR(OFFSET(Data!$A$1,MATCH($A101,Data!$DT:$DT,0)-1,MATCH($B101&amp;"/"&amp;AC$1,Data!$1:$1,0)-1))=TRUE,"",IF(OFFSET(Data!$A$1,MATCH($A101,Data!$DT:$DT,0)-1,MATCH($B101&amp;"/"&amp;AC$1,Data!$1:$1,0)-1)=0,"",OFFSET(Data!$A$1,MATCH($A101,Data!$DT:$DT,0)-1,MATCH($B101&amp;"/"&amp;AC$1,Data!$1:$1,0)-1)))</f>
        <v/>
      </c>
    </row>
    <row r="102" spans="1:29" s="203" customFormat="1" x14ac:dyDescent="0.25">
      <c r="A102" s="203" t="s">
        <v>144</v>
      </c>
      <c r="B102" s="203" t="s">
        <v>31</v>
      </c>
      <c r="C102" s="203">
        <f ca="1">IF(ISERROR(OFFSET(Data!$A$1,MATCH($A102,Data!$DT:$DT,0)-1,MATCH($B102&amp;"/"&amp;C$1,Data!$1:$1,0)-1))=TRUE,"",IF(OFFSET(Data!$A$1,MATCH($A102,Data!$DT:$DT,0)-1,MATCH($B102&amp;"/"&amp;C$1,Data!$1:$1,0)-1)=0,"",OFFSET(Data!$A$1,MATCH($A102,Data!$DT:$DT,0)-1,MATCH($B102&amp;"/"&amp;C$1,Data!$1:$1,0)-1)))</f>
        <v>4.0357142857142856</v>
      </c>
      <c r="D102" s="203">
        <f ca="1">IF(ISERROR(OFFSET(Data!$A$1,MATCH($A102,Data!$DT:$DT,0)-1,MATCH($B102&amp;"/"&amp;D$1,Data!$1:$1,0)-1))=TRUE,"",IF(OFFSET(Data!$A$1,MATCH($A102,Data!$DT:$DT,0)-1,MATCH($B102&amp;"/"&amp;D$1,Data!$1:$1,0)-1)=0,"",OFFSET(Data!$A$1,MATCH($A102,Data!$DT:$DT,0)-1,MATCH($B102&amp;"/"&amp;D$1,Data!$1:$1,0)-1)))</f>
        <v>3.8928571428571428</v>
      </c>
      <c r="E102" s="203">
        <f ca="1">IF(ISERROR(OFFSET(Data!$A$1,MATCH($A102,Data!$DT:$DT,0)-1,MATCH($B102&amp;"/"&amp;E$1,Data!$1:$1,0)-1))=TRUE,"",IF(OFFSET(Data!$A$1,MATCH($A102,Data!$DT:$DT,0)-1,MATCH($B102&amp;"/"&amp;E$1,Data!$1:$1,0)-1)=0,"",OFFSET(Data!$A$1,MATCH($A102,Data!$DT:$DT,0)-1,MATCH($B102&amp;"/"&amp;E$1,Data!$1:$1,0)-1)))</f>
        <v>3.3571428571428572</v>
      </c>
      <c r="F102" s="203">
        <f ca="1">IF(ISERROR(OFFSET(Data!$A$1,MATCH($A102,Data!$DT:$DT,0)-1,MATCH($B102&amp;"/"&amp;F$1,Data!$1:$1,0)-1))=TRUE,"",IF(OFFSET(Data!$A$1,MATCH($A102,Data!$DT:$DT,0)-1,MATCH($B102&amp;"/"&amp;F$1,Data!$1:$1,0)-1)=0,"",OFFSET(Data!$A$1,MATCH($A102,Data!$DT:$DT,0)-1,MATCH($B102&amp;"/"&amp;F$1,Data!$1:$1,0)-1)))</f>
        <v>4.8571428571428568</v>
      </c>
      <c r="G102" s="203" t="str">
        <f ca="1">IF(ISERROR(OFFSET(Data!$A$1,MATCH($A102,Data!$DT:$DT,0)-1,MATCH($B102&amp;"/"&amp;G$1,Data!$1:$1,0)-1))=TRUE,"",IF(OFFSET(Data!$A$1,MATCH($A102,Data!$DT:$DT,0)-1,MATCH($B102&amp;"/"&amp;G$1,Data!$1:$1,0)-1)=0,"",OFFSET(Data!$A$1,MATCH($A102,Data!$DT:$DT,0)-1,MATCH($B102&amp;"/"&amp;G$1,Data!$1:$1,0)-1)))</f>
        <v/>
      </c>
      <c r="H102" s="203">
        <f ca="1">IF(ISERROR(OFFSET(Data!$A$1,MATCH($A102,Data!$DT:$DT,0)-1,MATCH($B102&amp;"/"&amp;H$1,Data!$1:$1,0)-1))=TRUE,"",IF(OFFSET(Data!$A$1,MATCH($A102,Data!$DT:$DT,0)-1,MATCH($B102&amp;"/"&amp;H$1,Data!$1:$1,0)-1)=0,"",OFFSET(Data!$A$1,MATCH($A102,Data!$DT:$DT,0)-1,MATCH($B102&amp;"/"&amp;H$1,Data!$1:$1,0)-1)))</f>
        <v>4.6071428571428568</v>
      </c>
      <c r="I102" s="203">
        <f ca="1">IF(ISERROR(OFFSET(Data!$A$1,MATCH($A102,Data!$DT:$DT,0)-1,MATCH($B102&amp;"/"&amp;I$1,Data!$1:$1,0)-1))=TRUE,"",IF(OFFSET(Data!$A$1,MATCH($A102,Data!$DT:$DT,0)-1,MATCH($B102&amp;"/"&amp;I$1,Data!$1:$1,0)-1)=0,"",OFFSET(Data!$A$1,MATCH($A102,Data!$DT:$DT,0)-1,MATCH($B102&amp;"/"&amp;I$1,Data!$1:$1,0)-1)))</f>
        <v>4.1785714285714288</v>
      </c>
      <c r="J102" s="203">
        <f ca="1">IF(ISERROR(OFFSET(Data!$A$1,MATCH($A102,Data!$DT:$DT,0)-1,MATCH($B102&amp;"/"&amp;J$1,Data!$1:$1,0)-1))=TRUE,"",IF(OFFSET(Data!$A$1,MATCH($A102,Data!$DT:$DT,0)-1,MATCH($B102&amp;"/"&amp;J$1,Data!$1:$1,0)-1)=0,"",OFFSET(Data!$A$1,MATCH($A102,Data!$DT:$DT,0)-1,MATCH($B102&amp;"/"&amp;J$1,Data!$1:$1,0)-1)))</f>
        <v>3.1785714285714284</v>
      </c>
      <c r="K102" s="203" t="str">
        <f ca="1">IF(ISERROR(OFFSET(Data!$A$1,MATCH($A102,Data!$DT:$DT,0)-1,MATCH($B102&amp;"/"&amp;K$1,Data!$1:$1,0)-1))=TRUE,"",IF(OFFSET(Data!$A$1,MATCH($A102,Data!$DT:$DT,0)-1,MATCH($B102&amp;"/"&amp;K$1,Data!$1:$1,0)-1)=0,"",OFFSET(Data!$A$1,MATCH($A102,Data!$DT:$DT,0)-1,MATCH($B102&amp;"/"&amp;K$1,Data!$1:$1,0)-1)))</f>
        <v/>
      </c>
      <c r="L102" s="203" t="str">
        <f ca="1">IF(ISERROR(OFFSET(Data!$A$1,MATCH($A102,Data!$DT:$DT,0)-1,MATCH($B102&amp;"/"&amp;L$1,Data!$1:$1,0)-1))=TRUE,"",IF(OFFSET(Data!$A$1,MATCH($A102,Data!$DT:$DT,0)-1,MATCH($B102&amp;"/"&amp;L$1,Data!$1:$1,0)-1)=0,"",OFFSET(Data!$A$1,MATCH($A102,Data!$DT:$DT,0)-1,MATCH($B102&amp;"/"&amp;L$1,Data!$1:$1,0)-1)))</f>
        <v/>
      </c>
      <c r="M102" s="203">
        <f ca="1">IF(ISERROR(OFFSET(Data!$A$1,MATCH($A102,Data!$DT:$DT,0)-1,MATCH($B102&amp;"/"&amp;M$1,Data!$1:$1,0)-1))=TRUE,"",IF(OFFSET(Data!$A$1,MATCH($A102,Data!$DT:$DT,0)-1,MATCH($B102&amp;"/"&amp;M$1,Data!$1:$1,0)-1)=0,"",OFFSET(Data!$A$1,MATCH($A102,Data!$DT:$DT,0)-1,MATCH($B102&amp;"/"&amp;M$1,Data!$1:$1,0)-1)))</f>
        <v>3.7857142857142856</v>
      </c>
      <c r="N102" s="203">
        <f ca="1">IF(ISERROR(OFFSET(Data!$A$1,MATCH($A102,Data!$DT:$DT,0)-1,MATCH($B102&amp;"/"&amp;N$1,Data!$1:$1,0)-1))=TRUE,"",IF(OFFSET(Data!$A$1,MATCH($A102,Data!$DT:$DT,0)-1,MATCH($B102&amp;"/"&amp;N$1,Data!$1:$1,0)-1)=0,"",OFFSET(Data!$A$1,MATCH($A102,Data!$DT:$DT,0)-1,MATCH($B102&amp;"/"&amp;N$1,Data!$1:$1,0)-1)))</f>
        <v>2.9285714285714284</v>
      </c>
      <c r="O102" s="203" t="str">
        <f ca="1">IF(ISERROR(OFFSET(Data!$A$1,MATCH($A102,Data!$DT:$DT,0)-1,MATCH($B102&amp;"/"&amp;O$1,Data!$1:$1,0)-1))=TRUE,"",IF(OFFSET(Data!$A$1,MATCH($A102,Data!$DT:$DT,0)-1,MATCH($B102&amp;"/"&amp;O$1,Data!$1:$1,0)-1)=0,"",OFFSET(Data!$A$1,MATCH($A102,Data!$DT:$DT,0)-1,MATCH($B102&amp;"/"&amp;O$1,Data!$1:$1,0)-1)))</f>
        <v/>
      </c>
      <c r="P102" s="203" t="str">
        <f ca="1">IF(ISERROR(OFFSET(Data!$A$1,MATCH($A102,Data!$DT:$DT,0)-1,MATCH($B102&amp;"/"&amp;P$1,Data!$1:$1,0)-1))=TRUE,"",IF(OFFSET(Data!$A$1,MATCH($A102,Data!$DT:$DT,0)-1,MATCH($B102&amp;"/"&amp;P$1,Data!$1:$1,0)-1)=0,"",OFFSET(Data!$A$1,MATCH($A102,Data!$DT:$DT,0)-1,MATCH($B102&amp;"/"&amp;P$1,Data!$1:$1,0)-1)))</f>
        <v/>
      </c>
      <c r="Q102" s="203" t="str">
        <f ca="1">IF(ISERROR(OFFSET(Data!$A$1,MATCH($A102,Data!$DT:$DT,0)-1,MATCH($B102&amp;"/"&amp;Q$1,Data!$1:$1,0)-1))=TRUE,"",IF(OFFSET(Data!$A$1,MATCH($A102,Data!$DT:$DT,0)-1,MATCH($B102&amp;"/"&amp;Q$1,Data!$1:$1,0)-1)=0,"",OFFSET(Data!$A$1,MATCH($A102,Data!$DT:$DT,0)-1,MATCH($B102&amp;"/"&amp;Q$1,Data!$1:$1,0)-1)))</f>
        <v/>
      </c>
      <c r="R102" s="203" t="str">
        <f ca="1">IF(ISERROR(OFFSET(Data!$A$1,MATCH($A102,Data!$DT:$DT,0)-1,MATCH($B102&amp;"/"&amp;R$1,Data!$1:$1,0)-1))=TRUE,"",IF(OFFSET(Data!$A$1,MATCH($A102,Data!$DT:$DT,0)-1,MATCH($B102&amp;"/"&amp;R$1,Data!$1:$1,0)-1)=0,"",OFFSET(Data!$A$1,MATCH($A102,Data!$DT:$DT,0)-1,MATCH($B102&amp;"/"&amp;R$1,Data!$1:$1,0)-1)))</f>
        <v/>
      </c>
      <c r="S102" s="203" t="str">
        <f ca="1">IF(ISERROR(OFFSET(Data!$A$1,MATCH($A102,Data!$DT:$DT,0)-1,MATCH($B102&amp;"/"&amp;S$1,Data!$1:$1,0)-1))=TRUE,"",IF(OFFSET(Data!$A$1,MATCH($A102,Data!$DT:$DT,0)-1,MATCH($B102&amp;"/"&amp;S$1,Data!$1:$1,0)-1)=0,"",OFFSET(Data!$A$1,MATCH($A102,Data!$DT:$DT,0)-1,MATCH($B102&amp;"/"&amp;S$1,Data!$1:$1,0)-1)))</f>
        <v/>
      </c>
      <c r="T102" s="203" t="str">
        <f ca="1">IF(ISERROR(OFFSET(Data!$A$1,MATCH($A102,Data!$DT:$DT,0)-1,MATCH($B102&amp;"/"&amp;T$1,Data!$1:$1,0)-1))=TRUE,"",IF(OFFSET(Data!$A$1,MATCH($A102,Data!$DT:$DT,0)-1,MATCH($B102&amp;"/"&amp;T$1,Data!$1:$1,0)-1)=0,"",OFFSET(Data!$A$1,MATCH($A102,Data!$DT:$DT,0)-1,MATCH($B102&amp;"/"&amp;T$1,Data!$1:$1,0)-1)))</f>
        <v/>
      </c>
      <c r="U102" s="207" t="str">
        <f ca="1">IF(ISERROR(OFFSET(Data!$A$1,MATCH($A102,Data!$DT:$DT,0)-1,MATCH($B102&amp;"/"&amp;U$1,Data!$1:$1,0)-1))=TRUE,"",IF(OFFSET(Data!$A$1,MATCH($A102,Data!$DT:$DT,0)-1,MATCH($B102&amp;"/"&amp;U$1,Data!$1:$1,0)-1)=0,"",OFFSET(Data!$A$1,MATCH($A102,Data!$DT:$DT,0)-1,MATCH($B102&amp;"/"&amp;U$1,Data!$1:$1,0)-1)))</f>
        <v/>
      </c>
      <c r="V102" s="203" t="str">
        <f ca="1">IF(ISERROR(OFFSET(Data!$A$1,MATCH($A102,Data!$DT:$DT,0)-1,MATCH($B102&amp;"/"&amp;V$1,Data!$1:$1,0)-1))=TRUE,"",IF(OFFSET(Data!$A$1,MATCH($A102,Data!$DT:$DT,0)-1,MATCH($B102&amp;"/"&amp;V$1,Data!$1:$1,0)-1)=0,"",OFFSET(Data!$A$1,MATCH($A102,Data!$DT:$DT,0)-1,MATCH($B102&amp;"/"&amp;V$1,Data!$1:$1,0)-1)))</f>
        <v/>
      </c>
      <c r="W102" s="208" t="str">
        <f ca="1">IF(ISERROR(OFFSET(Data!$A$1,MATCH($A102,Data!$DT:$DT,0)-1,MATCH($B102&amp;"/"&amp;W$1,Data!$1:$1,0)-1))=TRUE,"",IF(OFFSET(Data!$A$1,MATCH($A102,Data!$DT:$DT,0)-1,MATCH($B102&amp;"/"&amp;W$1,Data!$1:$1,0)-1)=0,"",OFFSET(Data!$A$1,MATCH($A102,Data!$DT:$DT,0)-1,MATCH($B102&amp;"/"&amp;W$1,Data!$1:$1,0)-1)))</f>
        <v/>
      </c>
      <c r="X102" s="208" t="str">
        <f ca="1">IF(ISERROR(OFFSET(Data!$A$1,MATCH($A102,Data!$DT:$DT,0)-1,MATCH($B102&amp;"/"&amp;X$1,Data!$1:$1,0)-1))=TRUE,"",IF(OFFSET(Data!$A$1,MATCH($A102,Data!$DT:$DT,0)-1,MATCH($B102&amp;"/"&amp;X$1,Data!$1:$1,0)-1)=0,"",OFFSET(Data!$A$1,MATCH($A102,Data!$DT:$DT,0)-1,MATCH($B102&amp;"/"&amp;X$1,Data!$1:$1,0)-1)))</f>
        <v/>
      </c>
      <c r="Y102" s="208" t="str">
        <f ca="1">IF(ISERROR(OFFSET(Data!$A$1,MATCH($A102,Data!$DT:$DT,0)-1,MATCH($B102&amp;"/"&amp;Y$1,Data!$1:$1,0)-1))=TRUE,"",IF(OFFSET(Data!$A$1,MATCH($A102,Data!$DT:$DT,0)-1,MATCH($B102&amp;"/"&amp;Y$1,Data!$1:$1,0)-1)=0,"",OFFSET(Data!$A$1,MATCH($A102,Data!$DT:$DT,0)-1,MATCH($B102&amp;"/"&amp;Y$1,Data!$1:$1,0)-1)))</f>
        <v/>
      </c>
      <c r="Z102" s="208" t="str">
        <f ca="1">IF(ISERROR(OFFSET(Data!$A$1,MATCH($A102,Data!$DT:$DT,0)-1,MATCH($B102&amp;"/"&amp;Z$1,Data!$1:$1,0)-1))=TRUE,"",IF(OFFSET(Data!$A$1,MATCH($A102,Data!$DT:$DT,0)-1,MATCH($B102&amp;"/"&amp;Z$1,Data!$1:$1,0)-1)=0,"",OFFSET(Data!$A$1,MATCH($A102,Data!$DT:$DT,0)-1,MATCH($B102&amp;"/"&amp;Z$1,Data!$1:$1,0)-1)))</f>
        <v/>
      </c>
      <c r="AA102" s="208" t="str">
        <f ca="1">IF(ISERROR(OFFSET(Data!$A$1,MATCH($A102,Data!$DT:$DT,0)-1,MATCH($B102&amp;"/"&amp;AA$1,Data!$1:$1,0)-1))=TRUE,"",IF(OFFSET(Data!$A$1,MATCH($A102,Data!$DT:$DT,0)-1,MATCH($B102&amp;"/"&amp;AA$1,Data!$1:$1,0)-1)=0,"",OFFSET(Data!$A$1,MATCH($A102,Data!$DT:$DT,0)-1,MATCH($B102&amp;"/"&amp;AA$1,Data!$1:$1,0)-1)))</f>
        <v/>
      </c>
      <c r="AB102" s="208" t="str">
        <f ca="1">IF(ISERROR(OFFSET(Data!$A$1,MATCH($A102,Data!$DT:$DT,0)-1,MATCH($B102&amp;"/"&amp;AB$1,Data!$1:$1,0)-1))=TRUE,"",IF(OFFSET(Data!$A$1,MATCH($A102,Data!$DT:$DT,0)-1,MATCH($B102&amp;"/"&amp;AB$1,Data!$1:$1,0)-1)=0,"",OFFSET(Data!$A$1,MATCH($A102,Data!$DT:$DT,0)-1,MATCH($B102&amp;"/"&amp;AB$1,Data!$1:$1,0)-1)))</f>
        <v/>
      </c>
      <c r="AC102" s="208" t="str">
        <f ca="1">IF(ISERROR(OFFSET(Data!$A$1,MATCH($A102,Data!$DT:$DT,0)-1,MATCH($B102&amp;"/"&amp;AC$1,Data!$1:$1,0)-1))=TRUE,"",IF(OFFSET(Data!$A$1,MATCH($A102,Data!$DT:$DT,0)-1,MATCH($B102&amp;"/"&amp;AC$1,Data!$1:$1,0)-1)=0,"",OFFSET(Data!$A$1,MATCH($A102,Data!$DT:$DT,0)-1,MATCH($B102&amp;"/"&amp;AC$1,Data!$1:$1,0)-1)))</f>
        <v/>
      </c>
    </row>
    <row r="103" spans="1:29" s="203" customFormat="1" x14ac:dyDescent="0.25">
      <c r="A103" s="203" t="s">
        <v>82</v>
      </c>
      <c r="B103" s="203" t="s">
        <v>31</v>
      </c>
      <c r="C103" s="203">
        <f ca="1">IF(ISERROR(OFFSET(Data!$A$1,MATCH($A103,Data!$DT:$DT,0)-1,MATCH($B103&amp;"/"&amp;C$1,Data!$1:$1,0)-1))=TRUE,"",IF(OFFSET(Data!$A$1,MATCH($A103,Data!$DT:$DT,0)-1,MATCH($B103&amp;"/"&amp;C$1,Data!$1:$1,0)-1)=0,"",OFFSET(Data!$A$1,MATCH($A103,Data!$DT:$DT,0)-1,MATCH($B103&amp;"/"&amp;C$1,Data!$1:$1,0)-1)))</f>
        <v>4.0357142857142856</v>
      </c>
      <c r="D103" s="203">
        <f ca="1">IF(ISERROR(OFFSET(Data!$A$1,MATCH($A103,Data!$DT:$DT,0)-1,MATCH($B103&amp;"/"&amp;D$1,Data!$1:$1,0)-1))=TRUE,"",IF(OFFSET(Data!$A$1,MATCH($A103,Data!$DT:$DT,0)-1,MATCH($B103&amp;"/"&amp;D$1,Data!$1:$1,0)-1)=0,"",OFFSET(Data!$A$1,MATCH($A103,Data!$DT:$DT,0)-1,MATCH($B103&amp;"/"&amp;D$1,Data!$1:$1,0)-1)))</f>
        <v>3.8928571428571428</v>
      </c>
      <c r="E103" s="203">
        <f ca="1">IF(ISERROR(OFFSET(Data!$A$1,MATCH($A103,Data!$DT:$DT,0)-1,MATCH($B103&amp;"/"&amp;E$1,Data!$1:$1,0)-1))=TRUE,"",IF(OFFSET(Data!$A$1,MATCH($A103,Data!$DT:$DT,0)-1,MATCH($B103&amp;"/"&amp;E$1,Data!$1:$1,0)-1)=0,"",OFFSET(Data!$A$1,MATCH($A103,Data!$DT:$DT,0)-1,MATCH($B103&amp;"/"&amp;E$1,Data!$1:$1,0)-1)))</f>
        <v>3.3571428571428572</v>
      </c>
      <c r="F103" s="203">
        <f ca="1">IF(ISERROR(OFFSET(Data!$A$1,MATCH($A103,Data!$DT:$DT,0)-1,MATCH($B103&amp;"/"&amp;F$1,Data!$1:$1,0)-1))=TRUE,"",IF(OFFSET(Data!$A$1,MATCH($A103,Data!$DT:$DT,0)-1,MATCH($B103&amp;"/"&amp;F$1,Data!$1:$1,0)-1)=0,"",OFFSET(Data!$A$1,MATCH($A103,Data!$DT:$DT,0)-1,MATCH($B103&amp;"/"&amp;F$1,Data!$1:$1,0)-1)))</f>
        <v>4.8571428571428568</v>
      </c>
      <c r="G103" s="203" t="str">
        <f ca="1">IF(ISERROR(OFFSET(Data!$A$1,MATCH($A103,Data!$DT:$DT,0)-1,MATCH($B103&amp;"/"&amp;G$1,Data!$1:$1,0)-1))=TRUE,"",IF(OFFSET(Data!$A$1,MATCH($A103,Data!$DT:$DT,0)-1,MATCH($B103&amp;"/"&amp;G$1,Data!$1:$1,0)-1)=0,"",OFFSET(Data!$A$1,MATCH($A103,Data!$DT:$DT,0)-1,MATCH($B103&amp;"/"&amp;G$1,Data!$1:$1,0)-1)))</f>
        <v/>
      </c>
      <c r="H103" s="203">
        <f ca="1">IF(ISERROR(OFFSET(Data!$A$1,MATCH($A103,Data!$DT:$DT,0)-1,MATCH($B103&amp;"/"&amp;H$1,Data!$1:$1,0)-1))=TRUE,"",IF(OFFSET(Data!$A$1,MATCH($A103,Data!$DT:$DT,0)-1,MATCH($B103&amp;"/"&amp;H$1,Data!$1:$1,0)-1)=0,"",OFFSET(Data!$A$1,MATCH($A103,Data!$DT:$DT,0)-1,MATCH($B103&amp;"/"&amp;H$1,Data!$1:$1,0)-1)))</f>
        <v>4.6071428571428568</v>
      </c>
      <c r="I103" s="203">
        <f ca="1">IF(ISERROR(OFFSET(Data!$A$1,MATCH($A103,Data!$DT:$DT,0)-1,MATCH($B103&amp;"/"&amp;I$1,Data!$1:$1,0)-1))=TRUE,"",IF(OFFSET(Data!$A$1,MATCH($A103,Data!$DT:$DT,0)-1,MATCH($B103&amp;"/"&amp;I$1,Data!$1:$1,0)-1)=0,"",OFFSET(Data!$A$1,MATCH($A103,Data!$DT:$DT,0)-1,MATCH($B103&amp;"/"&amp;I$1,Data!$1:$1,0)-1)))</f>
        <v>4.1785714285714288</v>
      </c>
      <c r="J103" s="203">
        <f ca="1">IF(ISERROR(OFFSET(Data!$A$1,MATCH($A103,Data!$DT:$DT,0)-1,MATCH($B103&amp;"/"&amp;J$1,Data!$1:$1,0)-1))=TRUE,"",IF(OFFSET(Data!$A$1,MATCH($A103,Data!$DT:$DT,0)-1,MATCH($B103&amp;"/"&amp;J$1,Data!$1:$1,0)-1)=0,"",OFFSET(Data!$A$1,MATCH($A103,Data!$DT:$DT,0)-1,MATCH($B103&amp;"/"&amp;J$1,Data!$1:$1,0)-1)))</f>
        <v>3.1785714285714284</v>
      </c>
      <c r="K103" s="203" t="str">
        <f ca="1">IF(ISERROR(OFFSET(Data!$A$1,MATCH($A103,Data!$DT:$DT,0)-1,MATCH($B103&amp;"/"&amp;K$1,Data!$1:$1,0)-1))=TRUE,"",IF(OFFSET(Data!$A$1,MATCH($A103,Data!$DT:$DT,0)-1,MATCH($B103&amp;"/"&amp;K$1,Data!$1:$1,0)-1)=0,"",OFFSET(Data!$A$1,MATCH($A103,Data!$DT:$DT,0)-1,MATCH($B103&amp;"/"&amp;K$1,Data!$1:$1,0)-1)))</f>
        <v/>
      </c>
      <c r="L103" s="203" t="str">
        <f ca="1">IF(ISERROR(OFFSET(Data!$A$1,MATCH($A103,Data!$DT:$DT,0)-1,MATCH($B103&amp;"/"&amp;L$1,Data!$1:$1,0)-1))=TRUE,"",IF(OFFSET(Data!$A$1,MATCH($A103,Data!$DT:$DT,0)-1,MATCH($B103&amp;"/"&amp;L$1,Data!$1:$1,0)-1)=0,"",OFFSET(Data!$A$1,MATCH($A103,Data!$DT:$DT,0)-1,MATCH($B103&amp;"/"&amp;L$1,Data!$1:$1,0)-1)))</f>
        <v/>
      </c>
      <c r="M103" s="203">
        <f ca="1">IF(ISERROR(OFFSET(Data!$A$1,MATCH($A103,Data!$DT:$DT,0)-1,MATCH($B103&amp;"/"&amp;M$1,Data!$1:$1,0)-1))=TRUE,"",IF(OFFSET(Data!$A$1,MATCH($A103,Data!$DT:$DT,0)-1,MATCH($B103&amp;"/"&amp;M$1,Data!$1:$1,0)-1)=0,"",OFFSET(Data!$A$1,MATCH($A103,Data!$DT:$DT,0)-1,MATCH($B103&amp;"/"&amp;M$1,Data!$1:$1,0)-1)))</f>
        <v>3.7857142857142856</v>
      </c>
      <c r="N103" s="203">
        <f ca="1">IF(ISERROR(OFFSET(Data!$A$1,MATCH($A103,Data!$DT:$DT,0)-1,MATCH($B103&amp;"/"&amp;N$1,Data!$1:$1,0)-1))=TRUE,"",IF(OFFSET(Data!$A$1,MATCH($A103,Data!$DT:$DT,0)-1,MATCH($B103&amp;"/"&amp;N$1,Data!$1:$1,0)-1)=0,"",OFFSET(Data!$A$1,MATCH($A103,Data!$DT:$DT,0)-1,MATCH($B103&amp;"/"&amp;N$1,Data!$1:$1,0)-1)))</f>
        <v>2.9285714285714284</v>
      </c>
      <c r="O103" s="203" t="str">
        <f ca="1">IF(ISERROR(OFFSET(Data!$A$1,MATCH($A103,Data!$DT:$DT,0)-1,MATCH($B103&amp;"/"&amp;O$1,Data!$1:$1,0)-1))=TRUE,"",IF(OFFSET(Data!$A$1,MATCH($A103,Data!$DT:$DT,0)-1,MATCH($B103&amp;"/"&amp;O$1,Data!$1:$1,0)-1)=0,"",OFFSET(Data!$A$1,MATCH($A103,Data!$DT:$DT,0)-1,MATCH($B103&amp;"/"&amp;O$1,Data!$1:$1,0)-1)))</f>
        <v/>
      </c>
      <c r="P103" s="203" t="str">
        <f ca="1">IF(ISERROR(OFFSET(Data!$A$1,MATCH($A103,Data!$DT:$DT,0)-1,MATCH($B103&amp;"/"&amp;P$1,Data!$1:$1,0)-1))=TRUE,"",IF(OFFSET(Data!$A$1,MATCH($A103,Data!$DT:$DT,0)-1,MATCH($B103&amp;"/"&amp;P$1,Data!$1:$1,0)-1)=0,"",OFFSET(Data!$A$1,MATCH($A103,Data!$DT:$DT,0)-1,MATCH($B103&amp;"/"&amp;P$1,Data!$1:$1,0)-1)))</f>
        <v/>
      </c>
      <c r="Q103" s="203" t="str">
        <f ca="1">IF(ISERROR(OFFSET(Data!$A$1,MATCH($A103,Data!$DT:$DT,0)-1,MATCH($B103&amp;"/"&amp;Q$1,Data!$1:$1,0)-1))=TRUE,"",IF(OFFSET(Data!$A$1,MATCH($A103,Data!$DT:$DT,0)-1,MATCH($B103&amp;"/"&amp;Q$1,Data!$1:$1,0)-1)=0,"",OFFSET(Data!$A$1,MATCH($A103,Data!$DT:$DT,0)-1,MATCH($B103&amp;"/"&amp;Q$1,Data!$1:$1,0)-1)))</f>
        <v/>
      </c>
      <c r="R103" s="203" t="str">
        <f ca="1">IF(ISERROR(OFFSET(Data!$A$1,MATCH($A103,Data!$DT:$DT,0)-1,MATCH($B103&amp;"/"&amp;R$1,Data!$1:$1,0)-1))=TRUE,"",IF(OFFSET(Data!$A$1,MATCH($A103,Data!$DT:$DT,0)-1,MATCH($B103&amp;"/"&amp;R$1,Data!$1:$1,0)-1)=0,"",OFFSET(Data!$A$1,MATCH($A103,Data!$DT:$DT,0)-1,MATCH($B103&amp;"/"&amp;R$1,Data!$1:$1,0)-1)))</f>
        <v/>
      </c>
      <c r="S103" s="203" t="str">
        <f ca="1">IF(ISERROR(OFFSET(Data!$A$1,MATCH($A103,Data!$DT:$DT,0)-1,MATCH($B103&amp;"/"&amp;S$1,Data!$1:$1,0)-1))=TRUE,"",IF(OFFSET(Data!$A$1,MATCH($A103,Data!$DT:$DT,0)-1,MATCH($B103&amp;"/"&amp;S$1,Data!$1:$1,0)-1)=0,"",OFFSET(Data!$A$1,MATCH($A103,Data!$DT:$DT,0)-1,MATCH($B103&amp;"/"&amp;S$1,Data!$1:$1,0)-1)))</f>
        <v/>
      </c>
      <c r="T103" s="203" t="str">
        <f ca="1">IF(ISERROR(OFFSET(Data!$A$1,MATCH($A103,Data!$DT:$DT,0)-1,MATCH($B103&amp;"/"&amp;T$1,Data!$1:$1,0)-1))=TRUE,"",IF(OFFSET(Data!$A$1,MATCH($A103,Data!$DT:$DT,0)-1,MATCH($B103&amp;"/"&amp;T$1,Data!$1:$1,0)-1)=0,"",OFFSET(Data!$A$1,MATCH($A103,Data!$DT:$DT,0)-1,MATCH($B103&amp;"/"&amp;T$1,Data!$1:$1,0)-1)))</f>
        <v/>
      </c>
      <c r="U103" s="207" t="str">
        <f ca="1">IF(ISERROR(OFFSET(Data!$A$1,MATCH($A103,Data!$DT:$DT,0)-1,MATCH($B103&amp;"/"&amp;U$1,Data!$1:$1,0)-1))=TRUE,"",IF(OFFSET(Data!$A$1,MATCH($A103,Data!$DT:$DT,0)-1,MATCH($B103&amp;"/"&amp;U$1,Data!$1:$1,0)-1)=0,"",OFFSET(Data!$A$1,MATCH($A103,Data!$DT:$DT,0)-1,MATCH($B103&amp;"/"&amp;U$1,Data!$1:$1,0)-1)))</f>
        <v/>
      </c>
      <c r="V103" s="203" t="str">
        <f ca="1">IF(ISERROR(OFFSET(Data!$A$1,MATCH($A103,Data!$DT:$DT,0)-1,MATCH($B103&amp;"/"&amp;V$1,Data!$1:$1,0)-1))=TRUE,"",IF(OFFSET(Data!$A$1,MATCH($A103,Data!$DT:$DT,0)-1,MATCH($B103&amp;"/"&amp;V$1,Data!$1:$1,0)-1)=0,"",OFFSET(Data!$A$1,MATCH($A103,Data!$DT:$DT,0)-1,MATCH($B103&amp;"/"&amp;V$1,Data!$1:$1,0)-1)))</f>
        <v/>
      </c>
      <c r="W103" s="208" t="str">
        <f ca="1">IF(ISERROR(OFFSET(Data!$A$1,MATCH($A103,Data!$DT:$DT,0)-1,MATCH($B103&amp;"/"&amp;W$1,Data!$1:$1,0)-1))=TRUE,"",IF(OFFSET(Data!$A$1,MATCH($A103,Data!$DT:$DT,0)-1,MATCH($B103&amp;"/"&amp;W$1,Data!$1:$1,0)-1)=0,"",OFFSET(Data!$A$1,MATCH($A103,Data!$DT:$DT,0)-1,MATCH($B103&amp;"/"&amp;W$1,Data!$1:$1,0)-1)))</f>
        <v/>
      </c>
      <c r="X103" s="208" t="str">
        <f ca="1">IF(ISERROR(OFFSET(Data!$A$1,MATCH($A103,Data!$DT:$DT,0)-1,MATCH($B103&amp;"/"&amp;X$1,Data!$1:$1,0)-1))=TRUE,"",IF(OFFSET(Data!$A$1,MATCH($A103,Data!$DT:$DT,0)-1,MATCH($B103&amp;"/"&amp;X$1,Data!$1:$1,0)-1)=0,"",OFFSET(Data!$A$1,MATCH($A103,Data!$DT:$DT,0)-1,MATCH($B103&amp;"/"&amp;X$1,Data!$1:$1,0)-1)))</f>
        <v/>
      </c>
      <c r="Y103" s="208" t="str">
        <f ca="1">IF(ISERROR(OFFSET(Data!$A$1,MATCH($A103,Data!$DT:$DT,0)-1,MATCH($B103&amp;"/"&amp;Y$1,Data!$1:$1,0)-1))=TRUE,"",IF(OFFSET(Data!$A$1,MATCH($A103,Data!$DT:$DT,0)-1,MATCH($B103&amp;"/"&amp;Y$1,Data!$1:$1,0)-1)=0,"",OFFSET(Data!$A$1,MATCH($A103,Data!$DT:$DT,0)-1,MATCH($B103&amp;"/"&amp;Y$1,Data!$1:$1,0)-1)))</f>
        <v/>
      </c>
      <c r="Z103" s="208" t="str">
        <f ca="1">IF(ISERROR(OFFSET(Data!$A$1,MATCH($A103,Data!$DT:$DT,0)-1,MATCH($B103&amp;"/"&amp;Z$1,Data!$1:$1,0)-1))=TRUE,"",IF(OFFSET(Data!$A$1,MATCH($A103,Data!$DT:$DT,0)-1,MATCH($B103&amp;"/"&amp;Z$1,Data!$1:$1,0)-1)=0,"",OFFSET(Data!$A$1,MATCH($A103,Data!$DT:$DT,0)-1,MATCH($B103&amp;"/"&amp;Z$1,Data!$1:$1,0)-1)))</f>
        <v/>
      </c>
      <c r="AA103" s="208" t="str">
        <f ca="1">IF(ISERROR(OFFSET(Data!$A$1,MATCH($A103,Data!$DT:$DT,0)-1,MATCH($B103&amp;"/"&amp;AA$1,Data!$1:$1,0)-1))=TRUE,"",IF(OFFSET(Data!$A$1,MATCH($A103,Data!$DT:$DT,0)-1,MATCH($B103&amp;"/"&amp;AA$1,Data!$1:$1,0)-1)=0,"",OFFSET(Data!$A$1,MATCH($A103,Data!$DT:$DT,0)-1,MATCH($B103&amp;"/"&amp;AA$1,Data!$1:$1,0)-1)))</f>
        <v/>
      </c>
      <c r="AB103" s="208" t="str">
        <f ca="1">IF(ISERROR(OFFSET(Data!$A$1,MATCH($A103,Data!$DT:$DT,0)-1,MATCH($B103&amp;"/"&amp;AB$1,Data!$1:$1,0)-1))=TRUE,"",IF(OFFSET(Data!$A$1,MATCH($A103,Data!$DT:$DT,0)-1,MATCH($B103&amp;"/"&amp;AB$1,Data!$1:$1,0)-1)=0,"",OFFSET(Data!$A$1,MATCH($A103,Data!$DT:$DT,0)-1,MATCH($B103&amp;"/"&amp;AB$1,Data!$1:$1,0)-1)))</f>
        <v/>
      </c>
      <c r="AC103" s="208" t="str">
        <f ca="1">IF(ISERROR(OFFSET(Data!$A$1,MATCH($A103,Data!$DT:$DT,0)-1,MATCH($B103&amp;"/"&amp;AC$1,Data!$1:$1,0)-1))=TRUE,"",IF(OFFSET(Data!$A$1,MATCH($A103,Data!$DT:$DT,0)-1,MATCH($B103&amp;"/"&amp;AC$1,Data!$1:$1,0)-1)=0,"",OFFSET(Data!$A$1,MATCH($A103,Data!$DT:$DT,0)-1,MATCH($B103&amp;"/"&amp;AC$1,Data!$1:$1,0)-1)))</f>
        <v/>
      </c>
    </row>
    <row r="104" spans="1:29" s="203" customFormat="1" x14ac:dyDescent="0.25">
      <c r="A104" s="203" t="s">
        <v>192</v>
      </c>
      <c r="B104" s="203" t="s">
        <v>31</v>
      </c>
      <c r="C104" s="203">
        <f ca="1">IF(ISERROR(OFFSET(Data!$A$1,MATCH($A104,Data!$DT:$DT,0)-1,MATCH($B104&amp;"/"&amp;C$1,Data!$1:$1,0)-1))=TRUE,"",IF(OFFSET(Data!$A$1,MATCH($A104,Data!$DT:$DT,0)-1,MATCH($B104&amp;"/"&amp;C$1,Data!$1:$1,0)-1)=0,"",OFFSET(Data!$A$1,MATCH($A104,Data!$DT:$DT,0)-1,MATCH($B104&amp;"/"&amp;C$1,Data!$1:$1,0)-1)))</f>
        <v>4</v>
      </c>
      <c r="D104" s="203">
        <f ca="1">IF(ISERROR(OFFSET(Data!$A$1,MATCH($A104,Data!$DT:$DT,0)-1,MATCH($B104&amp;"/"&amp;D$1,Data!$1:$1,0)-1))=TRUE,"",IF(OFFSET(Data!$A$1,MATCH($A104,Data!$DT:$DT,0)-1,MATCH($B104&amp;"/"&amp;D$1,Data!$1:$1,0)-1)=0,"",OFFSET(Data!$A$1,MATCH($A104,Data!$DT:$DT,0)-1,MATCH($B104&amp;"/"&amp;D$1,Data!$1:$1,0)-1)))</f>
        <v>4</v>
      </c>
      <c r="E104" s="203">
        <f ca="1">IF(ISERROR(OFFSET(Data!$A$1,MATCH($A104,Data!$DT:$DT,0)-1,MATCH($B104&amp;"/"&amp;E$1,Data!$1:$1,0)-1))=TRUE,"",IF(OFFSET(Data!$A$1,MATCH($A104,Data!$DT:$DT,0)-1,MATCH($B104&amp;"/"&amp;E$1,Data!$1:$1,0)-1)=0,"",OFFSET(Data!$A$1,MATCH($A104,Data!$DT:$DT,0)-1,MATCH($B104&amp;"/"&amp;E$1,Data!$1:$1,0)-1)))</f>
        <v>3</v>
      </c>
      <c r="F104" s="203">
        <f ca="1">IF(ISERROR(OFFSET(Data!$A$1,MATCH($A104,Data!$DT:$DT,0)-1,MATCH($B104&amp;"/"&amp;F$1,Data!$1:$1,0)-1))=TRUE,"",IF(OFFSET(Data!$A$1,MATCH($A104,Data!$DT:$DT,0)-1,MATCH($B104&amp;"/"&amp;F$1,Data!$1:$1,0)-1)=0,"",OFFSET(Data!$A$1,MATCH($A104,Data!$DT:$DT,0)-1,MATCH($B104&amp;"/"&amp;F$1,Data!$1:$1,0)-1)))</f>
        <v>6</v>
      </c>
      <c r="G104" s="203" t="str">
        <f ca="1">IF(ISERROR(OFFSET(Data!$A$1,MATCH($A104,Data!$DT:$DT,0)-1,MATCH($B104&amp;"/"&amp;G$1,Data!$1:$1,0)-1))=TRUE,"",IF(OFFSET(Data!$A$1,MATCH($A104,Data!$DT:$DT,0)-1,MATCH($B104&amp;"/"&amp;G$1,Data!$1:$1,0)-1)=0,"",OFFSET(Data!$A$1,MATCH($A104,Data!$DT:$DT,0)-1,MATCH($B104&amp;"/"&amp;G$1,Data!$1:$1,0)-1)))</f>
        <v/>
      </c>
      <c r="H104" s="203">
        <f ca="1">IF(ISERROR(OFFSET(Data!$A$1,MATCH($A104,Data!$DT:$DT,0)-1,MATCH($B104&amp;"/"&amp;H$1,Data!$1:$1,0)-1))=TRUE,"",IF(OFFSET(Data!$A$1,MATCH($A104,Data!$DT:$DT,0)-1,MATCH($B104&amp;"/"&amp;H$1,Data!$1:$1,0)-1)=0,"",OFFSET(Data!$A$1,MATCH($A104,Data!$DT:$DT,0)-1,MATCH($B104&amp;"/"&amp;H$1,Data!$1:$1,0)-1)))</f>
        <v>2</v>
      </c>
      <c r="I104" s="203">
        <f ca="1">IF(ISERROR(OFFSET(Data!$A$1,MATCH($A104,Data!$DT:$DT,0)-1,MATCH($B104&amp;"/"&amp;I$1,Data!$1:$1,0)-1))=TRUE,"",IF(OFFSET(Data!$A$1,MATCH($A104,Data!$DT:$DT,0)-1,MATCH($B104&amp;"/"&amp;I$1,Data!$1:$1,0)-1)=0,"",OFFSET(Data!$A$1,MATCH($A104,Data!$DT:$DT,0)-1,MATCH($B104&amp;"/"&amp;I$1,Data!$1:$1,0)-1)))</f>
        <v>5</v>
      </c>
      <c r="J104" s="203">
        <f ca="1">IF(ISERROR(OFFSET(Data!$A$1,MATCH($A104,Data!$DT:$DT,0)-1,MATCH($B104&amp;"/"&amp;J$1,Data!$1:$1,0)-1))=TRUE,"",IF(OFFSET(Data!$A$1,MATCH($A104,Data!$DT:$DT,0)-1,MATCH($B104&amp;"/"&amp;J$1,Data!$1:$1,0)-1)=0,"",OFFSET(Data!$A$1,MATCH($A104,Data!$DT:$DT,0)-1,MATCH($B104&amp;"/"&amp;J$1,Data!$1:$1,0)-1)))</f>
        <v>3</v>
      </c>
      <c r="K104" s="203" t="str">
        <f ca="1">IF(ISERROR(OFFSET(Data!$A$1,MATCH($A104,Data!$DT:$DT,0)-1,MATCH($B104&amp;"/"&amp;K$1,Data!$1:$1,0)-1))=TRUE,"",IF(OFFSET(Data!$A$1,MATCH($A104,Data!$DT:$DT,0)-1,MATCH($B104&amp;"/"&amp;K$1,Data!$1:$1,0)-1)=0,"",OFFSET(Data!$A$1,MATCH($A104,Data!$DT:$DT,0)-1,MATCH($B104&amp;"/"&amp;K$1,Data!$1:$1,0)-1)))</f>
        <v/>
      </c>
      <c r="L104" s="203" t="str">
        <f ca="1">IF(ISERROR(OFFSET(Data!$A$1,MATCH($A104,Data!$DT:$DT,0)-1,MATCH($B104&amp;"/"&amp;L$1,Data!$1:$1,0)-1))=TRUE,"",IF(OFFSET(Data!$A$1,MATCH($A104,Data!$DT:$DT,0)-1,MATCH($B104&amp;"/"&amp;L$1,Data!$1:$1,0)-1)=0,"",OFFSET(Data!$A$1,MATCH($A104,Data!$DT:$DT,0)-1,MATCH($B104&amp;"/"&amp;L$1,Data!$1:$1,0)-1)))</f>
        <v/>
      </c>
      <c r="M104" s="203">
        <f ca="1">IF(ISERROR(OFFSET(Data!$A$1,MATCH($A104,Data!$DT:$DT,0)-1,MATCH($B104&amp;"/"&amp;M$1,Data!$1:$1,0)-1))=TRUE,"",IF(OFFSET(Data!$A$1,MATCH($A104,Data!$DT:$DT,0)-1,MATCH($B104&amp;"/"&amp;M$1,Data!$1:$1,0)-1)=0,"",OFFSET(Data!$A$1,MATCH($A104,Data!$DT:$DT,0)-1,MATCH($B104&amp;"/"&amp;M$1,Data!$1:$1,0)-1)))</f>
        <v>4</v>
      </c>
      <c r="N104" s="203">
        <f ca="1">IF(ISERROR(OFFSET(Data!$A$1,MATCH($A104,Data!$DT:$DT,0)-1,MATCH($B104&amp;"/"&amp;N$1,Data!$1:$1,0)-1))=TRUE,"",IF(OFFSET(Data!$A$1,MATCH($A104,Data!$DT:$DT,0)-1,MATCH($B104&amp;"/"&amp;N$1,Data!$1:$1,0)-1)=0,"",OFFSET(Data!$A$1,MATCH($A104,Data!$DT:$DT,0)-1,MATCH($B104&amp;"/"&amp;N$1,Data!$1:$1,0)-1)))</f>
        <v>3</v>
      </c>
      <c r="O104" s="203" t="str">
        <f ca="1">IF(ISERROR(OFFSET(Data!$A$1,MATCH($A104,Data!$DT:$DT,0)-1,MATCH($B104&amp;"/"&amp;O$1,Data!$1:$1,0)-1))=TRUE,"",IF(OFFSET(Data!$A$1,MATCH($A104,Data!$DT:$DT,0)-1,MATCH($B104&amp;"/"&amp;O$1,Data!$1:$1,0)-1)=0,"",OFFSET(Data!$A$1,MATCH($A104,Data!$DT:$DT,0)-1,MATCH($B104&amp;"/"&amp;O$1,Data!$1:$1,0)-1)))</f>
        <v/>
      </c>
      <c r="P104" s="203" t="str">
        <f ca="1">IF(ISERROR(OFFSET(Data!$A$1,MATCH($A104,Data!$DT:$DT,0)-1,MATCH($B104&amp;"/"&amp;P$1,Data!$1:$1,0)-1))=TRUE,"",IF(OFFSET(Data!$A$1,MATCH($A104,Data!$DT:$DT,0)-1,MATCH($B104&amp;"/"&amp;P$1,Data!$1:$1,0)-1)=0,"",OFFSET(Data!$A$1,MATCH($A104,Data!$DT:$DT,0)-1,MATCH($B104&amp;"/"&amp;P$1,Data!$1:$1,0)-1)))</f>
        <v/>
      </c>
      <c r="Q104" s="203" t="str">
        <f ca="1">IF(ISERROR(OFFSET(Data!$A$1,MATCH($A104,Data!$DT:$DT,0)-1,MATCH($B104&amp;"/"&amp;Q$1,Data!$1:$1,0)-1))=TRUE,"",IF(OFFSET(Data!$A$1,MATCH($A104,Data!$DT:$DT,0)-1,MATCH($B104&amp;"/"&amp;Q$1,Data!$1:$1,0)-1)=0,"",OFFSET(Data!$A$1,MATCH($A104,Data!$DT:$DT,0)-1,MATCH($B104&amp;"/"&amp;Q$1,Data!$1:$1,0)-1)))</f>
        <v/>
      </c>
      <c r="R104" s="203" t="str">
        <f ca="1">IF(ISERROR(OFFSET(Data!$A$1,MATCH($A104,Data!$DT:$DT,0)-1,MATCH($B104&amp;"/"&amp;R$1,Data!$1:$1,0)-1))=TRUE,"",IF(OFFSET(Data!$A$1,MATCH($A104,Data!$DT:$DT,0)-1,MATCH($B104&amp;"/"&amp;R$1,Data!$1:$1,0)-1)=0,"",OFFSET(Data!$A$1,MATCH($A104,Data!$DT:$DT,0)-1,MATCH($B104&amp;"/"&amp;R$1,Data!$1:$1,0)-1)))</f>
        <v/>
      </c>
      <c r="S104" s="203" t="str">
        <f ca="1">IF(ISERROR(OFFSET(Data!$A$1,MATCH($A104,Data!$DT:$DT,0)-1,MATCH($B104&amp;"/"&amp;S$1,Data!$1:$1,0)-1))=TRUE,"",IF(OFFSET(Data!$A$1,MATCH($A104,Data!$DT:$DT,0)-1,MATCH($B104&amp;"/"&amp;S$1,Data!$1:$1,0)-1)=0,"",OFFSET(Data!$A$1,MATCH($A104,Data!$DT:$DT,0)-1,MATCH($B104&amp;"/"&amp;S$1,Data!$1:$1,0)-1)))</f>
        <v/>
      </c>
      <c r="T104" s="203" t="str">
        <f ca="1">IF(ISERROR(OFFSET(Data!$A$1,MATCH($A104,Data!$DT:$DT,0)-1,MATCH($B104&amp;"/"&amp;T$1,Data!$1:$1,0)-1))=TRUE,"",IF(OFFSET(Data!$A$1,MATCH($A104,Data!$DT:$DT,0)-1,MATCH($B104&amp;"/"&amp;T$1,Data!$1:$1,0)-1)=0,"",OFFSET(Data!$A$1,MATCH($A104,Data!$DT:$DT,0)-1,MATCH($B104&amp;"/"&amp;T$1,Data!$1:$1,0)-1)))</f>
        <v/>
      </c>
      <c r="U104" s="207" t="str">
        <f ca="1">IF(ISERROR(OFFSET(Data!$A$1,MATCH($A104,Data!$DT:$DT,0)-1,MATCH($B104&amp;"/"&amp;U$1,Data!$1:$1,0)-1))=TRUE,"",IF(OFFSET(Data!$A$1,MATCH($A104,Data!$DT:$DT,0)-1,MATCH($B104&amp;"/"&amp;U$1,Data!$1:$1,0)-1)=0,"",OFFSET(Data!$A$1,MATCH($A104,Data!$DT:$DT,0)-1,MATCH($B104&amp;"/"&amp;U$1,Data!$1:$1,0)-1)))</f>
        <v/>
      </c>
      <c r="V104" s="203" t="str">
        <f ca="1">IF(ISERROR(OFFSET(Data!$A$1,MATCH($A104,Data!$DT:$DT,0)-1,MATCH($B104&amp;"/"&amp;V$1,Data!$1:$1,0)-1))=TRUE,"",IF(OFFSET(Data!$A$1,MATCH($A104,Data!$DT:$DT,0)-1,MATCH($B104&amp;"/"&amp;V$1,Data!$1:$1,0)-1)=0,"",OFFSET(Data!$A$1,MATCH($A104,Data!$DT:$DT,0)-1,MATCH($B104&amp;"/"&amp;V$1,Data!$1:$1,0)-1)))</f>
        <v/>
      </c>
      <c r="W104" s="208" t="str">
        <f ca="1">IF(ISERROR(OFFSET(Data!$A$1,MATCH($A104,Data!$DT:$DT,0)-1,MATCH($B104&amp;"/"&amp;W$1,Data!$1:$1,0)-1))=TRUE,"",IF(OFFSET(Data!$A$1,MATCH($A104,Data!$DT:$DT,0)-1,MATCH($B104&amp;"/"&amp;W$1,Data!$1:$1,0)-1)=0,"",OFFSET(Data!$A$1,MATCH($A104,Data!$DT:$DT,0)-1,MATCH($B104&amp;"/"&amp;W$1,Data!$1:$1,0)-1)))</f>
        <v/>
      </c>
      <c r="X104" s="208" t="str">
        <f ca="1">IF(ISERROR(OFFSET(Data!$A$1,MATCH($A104,Data!$DT:$DT,0)-1,MATCH($B104&amp;"/"&amp;X$1,Data!$1:$1,0)-1))=TRUE,"",IF(OFFSET(Data!$A$1,MATCH($A104,Data!$DT:$DT,0)-1,MATCH($B104&amp;"/"&amp;X$1,Data!$1:$1,0)-1)=0,"",OFFSET(Data!$A$1,MATCH($A104,Data!$DT:$DT,0)-1,MATCH($B104&amp;"/"&amp;X$1,Data!$1:$1,0)-1)))</f>
        <v/>
      </c>
      <c r="Y104" s="208" t="str">
        <f ca="1">IF(ISERROR(OFFSET(Data!$A$1,MATCH($A104,Data!$DT:$DT,0)-1,MATCH($B104&amp;"/"&amp;Y$1,Data!$1:$1,0)-1))=TRUE,"",IF(OFFSET(Data!$A$1,MATCH($A104,Data!$DT:$DT,0)-1,MATCH($B104&amp;"/"&amp;Y$1,Data!$1:$1,0)-1)=0,"",OFFSET(Data!$A$1,MATCH($A104,Data!$DT:$DT,0)-1,MATCH($B104&amp;"/"&amp;Y$1,Data!$1:$1,0)-1)))</f>
        <v/>
      </c>
      <c r="Z104" s="208" t="str">
        <f ca="1">IF(ISERROR(OFFSET(Data!$A$1,MATCH($A104,Data!$DT:$DT,0)-1,MATCH($B104&amp;"/"&amp;Z$1,Data!$1:$1,0)-1))=TRUE,"",IF(OFFSET(Data!$A$1,MATCH($A104,Data!$DT:$DT,0)-1,MATCH($B104&amp;"/"&amp;Z$1,Data!$1:$1,0)-1)=0,"",OFFSET(Data!$A$1,MATCH($A104,Data!$DT:$DT,0)-1,MATCH($B104&amp;"/"&amp;Z$1,Data!$1:$1,0)-1)))</f>
        <v/>
      </c>
      <c r="AA104" s="208" t="str">
        <f ca="1">IF(ISERROR(OFFSET(Data!$A$1,MATCH($A104,Data!$DT:$DT,0)-1,MATCH($B104&amp;"/"&amp;AA$1,Data!$1:$1,0)-1))=TRUE,"",IF(OFFSET(Data!$A$1,MATCH($A104,Data!$DT:$DT,0)-1,MATCH($B104&amp;"/"&amp;AA$1,Data!$1:$1,0)-1)=0,"",OFFSET(Data!$A$1,MATCH($A104,Data!$DT:$DT,0)-1,MATCH($B104&amp;"/"&amp;AA$1,Data!$1:$1,0)-1)))</f>
        <v/>
      </c>
      <c r="AB104" s="208" t="str">
        <f ca="1">IF(ISERROR(OFFSET(Data!$A$1,MATCH($A104,Data!$DT:$DT,0)-1,MATCH($B104&amp;"/"&amp;AB$1,Data!$1:$1,0)-1))=TRUE,"",IF(OFFSET(Data!$A$1,MATCH($A104,Data!$DT:$DT,0)-1,MATCH($B104&amp;"/"&amp;AB$1,Data!$1:$1,0)-1)=0,"",OFFSET(Data!$A$1,MATCH($A104,Data!$DT:$DT,0)-1,MATCH($B104&amp;"/"&amp;AB$1,Data!$1:$1,0)-1)))</f>
        <v/>
      </c>
      <c r="AC104" s="208" t="str">
        <f ca="1">IF(ISERROR(OFFSET(Data!$A$1,MATCH($A104,Data!$DT:$DT,0)-1,MATCH($B104&amp;"/"&amp;AC$1,Data!$1:$1,0)-1))=TRUE,"",IF(OFFSET(Data!$A$1,MATCH($A104,Data!$DT:$DT,0)-1,MATCH($B104&amp;"/"&amp;AC$1,Data!$1:$1,0)-1)=0,"",OFFSET(Data!$A$1,MATCH($A104,Data!$DT:$DT,0)-1,MATCH($B104&amp;"/"&amp;AC$1,Data!$1:$1,0)-1)))</f>
        <v/>
      </c>
    </row>
    <row r="105" spans="1:29" s="203" customFormat="1" x14ac:dyDescent="0.25">
      <c r="A105" s="203" t="s">
        <v>74</v>
      </c>
      <c r="B105" s="203" t="s">
        <v>31</v>
      </c>
      <c r="C105" s="203">
        <f ca="1">IF(ISERROR(OFFSET(Data!$A$1,MATCH($A105,Data!$DT:$DT,0)-1,MATCH($B105&amp;"/"&amp;C$1,Data!$1:$1,0)-1))=TRUE,"",IF(OFFSET(Data!$A$1,MATCH($A105,Data!$DT:$DT,0)-1,MATCH($B105&amp;"/"&amp;C$1,Data!$1:$1,0)-1)=0,"",OFFSET(Data!$A$1,MATCH($A105,Data!$DT:$DT,0)-1,MATCH($B105&amp;"/"&amp;C$1,Data!$1:$1,0)-1)))</f>
        <v>4.25</v>
      </c>
      <c r="D105" s="203">
        <f ca="1">IF(ISERROR(OFFSET(Data!$A$1,MATCH($A105,Data!$DT:$DT,0)-1,MATCH($B105&amp;"/"&amp;D$1,Data!$1:$1,0)-1))=TRUE,"",IF(OFFSET(Data!$A$1,MATCH($A105,Data!$DT:$DT,0)-1,MATCH($B105&amp;"/"&amp;D$1,Data!$1:$1,0)-1)=0,"",OFFSET(Data!$A$1,MATCH($A105,Data!$DT:$DT,0)-1,MATCH($B105&amp;"/"&amp;D$1,Data!$1:$1,0)-1)))</f>
        <v>4.25</v>
      </c>
      <c r="E105" s="203">
        <f ca="1">IF(ISERROR(OFFSET(Data!$A$1,MATCH($A105,Data!$DT:$DT,0)-1,MATCH($B105&amp;"/"&amp;E$1,Data!$1:$1,0)-1))=TRUE,"",IF(OFFSET(Data!$A$1,MATCH($A105,Data!$DT:$DT,0)-1,MATCH($B105&amp;"/"&amp;E$1,Data!$1:$1,0)-1)=0,"",OFFSET(Data!$A$1,MATCH($A105,Data!$DT:$DT,0)-1,MATCH($B105&amp;"/"&amp;E$1,Data!$1:$1,0)-1)))</f>
        <v>4</v>
      </c>
      <c r="F105" s="203">
        <f ca="1">IF(ISERROR(OFFSET(Data!$A$1,MATCH($A105,Data!$DT:$DT,0)-1,MATCH($B105&amp;"/"&amp;F$1,Data!$1:$1,0)-1))=TRUE,"",IF(OFFSET(Data!$A$1,MATCH($A105,Data!$DT:$DT,0)-1,MATCH($B105&amp;"/"&amp;F$1,Data!$1:$1,0)-1)=0,"",OFFSET(Data!$A$1,MATCH($A105,Data!$DT:$DT,0)-1,MATCH($B105&amp;"/"&amp;F$1,Data!$1:$1,0)-1)))</f>
        <v>6</v>
      </c>
      <c r="G105" s="203" t="str">
        <f ca="1">IF(ISERROR(OFFSET(Data!$A$1,MATCH($A105,Data!$DT:$DT,0)-1,MATCH($B105&amp;"/"&amp;G$1,Data!$1:$1,0)-1))=TRUE,"",IF(OFFSET(Data!$A$1,MATCH($A105,Data!$DT:$DT,0)-1,MATCH($B105&amp;"/"&amp;G$1,Data!$1:$1,0)-1)=0,"",OFFSET(Data!$A$1,MATCH($A105,Data!$DT:$DT,0)-1,MATCH($B105&amp;"/"&amp;G$1,Data!$1:$1,0)-1)))</f>
        <v/>
      </c>
      <c r="H105" s="203">
        <f ca="1">IF(ISERROR(OFFSET(Data!$A$1,MATCH($A105,Data!$DT:$DT,0)-1,MATCH($B105&amp;"/"&amp;H$1,Data!$1:$1,0)-1))=TRUE,"",IF(OFFSET(Data!$A$1,MATCH($A105,Data!$DT:$DT,0)-1,MATCH($B105&amp;"/"&amp;H$1,Data!$1:$1,0)-1)=0,"",OFFSET(Data!$A$1,MATCH($A105,Data!$DT:$DT,0)-1,MATCH($B105&amp;"/"&amp;H$1,Data!$1:$1,0)-1)))</f>
        <v>3.5</v>
      </c>
      <c r="I105" s="203">
        <f ca="1">IF(ISERROR(OFFSET(Data!$A$1,MATCH($A105,Data!$DT:$DT,0)-1,MATCH($B105&amp;"/"&amp;I$1,Data!$1:$1,0)-1))=TRUE,"",IF(OFFSET(Data!$A$1,MATCH($A105,Data!$DT:$DT,0)-1,MATCH($B105&amp;"/"&amp;I$1,Data!$1:$1,0)-1)=0,"",OFFSET(Data!$A$1,MATCH($A105,Data!$DT:$DT,0)-1,MATCH($B105&amp;"/"&amp;I$1,Data!$1:$1,0)-1)))</f>
        <v>5</v>
      </c>
      <c r="J105" s="203">
        <f ca="1">IF(ISERROR(OFFSET(Data!$A$1,MATCH($A105,Data!$DT:$DT,0)-1,MATCH($B105&amp;"/"&amp;J$1,Data!$1:$1,0)-1))=TRUE,"",IF(OFFSET(Data!$A$1,MATCH($A105,Data!$DT:$DT,0)-1,MATCH($B105&amp;"/"&amp;J$1,Data!$1:$1,0)-1)=0,"",OFFSET(Data!$A$1,MATCH($A105,Data!$DT:$DT,0)-1,MATCH($B105&amp;"/"&amp;J$1,Data!$1:$1,0)-1)))</f>
        <v>3</v>
      </c>
      <c r="K105" s="203" t="str">
        <f ca="1">IF(ISERROR(OFFSET(Data!$A$1,MATCH($A105,Data!$DT:$DT,0)-1,MATCH($B105&amp;"/"&amp;K$1,Data!$1:$1,0)-1))=TRUE,"",IF(OFFSET(Data!$A$1,MATCH($A105,Data!$DT:$DT,0)-1,MATCH($B105&amp;"/"&amp;K$1,Data!$1:$1,0)-1)=0,"",OFFSET(Data!$A$1,MATCH($A105,Data!$DT:$DT,0)-1,MATCH($B105&amp;"/"&amp;K$1,Data!$1:$1,0)-1)))</f>
        <v/>
      </c>
      <c r="L105" s="203" t="str">
        <f ca="1">IF(ISERROR(OFFSET(Data!$A$1,MATCH($A105,Data!$DT:$DT,0)-1,MATCH($B105&amp;"/"&amp;L$1,Data!$1:$1,0)-1))=TRUE,"",IF(OFFSET(Data!$A$1,MATCH($A105,Data!$DT:$DT,0)-1,MATCH($B105&amp;"/"&amp;L$1,Data!$1:$1,0)-1)=0,"",OFFSET(Data!$A$1,MATCH($A105,Data!$DT:$DT,0)-1,MATCH($B105&amp;"/"&amp;L$1,Data!$1:$1,0)-1)))</f>
        <v/>
      </c>
      <c r="M105" s="203">
        <f ca="1">IF(ISERROR(OFFSET(Data!$A$1,MATCH($A105,Data!$DT:$DT,0)-1,MATCH($B105&amp;"/"&amp;M$1,Data!$1:$1,0)-1))=TRUE,"",IF(OFFSET(Data!$A$1,MATCH($A105,Data!$DT:$DT,0)-1,MATCH($B105&amp;"/"&amp;M$1,Data!$1:$1,0)-1)=0,"",OFFSET(Data!$A$1,MATCH($A105,Data!$DT:$DT,0)-1,MATCH($B105&amp;"/"&amp;M$1,Data!$1:$1,0)-1)))</f>
        <v>3.75</v>
      </c>
      <c r="N105" s="203">
        <f ca="1">IF(ISERROR(OFFSET(Data!$A$1,MATCH($A105,Data!$DT:$DT,0)-1,MATCH($B105&amp;"/"&amp;N$1,Data!$1:$1,0)-1))=TRUE,"",IF(OFFSET(Data!$A$1,MATCH($A105,Data!$DT:$DT,0)-1,MATCH($B105&amp;"/"&amp;N$1,Data!$1:$1,0)-1)=0,"",OFFSET(Data!$A$1,MATCH($A105,Data!$DT:$DT,0)-1,MATCH($B105&amp;"/"&amp;N$1,Data!$1:$1,0)-1)))</f>
        <v>3.75</v>
      </c>
      <c r="O105" s="203" t="str">
        <f ca="1">IF(ISERROR(OFFSET(Data!$A$1,MATCH($A105,Data!$DT:$DT,0)-1,MATCH($B105&amp;"/"&amp;O$1,Data!$1:$1,0)-1))=TRUE,"",IF(OFFSET(Data!$A$1,MATCH($A105,Data!$DT:$DT,0)-1,MATCH($B105&amp;"/"&amp;O$1,Data!$1:$1,0)-1)=0,"",OFFSET(Data!$A$1,MATCH($A105,Data!$DT:$DT,0)-1,MATCH($B105&amp;"/"&amp;O$1,Data!$1:$1,0)-1)))</f>
        <v/>
      </c>
      <c r="P105" s="203" t="str">
        <f ca="1">IF(ISERROR(OFFSET(Data!$A$1,MATCH($A105,Data!$DT:$DT,0)-1,MATCH($B105&amp;"/"&amp;P$1,Data!$1:$1,0)-1))=TRUE,"",IF(OFFSET(Data!$A$1,MATCH($A105,Data!$DT:$DT,0)-1,MATCH($B105&amp;"/"&amp;P$1,Data!$1:$1,0)-1)=0,"",OFFSET(Data!$A$1,MATCH($A105,Data!$DT:$DT,0)-1,MATCH($B105&amp;"/"&amp;P$1,Data!$1:$1,0)-1)))</f>
        <v/>
      </c>
      <c r="Q105" s="203" t="str">
        <f ca="1">IF(ISERROR(OFFSET(Data!$A$1,MATCH($A105,Data!$DT:$DT,0)-1,MATCH($B105&amp;"/"&amp;Q$1,Data!$1:$1,0)-1))=TRUE,"",IF(OFFSET(Data!$A$1,MATCH($A105,Data!$DT:$DT,0)-1,MATCH($B105&amp;"/"&amp;Q$1,Data!$1:$1,0)-1)=0,"",OFFSET(Data!$A$1,MATCH($A105,Data!$DT:$DT,0)-1,MATCH($B105&amp;"/"&amp;Q$1,Data!$1:$1,0)-1)))</f>
        <v/>
      </c>
      <c r="R105" s="203" t="str">
        <f ca="1">IF(ISERROR(OFFSET(Data!$A$1,MATCH($A105,Data!$DT:$DT,0)-1,MATCH($B105&amp;"/"&amp;R$1,Data!$1:$1,0)-1))=TRUE,"",IF(OFFSET(Data!$A$1,MATCH($A105,Data!$DT:$DT,0)-1,MATCH($B105&amp;"/"&amp;R$1,Data!$1:$1,0)-1)=0,"",OFFSET(Data!$A$1,MATCH($A105,Data!$DT:$DT,0)-1,MATCH($B105&amp;"/"&amp;R$1,Data!$1:$1,0)-1)))</f>
        <v/>
      </c>
      <c r="S105" s="203" t="str">
        <f ca="1">IF(ISERROR(OFFSET(Data!$A$1,MATCH($A105,Data!$DT:$DT,0)-1,MATCH($B105&amp;"/"&amp;S$1,Data!$1:$1,0)-1))=TRUE,"",IF(OFFSET(Data!$A$1,MATCH($A105,Data!$DT:$DT,0)-1,MATCH($B105&amp;"/"&amp;S$1,Data!$1:$1,0)-1)=0,"",OFFSET(Data!$A$1,MATCH($A105,Data!$DT:$DT,0)-1,MATCH($B105&amp;"/"&amp;S$1,Data!$1:$1,0)-1)))</f>
        <v/>
      </c>
      <c r="T105" s="203" t="str">
        <f ca="1">IF(ISERROR(OFFSET(Data!$A$1,MATCH($A105,Data!$DT:$DT,0)-1,MATCH($B105&amp;"/"&amp;T$1,Data!$1:$1,0)-1))=TRUE,"",IF(OFFSET(Data!$A$1,MATCH($A105,Data!$DT:$DT,0)-1,MATCH($B105&amp;"/"&amp;T$1,Data!$1:$1,0)-1)=0,"",OFFSET(Data!$A$1,MATCH($A105,Data!$DT:$DT,0)-1,MATCH($B105&amp;"/"&amp;T$1,Data!$1:$1,0)-1)))</f>
        <v/>
      </c>
      <c r="U105" s="207" t="str">
        <f ca="1">IF(ISERROR(OFFSET(Data!$A$1,MATCH($A105,Data!$DT:$DT,0)-1,MATCH($B105&amp;"/"&amp;U$1,Data!$1:$1,0)-1))=TRUE,"",IF(OFFSET(Data!$A$1,MATCH($A105,Data!$DT:$DT,0)-1,MATCH($B105&amp;"/"&amp;U$1,Data!$1:$1,0)-1)=0,"",OFFSET(Data!$A$1,MATCH($A105,Data!$DT:$DT,0)-1,MATCH($B105&amp;"/"&amp;U$1,Data!$1:$1,0)-1)))</f>
        <v/>
      </c>
      <c r="V105" s="203" t="str">
        <f ca="1">IF(ISERROR(OFFSET(Data!$A$1,MATCH($A105,Data!$DT:$DT,0)-1,MATCH($B105&amp;"/"&amp;V$1,Data!$1:$1,0)-1))=TRUE,"",IF(OFFSET(Data!$A$1,MATCH($A105,Data!$DT:$DT,0)-1,MATCH($B105&amp;"/"&amp;V$1,Data!$1:$1,0)-1)=0,"",OFFSET(Data!$A$1,MATCH($A105,Data!$DT:$DT,0)-1,MATCH($B105&amp;"/"&amp;V$1,Data!$1:$1,0)-1)))</f>
        <v/>
      </c>
      <c r="W105" s="208" t="str">
        <f ca="1">IF(ISERROR(OFFSET(Data!$A$1,MATCH($A105,Data!$DT:$DT,0)-1,MATCH($B105&amp;"/"&amp;W$1,Data!$1:$1,0)-1))=TRUE,"",IF(OFFSET(Data!$A$1,MATCH($A105,Data!$DT:$DT,0)-1,MATCH($B105&amp;"/"&amp;W$1,Data!$1:$1,0)-1)=0,"",OFFSET(Data!$A$1,MATCH($A105,Data!$DT:$DT,0)-1,MATCH($B105&amp;"/"&amp;W$1,Data!$1:$1,0)-1)))</f>
        <v/>
      </c>
      <c r="X105" s="208" t="str">
        <f ca="1">IF(ISERROR(OFFSET(Data!$A$1,MATCH($A105,Data!$DT:$DT,0)-1,MATCH($B105&amp;"/"&amp;X$1,Data!$1:$1,0)-1))=TRUE,"",IF(OFFSET(Data!$A$1,MATCH($A105,Data!$DT:$DT,0)-1,MATCH($B105&amp;"/"&amp;X$1,Data!$1:$1,0)-1)=0,"",OFFSET(Data!$A$1,MATCH($A105,Data!$DT:$DT,0)-1,MATCH($B105&amp;"/"&amp;X$1,Data!$1:$1,0)-1)))</f>
        <v/>
      </c>
      <c r="Y105" s="208" t="str">
        <f ca="1">IF(ISERROR(OFFSET(Data!$A$1,MATCH($A105,Data!$DT:$DT,0)-1,MATCH($B105&amp;"/"&amp;Y$1,Data!$1:$1,0)-1))=TRUE,"",IF(OFFSET(Data!$A$1,MATCH($A105,Data!$DT:$DT,0)-1,MATCH($B105&amp;"/"&amp;Y$1,Data!$1:$1,0)-1)=0,"",OFFSET(Data!$A$1,MATCH($A105,Data!$DT:$DT,0)-1,MATCH($B105&amp;"/"&amp;Y$1,Data!$1:$1,0)-1)))</f>
        <v/>
      </c>
      <c r="Z105" s="208" t="str">
        <f ca="1">IF(ISERROR(OFFSET(Data!$A$1,MATCH($A105,Data!$DT:$DT,0)-1,MATCH($B105&amp;"/"&amp;Z$1,Data!$1:$1,0)-1))=TRUE,"",IF(OFFSET(Data!$A$1,MATCH($A105,Data!$DT:$DT,0)-1,MATCH($B105&amp;"/"&amp;Z$1,Data!$1:$1,0)-1)=0,"",OFFSET(Data!$A$1,MATCH($A105,Data!$DT:$DT,0)-1,MATCH($B105&amp;"/"&amp;Z$1,Data!$1:$1,0)-1)))</f>
        <v/>
      </c>
      <c r="AA105" s="208" t="str">
        <f ca="1">IF(ISERROR(OFFSET(Data!$A$1,MATCH($A105,Data!$DT:$DT,0)-1,MATCH($B105&amp;"/"&amp;AA$1,Data!$1:$1,0)-1))=TRUE,"",IF(OFFSET(Data!$A$1,MATCH($A105,Data!$DT:$DT,0)-1,MATCH($B105&amp;"/"&amp;AA$1,Data!$1:$1,0)-1)=0,"",OFFSET(Data!$A$1,MATCH($A105,Data!$DT:$DT,0)-1,MATCH($B105&amp;"/"&amp;AA$1,Data!$1:$1,0)-1)))</f>
        <v/>
      </c>
      <c r="AB105" s="208" t="str">
        <f ca="1">IF(ISERROR(OFFSET(Data!$A$1,MATCH($A105,Data!$DT:$DT,0)-1,MATCH($B105&amp;"/"&amp;AB$1,Data!$1:$1,0)-1))=TRUE,"",IF(OFFSET(Data!$A$1,MATCH($A105,Data!$DT:$DT,0)-1,MATCH($B105&amp;"/"&amp;AB$1,Data!$1:$1,0)-1)=0,"",OFFSET(Data!$A$1,MATCH($A105,Data!$DT:$DT,0)-1,MATCH($B105&amp;"/"&amp;AB$1,Data!$1:$1,0)-1)))</f>
        <v/>
      </c>
      <c r="AC105" s="208" t="str">
        <f ca="1">IF(ISERROR(OFFSET(Data!$A$1,MATCH($A105,Data!$DT:$DT,0)-1,MATCH($B105&amp;"/"&amp;AC$1,Data!$1:$1,0)-1))=TRUE,"",IF(OFFSET(Data!$A$1,MATCH($A105,Data!$DT:$DT,0)-1,MATCH($B105&amp;"/"&amp;AC$1,Data!$1:$1,0)-1)=0,"",OFFSET(Data!$A$1,MATCH($A105,Data!$DT:$DT,0)-1,MATCH($B105&amp;"/"&amp;AC$1,Data!$1:$1,0)-1)))</f>
        <v/>
      </c>
    </row>
    <row r="106" spans="1:29" s="203" customFormat="1" x14ac:dyDescent="0.25">
      <c r="A106" s="203" t="s">
        <v>147</v>
      </c>
      <c r="B106" s="203" t="s">
        <v>31</v>
      </c>
      <c r="C106" s="203">
        <f ca="1">IF(ISERROR(OFFSET(Data!$A$1,MATCH($A106,Data!$DT:$DT,0)-1,MATCH($B106&amp;"/"&amp;C$1,Data!$1:$1,0)-1))=TRUE,"",IF(OFFSET(Data!$A$1,MATCH($A106,Data!$DT:$DT,0)-1,MATCH($B106&amp;"/"&amp;C$1,Data!$1:$1,0)-1)=0,"",OFFSET(Data!$A$1,MATCH($A106,Data!$DT:$DT,0)-1,MATCH($B106&amp;"/"&amp;C$1,Data!$1:$1,0)-1)))</f>
        <v>4.25</v>
      </c>
      <c r="D106" s="203">
        <f ca="1">IF(ISERROR(OFFSET(Data!$A$1,MATCH($A106,Data!$DT:$DT,0)-1,MATCH($B106&amp;"/"&amp;D$1,Data!$1:$1,0)-1))=TRUE,"",IF(OFFSET(Data!$A$1,MATCH($A106,Data!$DT:$DT,0)-1,MATCH($B106&amp;"/"&amp;D$1,Data!$1:$1,0)-1)=0,"",OFFSET(Data!$A$1,MATCH($A106,Data!$DT:$DT,0)-1,MATCH($B106&amp;"/"&amp;D$1,Data!$1:$1,0)-1)))</f>
        <v>4.25</v>
      </c>
      <c r="E106" s="203">
        <f ca="1">IF(ISERROR(OFFSET(Data!$A$1,MATCH($A106,Data!$DT:$DT,0)-1,MATCH($B106&amp;"/"&amp;E$1,Data!$1:$1,0)-1))=TRUE,"",IF(OFFSET(Data!$A$1,MATCH($A106,Data!$DT:$DT,0)-1,MATCH($B106&amp;"/"&amp;E$1,Data!$1:$1,0)-1)=0,"",OFFSET(Data!$A$1,MATCH($A106,Data!$DT:$DT,0)-1,MATCH($B106&amp;"/"&amp;E$1,Data!$1:$1,0)-1)))</f>
        <v>4</v>
      </c>
      <c r="F106" s="203">
        <f ca="1">IF(ISERROR(OFFSET(Data!$A$1,MATCH($A106,Data!$DT:$DT,0)-1,MATCH($B106&amp;"/"&amp;F$1,Data!$1:$1,0)-1))=TRUE,"",IF(OFFSET(Data!$A$1,MATCH($A106,Data!$DT:$DT,0)-1,MATCH($B106&amp;"/"&amp;F$1,Data!$1:$1,0)-1)=0,"",OFFSET(Data!$A$1,MATCH($A106,Data!$DT:$DT,0)-1,MATCH($B106&amp;"/"&amp;F$1,Data!$1:$1,0)-1)))</f>
        <v>6</v>
      </c>
      <c r="G106" s="203" t="str">
        <f ca="1">IF(ISERROR(OFFSET(Data!$A$1,MATCH($A106,Data!$DT:$DT,0)-1,MATCH($B106&amp;"/"&amp;G$1,Data!$1:$1,0)-1))=TRUE,"",IF(OFFSET(Data!$A$1,MATCH($A106,Data!$DT:$DT,0)-1,MATCH($B106&amp;"/"&amp;G$1,Data!$1:$1,0)-1)=0,"",OFFSET(Data!$A$1,MATCH($A106,Data!$DT:$DT,0)-1,MATCH($B106&amp;"/"&amp;G$1,Data!$1:$1,0)-1)))</f>
        <v/>
      </c>
      <c r="H106" s="203">
        <f ca="1">IF(ISERROR(OFFSET(Data!$A$1,MATCH($A106,Data!$DT:$DT,0)-1,MATCH($B106&amp;"/"&amp;H$1,Data!$1:$1,0)-1))=TRUE,"",IF(OFFSET(Data!$A$1,MATCH($A106,Data!$DT:$DT,0)-1,MATCH($B106&amp;"/"&amp;H$1,Data!$1:$1,0)-1)=0,"",OFFSET(Data!$A$1,MATCH($A106,Data!$DT:$DT,0)-1,MATCH($B106&amp;"/"&amp;H$1,Data!$1:$1,0)-1)))</f>
        <v>3.5</v>
      </c>
      <c r="I106" s="203">
        <f ca="1">IF(ISERROR(OFFSET(Data!$A$1,MATCH($A106,Data!$DT:$DT,0)-1,MATCH($B106&amp;"/"&amp;I$1,Data!$1:$1,0)-1))=TRUE,"",IF(OFFSET(Data!$A$1,MATCH($A106,Data!$DT:$DT,0)-1,MATCH($B106&amp;"/"&amp;I$1,Data!$1:$1,0)-1)=0,"",OFFSET(Data!$A$1,MATCH($A106,Data!$DT:$DT,0)-1,MATCH($B106&amp;"/"&amp;I$1,Data!$1:$1,0)-1)))</f>
        <v>5</v>
      </c>
      <c r="J106" s="203">
        <f ca="1">IF(ISERROR(OFFSET(Data!$A$1,MATCH($A106,Data!$DT:$DT,0)-1,MATCH($B106&amp;"/"&amp;J$1,Data!$1:$1,0)-1))=TRUE,"",IF(OFFSET(Data!$A$1,MATCH($A106,Data!$DT:$DT,0)-1,MATCH($B106&amp;"/"&amp;J$1,Data!$1:$1,0)-1)=0,"",OFFSET(Data!$A$1,MATCH($A106,Data!$DT:$DT,0)-1,MATCH($B106&amp;"/"&amp;J$1,Data!$1:$1,0)-1)))</f>
        <v>3</v>
      </c>
      <c r="K106" s="203" t="str">
        <f ca="1">IF(ISERROR(OFFSET(Data!$A$1,MATCH($A106,Data!$DT:$DT,0)-1,MATCH($B106&amp;"/"&amp;K$1,Data!$1:$1,0)-1))=TRUE,"",IF(OFFSET(Data!$A$1,MATCH($A106,Data!$DT:$DT,0)-1,MATCH($B106&amp;"/"&amp;K$1,Data!$1:$1,0)-1)=0,"",OFFSET(Data!$A$1,MATCH($A106,Data!$DT:$DT,0)-1,MATCH($B106&amp;"/"&amp;K$1,Data!$1:$1,0)-1)))</f>
        <v/>
      </c>
      <c r="L106" s="203" t="str">
        <f ca="1">IF(ISERROR(OFFSET(Data!$A$1,MATCH($A106,Data!$DT:$DT,0)-1,MATCH($B106&amp;"/"&amp;L$1,Data!$1:$1,0)-1))=TRUE,"",IF(OFFSET(Data!$A$1,MATCH($A106,Data!$DT:$DT,0)-1,MATCH($B106&amp;"/"&amp;L$1,Data!$1:$1,0)-1)=0,"",OFFSET(Data!$A$1,MATCH($A106,Data!$DT:$DT,0)-1,MATCH($B106&amp;"/"&amp;L$1,Data!$1:$1,0)-1)))</f>
        <v/>
      </c>
      <c r="M106" s="203">
        <f ca="1">IF(ISERROR(OFFSET(Data!$A$1,MATCH($A106,Data!$DT:$DT,0)-1,MATCH($B106&amp;"/"&amp;M$1,Data!$1:$1,0)-1))=TRUE,"",IF(OFFSET(Data!$A$1,MATCH($A106,Data!$DT:$DT,0)-1,MATCH($B106&amp;"/"&amp;M$1,Data!$1:$1,0)-1)=0,"",OFFSET(Data!$A$1,MATCH($A106,Data!$DT:$DT,0)-1,MATCH($B106&amp;"/"&amp;M$1,Data!$1:$1,0)-1)))</f>
        <v>3.75</v>
      </c>
      <c r="N106" s="203">
        <f ca="1">IF(ISERROR(OFFSET(Data!$A$1,MATCH($A106,Data!$DT:$DT,0)-1,MATCH($B106&amp;"/"&amp;N$1,Data!$1:$1,0)-1))=TRUE,"",IF(OFFSET(Data!$A$1,MATCH($A106,Data!$DT:$DT,0)-1,MATCH($B106&amp;"/"&amp;N$1,Data!$1:$1,0)-1)=0,"",OFFSET(Data!$A$1,MATCH($A106,Data!$DT:$DT,0)-1,MATCH($B106&amp;"/"&amp;N$1,Data!$1:$1,0)-1)))</f>
        <v>3.75</v>
      </c>
      <c r="O106" s="203" t="str">
        <f ca="1">IF(ISERROR(OFFSET(Data!$A$1,MATCH($A106,Data!$DT:$DT,0)-1,MATCH($B106&amp;"/"&amp;O$1,Data!$1:$1,0)-1))=TRUE,"",IF(OFFSET(Data!$A$1,MATCH($A106,Data!$DT:$DT,0)-1,MATCH($B106&amp;"/"&amp;O$1,Data!$1:$1,0)-1)=0,"",OFFSET(Data!$A$1,MATCH($A106,Data!$DT:$DT,0)-1,MATCH($B106&amp;"/"&amp;O$1,Data!$1:$1,0)-1)))</f>
        <v/>
      </c>
      <c r="P106" s="203" t="str">
        <f ca="1">IF(ISERROR(OFFSET(Data!$A$1,MATCH($A106,Data!$DT:$DT,0)-1,MATCH($B106&amp;"/"&amp;P$1,Data!$1:$1,0)-1))=TRUE,"",IF(OFFSET(Data!$A$1,MATCH($A106,Data!$DT:$DT,0)-1,MATCH($B106&amp;"/"&amp;P$1,Data!$1:$1,0)-1)=0,"",OFFSET(Data!$A$1,MATCH($A106,Data!$DT:$DT,0)-1,MATCH($B106&amp;"/"&amp;P$1,Data!$1:$1,0)-1)))</f>
        <v/>
      </c>
      <c r="Q106" s="203" t="str">
        <f ca="1">IF(ISERROR(OFFSET(Data!$A$1,MATCH($A106,Data!$DT:$DT,0)-1,MATCH($B106&amp;"/"&amp;Q$1,Data!$1:$1,0)-1))=TRUE,"",IF(OFFSET(Data!$A$1,MATCH($A106,Data!$DT:$DT,0)-1,MATCH($B106&amp;"/"&amp;Q$1,Data!$1:$1,0)-1)=0,"",OFFSET(Data!$A$1,MATCH($A106,Data!$DT:$DT,0)-1,MATCH($B106&amp;"/"&amp;Q$1,Data!$1:$1,0)-1)))</f>
        <v/>
      </c>
      <c r="R106" s="203" t="str">
        <f ca="1">IF(ISERROR(OFFSET(Data!$A$1,MATCH($A106,Data!$DT:$DT,0)-1,MATCH($B106&amp;"/"&amp;R$1,Data!$1:$1,0)-1))=TRUE,"",IF(OFFSET(Data!$A$1,MATCH($A106,Data!$DT:$DT,0)-1,MATCH($B106&amp;"/"&amp;R$1,Data!$1:$1,0)-1)=0,"",OFFSET(Data!$A$1,MATCH($A106,Data!$DT:$DT,0)-1,MATCH($B106&amp;"/"&amp;R$1,Data!$1:$1,0)-1)))</f>
        <v/>
      </c>
      <c r="S106" s="203" t="str">
        <f ca="1">IF(ISERROR(OFFSET(Data!$A$1,MATCH($A106,Data!$DT:$DT,0)-1,MATCH($B106&amp;"/"&amp;S$1,Data!$1:$1,0)-1))=TRUE,"",IF(OFFSET(Data!$A$1,MATCH($A106,Data!$DT:$DT,0)-1,MATCH($B106&amp;"/"&amp;S$1,Data!$1:$1,0)-1)=0,"",OFFSET(Data!$A$1,MATCH($A106,Data!$DT:$DT,0)-1,MATCH($B106&amp;"/"&amp;S$1,Data!$1:$1,0)-1)))</f>
        <v/>
      </c>
      <c r="T106" s="203" t="str">
        <f ca="1">IF(ISERROR(OFFSET(Data!$A$1,MATCH($A106,Data!$DT:$DT,0)-1,MATCH($B106&amp;"/"&amp;T$1,Data!$1:$1,0)-1))=TRUE,"",IF(OFFSET(Data!$A$1,MATCH($A106,Data!$DT:$DT,0)-1,MATCH($B106&amp;"/"&amp;T$1,Data!$1:$1,0)-1)=0,"",OFFSET(Data!$A$1,MATCH($A106,Data!$DT:$DT,0)-1,MATCH($B106&amp;"/"&amp;T$1,Data!$1:$1,0)-1)))</f>
        <v/>
      </c>
      <c r="U106" s="207" t="str">
        <f ca="1">IF(ISERROR(OFFSET(Data!$A$1,MATCH($A106,Data!$DT:$DT,0)-1,MATCH($B106&amp;"/"&amp;U$1,Data!$1:$1,0)-1))=TRUE,"",IF(OFFSET(Data!$A$1,MATCH($A106,Data!$DT:$DT,0)-1,MATCH($B106&amp;"/"&amp;U$1,Data!$1:$1,0)-1)=0,"",OFFSET(Data!$A$1,MATCH($A106,Data!$DT:$DT,0)-1,MATCH($B106&amp;"/"&amp;U$1,Data!$1:$1,0)-1)))</f>
        <v/>
      </c>
      <c r="V106" s="203" t="str">
        <f ca="1">IF(ISERROR(OFFSET(Data!$A$1,MATCH($A106,Data!$DT:$DT,0)-1,MATCH($B106&amp;"/"&amp;V$1,Data!$1:$1,0)-1))=TRUE,"",IF(OFFSET(Data!$A$1,MATCH($A106,Data!$DT:$DT,0)-1,MATCH($B106&amp;"/"&amp;V$1,Data!$1:$1,0)-1)=0,"",OFFSET(Data!$A$1,MATCH($A106,Data!$DT:$DT,0)-1,MATCH($B106&amp;"/"&amp;V$1,Data!$1:$1,0)-1)))</f>
        <v/>
      </c>
      <c r="W106" s="208" t="str">
        <f ca="1">IF(ISERROR(OFFSET(Data!$A$1,MATCH($A106,Data!$DT:$DT,0)-1,MATCH($B106&amp;"/"&amp;W$1,Data!$1:$1,0)-1))=TRUE,"",IF(OFFSET(Data!$A$1,MATCH($A106,Data!$DT:$DT,0)-1,MATCH($B106&amp;"/"&amp;W$1,Data!$1:$1,0)-1)=0,"",OFFSET(Data!$A$1,MATCH($A106,Data!$DT:$DT,0)-1,MATCH($B106&amp;"/"&amp;W$1,Data!$1:$1,0)-1)))</f>
        <v/>
      </c>
      <c r="X106" s="208" t="str">
        <f ca="1">IF(ISERROR(OFFSET(Data!$A$1,MATCH($A106,Data!$DT:$DT,0)-1,MATCH($B106&amp;"/"&amp;X$1,Data!$1:$1,0)-1))=TRUE,"",IF(OFFSET(Data!$A$1,MATCH($A106,Data!$DT:$DT,0)-1,MATCH($B106&amp;"/"&amp;X$1,Data!$1:$1,0)-1)=0,"",OFFSET(Data!$A$1,MATCH($A106,Data!$DT:$DT,0)-1,MATCH($B106&amp;"/"&amp;X$1,Data!$1:$1,0)-1)))</f>
        <v/>
      </c>
      <c r="Y106" s="208" t="str">
        <f ca="1">IF(ISERROR(OFFSET(Data!$A$1,MATCH($A106,Data!$DT:$DT,0)-1,MATCH($B106&amp;"/"&amp;Y$1,Data!$1:$1,0)-1))=TRUE,"",IF(OFFSET(Data!$A$1,MATCH($A106,Data!$DT:$DT,0)-1,MATCH($B106&amp;"/"&amp;Y$1,Data!$1:$1,0)-1)=0,"",OFFSET(Data!$A$1,MATCH($A106,Data!$DT:$DT,0)-1,MATCH($B106&amp;"/"&amp;Y$1,Data!$1:$1,0)-1)))</f>
        <v/>
      </c>
      <c r="Z106" s="208" t="str">
        <f ca="1">IF(ISERROR(OFFSET(Data!$A$1,MATCH($A106,Data!$DT:$DT,0)-1,MATCH($B106&amp;"/"&amp;Z$1,Data!$1:$1,0)-1))=TRUE,"",IF(OFFSET(Data!$A$1,MATCH($A106,Data!$DT:$DT,0)-1,MATCH($B106&amp;"/"&amp;Z$1,Data!$1:$1,0)-1)=0,"",OFFSET(Data!$A$1,MATCH($A106,Data!$DT:$DT,0)-1,MATCH($B106&amp;"/"&amp;Z$1,Data!$1:$1,0)-1)))</f>
        <v/>
      </c>
      <c r="AA106" s="208" t="str">
        <f ca="1">IF(ISERROR(OFFSET(Data!$A$1,MATCH($A106,Data!$DT:$DT,0)-1,MATCH($B106&amp;"/"&amp;AA$1,Data!$1:$1,0)-1))=TRUE,"",IF(OFFSET(Data!$A$1,MATCH($A106,Data!$DT:$DT,0)-1,MATCH($B106&amp;"/"&amp;AA$1,Data!$1:$1,0)-1)=0,"",OFFSET(Data!$A$1,MATCH($A106,Data!$DT:$DT,0)-1,MATCH($B106&amp;"/"&amp;AA$1,Data!$1:$1,0)-1)))</f>
        <v/>
      </c>
      <c r="AB106" s="208" t="str">
        <f ca="1">IF(ISERROR(OFFSET(Data!$A$1,MATCH($A106,Data!$DT:$DT,0)-1,MATCH($B106&amp;"/"&amp;AB$1,Data!$1:$1,0)-1))=TRUE,"",IF(OFFSET(Data!$A$1,MATCH($A106,Data!$DT:$DT,0)-1,MATCH($B106&amp;"/"&amp;AB$1,Data!$1:$1,0)-1)=0,"",OFFSET(Data!$A$1,MATCH($A106,Data!$DT:$DT,0)-1,MATCH($B106&amp;"/"&amp;AB$1,Data!$1:$1,0)-1)))</f>
        <v/>
      </c>
      <c r="AC106" s="208" t="str">
        <f ca="1">IF(ISERROR(OFFSET(Data!$A$1,MATCH($A106,Data!$DT:$DT,0)-1,MATCH($B106&amp;"/"&amp;AC$1,Data!$1:$1,0)-1))=TRUE,"",IF(OFFSET(Data!$A$1,MATCH($A106,Data!$DT:$DT,0)-1,MATCH($B106&amp;"/"&amp;AC$1,Data!$1:$1,0)-1)=0,"",OFFSET(Data!$A$1,MATCH($A106,Data!$DT:$DT,0)-1,MATCH($B106&amp;"/"&amp;AC$1,Data!$1:$1,0)-1)))</f>
        <v/>
      </c>
    </row>
    <row r="107" spans="1:29" s="203" customFormat="1" x14ac:dyDescent="0.25">
      <c r="A107" s="203" t="s">
        <v>150</v>
      </c>
      <c r="B107" s="203" t="s">
        <v>31</v>
      </c>
      <c r="C107" s="203">
        <f ca="1">IF(ISERROR(OFFSET(Data!$A$1,MATCH($A107,Data!$DT:$DT,0)-1,MATCH($B107&amp;"/"&amp;C$1,Data!$1:$1,0)-1))=TRUE,"",IF(OFFSET(Data!$A$1,MATCH($A107,Data!$DT:$DT,0)-1,MATCH($B107&amp;"/"&amp;C$1,Data!$1:$1,0)-1)=0,"",OFFSET(Data!$A$1,MATCH($A107,Data!$DT:$DT,0)-1,MATCH($B107&amp;"/"&amp;C$1,Data!$1:$1,0)-1)))</f>
        <v>4.25</v>
      </c>
      <c r="D107" s="203">
        <f ca="1">IF(ISERROR(OFFSET(Data!$A$1,MATCH($A107,Data!$DT:$DT,0)-1,MATCH($B107&amp;"/"&amp;D$1,Data!$1:$1,0)-1))=TRUE,"",IF(OFFSET(Data!$A$1,MATCH($A107,Data!$DT:$DT,0)-1,MATCH($B107&amp;"/"&amp;D$1,Data!$1:$1,0)-1)=0,"",OFFSET(Data!$A$1,MATCH($A107,Data!$DT:$DT,0)-1,MATCH($B107&amp;"/"&amp;D$1,Data!$1:$1,0)-1)))</f>
        <v>4.25</v>
      </c>
      <c r="E107" s="203">
        <f ca="1">IF(ISERROR(OFFSET(Data!$A$1,MATCH($A107,Data!$DT:$DT,0)-1,MATCH($B107&amp;"/"&amp;E$1,Data!$1:$1,0)-1))=TRUE,"",IF(OFFSET(Data!$A$1,MATCH($A107,Data!$DT:$DT,0)-1,MATCH($B107&amp;"/"&amp;E$1,Data!$1:$1,0)-1)=0,"",OFFSET(Data!$A$1,MATCH($A107,Data!$DT:$DT,0)-1,MATCH($B107&amp;"/"&amp;E$1,Data!$1:$1,0)-1)))</f>
        <v>4</v>
      </c>
      <c r="F107" s="203">
        <f ca="1">IF(ISERROR(OFFSET(Data!$A$1,MATCH($A107,Data!$DT:$DT,0)-1,MATCH($B107&amp;"/"&amp;F$1,Data!$1:$1,0)-1))=TRUE,"",IF(OFFSET(Data!$A$1,MATCH($A107,Data!$DT:$DT,0)-1,MATCH($B107&amp;"/"&amp;F$1,Data!$1:$1,0)-1)=0,"",OFFSET(Data!$A$1,MATCH($A107,Data!$DT:$DT,0)-1,MATCH($B107&amp;"/"&amp;F$1,Data!$1:$1,0)-1)))</f>
        <v>6</v>
      </c>
      <c r="G107" s="203" t="str">
        <f ca="1">IF(ISERROR(OFFSET(Data!$A$1,MATCH($A107,Data!$DT:$DT,0)-1,MATCH($B107&amp;"/"&amp;G$1,Data!$1:$1,0)-1))=TRUE,"",IF(OFFSET(Data!$A$1,MATCH($A107,Data!$DT:$DT,0)-1,MATCH($B107&amp;"/"&amp;G$1,Data!$1:$1,0)-1)=0,"",OFFSET(Data!$A$1,MATCH($A107,Data!$DT:$DT,0)-1,MATCH($B107&amp;"/"&amp;G$1,Data!$1:$1,0)-1)))</f>
        <v/>
      </c>
      <c r="H107" s="203">
        <f ca="1">IF(ISERROR(OFFSET(Data!$A$1,MATCH($A107,Data!$DT:$DT,0)-1,MATCH($B107&amp;"/"&amp;H$1,Data!$1:$1,0)-1))=TRUE,"",IF(OFFSET(Data!$A$1,MATCH($A107,Data!$DT:$DT,0)-1,MATCH($B107&amp;"/"&amp;H$1,Data!$1:$1,0)-1)=0,"",OFFSET(Data!$A$1,MATCH($A107,Data!$DT:$DT,0)-1,MATCH($B107&amp;"/"&amp;H$1,Data!$1:$1,0)-1)))</f>
        <v>3.5</v>
      </c>
      <c r="I107" s="203">
        <f ca="1">IF(ISERROR(OFFSET(Data!$A$1,MATCH($A107,Data!$DT:$DT,0)-1,MATCH($B107&amp;"/"&amp;I$1,Data!$1:$1,0)-1))=TRUE,"",IF(OFFSET(Data!$A$1,MATCH($A107,Data!$DT:$DT,0)-1,MATCH($B107&amp;"/"&amp;I$1,Data!$1:$1,0)-1)=0,"",OFFSET(Data!$A$1,MATCH($A107,Data!$DT:$DT,0)-1,MATCH($B107&amp;"/"&amp;I$1,Data!$1:$1,0)-1)))</f>
        <v>5</v>
      </c>
      <c r="J107" s="203">
        <f ca="1">IF(ISERROR(OFFSET(Data!$A$1,MATCH($A107,Data!$DT:$DT,0)-1,MATCH($B107&amp;"/"&amp;J$1,Data!$1:$1,0)-1))=TRUE,"",IF(OFFSET(Data!$A$1,MATCH($A107,Data!$DT:$DT,0)-1,MATCH($B107&amp;"/"&amp;J$1,Data!$1:$1,0)-1)=0,"",OFFSET(Data!$A$1,MATCH($A107,Data!$DT:$DT,0)-1,MATCH($B107&amp;"/"&amp;J$1,Data!$1:$1,0)-1)))</f>
        <v>3</v>
      </c>
      <c r="K107" s="203" t="str">
        <f ca="1">IF(ISERROR(OFFSET(Data!$A$1,MATCH($A107,Data!$DT:$DT,0)-1,MATCH($B107&amp;"/"&amp;K$1,Data!$1:$1,0)-1))=TRUE,"",IF(OFFSET(Data!$A$1,MATCH($A107,Data!$DT:$DT,0)-1,MATCH($B107&amp;"/"&amp;K$1,Data!$1:$1,0)-1)=0,"",OFFSET(Data!$A$1,MATCH($A107,Data!$DT:$DT,0)-1,MATCH($B107&amp;"/"&amp;K$1,Data!$1:$1,0)-1)))</f>
        <v/>
      </c>
      <c r="L107" s="203" t="str">
        <f ca="1">IF(ISERROR(OFFSET(Data!$A$1,MATCH($A107,Data!$DT:$DT,0)-1,MATCH($B107&amp;"/"&amp;L$1,Data!$1:$1,0)-1))=TRUE,"",IF(OFFSET(Data!$A$1,MATCH($A107,Data!$DT:$DT,0)-1,MATCH($B107&amp;"/"&amp;L$1,Data!$1:$1,0)-1)=0,"",OFFSET(Data!$A$1,MATCH($A107,Data!$DT:$DT,0)-1,MATCH($B107&amp;"/"&amp;L$1,Data!$1:$1,0)-1)))</f>
        <v/>
      </c>
      <c r="M107" s="203">
        <f ca="1">IF(ISERROR(OFFSET(Data!$A$1,MATCH($A107,Data!$DT:$DT,0)-1,MATCH($B107&amp;"/"&amp;M$1,Data!$1:$1,0)-1))=TRUE,"",IF(OFFSET(Data!$A$1,MATCH($A107,Data!$DT:$DT,0)-1,MATCH($B107&amp;"/"&amp;M$1,Data!$1:$1,0)-1)=0,"",OFFSET(Data!$A$1,MATCH($A107,Data!$DT:$DT,0)-1,MATCH($B107&amp;"/"&amp;M$1,Data!$1:$1,0)-1)))</f>
        <v>3.75</v>
      </c>
      <c r="N107" s="203">
        <f ca="1">IF(ISERROR(OFFSET(Data!$A$1,MATCH($A107,Data!$DT:$DT,0)-1,MATCH($B107&amp;"/"&amp;N$1,Data!$1:$1,0)-1))=TRUE,"",IF(OFFSET(Data!$A$1,MATCH($A107,Data!$DT:$DT,0)-1,MATCH($B107&amp;"/"&amp;N$1,Data!$1:$1,0)-1)=0,"",OFFSET(Data!$A$1,MATCH($A107,Data!$DT:$DT,0)-1,MATCH($B107&amp;"/"&amp;N$1,Data!$1:$1,0)-1)))</f>
        <v>3.75</v>
      </c>
      <c r="O107" s="203" t="str">
        <f ca="1">IF(ISERROR(OFFSET(Data!$A$1,MATCH($A107,Data!$DT:$DT,0)-1,MATCH($B107&amp;"/"&amp;O$1,Data!$1:$1,0)-1))=TRUE,"",IF(OFFSET(Data!$A$1,MATCH($A107,Data!$DT:$DT,0)-1,MATCH($B107&amp;"/"&amp;O$1,Data!$1:$1,0)-1)=0,"",OFFSET(Data!$A$1,MATCH($A107,Data!$DT:$DT,0)-1,MATCH($B107&amp;"/"&amp;O$1,Data!$1:$1,0)-1)))</f>
        <v/>
      </c>
      <c r="P107" s="203" t="str">
        <f ca="1">IF(ISERROR(OFFSET(Data!$A$1,MATCH($A107,Data!$DT:$DT,0)-1,MATCH($B107&amp;"/"&amp;P$1,Data!$1:$1,0)-1))=TRUE,"",IF(OFFSET(Data!$A$1,MATCH($A107,Data!$DT:$DT,0)-1,MATCH($B107&amp;"/"&amp;P$1,Data!$1:$1,0)-1)=0,"",OFFSET(Data!$A$1,MATCH($A107,Data!$DT:$DT,0)-1,MATCH($B107&amp;"/"&amp;P$1,Data!$1:$1,0)-1)))</f>
        <v/>
      </c>
      <c r="Q107" s="203" t="str">
        <f ca="1">IF(ISERROR(OFFSET(Data!$A$1,MATCH($A107,Data!$DT:$DT,0)-1,MATCH($B107&amp;"/"&amp;Q$1,Data!$1:$1,0)-1))=TRUE,"",IF(OFFSET(Data!$A$1,MATCH($A107,Data!$DT:$DT,0)-1,MATCH($B107&amp;"/"&amp;Q$1,Data!$1:$1,0)-1)=0,"",OFFSET(Data!$A$1,MATCH($A107,Data!$DT:$DT,0)-1,MATCH($B107&amp;"/"&amp;Q$1,Data!$1:$1,0)-1)))</f>
        <v/>
      </c>
      <c r="R107" s="203" t="str">
        <f ca="1">IF(ISERROR(OFFSET(Data!$A$1,MATCH($A107,Data!$DT:$DT,0)-1,MATCH($B107&amp;"/"&amp;R$1,Data!$1:$1,0)-1))=TRUE,"",IF(OFFSET(Data!$A$1,MATCH($A107,Data!$DT:$DT,0)-1,MATCH($B107&amp;"/"&amp;R$1,Data!$1:$1,0)-1)=0,"",OFFSET(Data!$A$1,MATCH($A107,Data!$DT:$DT,0)-1,MATCH($B107&amp;"/"&amp;R$1,Data!$1:$1,0)-1)))</f>
        <v/>
      </c>
      <c r="S107" s="203" t="str">
        <f ca="1">IF(ISERROR(OFFSET(Data!$A$1,MATCH($A107,Data!$DT:$DT,0)-1,MATCH($B107&amp;"/"&amp;S$1,Data!$1:$1,0)-1))=TRUE,"",IF(OFFSET(Data!$A$1,MATCH($A107,Data!$DT:$DT,0)-1,MATCH($B107&amp;"/"&amp;S$1,Data!$1:$1,0)-1)=0,"",OFFSET(Data!$A$1,MATCH($A107,Data!$DT:$DT,0)-1,MATCH($B107&amp;"/"&amp;S$1,Data!$1:$1,0)-1)))</f>
        <v/>
      </c>
      <c r="T107" s="203" t="str">
        <f ca="1">IF(ISERROR(OFFSET(Data!$A$1,MATCH($A107,Data!$DT:$DT,0)-1,MATCH($B107&amp;"/"&amp;T$1,Data!$1:$1,0)-1))=TRUE,"",IF(OFFSET(Data!$A$1,MATCH($A107,Data!$DT:$DT,0)-1,MATCH($B107&amp;"/"&amp;T$1,Data!$1:$1,0)-1)=0,"",OFFSET(Data!$A$1,MATCH($A107,Data!$DT:$DT,0)-1,MATCH($B107&amp;"/"&amp;T$1,Data!$1:$1,0)-1)))</f>
        <v/>
      </c>
      <c r="U107" s="207" t="str">
        <f ca="1">IF(ISERROR(OFFSET(Data!$A$1,MATCH($A107,Data!$DT:$DT,0)-1,MATCH($B107&amp;"/"&amp;U$1,Data!$1:$1,0)-1))=TRUE,"",IF(OFFSET(Data!$A$1,MATCH($A107,Data!$DT:$DT,0)-1,MATCH($B107&amp;"/"&amp;U$1,Data!$1:$1,0)-1)=0,"",OFFSET(Data!$A$1,MATCH($A107,Data!$DT:$DT,0)-1,MATCH($B107&amp;"/"&amp;U$1,Data!$1:$1,0)-1)))</f>
        <v/>
      </c>
      <c r="V107" s="203" t="str">
        <f ca="1">IF(ISERROR(OFFSET(Data!$A$1,MATCH($A107,Data!$DT:$DT,0)-1,MATCH($B107&amp;"/"&amp;V$1,Data!$1:$1,0)-1))=TRUE,"",IF(OFFSET(Data!$A$1,MATCH($A107,Data!$DT:$DT,0)-1,MATCH($B107&amp;"/"&amp;V$1,Data!$1:$1,0)-1)=0,"",OFFSET(Data!$A$1,MATCH($A107,Data!$DT:$DT,0)-1,MATCH($B107&amp;"/"&amp;V$1,Data!$1:$1,0)-1)))</f>
        <v/>
      </c>
      <c r="W107" s="208" t="str">
        <f ca="1">IF(ISERROR(OFFSET(Data!$A$1,MATCH($A107,Data!$DT:$DT,0)-1,MATCH($B107&amp;"/"&amp;W$1,Data!$1:$1,0)-1))=TRUE,"",IF(OFFSET(Data!$A$1,MATCH($A107,Data!$DT:$DT,0)-1,MATCH($B107&amp;"/"&amp;W$1,Data!$1:$1,0)-1)=0,"",OFFSET(Data!$A$1,MATCH($A107,Data!$DT:$DT,0)-1,MATCH($B107&amp;"/"&amp;W$1,Data!$1:$1,0)-1)))</f>
        <v/>
      </c>
      <c r="X107" s="208" t="str">
        <f ca="1">IF(ISERROR(OFFSET(Data!$A$1,MATCH($A107,Data!$DT:$DT,0)-1,MATCH($B107&amp;"/"&amp;X$1,Data!$1:$1,0)-1))=TRUE,"",IF(OFFSET(Data!$A$1,MATCH($A107,Data!$DT:$DT,0)-1,MATCH($B107&amp;"/"&amp;X$1,Data!$1:$1,0)-1)=0,"",OFFSET(Data!$A$1,MATCH($A107,Data!$DT:$DT,0)-1,MATCH($B107&amp;"/"&amp;X$1,Data!$1:$1,0)-1)))</f>
        <v/>
      </c>
      <c r="Y107" s="208" t="str">
        <f ca="1">IF(ISERROR(OFFSET(Data!$A$1,MATCH($A107,Data!$DT:$DT,0)-1,MATCH($B107&amp;"/"&amp;Y$1,Data!$1:$1,0)-1))=TRUE,"",IF(OFFSET(Data!$A$1,MATCH($A107,Data!$DT:$DT,0)-1,MATCH($B107&amp;"/"&amp;Y$1,Data!$1:$1,0)-1)=0,"",OFFSET(Data!$A$1,MATCH($A107,Data!$DT:$DT,0)-1,MATCH($B107&amp;"/"&amp;Y$1,Data!$1:$1,0)-1)))</f>
        <v/>
      </c>
      <c r="Z107" s="208" t="str">
        <f ca="1">IF(ISERROR(OFFSET(Data!$A$1,MATCH($A107,Data!$DT:$DT,0)-1,MATCH($B107&amp;"/"&amp;Z$1,Data!$1:$1,0)-1))=TRUE,"",IF(OFFSET(Data!$A$1,MATCH($A107,Data!$DT:$DT,0)-1,MATCH($B107&amp;"/"&amp;Z$1,Data!$1:$1,0)-1)=0,"",OFFSET(Data!$A$1,MATCH($A107,Data!$DT:$DT,0)-1,MATCH($B107&amp;"/"&amp;Z$1,Data!$1:$1,0)-1)))</f>
        <v/>
      </c>
      <c r="AA107" s="208" t="str">
        <f ca="1">IF(ISERROR(OFFSET(Data!$A$1,MATCH($A107,Data!$DT:$DT,0)-1,MATCH($B107&amp;"/"&amp;AA$1,Data!$1:$1,0)-1))=TRUE,"",IF(OFFSET(Data!$A$1,MATCH($A107,Data!$DT:$DT,0)-1,MATCH($B107&amp;"/"&amp;AA$1,Data!$1:$1,0)-1)=0,"",OFFSET(Data!$A$1,MATCH($A107,Data!$DT:$DT,0)-1,MATCH($B107&amp;"/"&amp;AA$1,Data!$1:$1,0)-1)))</f>
        <v/>
      </c>
      <c r="AB107" s="208" t="str">
        <f ca="1">IF(ISERROR(OFFSET(Data!$A$1,MATCH($A107,Data!$DT:$DT,0)-1,MATCH($B107&amp;"/"&amp;AB$1,Data!$1:$1,0)-1))=TRUE,"",IF(OFFSET(Data!$A$1,MATCH($A107,Data!$DT:$DT,0)-1,MATCH($B107&amp;"/"&amp;AB$1,Data!$1:$1,0)-1)=0,"",OFFSET(Data!$A$1,MATCH($A107,Data!$DT:$DT,0)-1,MATCH($B107&amp;"/"&amp;AB$1,Data!$1:$1,0)-1)))</f>
        <v/>
      </c>
      <c r="AC107" s="208" t="str">
        <f ca="1">IF(ISERROR(OFFSET(Data!$A$1,MATCH($A107,Data!$DT:$DT,0)-1,MATCH($B107&amp;"/"&amp;AC$1,Data!$1:$1,0)-1))=TRUE,"",IF(OFFSET(Data!$A$1,MATCH($A107,Data!$DT:$DT,0)-1,MATCH($B107&amp;"/"&amp;AC$1,Data!$1:$1,0)-1)=0,"",OFFSET(Data!$A$1,MATCH($A107,Data!$DT:$DT,0)-1,MATCH($B107&amp;"/"&amp;AC$1,Data!$1:$1,0)-1)))</f>
        <v/>
      </c>
    </row>
    <row r="108" spans="1:29" s="203" customFormat="1" x14ac:dyDescent="0.25">
      <c r="A108" s="203" t="s">
        <v>153</v>
      </c>
      <c r="B108" s="203" t="s">
        <v>31</v>
      </c>
      <c r="C108" s="203">
        <f ca="1">IF(ISERROR(OFFSET(Data!$A$1,MATCH($A108,Data!$DT:$DT,0)-1,MATCH($B108&amp;"/"&amp;C$1,Data!$1:$1,0)-1))=TRUE,"",IF(OFFSET(Data!$A$1,MATCH($A108,Data!$DT:$DT,0)-1,MATCH($B108&amp;"/"&amp;C$1,Data!$1:$1,0)-1)=0,"",OFFSET(Data!$A$1,MATCH($A108,Data!$DT:$DT,0)-1,MATCH($B108&amp;"/"&amp;C$1,Data!$1:$1,0)-1)))</f>
        <v>4.25</v>
      </c>
      <c r="D108" s="203">
        <f ca="1">IF(ISERROR(OFFSET(Data!$A$1,MATCH($A108,Data!$DT:$DT,0)-1,MATCH($B108&amp;"/"&amp;D$1,Data!$1:$1,0)-1))=TRUE,"",IF(OFFSET(Data!$A$1,MATCH($A108,Data!$DT:$DT,0)-1,MATCH($B108&amp;"/"&amp;D$1,Data!$1:$1,0)-1)=0,"",OFFSET(Data!$A$1,MATCH($A108,Data!$DT:$DT,0)-1,MATCH($B108&amp;"/"&amp;D$1,Data!$1:$1,0)-1)))</f>
        <v>4.25</v>
      </c>
      <c r="E108" s="203">
        <f ca="1">IF(ISERROR(OFFSET(Data!$A$1,MATCH($A108,Data!$DT:$DT,0)-1,MATCH($B108&amp;"/"&amp;E$1,Data!$1:$1,0)-1))=TRUE,"",IF(OFFSET(Data!$A$1,MATCH($A108,Data!$DT:$DT,0)-1,MATCH($B108&amp;"/"&amp;E$1,Data!$1:$1,0)-1)=0,"",OFFSET(Data!$A$1,MATCH($A108,Data!$DT:$DT,0)-1,MATCH($B108&amp;"/"&amp;E$1,Data!$1:$1,0)-1)))</f>
        <v>4</v>
      </c>
      <c r="F108" s="203">
        <f ca="1">IF(ISERROR(OFFSET(Data!$A$1,MATCH($A108,Data!$DT:$DT,0)-1,MATCH($B108&amp;"/"&amp;F$1,Data!$1:$1,0)-1))=TRUE,"",IF(OFFSET(Data!$A$1,MATCH($A108,Data!$DT:$DT,0)-1,MATCH($B108&amp;"/"&amp;F$1,Data!$1:$1,0)-1)=0,"",OFFSET(Data!$A$1,MATCH($A108,Data!$DT:$DT,0)-1,MATCH($B108&amp;"/"&amp;F$1,Data!$1:$1,0)-1)))</f>
        <v>6</v>
      </c>
      <c r="G108" s="203" t="str">
        <f ca="1">IF(ISERROR(OFFSET(Data!$A$1,MATCH($A108,Data!$DT:$DT,0)-1,MATCH($B108&amp;"/"&amp;G$1,Data!$1:$1,0)-1))=TRUE,"",IF(OFFSET(Data!$A$1,MATCH($A108,Data!$DT:$DT,0)-1,MATCH($B108&amp;"/"&amp;G$1,Data!$1:$1,0)-1)=0,"",OFFSET(Data!$A$1,MATCH($A108,Data!$DT:$DT,0)-1,MATCH($B108&amp;"/"&amp;G$1,Data!$1:$1,0)-1)))</f>
        <v/>
      </c>
      <c r="H108" s="203">
        <f ca="1">IF(ISERROR(OFFSET(Data!$A$1,MATCH($A108,Data!$DT:$DT,0)-1,MATCH($B108&amp;"/"&amp;H$1,Data!$1:$1,0)-1))=TRUE,"",IF(OFFSET(Data!$A$1,MATCH($A108,Data!$DT:$DT,0)-1,MATCH($B108&amp;"/"&amp;H$1,Data!$1:$1,0)-1)=0,"",OFFSET(Data!$A$1,MATCH($A108,Data!$DT:$DT,0)-1,MATCH($B108&amp;"/"&amp;H$1,Data!$1:$1,0)-1)))</f>
        <v>3.5</v>
      </c>
      <c r="I108" s="203">
        <f ca="1">IF(ISERROR(OFFSET(Data!$A$1,MATCH($A108,Data!$DT:$DT,0)-1,MATCH($B108&amp;"/"&amp;I$1,Data!$1:$1,0)-1))=TRUE,"",IF(OFFSET(Data!$A$1,MATCH($A108,Data!$DT:$DT,0)-1,MATCH($B108&amp;"/"&amp;I$1,Data!$1:$1,0)-1)=0,"",OFFSET(Data!$A$1,MATCH($A108,Data!$DT:$DT,0)-1,MATCH($B108&amp;"/"&amp;I$1,Data!$1:$1,0)-1)))</f>
        <v>5</v>
      </c>
      <c r="J108" s="203">
        <f ca="1">IF(ISERROR(OFFSET(Data!$A$1,MATCH($A108,Data!$DT:$DT,0)-1,MATCH($B108&amp;"/"&amp;J$1,Data!$1:$1,0)-1))=TRUE,"",IF(OFFSET(Data!$A$1,MATCH($A108,Data!$DT:$DT,0)-1,MATCH($B108&amp;"/"&amp;J$1,Data!$1:$1,0)-1)=0,"",OFFSET(Data!$A$1,MATCH($A108,Data!$DT:$DT,0)-1,MATCH($B108&amp;"/"&amp;J$1,Data!$1:$1,0)-1)))</f>
        <v>3</v>
      </c>
      <c r="K108" s="203" t="str">
        <f ca="1">IF(ISERROR(OFFSET(Data!$A$1,MATCH($A108,Data!$DT:$DT,0)-1,MATCH($B108&amp;"/"&amp;K$1,Data!$1:$1,0)-1))=TRUE,"",IF(OFFSET(Data!$A$1,MATCH($A108,Data!$DT:$DT,0)-1,MATCH($B108&amp;"/"&amp;K$1,Data!$1:$1,0)-1)=0,"",OFFSET(Data!$A$1,MATCH($A108,Data!$DT:$DT,0)-1,MATCH($B108&amp;"/"&amp;K$1,Data!$1:$1,0)-1)))</f>
        <v/>
      </c>
      <c r="L108" s="203" t="str">
        <f ca="1">IF(ISERROR(OFFSET(Data!$A$1,MATCH($A108,Data!$DT:$DT,0)-1,MATCH($B108&amp;"/"&amp;L$1,Data!$1:$1,0)-1))=TRUE,"",IF(OFFSET(Data!$A$1,MATCH($A108,Data!$DT:$DT,0)-1,MATCH($B108&amp;"/"&amp;L$1,Data!$1:$1,0)-1)=0,"",OFFSET(Data!$A$1,MATCH($A108,Data!$DT:$DT,0)-1,MATCH($B108&amp;"/"&amp;L$1,Data!$1:$1,0)-1)))</f>
        <v/>
      </c>
      <c r="M108" s="203">
        <f ca="1">IF(ISERROR(OFFSET(Data!$A$1,MATCH($A108,Data!$DT:$DT,0)-1,MATCH($B108&amp;"/"&amp;M$1,Data!$1:$1,0)-1))=TRUE,"",IF(OFFSET(Data!$A$1,MATCH($A108,Data!$DT:$DT,0)-1,MATCH($B108&amp;"/"&amp;M$1,Data!$1:$1,0)-1)=0,"",OFFSET(Data!$A$1,MATCH($A108,Data!$DT:$DT,0)-1,MATCH($B108&amp;"/"&amp;M$1,Data!$1:$1,0)-1)))</f>
        <v>3.75</v>
      </c>
      <c r="N108" s="203">
        <f ca="1">IF(ISERROR(OFFSET(Data!$A$1,MATCH($A108,Data!$DT:$DT,0)-1,MATCH($B108&amp;"/"&amp;N$1,Data!$1:$1,0)-1))=TRUE,"",IF(OFFSET(Data!$A$1,MATCH($A108,Data!$DT:$DT,0)-1,MATCH($B108&amp;"/"&amp;N$1,Data!$1:$1,0)-1)=0,"",OFFSET(Data!$A$1,MATCH($A108,Data!$DT:$DT,0)-1,MATCH($B108&amp;"/"&amp;N$1,Data!$1:$1,0)-1)))</f>
        <v>3.75</v>
      </c>
      <c r="O108" s="203" t="str">
        <f ca="1">IF(ISERROR(OFFSET(Data!$A$1,MATCH($A108,Data!$DT:$DT,0)-1,MATCH($B108&amp;"/"&amp;O$1,Data!$1:$1,0)-1))=TRUE,"",IF(OFFSET(Data!$A$1,MATCH($A108,Data!$DT:$DT,0)-1,MATCH($B108&amp;"/"&amp;O$1,Data!$1:$1,0)-1)=0,"",OFFSET(Data!$A$1,MATCH($A108,Data!$DT:$DT,0)-1,MATCH($B108&amp;"/"&amp;O$1,Data!$1:$1,0)-1)))</f>
        <v/>
      </c>
      <c r="P108" s="203" t="str">
        <f ca="1">IF(ISERROR(OFFSET(Data!$A$1,MATCH($A108,Data!$DT:$DT,0)-1,MATCH($B108&amp;"/"&amp;P$1,Data!$1:$1,0)-1))=TRUE,"",IF(OFFSET(Data!$A$1,MATCH($A108,Data!$DT:$DT,0)-1,MATCH($B108&amp;"/"&amp;P$1,Data!$1:$1,0)-1)=0,"",OFFSET(Data!$A$1,MATCH($A108,Data!$DT:$DT,0)-1,MATCH($B108&amp;"/"&amp;P$1,Data!$1:$1,0)-1)))</f>
        <v/>
      </c>
      <c r="Q108" s="203" t="str">
        <f ca="1">IF(ISERROR(OFFSET(Data!$A$1,MATCH($A108,Data!$DT:$DT,0)-1,MATCH($B108&amp;"/"&amp;Q$1,Data!$1:$1,0)-1))=TRUE,"",IF(OFFSET(Data!$A$1,MATCH($A108,Data!$DT:$DT,0)-1,MATCH($B108&amp;"/"&amp;Q$1,Data!$1:$1,0)-1)=0,"",OFFSET(Data!$A$1,MATCH($A108,Data!$DT:$DT,0)-1,MATCH($B108&amp;"/"&amp;Q$1,Data!$1:$1,0)-1)))</f>
        <v/>
      </c>
      <c r="R108" s="203" t="str">
        <f ca="1">IF(ISERROR(OFFSET(Data!$A$1,MATCH($A108,Data!$DT:$DT,0)-1,MATCH($B108&amp;"/"&amp;R$1,Data!$1:$1,0)-1))=TRUE,"",IF(OFFSET(Data!$A$1,MATCH($A108,Data!$DT:$DT,0)-1,MATCH($B108&amp;"/"&amp;R$1,Data!$1:$1,0)-1)=0,"",OFFSET(Data!$A$1,MATCH($A108,Data!$DT:$DT,0)-1,MATCH($B108&amp;"/"&amp;R$1,Data!$1:$1,0)-1)))</f>
        <v/>
      </c>
      <c r="S108" s="203" t="str">
        <f ca="1">IF(ISERROR(OFFSET(Data!$A$1,MATCH($A108,Data!$DT:$DT,0)-1,MATCH($B108&amp;"/"&amp;S$1,Data!$1:$1,0)-1))=TRUE,"",IF(OFFSET(Data!$A$1,MATCH($A108,Data!$DT:$DT,0)-1,MATCH($B108&amp;"/"&amp;S$1,Data!$1:$1,0)-1)=0,"",OFFSET(Data!$A$1,MATCH($A108,Data!$DT:$DT,0)-1,MATCH($B108&amp;"/"&amp;S$1,Data!$1:$1,0)-1)))</f>
        <v/>
      </c>
      <c r="T108" s="203" t="str">
        <f ca="1">IF(ISERROR(OFFSET(Data!$A$1,MATCH($A108,Data!$DT:$DT,0)-1,MATCH($B108&amp;"/"&amp;T$1,Data!$1:$1,0)-1))=TRUE,"",IF(OFFSET(Data!$A$1,MATCH($A108,Data!$DT:$DT,0)-1,MATCH($B108&amp;"/"&amp;T$1,Data!$1:$1,0)-1)=0,"",OFFSET(Data!$A$1,MATCH($A108,Data!$DT:$DT,0)-1,MATCH($B108&amp;"/"&amp;T$1,Data!$1:$1,0)-1)))</f>
        <v/>
      </c>
      <c r="U108" s="207" t="str">
        <f ca="1">IF(ISERROR(OFFSET(Data!$A$1,MATCH($A108,Data!$DT:$DT,0)-1,MATCH($B108&amp;"/"&amp;U$1,Data!$1:$1,0)-1))=TRUE,"",IF(OFFSET(Data!$A$1,MATCH($A108,Data!$DT:$DT,0)-1,MATCH($B108&amp;"/"&amp;U$1,Data!$1:$1,0)-1)=0,"",OFFSET(Data!$A$1,MATCH($A108,Data!$DT:$DT,0)-1,MATCH($B108&amp;"/"&amp;U$1,Data!$1:$1,0)-1)))</f>
        <v/>
      </c>
      <c r="V108" s="203" t="str">
        <f ca="1">IF(ISERROR(OFFSET(Data!$A$1,MATCH($A108,Data!$DT:$DT,0)-1,MATCH($B108&amp;"/"&amp;V$1,Data!$1:$1,0)-1))=TRUE,"",IF(OFFSET(Data!$A$1,MATCH($A108,Data!$DT:$DT,0)-1,MATCH($B108&amp;"/"&amp;V$1,Data!$1:$1,0)-1)=0,"",OFFSET(Data!$A$1,MATCH($A108,Data!$DT:$DT,0)-1,MATCH($B108&amp;"/"&amp;V$1,Data!$1:$1,0)-1)))</f>
        <v/>
      </c>
      <c r="W108" s="208" t="str">
        <f ca="1">IF(ISERROR(OFFSET(Data!$A$1,MATCH($A108,Data!$DT:$DT,0)-1,MATCH($B108&amp;"/"&amp;W$1,Data!$1:$1,0)-1))=TRUE,"",IF(OFFSET(Data!$A$1,MATCH($A108,Data!$DT:$DT,0)-1,MATCH($B108&amp;"/"&amp;W$1,Data!$1:$1,0)-1)=0,"",OFFSET(Data!$A$1,MATCH($A108,Data!$DT:$DT,0)-1,MATCH($B108&amp;"/"&amp;W$1,Data!$1:$1,0)-1)))</f>
        <v/>
      </c>
      <c r="X108" s="208" t="str">
        <f ca="1">IF(ISERROR(OFFSET(Data!$A$1,MATCH($A108,Data!$DT:$DT,0)-1,MATCH($B108&amp;"/"&amp;X$1,Data!$1:$1,0)-1))=TRUE,"",IF(OFFSET(Data!$A$1,MATCH($A108,Data!$DT:$DT,0)-1,MATCH($B108&amp;"/"&amp;X$1,Data!$1:$1,0)-1)=0,"",OFFSET(Data!$A$1,MATCH($A108,Data!$DT:$DT,0)-1,MATCH($B108&amp;"/"&amp;X$1,Data!$1:$1,0)-1)))</f>
        <v/>
      </c>
      <c r="Y108" s="208" t="str">
        <f ca="1">IF(ISERROR(OFFSET(Data!$A$1,MATCH($A108,Data!$DT:$DT,0)-1,MATCH($B108&amp;"/"&amp;Y$1,Data!$1:$1,0)-1))=TRUE,"",IF(OFFSET(Data!$A$1,MATCH($A108,Data!$DT:$DT,0)-1,MATCH($B108&amp;"/"&amp;Y$1,Data!$1:$1,0)-1)=0,"",OFFSET(Data!$A$1,MATCH($A108,Data!$DT:$DT,0)-1,MATCH($B108&amp;"/"&amp;Y$1,Data!$1:$1,0)-1)))</f>
        <v/>
      </c>
      <c r="Z108" s="208" t="str">
        <f ca="1">IF(ISERROR(OFFSET(Data!$A$1,MATCH($A108,Data!$DT:$DT,0)-1,MATCH($B108&amp;"/"&amp;Z$1,Data!$1:$1,0)-1))=TRUE,"",IF(OFFSET(Data!$A$1,MATCH($A108,Data!$DT:$DT,0)-1,MATCH($B108&amp;"/"&amp;Z$1,Data!$1:$1,0)-1)=0,"",OFFSET(Data!$A$1,MATCH($A108,Data!$DT:$DT,0)-1,MATCH($B108&amp;"/"&amp;Z$1,Data!$1:$1,0)-1)))</f>
        <v/>
      </c>
      <c r="AA108" s="208" t="str">
        <f ca="1">IF(ISERROR(OFFSET(Data!$A$1,MATCH($A108,Data!$DT:$DT,0)-1,MATCH($B108&amp;"/"&amp;AA$1,Data!$1:$1,0)-1))=TRUE,"",IF(OFFSET(Data!$A$1,MATCH($A108,Data!$DT:$DT,0)-1,MATCH($B108&amp;"/"&amp;AA$1,Data!$1:$1,0)-1)=0,"",OFFSET(Data!$A$1,MATCH($A108,Data!$DT:$DT,0)-1,MATCH($B108&amp;"/"&amp;AA$1,Data!$1:$1,0)-1)))</f>
        <v/>
      </c>
      <c r="AB108" s="208" t="str">
        <f ca="1">IF(ISERROR(OFFSET(Data!$A$1,MATCH($A108,Data!$DT:$DT,0)-1,MATCH($B108&amp;"/"&amp;AB$1,Data!$1:$1,0)-1))=TRUE,"",IF(OFFSET(Data!$A$1,MATCH($A108,Data!$DT:$DT,0)-1,MATCH($B108&amp;"/"&amp;AB$1,Data!$1:$1,0)-1)=0,"",OFFSET(Data!$A$1,MATCH($A108,Data!$DT:$DT,0)-1,MATCH($B108&amp;"/"&amp;AB$1,Data!$1:$1,0)-1)))</f>
        <v/>
      </c>
      <c r="AC108" s="208" t="str">
        <f ca="1">IF(ISERROR(OFFSET(Data!$A$1,MATCH($A108,Data!$DT:$DT,0)-1,MATCH($B108&amp;"/"&amp;AC$1,Data!$1:$1,0)-1))=TRUE,"",IF(OFFSET(Data!$A$1,MATCH($A108,Data!$DT:$DT,0)-1,MATCH($B108&amp;"/"&amp;AC$1,Data!$1:$1,0)-1)=0,"",OFFSET(Data!$A$1,MATCH($A108,Data!$DT:$DT,0)-1,MATCH($B108&amp;"/"&amp;AC$1,Data!$1:$1,0)-1)))</f>
        <v/>
      </c>
    </row>
    <row r="109" spans="1:29" s="203" customFormat="1" x14ac:dyDescent="0.25">
      <c r="A109" s="203" t="s">
        <v>85</v>
      </c>
      <c r="B109" s="203" t="s">
        <v>31</v>
      </c>
      <c r="C109" s="203">
        <f ca="1">IF(ISERROR(OFFSET(Data!$A$1,MATCH($A109,Data!$DT:$DT,0)-1,MATCH($B109&amp;"/"&amp;C$1,Data!$1:$1,0)-1))=TRUE,"",IF(OFFSET(Data!$A$1,MATCH($A109,Data!$DT:$DT,0)-1,MATCH($B109&amp;"/"&amp;C$1,Data!$1:$1,0)-1)=0,"",OFFSET(Data!$A$1,MATCH($A109,Data!$DT:$DT,0)-1,MATCH($B109&amp;"/"&amp;C$1,Data!$1:$1,0)-1)))</f>
        <v>4.25</v>
      </c>
      <c r="D109" s="203">
        <f ca="1">IF(ISERROR(OFFSET(Data!$A$1,MATCH($A109,Data!$DT:$DT,0)-1,MATCH($B109&amp;"/"&amp;D$1,Data!$1:$1,0)-1))=TRUE,"",IF(OFFSET(Data!$A$1,MATCH($A109,Data!$DT:$DT,0)-1,MATCH($B109&amp;"/"&amp;D$1,Data!$1:$1,0)-1)=0,"",OFFSET(Data!$A$1,MATCH($A109,Data!$DT:$DT,0)-1,MATCH($B109&amp;"/"&amp;D$1,Data!$1:$1,0)-1)))</f>
        <v>4.25</v>
      </c>
      <c r="E109" s="203">
        <f ca="1">IF(ISERROR(OFFSET(Data!$A$1,MATCH($A109,Data!$DT:$DT,0)-1,MATCH($B109&amp;"/"&amp;E$1,Data!$1:$1,0)-1))=TRUE,"",IF(OFFSET(Data!$A$1,MATCH($A109,Data!$DT:$DT,0)-1,MATCH($B109&amp;"/"&amp;E$1,Data!$1:$1,0)-1)=0,"",OFFSET(Data!$A$1,MATCH($A109,Data!$DT:$DT,0)-1,MATCH($B109&amp;"/"&amp;E$1,Data!$1:$1,0)-1)))</f>
        <v>4</v>
      </c>
      <c r="F109" s="203">
        <f ca="1">IF(ISERROR(OFFSET(Data!$A$1,MATCH($A109,Data!$DT:$DT,0)-1,MATCH($B109&amp;"/"&amp;F$1,Data!$1:$1,0)-1))=TRUE,"",IF(OFFSET(Data!$A$1,MATCH($A109,Data!$DT:$DT,0)-1,MATCH($B109&amp;"/"&amp;F$1,Data!$1:$1,0)-1)=0,"",OFFSET(Data!$A$1,MATCH($A109,Data!$DT:$DT,0)-1,MATCH($B109&amp;"/"&amp;F$1,Data!$1:$1,0)-1)))</f>
        <v>6</v>
      </c>
      <c r="G109" s="203" t="str">
        <f ca="1">IF(ISERROR(OFFSET(Data!$A$1,MATCH($A109,Data!$DT:$DT,0)-1,MATCH($B109&amp;"/"&amp;G$1,Data!$1:$1,0)-1))=TRUE,"",IF(OFFSET(Data!$A$1,MATCH($A109,Data!$DT:$DT,0)-1,MATCH($B109&amp;"/"&amp;G$1,Data!$1:$1,0)-1)=0,"",OFFSET(Data!$A$1,MATCH($A109,Data!$DT:$DT,0)-1,MATCH($B109&amp;"/"&amp;G$1,Data!$1:$1,0)-1)))</f>
        <v/>
      </c>
      <c r="H109" s="203">
        <f ca="1">IF(ISERROR(OFFSET(Data!$A$1,MATCH($A109,Data!$DT:$DT,0)-1,MATCH($B109&amp;"/"&amp;H$1,Data!$1:$1,0)-1))=TRUE,"",IF(OFFSET(Data!$A$1,MATCH($A109,Data!$DT:$DT,0)-1,MATCH($B109&amp;"/"&amp;H$1,Data!$1:$1,0)-1)=0,"",OFFSET(Data!$A$1,MATCH($A109,Data!$DT:$DT,0)-1,MATCH($B109&amp;"/"&amp;H$1,Data!$1:$1,0)-1)))</f>
        <v>3.5</v>
      </c>
      <c r="I109" s="203">
        <f ca="1">IF(ISERROR(OFFSET(Data!$A$1,MATCH($A109,Data!$DT:$DT,0)-1,MATCH($B109&amp;"/"&amp;I$1,Data!$1:$1,0)-1))=TRUE,"",IF(OFFSET(Data!$A$1,MATCH($A109,Data!$DT:$DT,0)-1,MATCH($B109&amp;"/"&amp;I$1,Data!$1:$1,0)-1)=0,"",OFFSET(Data!$A$1,MATCH($A109,Data!$DT:$DT,0)-1,MATCH($B109&amp;"/"&amp;I$1,Data!$1:$1,0)-1)))</f>
        <v>5</v>
      </c>
      <c r="J109" s="203">
        <f ca="1">IF(ISERROR(OFFSET(Data!$A$1,MATCH($A109,Data!$DT:$DT,0)-1,MATCH($B109&amp;"/"&amp;J$1,Data!$1:$1,0)-1))=TRUE,"",IF(OFFSET(Data!$A$1,MATCH($A109,Data!$DT:$DT,0)-1,MATCH($B109&amp;"/"&amp;J$1,Data!$1:$1,0)-1)=0,"",OFFSET(Data!$A$1,MATCH($A109,Data!$DT:$DT,0)-1,MATCH($B109&amp;"/"&amp;J$1,Data!$1:$1,0)-1)))</f>
        <v>3</v>
      </c>
      <c r="K109" s="203" t="str">
        <f ca="1">IF(ISERROR(OFFSET(Data!$A$1,MATCH($A109,Data!$DT:$DT,0)-1,MATCH($B109&amp;"/"&amp;K$1,Data!$1:$1,0)-1))=TRUE,"",IF(OFFSET(Data!$A$1,MATCH($A109,Data!$DT:$DT,0)-1,MATCH($B109&amp;"/"&amp;K$1,Data!$1:$1,0)-1)=0,"",OFFSET(Data!$A$1,MATCH($A109,Data!$DT:$DT,0)-1,MATCH($B109&amp;"/"&amp;K$1,Data!$1:$1,0)-1)))</f>
        <v/>
      </c>
      <c r="L109" s="203" t="str">
        <f ca="1">IF(ISERROR(OFFSET(Data!$A$1,MATCH($A109,Data!$DT:$DT,0)-1,MATCH($B109&amp;"/"&amp;L$1,Data!$1:$1,0)-1))=TRUE,"",IF(OFFSET(Data!$A$1,MATCH($A109,Data!$DT:$DT,0)-1,MATCH($B109&amp;"/"&amp;L$1,Data!$1:$1,0)-1)=0,"",OFFSET(Data!$A$1,MATCH($A109,Data!$DT:$DT,0)-1,MATCH($B109&amp;"/"&amp;L$1,Data!$1:$1,0)-1)))</f>
        <v/>
      </c>
      <c r="M109" s="203">
        <f ca="1">IF(ISERROR(OFFSET(Data!$A$1,MATCH($A109,Data!$DT:$DT,0)-1,MATCH($B109&amp;"/"&amp;M$1,Data!$1:$1,0)-1))=TRUE,"",IF(OFFSET(Data!$A$1,MATCH($A109,Data!$DT:$DT,0)-1,MATCH($B109&amp;"/"&amp;M$1,Data!$1:$1,0)-1)=0,"",OFFSET(Data!$A$1,MATCH($A109,Data!$DT:$DT,0)-1,MATCH($B109&amp;"/"&amp;M$1,Data!$1:$1,0)-1)))</f>
        <v>3.75</v>
      </c>
      <c r="N109" s="203">
        <f ca="1">IF(ISERROR(OFFSET(Data!$A$1,MATCH($A109,Data!$DT:$DT,0)-1,MATCH($B109&amp;"/"&amp;N$1,Data!$1:$1,0)-1))=TRUE,"",IF(OFFSET(Data!$A$1,MATCH($A109,Data!$DT:$DT,0)-1,MATCH($B109&amp;"/"&amp;N$1,Data!$1:$1,0)-1)=0,"",OFFSET(Data!$A$1,MATCH($A109,Data!$DT:$DT,0)-1,MATCH($B109&amp;"/"&amp;N$1,Data!$1:$1,0)-1)))</f>
        <v>3.75</v>
      </c>
      <c r="O109" s="203" t="str">
        <f ca="1">IF(ISERROR(OFFSET(Data!$A$1,MATCH($A109,Data!$DT:$DT,0)-1,MATCH($B109&amp;"/"&amp;O$1,Data!$1:$1,0)-1))=TRUE,"",IF(OFFSET(Data!$A$1,MATCH($A109,Data!$DT:$DT,0)-1,MATCH($B109&amp;"/"&amp;O$1,Data!$1:$1,0)-1)=0,"",OFFSET(Data!$A$1,MATCH($A109,Data!$DT:$DT,0)-1,MATCH($B109&amp;"/"&amp;O$1,Data!$1:$1,0)-1)))</f>
        <v/>
      </c>
      <c r="P109" s="203" t="str">
        <f ca="1">IF(ISERROR(OFFSET(Data!$A$1,MATCH($A109,Data!$DT:$DT,0)-1,MATCH($B109&amp;"/"&amp;P$1,Data!$1:$1,0)-1))=TRUE,"",IF(OFFSET(Data!$A$1,MATCH($A109,Data!$DT:$DT,0)-1,MATCH($B109&amp;"/"&amp;P$1,Data!$1:$1,0)-1)=0,"",OFFSET(Data!$A$1,MATCH($A109,Data!$DT:$DT,0)-1,MATCH($B109&amp;"/"&amp;P$1,Data!$1:$1,0)-1)))</f>
        <v/>
      </c>
      <c r="Q109" s="203" t="str">
        <f ca="1">IF(ISERROR(OFFSET(Data!$A$1,MATCH($A109,Data!$DT:$DT,0)-1,MATCH($B109&amp;"/"&amp;Q$1,Data!$1:$1,0)-1))=TRUE,"",IF(OFFSET(Data!$A$1,MATCH($A109,Data!$DT:$DT,0)-1,MATCH($B109&amp;"/"&amp;Q$1,Data!$1:$1,0)-1)=0,"",OFFSET(Data!$A$1,MATCH($A109,Data!$DT:$DT,0)-1,MATCH($B109&amp;"/"&amp;Q$1,Data!$1:$1,0)-1)))</f>
        <v/>
      </c>
      <c r="R109" s="203" t="str">
        <f ca="1">IF(ISERROR(OFFSET(Data!$A$1,MATCH($A109,Data!$DT:$DT,0)-1,MATCH($B109&amp;"/"&amp;R$1,Data!$1:$1,0)-1))=TRUE,"",IF(OFFSET(Data!$A$1,MATCH($A109,Data!$DT:$DT,0)-1,MATCH($B109&amp;"/"&amp;R$1,Data!$1:$1,0)-1)=0,"",OFFSET(Data!$A$1,MATCH($A109,Data!$DT:$DT,0)-1,MATCH($B109&amp;"/"&amp;R$1,Data!$1:$1,0)-1)))</f>
        <v/>
      </c>
      <c r="S109" s="203" t="str">
        <f ca="1">IF(ISERROR(OFFSET(Data!$A$1,MATCH($A109,Data!$DT:$DT,0)-1,MATCH($B109&amp;"/"&amp;S$1,Data!$1:$1,0)-1))=TRUE,"",IF(OFFSET(Data!$A$1,MATCH($A109,Data!$DT:$DT,0)-1,MATCH($B109&amp;"/"&amp;S$1,Data!$1:$1,0)-1)=0,"",OFFSET(Data!$A$1,MATCH($A109,Data!$DT:$DT,0)-1,MATCH($B109&amp;"/"&amp;S$1,Data!$1:$1,0)-1)))</f>
        <v/>
      </c>
      <c r="T109" s="203" t="str">
        <f ca="1">IF(ISERROR(OFFSET(Data!$A$1,MATCH($A109,Data!$DT:$DT,0)-1,MATCH($B109&amp;"/"&amp;T$1,Data!$1:$1,0)-1))=TRUE,"",IF(OFFSET(Data!$A$1,MATCH($A109,Data!$DT:$DT,0)-1,MATCH($B109&amp;"/"&amp;T$1,Data!$1:$1,0)-1)=0,"",OFFSET(Data!$A$1,MATCH($A109,Data!$DT:$DT,0)-1,MATCH($B109&amp;"/"&amp;T$1,Data!$1:$1,0)-1)))</f>
        <v/>
      </c>
      <c r="U109" s="207" t="str">
        <f ca="1">IF(ISERROR(OFFSET(Data!$A$1,MATCH($A109,Data!$DT:$DT,0)-1,MATCH($B109&amp;"/"&amp;U$1,Data!$1:$1,0)-1))=TRUE,"",IF(OFFSET(Data!$A$1,MATCH($A109,Data!$DT:$DT,0)-1,MATCH($B109&amp;"/"&amp;U$1,Data!$1:$1,0)-1)=0,"",OFFSET(Data!$A$1,MATCH($A109,Data!$DT:$DT,0)-1,MATCH($B109&amp;"/"&amp;U$1,Data!$1:$1,0)-1)))</f>
        <v/>
      </c>
      <c r="V109" s="203" t="str">
        <f ca="1">IF(ISERROR(OFFSET(Data!$A$1,MATCH($A109,Data!$DT:$DT,0)-1,MATCH($B109&amp;"/"&amp;V$1,Data!$1:$1,0)-1))=TRUE,"",IF(OFFSET(Data!$A$1,MATCH($A109,Data!$DT:$DT,0)-1,MATCH($B109&amp;"/"&amp;V$1,Data!$1:$1,0)-1)=0,"",OFFSET(Data!$A$1,MATCH($A109,Data!$DT:$DT,0)-1,MATCH($B109&amp;"/"&amp;V$1,Data!$1:$1,0)-1)))</f>
        <v/>
      </c>
      <c r="W109" s="208" t="str">
        <f ca="1">IF(ISERROR(OFFSET(Data!$A$1,MATCH($A109,Data!$DT:$DT,0)-1,MATCH($B109&amp;"/"&amp;W$1,Data!$1:$1,0)-1))=TRUE,"",IF(OFFSET(Data!$A$1,MATCH($A109,Data!$DT:$DT,0)-1,MATCH($B109&amp;"/"&amp;W$1,Data!$1:$1,0)-1)=0,"",OFFSET(Data!$A$1,MATCH($A109,Data!$DT:$DT,0)-1,MATCH($B109&amp;"/"&amp;W$1,Data!$1:$1,0)-1)))</f>
        <v/>
      </c>
      <c r="X109" s="208" t="str">
        <f ca="1">IF(ISERROR(OFFSET(Data!$A$1,MATCH($A109,Data!$DT:$DT,0)-1,MATCH($B109&amp;"/"&amp;X$1,Data!$1:$1,0)-1))=TRUE,"",IF(OFFSET(Data!$A$1,MATCH($A109,Data!$DT:$DT,0)-1,MATCH($B109&amp;"/"&amp;X$1,Data!$1:$1,0)-1)=0,"",OFFSET(Data!$A$1,MATCH($A109,Data!$DT:$DT,0)-1,MATCH($B109&amp;"/"&amp;X$1,Data!$1:$1,0)-1)))</f>
        <v/>
      </c>
      <c r="Y109" s="208" t="str">
        <f ca="1">IF(ISERROR(OFFSET(Data!$A$1,MATCH($A109,Data!$DT:$DT,0)-1,MATCH($B109&amp;"/"&amp;Y$1,Data!$1:$1,0)-1))=TRUE,"",IF(OFFSET(Data!$A$1,MATCH($A109,Data!$DT:$DT,0)-1,MATCH($B109&amp;"/"&amp;Y$1,Data!$1:$1,0)-1)=0,"",OFFSET(Data!$A$1,MATCH($A109,Data!$DT:$DT,0)-1,MATCH($B109&amp;"/"&amp;Y$1,Data!$1:$1,0)-1)))</f>
        <v/>
      </c>
      <c r="Z109" s="208" t="str">
        <f ca="1">IF(ISERROR(OFFSET(Data!$A$1,MATCH($A109,Data!$DT:$DT,0)-1,MATCH($B109&amp;"/"&amp;Z$1,Data!$1:$1,0)-1))=TRUE,"",IF(OFFSET(Data!$A$1,MATCH($A109,Data!$DT:$DT,0)-1,MATCH($B109&amp;"/"&amp;Z$1,Data!$1:$1,0)-1)=0,"",OFFSET(Data!$A$1,MATCH($A109,Data!$DT:$DT,0)-1,MATCH($B109&amp;"/"&amp;Z$1,Data!$1:$1,0)-1)))</f>
        <v/>
      </c>
      <c r="AA109" s="208" t="str">
        <f ca="1">IF(ISERROR(OFFSET(Data!$A$1,MATCH($A109,Data!$DT:$DT,0)-1,MATCH($B109&amp;"/"&amp;AA$1,Data!$1:$1,0)-1))=TRUE,"",IF(OFFSET(Data!$A$1,MATCH($A109,Data!$DT:$DT,0)-1,MATCH($B109&amp;"/"&amp;AA$1,Data!$1:$1,0)-1)=0,"",OFFSET(Data!$A$1,MATCH($A109,Data!$DT:$DT,0)-1,MATCH($B109&amp;"/"&amp;AA$1,Data!$1:$1,0)-1)))</f>
        <v/>
      </c>
      <c r="AB109" s="208" t="str">
        <f ca="1">IF(ISERROR(OFFSET(Data!$A$1,MATCH($A109,Data!$DT:$DT,0)-1,MATCH($B109&amp;"/"&amp;AB$1,Data!$1:$1,0)-1))=TRUE,"",IF(OFFSET(Data!$A$1,MATCH($A109,Data!$DT:$DT,0)-1,MATCH($B109&amp;"/"&amp;AB$1,Data!$1:$1,0)-1)=0,"",OFFSET(Data!$A$1,MATCH($A109,Data!$DT:$DT,0)-1,MATCH($B109&amp;"/"&amp;AB$1,Data!$1:$1,0)-1)))</f>
        <v/>
      </c>
      <c r="AC109" s="208" t="str">
        <f ca="1">IF(ISERROR(OFFSET(Data!$A$1,MATCH($A109,Data!$DT:$DT,0)-1,MATCH($B109&amp;"/"&amp;AC$1,Data!$1:$1,0)-1))=TRUE,"",IF(OFFSET(Data!$A$1,MATCH($A109,Data!$DT:$DT,0)-1,MATCH($B109&amp;"/"&amp;AC$1,Data!$1:$1,0)-1)=0,"",OFFSET(Data!$A$1,MATCH($A109,Data!$DT:$DT,0)-1,MATCH($B109&amp;"/"&amp;AC$1,Data!$1:$1,0)-1)))</f>
        <v/>
      </c>
    </row>
    <row r="110" spans="1:29" s="203" customFormat="1" x14ac:dyDescent="0.25">
      <c r="A110" s="203" t="s">
        <v>191</v>
      </c>
      <c r="B110" s="203" t="s">
        <v>32</v>
      </c>
      <c r="C110" s="203" t="str">
        <f ca="1">IF(ISERROR(OFFSET(Data!$A$1,MATCH($A110,Data!$DT:$DT,0)-1,MATCH($B110&amp;"/"&amp;C$1,Data!$1:$1,0)-1))=TRUE,"",IF(OFFSET(Data!$A$1,MATCH($A110,Data!$DT:$DT,0)-1,MATCH($B110&amp;"/"&amp;C$1,Data!$1:$1,0)-1)=0,"",OFFSET(Data!$A$1,MATCH($A110,Data!$DT:$DT,0)-1,MATCH($B110&amp;"/"&amp;C$1,Data!$1:$1,0)-1)))</f>
        <v/>
      </c>
      <c r="D110" s="203" t="str">
        <f ca="1">IF(ISERROR(OFFSET(Data!$A$1,MATCH($A110,Data!$DT:$DT,0)-1,MATCH($B110&amp;"/"&amp;D$1,Data!$1:$1,0)-1))=TRUE,"",IF(OFFSET(Data!$A$1,MATCH($A110,Data!$DT:$DT,0)-1,MATCH($B110&amp;"/"&amp;D$1,Data!$1:$1,0)-1)=0,"",OFFSET(Data!$A$1,MATCH($A110,Data!$DT:$DT,0)-1,MATCH($B110&amp;"/"&amp;D$1,Data!$1:$1,0)-1)))</f>
        <v/>
      </c>
      <c r="E110" s="203" t="str">
        <f ca="1">IF(ISERROR(OFFSET(Data!$A$1,MATCH($A110,Data!$DT:$DT,0)-1,MATCH($B110&amp;"/"&amp;E$1,Data!$1:$1,0)-1))=TRUE,"",IF(OFFSET(Data!$A$1,MATCH($A110,Data!$DT:$DT,0)-1,MATCH($B110&amp;"/"&amp;E$1,Data!$1:$1,0)-1)=0,"",OFFSET(Data!$A$1,MATCH($A110,Data!$DT:$DT,0)-1,MATCH($B110&amp;"/"&amp;E$1,Data!$1:$1,0)-1)))</f>
        <v/>
      </c>
      <c r="F110" s="203" t="str">
        <f ca="1">IF(ISERROR(OFFSET(Data!$A$1,MATCH($A110,Data!$DT:$DT,0)-1,MATCH($B110&amp;"/"&amp;F$1,Data!$1:$1,0)-1))=TRUE,"",IF(OFFSET(Data!$A$1,MATCH($A110,Data!$DT:$DT,0)-1,MATCH($B110&amp;"/"&amp;F$1,Data!$1:$1,0)-1)=0,"",OFFSET(Data!$A$1,MATCH($A110,Data!$DT:$DT,0)-1,MATCH($B110&amp;"/"&amp;F$1,Data!$1:$1,0)-1)))</f>
        <v/>
      </c>
      <c r="G110" s="203" t="str">
        <f ca="1">IF(ISERROR(OFFSET(Data!$A$1,MATCH($A110,Data!$DT:$DT,0)-1,MATCH($B110&amp;"/"&amp;G$1,Data!$1:$1,0)-1))=TRUE,"",IF(OFFSET(Data!$A$1,MATCH($A110,Data!$DT:$DT,0)-1,MATCH($B110&amp;"/"&amp;G$1,Data!$1:$1,0)-1)=0,"",OFFSET(Data!$A$1,MATCH($A110,Data!$DT:$DT,0)-1,MATCH($B110&amp;"/"&amp;G$1,Data!$1:$1,0)-1)))</f>
        <v/>
      </c>
      <c r="H110" s="203" t="str">
        <f ca="1">IF(ISERROR(OFFSET(Data!$A$1,MATCH($A110,Data!$DT:$DT,0)-1,MATCH($B110&amp;"/"&amp;H$1,Data!$1:$1,0)-1))=TRUE,"",IF(OFFSET(Data!$A$1,MATCH($A110,Data!$DT:$DT,0)-1,MATCH($B110&amp;"/"&amp;H$1,Data!$1:$1,0)-1)=0,"",OFFSET(Data!$A$1,MATCH($A110,Data!$DT:$DT,0)-1,MATCH($B110&amp;"/"&amp;H$1,Data!$1:$1,0)-1)))</f>
        <v/>
      </c>
      <c r="I110" s="203" t="str">
        <f ca="1">IF(ISERROR(OFFSET(Data!$A$1,MATCH($A110,Data!$DT:$DT,0)-1,MATCH($B110&amp;"/"&amp;I$1,Data!$1:$1,0)-1))=TRUE,"",IF(OFFSET(Data!$A$1,MATCH($A110,Data!$DT:$DT,0)-1,MATCH($B110&amp;"/"&amp;I$1,Data!$1:$1,0)-1)=0,"",OFFSET(Data!$A$1,MATCH($A110,Data!$DT:$DT,0)-1,MATCH($B110&amp;"/"&amp;I$1,Data!$1:$1,0)-1)))</f>
        <v/>
      </c>
      <c r="J110" s="203" t="str">
        <f ca="1">IF(ISERROR(OFFSET(Data!$A$1,MATCH($A110,Data!$DT:$DT,0)-1,MATCH($B110&amp;"/"&amp;J$1,Data!$1:$1,0)-1))=TRUE,"",IF(OFFSET(Data!$A$1,MATCH($A110,Data!$DT:$DT,0)-1,MATCH($B110&amp;"/"&amp;J$1,Data!$1:$1,0)-1)=0,"",OFFSET(Data!$A$1,MATCH($A110,Data!$DT:$DT,0)-1,MATCH($B110&amp;"/"&amp;J$1,Data!$1:$1,0)-1)))</f>
        <v/>
      </c>
      <c r="K110" s="203" t="str">
        <f ca="1">IF(ISERROR(OFFSET(Data!$A$1,MATCH($A110,Data!$DT:$DT,0)-1,MATCH($B110&amp;"/"&amp;K$1,Data!$1:$1,0)-1))=TRUE,"",IF(OFFSET(Data!$A$1,MATCH($A110,Data!$DT:$DT,0)-1,MATCH($B110&amp;"/"&amp;K$1,Data!$1:$1,0)-1)=0,"",OFFSET(Data!$A$1,MATCH($A110,Data!$DT:$DT,0)-1,MATCH($B110&amp;"/"&amp;K$1,Data!$1:$1,0)-1)))</f>
        <v/>
      </c>
      <c r="L110" s="203" t="str">
        <f ca="1">IF(ISERROR(OFFSET(Data!$A$1,MATCH($A110,Data!$DT:$DT,0)-1,MATCH($B110&amp;"/"&amp;L$1,Data!$1:$1,0)-1))=TRUE,"",IF(OFFSET(Data!$A$1,MATCH($A110,Data!$DT:$DT,0)-1,MATCH($B110&amp;"/"&amp;L$1,Data!$1:$1,0)-1)=0,"",OFFSET(Data!$A$1,MATCH($A110,Data!$DT:$DT,0)-1,MATCH($B110&amp;"/"&amp;L$1,Data!$1:$1,0)-1)))</f>
        <v/>
      </c>
      <c r="M110" s="203" t="str">
        <f ca="1">IF(ISERROR(OFFSET(Data!$A$1,MATCH($A110,Data!$DT:$DT,0)-1,MATCH($B110&amp;"/"&amp;M$1,Data!$1:$1,0)-1))=TRUE,"",IF(OFFSET(Data!$A$1,MATCH($A110,Data!$DT:$DT,0)-1,MATCH($B110&amp;"/"&amp;M$1,Data!$1:$1,0)-1)=0,"",OFFSET(Data!$A$1,MATCH($A110,Data!$DT:$DT,0)-1,MATCH($B110&amp;"/"&amp;M$1,Data!$1:$1,0)-1)))</f>
        <v/>
      </c>
      <c r="N110" s="203" t="str">
        <f ca="1">IF(ISERROR(OFFSET(Data!$A$1,MATCH($A110,Data!$DT:$DT,0)-1,MATCH($B110&amp;"/"&amp;N$1,Data!$1:$1,0)-1))=TRUE,"",IF(OFFSET(Data!$A$1,MATCH($A110,Data!$DT:$DT,0)-1,MATCH($B110&amp;"/"&amp;N$1,Data!$1:$1,0)-1)=0,"",OFFSET(Data!$A$1,MATCH($A110,Data!$DT:$DT,0)-1,MATCH($B110&amp;"/"&amp;N$1,Data!$1:$1,0)-1)))</f>
        <v/>
      </c>
      <c r="O110" s="203" t="str">
        <f ca="1">IF(ISERROR(OFFSET(Data!$A$1,MATCH($A110,Data!$DT:$DT,0)-1,MATCH($B110&amp;"/"&amp;O$1,Data!$1:$1,0)-1))=TRUE,"",IF(OFFSET(Data!$A$1,MATCH($A110,Data!$DT:$DT,0)-1,MATCH($B110&amp;"/"&amp;O$1,Data!$1:$1,0)-1)=0,"",OFFSET(Data!$A$1,MATCH($A110,Data!$DT:$DT,0)-1,MATCH($B110&amp;"/"&amp;O$1,Data!$1:$1,0)-1)))</f>
        <v/>
      </c>
      <c r="P110" s="203" t="str">
        <f ca="1">IF(ISERROR(OFFSET(Data!$A$1,MATCH($A110,Data!$DT:$DT,0)-1,MATCH($B110&amp;"/"&amp;P$1,Data!$1:$1,0)-1))=TRUE,"",IF(OFFSET(Data!$A$1,MATCH($A110,Data!$DT:$DT,0)-1,MATCH($B110&amp;"/"&amp;P$1,Data!$1:$1,0)-1)=0,"",OFFSET(Data!$A$1,MATCH($A110,Data!$DT:$DT,0)-1,MATCH($B110&amp;"/"&amp;P$1,Data!$1:$1,0)-1)))</f>
        <v/>
      </c>
      <c r="Q110" s="203" t="str">
        <f ca="1">IF(ISERROR(OFFSET(Data!$A$1,MATCH($A110,Data!$DT:$DT,0)-1,MATCH($B110&amp;"/"&amp;Q$1,Data!$1:$1,0)-1))=TRUE,"",IF(OFFSET(Data!$A$1,MATCH($A110,Data!$DT:$DT,0)-1,MATCH($B110&amp;"/"&amp;Q$1,Data!$1:$1,0)-1)=0,"",OFFSET(Data!$A$1,MATCH($A110,Data!$DT:$DT,0)-1,MATCH($B110&amp;"/"&amp;Q$1,Data!$1:$1,0)-1)))</f>
        <v/>
      </c>
      <c r="R110" s="203" t="str">
        <f ca="1">IF(ISERROR(OFFSET(Data!$A$1,MATCH($A110,Data!$DT:$DT,0)-1,MATCH($B110&amp;"/"&amp;R$1,Data!$1:$1,0)-1))=TRUE,"",IF(OFFSET(Data!$A$1,MATCH($A110,Data!$DT:$DT,0)-1,MATCH($B110&amp;"/"&amp;R$1,Data!$1:$1,0)-1)=0,"",OFFSET(Data!$A$1,MATCH($A110,Data!$DT:$DT,0)-1,MATCH($B110&amp;"/"&amp;R$1,Data!$1:$1,0)-1)))</f>
        <v/>
      </c>
      <c r="S110" s="203" t="str">
        <f ca="1">IF(ISERROR(OFFSET(Data!$A$1,MATCH($A110,Data!$DT:$DT,0)-1,MATCH($B110&amp;"/"&amp;S$1,Data!$1:$1,0)-1))=TRUE,"",IF(OFFSET(Data!$A$1,MATCH($A110,Data!$DT:$DT,0)-1,MATCH($B110&amp;"/"&amp;S$1,Data!$1:$1,0)-1)=0,"",OFFSET(Data!$A$1,MATCH($A110,Data!$DT:$DT,0)-1,MATCH($B110&amp;"/"&amp;S$1,Data!$1:$1,0)-1)))</f>
        <v/>
      </c>
      <c r="T110" s="203" t="str">
        <f ca="1">IF(ISERROR(OFFSET(Data!$A$1,MATCH($A110,Data!$DT:$DT,0)-1,MATCH($B110&amp;"/"&amp;T$1,Data!$1:$1,0)-1))=TRUE,"",IF(OFFSET(Data!$A$1,MATCH($A110,Data!$DT:$DT,0)-1,MATCH($B110&amp;"/"&amp;T$1,Data!$1:$1,0)-1)=0,"",OFFSET(Data!$A$1,MATCH($A110,Data!$DT:$DT,0)-1,MATCH($B110&amp;"/"&amp;T$1,Data!$1:$1,0)-1)))</f>
        <v/>
      </c>
      <c r="U110" s="207" t="str">
        <f ca="1">IF(ISERROR(OFFSET(Data!$A$1,MATCH($A110,Data!$DT:$DT,0)-1,MATCH($B110&amp;"/"&amp;U$1,Data!$1:$1,0)-1))=TRUE,"",IF(OFFSET(Data!$A$1,MATCH($A110,Data!$DT:$DT,0)-1,MATCH($B110&amp;"/"&amp;U$1,Data!$1:$1,0)-1)=0,"",OFFSET(Data!$A$1,MATCH($A110,Data!$DT:$DT,0)-1,MATCH($B110&amp;"/"&amp;U$1,Data!$1:$1,0)-1)))</f>
        <v/>
      </c>
      <c r="V110" s="203" t="str">
        <f ca="1">IF(ISERROR(OFFSET(Data!$A$1,MATCH($A110,Data!$DT:$DT,0)-1,MATCH($B110&amp;"/"&amp;V$1,Data!$1:$1,0)-1))=TRUE,"",IF(OFFSET(Data!$A$1,MATCH($A110,Data!$DT:$DT,0)-1,MATCH($B110&amp;"/"&amp;V$1,Data!$1:$1,0)-1)=0,"",OFFSET(Data!$A$1,MATCH($A110,Data!$DT:$DT,0)-1,MATCH($B110&amp;"/"&amp;V$1,Data!$1:$1,0)-1)))</f>
        <v/>
      </c>
      <c r="W110" s="208" t="str">
        <f ca="1">IF(ISERROR(OFFSET(Data!$A$1,MATCH($A110,Data!$DT:$DT,0)-1,MATCH($B110&amp;"/"&amp;W$1,Data!$1:$1,0)-1))=TRUE,"",IF(OFFSET(Data!$A$1,MATCH($A110,Data!$DT:$DT,0)-1,MATCH($B110&amp;"/"&amp;W$1,Data!$1:$1,0)-1)=0,"",OFFSET(Data!$A$1,MATCH($A110,Data!$DT:$DT,0)-1,MATCH($B110&amp;"/"&amp;W$1,Data!$1:$1,0)-1)))</f>
        <v/>
      </c>
      <c r="X110" s="208" t="str">
        <f ca="1">IF(ISERROR(OFFSET(Data!$A$1,MATCH($A110,Data!$DT:$DT,0)-1,MATCH($B110&amp;"/"&amp;X$1,Data!$1:$1,0)-1))=TRUE,"",IF(OFFSET(Data!$A$1,MATCH($A110,Data!$DT:$DT,0)-1,MATCH($B110&amp;"/"&amp;X$1,Data!$1:$1,0)-1)=0,"",OFFSET(Data!$A$1,MATCH($A110,Data!$DT:$DT,0)-1,MATCH($B110&amp;"/"&amp;X$1,Data!$1:$1,0)-1)))</f>
        <v/>
      </c>
      <c r="Y110" s="208" t="str">
        <f ca="1">IF(ISERROR(OFFSET(Data!$A$1,MATCH($A110,Data!$DT:$DT,0)-1,MATCH($B110&amp;"/"&amp;Y$1,Data!$1:$1,0)-1))=TRUE,"",IF(OFFSET(Data!$A$1,MATCH($A110,Data!$DT:$DT,0)-1,MATCH($B110&amp;"/"&amp;Y$1,Data!$1:$1,0)-1)=0,"",OFFSET(Data!$A$1,MATCH($A110,Data!$DT:$DT,0)-1,MATCH($B110&amp;"/"&amp;Y$1,Data!$1:$1,0)-1)))</f>
        <v/>
      </c>
      <c r="Z110" s="208" t="str">
        <f ca="1">IF(ISERROR(OFFSET(Data!$A$1,MATCH($A110,Data!$DT:$DT,0)-1,MATCH($B110&amp;"/"&amp;Z$1,Data!$1:$1,0)-1))=TRUE,"",IF(OFFSET(Data!$A$1,MATCH($A110,Data!$DT:$DT,0)-1,MATCH($B110&amp;"/"&amp;Z$1,Data!$1:$1,0)-1)=0,"",OFFSET(Data!$A$1,MATCH($A110,Data!$DT:$DT,0)-1,MATCH($B110&amp;"/"&amp;Z$1,Data!$1:$1,0)-1)))</f>
        <v/>
      </c>
      <c r="AA110" s="208" t="str">
        <f ca="1">IF(ISERROR(OFFSET(Data!$A$1,MATCH($A110,Data!$DT:$DT,0)-1,MATCH($B110&amp;"/"&amp;AA$1,Data!$1:$1,0)-1))=TRUE,"",IF(OFFSET(Data!$A$1,MATCH($A110,Data!$DT:$DT,0)-1,MATCH($B110&amp;"/"&amp;AA$1,Data!$1:$1,0)-1)=0,"",OFFSET(Data!$A$1,MATCH($A110,Data!$DT:$DT,0)-1,MATCH($B110&amp;"/"&amp;AA$1,Data!$1:$1,0)-1)))</f>
        <v/>
      </c>
      <c r="AB110" s="208" t="str">
        <f ca="1">IF(ISERROR(OFFSET(Data!$A$1,MATCH($A110,Data!$DT:$DT,0)-1,MATCH($B110&amp;"/"&amp;AB$1,Data!$1:$1,0)-1))=TRUE,"",IF(OFFSET(Data!$A$1,MATCH($A110,Data!$DT:$DT,0)-1,MATCH($B110&amp;"/"&amp;AB$1,Data!$1:$1,0)-1)=0,"",OFFSET(Data!$A$1,MATCH($A110,Data!$DT:$DT,0)-1,MATCH($B110&amp;"/"&amp;AB$1,Data!$1:$1,0)-1)))</f>
        <v/>
      </c>
      <c r="AC110" s="208" t="str">
        <f ca="1">IF(ISERROR(OFFSET(Data!$A$1,MATCH($A110,Data!$DT:$DT,0)-1,MATCH($B110&amp;"/"&amp;AC$1,Data!$1:$1,0)-1))=TRUE,"",IF(OFFSET(Data!$A$1,MATCH($A110,Data!$DT:$DT,0)-1,MATCH($B110&amp;"/"&amp;AC$1,Data!$1:$1,0)-1)=0,"",OFFSET(Data!$A$1,MATCH($A110,Data!$DT:$DT,0)-1,MATCH($B110&amp;"/"&amp;AC$1,Data!$1:$1,0)-1)))</f>
        <v/>
      </c>
    </row>
    <row r="111" spans="1:29" s="203" customFormat="1" x14ac:dyDescent="0.25">
      <c r="A111" s="203" t="s">
        <v>71</v>
      </c>
      <c r="B111" s="203" t="s">
        <v>32</v>
      </c>
      <c r="C111" s="203" t="str">
        <f ca="1">IF(ISERROR(OFFSET(Data!$A$1,MATCH($A111,Data!$DT:$DT,0)-1,MATCH($B111&amp;"/"&amp;C$1,Data!$1:$1,0)-1))=TRUE,"",IF(OFFSET(Data!$A$1,MATCH($A111,Data!$DT:$DT,0)-1,MATCH($B111&amp;"/"&amp;C$1,Data!$1:$1,0)-1)=0,"",OFFSET(Data!$A$1,MATCH($A111,Data!$DT:$DT,0)-1,MATCH($B111&amp;"/"&amp;C$1,Data!$1:$1,0)-1)))</f>
        <v/>
      </c>
      <c r="D111" s="203" t="str">
        <f ca="1">IF(ISERROR(OFFSET(Data!$A$1,MATCH($A111,Data!$DT:$DT,0)-1,MATCH($B111&amp;"/"&amp;D$1,Data!$1:$1,0)-1))=TRUE,"",IF(OFFSET(Data!$A$1,MATCH($A111,Data!$DT:$DT,0)-1,MATCH($B111&amp;"/"&amp;D$1,Data!$1:$1,0)-1)=0,"",OFFSET(Data!$A$1,MATCH($A111,Data!$DT:$DT,0)-1,MATCH($B111&amp;"/"&amp;D$1,Data!$1:$1,0)-1)))</f>
        <v/>
      </c>
      <c r="E111" s="203" t="str">
        <f ca="1">IF(ISERROR(OFFSET(Data!$A$1,MATCH($A111,Data!$DT:$DT,0)-1,MATCH($B111&amp;"/"&amp;E$1,Data!$1:$1,0)-1))=TRUE,"",IF(OFFSET(Data!$A$1,MATCH($A111,Data!$DT:$DT,0)-1,MATCH($B111&amp;"/"&amp;E$1,Data!$1:$1,0)-1)=0,"",OFFSET(Data!$A$1,MATCH($A111,Data!$DT:$DT,0)-1,MATCH($B111&amp;"/"&amp;E$1,Data!$1:$1,0)-1)))</f>
        <v/>
      </c>
      <c r="F111" s="203" t="str">
        <f ca="1">IF(ISERROR(OFFSET(Data!$A$1,MATCH($A111,Data!$DT:$DT,0)-1,MATCH($B111&amp;"/"&amp;F$1,Data!$1:$1,0)-1))=TRUE,"",IF(OFFSET(Data!$A$1,MATCH($A111,Data!$DT:$DT,0)-1,MATCH($B111&amp;"/"&amp;F$1,Data!$1:$1,0)-1)=0,"",OFFSET(Data!$A$1,MATCH($A111,Data!$DT:$DT,0)-1,MATCH($B111&amp;"/"&amp;F$1,Data!$1:$1,0)-1)))</f>
        <v/>
      </c>
      <c r="G111" s="203" t="str">
        <f ca="1">IF(ISERROR(OFFSET(Data!$A$1,MATCH($A111,Data!$DT:$DT,0)-1,MATCH($B111&amp;"/"&amp;G$1,Data!$1:$1,0)-1))=TRUE,"",IF(OFFSET(Data!$A$1,MATCH($A111,Data!$DT:$DT,0)-1,MATCH($B111&amp;"/"&amp;G$1,Data!$1:$1,0)-1)=0,"",OFFSET(Data!$A$1,MATCH($A111,Data!$DT:$DT,0)-1,MATCH($B111&amp;"/"&amp;G$1,Data!$1:$1,0)-1)))</f>
        <v/>
      </c>
      <c r="H111" s="203" t="str">
        <f ca="1">IF(ISERROR(OFFSET(Data!$A$1,MATCH($A111,Data!$DT:$DT,0)-1,MATCH($B111&amp;"/"&amp;H$1,Data!$1:$1,0)-1))=TRUE,"",IF(OFFSET(Data!$A$1,MATCH($A111,Data!$DT:$DT,0)-1,MATCH($B111&amp;"/"&amp;H$1,Data!$1:$1,0)-1)=0,"",OFFSET(Data!$A$1,MATCH($A111,Data!$DT:$DT,0)-1,MATCH($B111&amp;"/"&amp;H$1,Data!$1:$1,0)-1)))</f>
        <v/>
      </c>
      <c r="I111" s="203" t="str">
        <f ca="1">IF(ISERROR(OFFSET(Data!$A$1,MATCH($A111,Data!$DT:$DT,0)-1,MATCH($B111&amp;"/"&amp;I$1,Data!$1:$1,0)-1))=TRUE,"",IF(OFFSET(Data!$A$1,MATCH($A111,Data!$DT:$DT,0)-1,MATCH($B111&amp;"/"&amp;I$1,Data!$1:$1,0)-1)=0,"",OFFSET(Data!$A$1,MATCH($A111,Data!$DT:$DT,0)-1,MATCH($B111&amp;"/"&amp;I$1,Data!$1:$1,0)-1)))</f>
        <v/>
      </c>
      <c r="J111" s="203" t="str">
        <f ca="1">IF(ISERROR(OFFSET(Data!$A$1,MATCH($A111,Data!$DT:$DT,0)-1,MATCH($B111&amp;"/"&amp;J$1,Data!$1:$1,0)-1))=TRUE,"",IF(OFFSET(Data!$A$1,MATCH($A111,Data!$DT:$DT,0)-1,MATCH($B111&amp;"/"&amp;J$1,Data!$1:$1,0)-1)=0,"",OFFSET(Data!$A$1,MATCH($A111,Data!$DT:$DT,0)-1,MATCH($B111&amp;"/"&amp;J$1,Data!$1:$1,0)-1)))</f>
        <v/>
      </c>
      <c r="K111" s="203" t="str">
        <f ca="1">IF(ISERROR(OFFSET(Data!$A$1,MATCH($A111,Data!$DT:$DT,0)-1,MATCH($B111&amp;"/"&amp;K$1,Data!$1:$1,0)-1))=TRUE,"",IF(OFFSET(Data!$A$1,MATCH($A111,Data!$DT:$DT,0)-1,MATCH($B111&amp;"/"&amp;K$1,Data!$1:$1,0)-1)=0,"",OFFSET(Data!$A$1,MATCH($A111,Data!$DT:$DT,0)-1,MATCH($B111&amp;"/"&amp;K$1,Data!$1:$1,0)-1)))</f>
        <v/>
      </c>
      <c r="L111" s="203" t="str">
        <f ca="1">IF(ISERROR(OFFSET(Data!$A$1,MATCH($A111,Data!$DT:$DT,0)-1,MATCH($B111&amp;"/"&amp;L$1,Data!$1:$1,0)-1))=TRUE,"",IF(OFFSET(Data!$A$1,MATCH($A111,Data!$DT:$DT,0)-1,MATCH($B111&amp;"/"&amp;L$1,Data!$1:$1,0)-1)=0,"",OFFSET(Data!$A$1,MATCH($A111,Data!$DT:$DT,0)-1,MATCH($B111&amp;"/"&amp;L$1,Data!$1:$1,0)-1)))</f>
        <v/>
      </c>
      <c r="M111" s="203" t="str">
        <f ca="1">IF(ISERROR(OFFSET(Data!$A$1,MATCH($A111,Data!$DT:$DT,0)-1,MATCH($B111&amp;"/"&amp;M$1,Data!$1:$1,0)-1))=TRUE,"",IF(OFFSET(Data!$A$1,MATCH($A111,Data!$DT:$DT,0)-1,MATCH($B111&amp;"/"&amp;M$1,Data!$1:$1,0)-1)=0,"",OFFSET(Data!$A$1,MATCH($A111,Data!$DT:$DT,0)-1,MATCH($B111&amp;"/"&amp;M$1,Data!$1:$1,0)-1)))</f>
        <v/>
      </c>
      <c r="N111" s="203" t="str">
        <f ca="1">IF(ISERROR(OFFSET(Data!$A$1,MATCH($A111,Data!$DT:$DT,0)-1,MATCH($B111&amp;"/"&amp;N$1,Data!$1:$1,0)-1))=TRUE,"",IF(OFFSET(Data!$A$1,MATCH($A111,Data!$DT:$DT,0)-1,MATCH($B111&amp;"/"&amp;N$1,Data!$1:$1,0)-1)=0,"",OFFSET(Data!$A$1,MATCH($A111,Data!$DT:$DT,0)-1,MATCH($B111&amp;"/"&amp;N$1,Data!$1:$1,0)-1)))</f>
        <v/>
      </c>
      <c r="O111" s="203" t="str">
        <f ca="1">IF(ISERROR(OFFSET(Data!$A$1,MATCH($A111,Data!$DT:$DT,0)-1,MATCH($B111&amp;"/"&amp;O$1,Data!$1:$1,0)-1))=TRUE,"",IF(OFFSET(Data!$A$1,MATCH($A111,Data!$DT:$DT,0)-1,MATCH($B111&amp;"/"&amp;O$1,Data!$1:$1,0)-1)=0,"",OFFSET(Data!$A$1,MATCH($A111,Data!$DT:$DT,0)-1,MATCH($B111&amp;"/"&amp;O$1,Data!$1:$1,0)-1)))</f>
        <v/>
      </c>
      <c r="P111" s="203" t="str">
        <f ca="1">IF(ISERROR(OFFSET(Data!$A$1,MATCH($A111,Data!$DT:$DT,0)-1,MATCH($B111&amp;"/"&amp;P$1,Data!$1:$1,0)-1))=TRUE,"",IF(OFFSET(Data!$A$1,MATCH($A111,Data!$DT:$DT,0)-1,MATCH($B111&amp;"/"&amp;P$1,Data!$1:$1,0)-1)=0,"",OFFSET(Data!$A$1,MATCH($A111,Data!$DT:$DT,0)-1,MATCH($B111&amp;"/"&amp;P$1,Data!$1:$1,0)-1)))</f>
        <v/>
      </c>
      <c r="Q111" s="203" t="str">
        <f ca="1">IF(ISERROR(OFFSET(Data!$A$1,MATCH($A111,Data!$DT:$DT,0)-1,MATCH($B111&amp;"/"&amp;Q$1,Data!$1:$1,0)-1))=TRUE,"",IF(OFFSET(Data!$A$1,MATCH($A111,Data!$DT:$DT,0)-1,MATCH($B111&amp;"/"&amp;Q$1,Data!$1:$1,0)-1)=0,"",OFFSET(Data!$A$1,MATCH($A111,Data!$DT:$DT,0)-1,MATCH($B111&amp;"/"&amp;Q$1,Data!$1:$1,0)-1)))</f>
        <v/>
      </c>
      <c r="R111" s="203" t="str">
        <f ca="1">IF(ISERROR(OFFSET(Data!$A$1,MATCH($A111,Data!$DT:$DT,0)-1,MATCH($B111&amp;"/"&amp;R$1,Data!$1:$1,0)-1))=TRUE,"",IF(OFFSET(Data!$A$1,MATCH($A111,Data!$DT:$DT,0)-1,MATCH($B111&amp;"/"&amp;R$1,Data!$1:$1,0)-1)=0,"",OFFSET(Data!$A$1,MATCH($A111,Data!$DT:$DT,0)-1,MATCH($B111&amp;"/"&amp;R$1,Data!$1:$1,0)-1)))</f>
        <v/>
      </c>
      <c r="S111" s="203" t="str">
        <f ca="1">IF(ISERROR(OFFSET(Data!$A$1,MATCH($A111,Data!$DT:$DT,0)-1,MATCH($B111&amp;"/"&amp;S$1,Data!$1:$1,0)-1))=TRUE,"",IF(OFFSET(Data!$A$1,MATCH($A111,Data!$DT:$DT,0)-1,MATCH($B111&amp;"/"&amp;S$1,Data!$1:$1,0)-1)=0,"",OFFSET(Data!$A$1,MATCH($A111,Data!$DT:$DT,0)-1,MATCH($B111&amp;"/"&amp;S$1,Data!$1:$1,0)-1)))</f>
        <v/>
      </c>
      <c r="T111" s="203" t="str">
        <f ca="1">IF(ISERROR(OFFSET(Data!$A$1,MATCH($A111,Data!$DT:$DT,0)-1,MATCH($B111&amp;"/"&amp;T$1,Data!$1:$1,0)-1))=TRUE,"",IF(OFFSET(Data!$A$1,MATCH($A111,Data!$DT:$DT,0)-1,MATCH($B111&amp;"/"&amp;T$1,Data!$1:$1,0)-1)=0,"",OFFSET(Data!$A$1,MATCH($A111,Data!$DT:$DT,0)-1,MATCH($B111&amp;"/"&amp;T$1,Data!$1:$1,0)-1)))</f>
        <v/>
      </c>
      <c r="U111" s="207" t="str">
        <f ca="1">IF(ISERROR(OFFSET(Data!$A$1,MATCH($A111,Data!$DT:$DT,0)-1,MATCH($B111&amp;"/"&amp;U$1,Data!$1:$1,0)-1))=TRUE,"",IF(OFFSET(Data!$A$1,MATCH($A111,Data!$DT:$DT,0)-1,MATCH($B111&amp;"/"&amp;U$1,Data!$1:$1,0)-1)=0,"",OFFSET(Data!$A$1,MATCH($A111,Data!$DT:$DT,0)-1,MATCH($B111&amp;"/"&amp;U$1,Data!$1:$1,0)-1)))</f>
        <v/>
      </c>
      <c r="V111" s="203" t="str">
        <f ca="1">IF(ISERROR(OFFSET(Data!$A$1,MATCH($A111,Data!$DT:$DT,0)-1,MATCH($B111&amp;"/"&amp;V$1,Data!$1:$1,0)-1))=TRUE,"",IF(OFFSET(Data!$A$1,MATCH($A111,Data!$DT:$DT,0)-1,MATCH($B111&amp;"/"&amp;V$1,Data!$1:$1,0)-1)=0,"",OFFSET(Data!$A$1,MATCH($A111,Data!$DT:$DT,0)-1,MATCH($B111&amp;"/"&amp;V$1,Data!$1:$1,0)-1)))</f>
        <v/>
      </c>
      <c r="W111" s="208" t="str">
        <f ca="1">IF(ISERROR(OFFSET(Data!$A$1,MATCH($A111,Data!$DT:$DT,0)-1,MATCH($B111&amp;"/"&amp;W$1,Data!$1:$1,0)-1))=TRUE,"",IF(OFFSET(Data!$A$1,MATCH($A111,Data!$DT:$DT,0)-1,MATCH($B111&amp;"/"&amp;W$1,Data!$1:$1,0)-1)=0,"",OFFSET(Data!$A$1,MATCH($A111,Data!$DT:$DT,0)-1,MATCH($B111&amp;"/"&amp;W$1,Data!$1:$1,0)-1)))</f>
        <v/>
      </c>
      <c r="X111" s="208" t="str">
        <f ca="1">IF(ISERROR(OFFSET(Data!$A$1,MATCH($A111,Data!$DT:$DT,0)-1,MATCH($B111&amp;"/"&amp;X$1,Data!$1:$1,0)-1))=TRUE,"",IF(OFFSET(Data!$A$1,MATCH($A111,Data!$DT:$DT,0)-1,MATCH($B111&amp;"/"&amp;X$1,Data!$1:$1,0)-1)=0,"",OFFSET(Data!$A$1,MATCH($A111,Data!$DT:$DT,0)-1,MATCH($B111&amp;"/"&amp;X$1,Data!$1:$1,0)-1)))</f>
        <v/>
      </c>
      <c r="Y111" s="208" t="str">
        <f ca="1">IF(ISERROR(OFFSET(Data!$A$1,MATCH($A111,Data!$DT:$DT,0)-1,MATCH($B111&amp;"/"&amp;Y$1,Data!$1:$1,0)-1))=TRUE,"",IF(OFFSET(Data!$A$1,MATCH($A111,Data!$DT:$DT,0)-1,MATCH($B111&amp;"/"&amp;Y$1,Data!$1:$1,0)-1)=0,"",OFFSET(Data!$A$1,MATCH($A111,Data!$DT:$DT,0)-1,MATCH($B111&amp;"/"&amp;Y$1,Data!$1:$1,0)-1)))</f>
        <v/>
      </c>
      <c r="Z111" s="208" t="str">
        <f ca="1">IF(ISERROR(OFFSET(Data!$A$1,MATCH($A111,Data!$DT:$DT,0)-1,MATCH($B111&amp;"/"&amp;Z$1,Data!$1:$1,0)-1))=TRUE,"",IF(OFFSET(Data!$A$1,MATCH($A111,Data!$DT:$DT,0)-1,MATCH($B111&amp;"/"&amp;Z$1,Data!$1:$1,0)-1)=0,"",OFFSET(Data!$A$1,MATCH($A111,Data!$DT:$DT,0)-1,MATCH($B111&amp;"/"&amp;Z$1,Data!$1:$1,0)-1)))</f>
        <v/>
      </c>
      <c r="AA111" s="208" t="str">
        <f ca="1">IF(ISERROR(OFFSET(Data!$A$1,MATCH($A111,Data!$DT:$DT,0)-1,MATCH($B111&amp;"/"&amp;AA$1,Data!$1:$1,0)-1))=TRUE,"",IF(OFFSET(Data!$A$1,MATCH($A111,Data!$DT:$DT,0)-1,MATCH($B111&amp;"/"&amp;AA$1,Data!$1:$1,0)-1)=0,"",OFFSET(Data!$A$1,MATCH($A111,Data!$DT:$DT,0)-1,MATCH($B111&amp;"/"&amp;AA$1,Data!$1:$1,0)-1)))</f>
        <v/>
      </c>
      <c r="AB111" s="208" t="str">
        <f ca="1">IF(ISERROR(OFFSET(Data!$A$1,MATCH($A111,Data!$DT:$DT,0)-1,MATCH($B111&amp;"/"&amp;AB$1,Data!$1:$1,0)-1))=TRUE,"",IF(OFFSET(Data!$A$1,MATCH($A111,Data!$DT:$DT,0)-1,MATCH($B111&amp;"/"&amp;AB$1,Data!$1:$1,0)-1)=0,"",OFFSET(Data!$A$1,MATCH($A111,Data!$DT:$DT,0)-1,MATCH($B111&amp;"/"&amp;AB$1,Data!$1:$1,0)-1)))</f>
        <v/>
      </c>
      <c r="AC111" s="208" t="str">
        <f ca="1">IF(ISERROR(OFFSET(Data!$A$1,MATCH($A111,Data!$DT:$DT,0)-1,MATCH($B111&amp;"/"&amp;AC$1,Data!$1:$1,0)-1))=TRUE,"",IF(OFFSET(Data!$A$1,MATCH($A111,Data!$DT:$DT,0)-1,MATCH($B111&amp;"/"&amp;AC$1,Data!$1:$1,0)-1)=0,"",OFFSET(Data!$A$1,MATCH($A111,Data!$DT:$DT,0)-1,MATCH($B111&amp;"/"&amp;AC$1,Data!$1:$1,0)-1)))</f>
        <v/>
      </c>
    </row>
    <row r="112" spans="1:29" s="203" customFormat="1" x14ac:dyDescent="0.25">
      <c r="A112" s="203" t="s">
        <v>138</v>
      </c>
      <c r="B112" s="203" t="s">
        <v>32</v>
      </c>
      <c r="C112" s="203" t="str">
        <f ca="1">IF(ISERROR(OFFSET(Data!$A$1,MATCH($A112,Data!$DT:$DT,0)-1,MATCH($B112&amp;"/"&amp;C$1,Data!$1:$1,0)-1))=TRUE,"",IF(OFFSET(Data!$A$1,MATCH($A112,Data!$DT:$DT,0)-1,MATCH($B112&amp;"/"&amp;C$1,Data!$1:$1,0)-1)=0,"",OFFSET(Data!$A$1,MATCH($A112,Data!$DT:$DT,0)-1,MATCH($B112&amp;"/"&amp;C$1,Data!$1:$1,0)-1)))</f>
        <v/>
      </c>
      <c r="D112" s="203" t="str">
        <f ca="1">IF(ISERROR(OFFSET(Data!$A$1,MATCH($A112,Data!$DT:$DT,0)-1,MATCH($B112&amp;"/"&amp;D$1,Data!$1:$1,0)-1))=TRUE,"",IF(OFFSET(Data!$A$1,MATCH($A112,Data!$DT:$DT,0)-1,MATCH($B112&amp;"/"&amp;D$1,Data!$1:$1,0)-1)=0,"",OFFSET(Data!$A$1,MATCH($A112,Data!$DT:$DT,0)-1,MATCH($B112&amp;"/"&amp;D$1,Data!$1:$1,0)-1)))</f>
        <v/>
      </c>
      <c r="E112" s="203" t="str">
        <f ca="1">IF(ISERROR(OFFSET(Data!$A$1,MATCH($A112,Data!$DT:$DT,0)-1,MATCH($B112&amp;"/"&amp;E$1,Data!$1:$1,0)-1))=TRUE,"",IF(OFFSET(Data!$A$1,MATCH($A112,Data!$DT:$DT,0)-1,MATCH($B112&amp;"/"&amp;E$1,Data!$1:$1,0)-1)=0,"",OFFSET(Data!$A$1,MATCH($A112,Data!$DT:$DT,0)-1,MATCH($B112&amp;"/"&amp;E$1,Data!$1:$1,0)-1)))</f>
        <v/>
      </c>
      <c r="F112" s="203" t="str">
        <f ca="1">IF(ISERROR(OFFSET(Data!$A$1,MATCH($A112,Data!$DT:$DT,0)-1,MATCH($B112&amp;"/"&amp;F$1,Data!$1:$1,0)-1))=TRUE,"",IF(OFFSET(Data!$A$1,MATCH($A112,Data!$DT:$DT,0)-1,MATCH($B112&amp;"/"&amp;F$1,Data!$1:$1,0)-1)=0,"",OFFSET(Data!$A$1,MATCH($A112,Data!$DT:$DT,0)-1,MATCH($B112&amp;"/"&amp;F$1,Data!$1:$1,0)-1)))</f>
        <v/>
      </c>
      <c r="G112" s="203" t="str">
        <f ca="1">IF(ISERROR(OFFSET(Data!$A$1,MATCH($A112,Data!$DT:$DT,0)-1,MATCH($B112&amp;"/"&amp;G$1,Data!$1:$1,0)-1))=TRUE,"",IF(OFFSET(Data!$A$1,MATCH($A112,Data!$DT:$DT,0)-1,MATCH($B112&amp;"/"&amp;G$1,Data!$1:$1,0)-1)=0,"",OFFSET(Data!$A$1,MATCH($A112,Data!$DT:$DT,0)-1,MATCH($B112&amp;"/"&amp;G$1,Data!$1:$1,0)-1)))</f>
        <v/>
      </c>
      <c r="H112" s="203" t="str">
        <f ca="1">IF(ISERROR(OFFSET(Data!$A$1,MATCH($A112,Data!$DT:$DT,0)-1,MATCH($B112&amp;"/"&amp;H$1,Data!$1:$1,0)-1))=TRUE,"",IF(OFFSET(Data!$A$1,MATCH($A112,Data!$DT:$DT,0)-1,MATCH($B112&amp;"/"&amp;H$1,Data!$1:$1,0)-1)=0,"",OFFSET(Data!$A$1,MATCH($A112,Data!$DT:$DT,0)-1,MATCH($B112&amp;"/"&amp;H$1,Data!$1:$1,0)-1)))</f>
        <v/>
      </c>
      <c r="I112" s="203" t="str">
        <f ca="1">IF(ISERROR(OFFSET(Data!$A$1,MATCH($A112,Data!$DT:$DT,0)-1,MATCH($B112&amp;"/"&amp;I$1,Data!$1:$1,0)-1))=TRUE,"",IF(OFFSET(Data!$A$1,MATCH($A112,Data!$DT:$DT,0)-1,MATCH($B112&amp;"/"&amp;I$1,Data!$1:$1,0)-1)=0,"",OFFSET(Data!$A$1,MATCH($A112,Data!$DT:$DT,0)-1,MATCH($B112&amp;"/"&amp;I$1,Data!$1:$1,0)-1)))</f>
        <v/>
      </c>
      <c r="J112" s="203" t="str">
        <f ca="1">IF(ISERROR(OFFSET(Data!$A$1,MATCH($A112,Data!$DT:$DT,0)-1,MATCH($B112&amp;"/"&amp;J$1,Data!$1:$1,0)-1))=TRUE,"",IF(OFFSET(Data!$A$1,MATCH($A112,Data!$DT:$DT,0)-1,MATCH($B112&amp;"/"&amp;J$1,Data!$1:$1,0)-1)=0,"",OFFSET(Data!$A$1,MATCH($A112,Data!$DT:$DT,0)-1,MATCH($B112&amp;"/"&amp;J$1,Data!$1:$1,0)-1)))</f>
        <v/>
      </c>
      <c r="K112" s="203" t="str">
        <f ca="1">IF(ISERROR(OFFSET(Data!$A$1,MATCH($A112,Data!$DT:$DT,0)-1,MATCH($B112&amp;"/"&amp;K$1,Data!$1:$1,0)-1))=TRUE,"",IF(OFFSET(Data!$A$1,MATCH($A112,Data!$DT:$DT,0)-1,MATCH($B112&amp;"/"&amp;K$1,Data!$1:$1,0)-1)=0,"",OFFSET(Data!$A$1,MATCH($A112,Data!$DT:$DT,0)-1,MATCH($B112&amp;"/"&amp;K$1,Data!$1:$1,0)-1)))</f>
        <v/>
      </c>
      <c r="L112" s="203" t="str">
        <f ca="1">IF(ISERROR(OFFSET(Data!$A$1,MATCH($A112,Data!$DT:$DT,0)-1,MATCH($B112&amp;"/"&amp;L$1,Data!$1:$1,0)-1))=TRUE,"",IF(OFFSET(Data!$A$1,MATCH($A112,Data!$DT:$DT,0)-1,MATCH($B112&amp;"/"&amp;L$1,Data!$1:$1,0)-1)=0,"",OFFSET(Data!$A$1,MATCH($A112,Data!$DT:$DT,0)-1,MATCH($B112&amp;"/"&amp;L$1,Data!$1:$1,0)-1)))</f>
        <v/>
      </c>
      <c r="M112" s="203" t="str">
        <f ca="1">IF(ISERROR(OFFSET(Data!$A$1,MATCH($A112,Data!$DT:$DT,0)-1,MATCH($B112&amp;"/"&amp;M$1,Data!$1:$1,0)-1))=TRUE,"",IF(OFFSET(Data!$A$1,MATCH($A112,Data!$DT:$DT,0)-1,MATCH($B112&amp;"/"&amp;M$1,Data!$1:$1,0)-1)=0,"",OFFSET(Data!$A$1,MATCH($A112,Data!$DT:$DT,0)-1,MATCH($B112&amp;"/"&amp;M$1,Data!$1:$1,0)-1)))</f>
        <v/>
      </c>
      <c r="N112" s="203" t="str">
        <f ca="1">IF(ISERROR(OFFSET(Data!$A$1,MATCH($A112,Data!$DT:$DT,0)-1,MATCH($B112&amp;"/"&amp;N$1,Data!$1:$1,0)-1))=TRUE,"",IF(OFFSET(Data!$A$1,MATCH($A112,Data!$DT:$DT,0)-1,MATCH($B112&amp;"/"&amp;N$1,Data!$1:$1,0)-1)=0,"",OFFSET(Data!$A$1,MATCH($A112,Data!$DT:$DT,0)-1,MATCH($B112&amp;"/"&amp;N$1,Data!$1:$1,0)-1)))</f>
        <v/>
      </c>
      <c r="O112" s="203" t="str">
        <f ca="1">IF(ISERROR(OFFSET(Data!$A$1,MATCH($A112,Data!$DT:$DT,0)-1,MATCH($B112&amp;"/"&amp;O$1,Data!$1:$1,0)-1))=TRUE,"",IF(OFFSET(Data!$A$1,MATCH($A112,Data!$DT:$DT,0)-1,MATCH($B112&amp;"/"&amp;O$1,Data!$1:$1,0)-1)=0,"",OFFSET(Data!$A$1,MATCH($A112,Data!$DT:$DT,0)-1,MATCH($B112&amp;"/"&amp;O$1,Data!$1:$1,0)-1)))</f>
        <v/>
      </c>
      <c r="P112" s="203" t="str">
        <f ca="1">IF(ISERROR(OFFSET(Data!$A$1,MATCH($A112,Data!$DT:$DT,0)-1,MATCH($B112&amp;"/"&amp;P$1,Data!$1:$1,0)-1))=TRUE,"",IF(OFFSET(Data!$A$1,MATCH($A112,Data!$DT:$DT,0)-1,MATCH($B112&amp;"/"&amp;P$1,Data!$1:$1,0)-1)=0,"",OFFSET(Data!$A$1,MATCH($A112,Data!$DT:$DT,0)-1,MATCH($B112&amp;"/"&amp;P$1,Data!$1:$1,0)-1)))</f>
        <v/>
      </c>
      <c r="Q112" s="203" t="str">
        <f ca="1">IF(ISERROR(OFFSET(Data!$A$1,MATCH($A112,Data!$DT:$DT,0)-1,MATCH($B112&amp;"/"&amp;Q$1,Data!$1:$1,0)-1))=TRUE,"",IF(OFFSET(Data!$A$1,MATCH($A112,Data!$DT:$DT,0)-1,MATCH($B112&amp;"/"&amp;Q$1,Data!$1:$1,0)-1)=0,"",OFFSET(Data!$A$1,MATCH($A112,Data!$DT:$DT,0)-1,MATCH($B112&amp;"/"&amp;Q$1,Data!$1:$1,0)-1)))</f>
        <v/>
      </c>
      <c r="R112" s="203" t="str">
        <f ca="1">IF(ISERROR(OFFSET(Data!$A$1,MATCH($A112,Data!$DT:$DT,0)-1,MATCH($B112&amp;"/"&amp;R$1,Data!$1:$1,0)-1))=TRUE,"",IF(OFFSET(Data!$A$1,MATCH($A112,Data!$DT:$DT,0)-1,MATCH($B112&amp;"/"&amp;R$1,Data!$1:$1,0)-1)=0,"",OFFSET(Data!$A$1,MATCH($A112,Data!$DT:$DT,0)-1,MATCH($B112&amp;"/"&amp;R$1,Data!$1:$1,0)-1)))</f>
        <v/>
      </c>
      <c r="S112" s="203" t="str">
        <f ca="1">IF(ISERROR(OFFSET(Data!$A$1,MATCH($A112,Data!$DT:$DT,0)-1,MATCH($B112&amp;"/"&amp;S$1,Data!$1:$1,0)-1))=TRUE,"",IF(OFFSET(Data!$A$1,MATCH($A112,Data!$DT:$DT,0)-1,MATCH($B112&amp;"/"&amp;S$1,Data!$1:$1,0)-1)=0,"",OFFSET(Data!$A$1,MATCH($A112,Data!$DT:$DT,0)-1,MATCH($B112&amp;"/"&amp;S$1,Data!$1:$1,0)-1)))</f>
        <v/>
      </c>
      <c r="T112" s="203" t="str">
        <f ca="1">IF(ISERROR(OFFSET(Data!$A$1,MATCH($A112,Data!$DT:$DT,0)-1,MATCH($B112&amp;"/"&amp;T$1,Data!$1:$1,0)-1))=TRUE,"",IF(OFFSET(Data!$A$1,MATCH($A112,Data!$DT:$DT,0)-1,MATCH($B112&amp;"/"&amp;T$1,Data!$1:$1,0)-1)=0,"",OFFSET(Data!$A$1,MATCH($A112,Data!$DT:$DT,0)-1,MATCH($B112&amp;"/"&amp;T$1,Data!$1:$1,0)-1)))</f>
        <v/>
      </c>
      <c r="U112" s="207" t="str">
        <f ca="1">IF(ISERROR(OFFSET(Data!$A$1,MATCH($A112,Data!$DT:$DT,0)-1,MATCH($B112&amp;"/"&amp;U$1,Data!$1:$1,0)-1))=TRUE,"",IF(OFFSET(Data!$A$1,MATCH($A112,Data!$DT:$DT,0)-1,MATCH($B112&amp;"/"&amp;U$1,Data!$1:$1,0)-1)=0,"",OFFSET(Data!$A$1,MATCH($A112,Data!$DT:$DT,0)-1,MATCH($B112&amp;"/"&amp;U$1,Data!$1:$1,0)-1)))</f>
        <v/>
      </c>
      <c r="V112" s="203" t="str">
        <f ca="1">IF(ISERROR(OFFSET(Data!$A$1,MATCH($A112,Data!$DT:$DT,0)-1,MATCH($B112&amp;"/"&amp;V$1,Data!$1:$1,0)-1))=TRUE,"",IF(OFFSET(Data!$A$1,MATCH($A112,Data!$DT:$DT,0)-1,MATCH($B112&amp;"/"&amp;V$1,Data!$1:$1,0)-1)=0,"",OFFSET(Data!$A$1,MATCH($A112,Data!$DT:$DT,0)-1,MATCH($B112&amp;"/"&amp;V$1,Data!$1:$1,0)-1)))</f>
        <v/>
      </c>
      <c r="W112" s="208" t="str">
        <f ca="1">IF(ISERROR(OFFSET(Data!$A$1,MATCH($A112,Data!$DT:$DT,0)-1,MATCH($B112&amp;"/"&amp;W$1,Data!$1:$1,0)-1))=TRUE,"",IF(OFFSET(Data!$A$1,MATCH($A112,Data!$DT:$DT,0)-1,MATCH($B112&amp;"/"&amp;W$1,Data!$1:$1,0)-1)=0,"",OFFSET(Data!$A$1,MATCH($A112,Data!$DT:$DT,0)-1,MATCH($B112&amp;"/"&amp;W$1,Data!$1:$1,0)-1)))</f>
        <v/>
      </c>
      <c r="X112" s="208" t="str">
        <f ca="1">IF(ISERROR(OFFSET(Data!$A$1,MATCH($A112,Data!$DT:$DT,0)-1,MATCH($B112&amp;"/"&amp;X$1,Data!$1:$1,0)-1))=TRUE,"",IF(OFFSET(Data!$A$1,MATCH($A112,Data!$DT:$DT,0)-1,MATCH($B112&amp;"/"&amp;X$1,Data!$1:$1,0)-1)=0,"",OFFSET(Data!$A$1,MATCH($A112,Data!$DT:$DT,0)-1,MATCH($B112&amp;"/"&amp;X$1,Data!$1:$1,0)-1)))</f>
        <v/>
      </c>
      <c r="Y112" s="208" t="str">
        <f ca="1">IF(ISERROR(OFFSET(Data!$A$1,MATCH($A112,Data!$DT:$DT,0)-1,MATCH($B112&amp;"/"&amp;Y$1,Data!$1:$1,0)-1))=TRUE,"",IF(OFFSET(Data!$A$1,MATCH($A112,Data!$DT:$DT,0)-1,MATCH($B112&amp;"/"&amp;Y$1,Data!$1:$1,0)-1)=0,"",OFFSET(Data!$A$1,MATCH($A112,Data!$DT:$DT,0)-1,MATCH($B112&amp;"/"&amp;Y$1,Data!$1:$1,0)-1)))</f>
        <v/>
      </c>
      <c r="Z112" s="208" t="str">
        <f ca="1">IF(ISERROR(OFFSET(Data!$A$1,MATCH($A112,Data!$DT:$DT,0)-1,MATCH($B112&amp;"/"&amp;Z$1,Data!$1:$1,0)-1))=TRUE,"",IF(OFFSET(Data!$A$1,MATCH($A112,Data!$DT:$DT,0)-1,MATCH($B112&amp;"/"&amp;Z$1,Data!$1:$1,0)-1)=0,"",OFFSET(Data!$A$1,MATCH($A112,Data!$DT:$DT,0)-1,MATCH($B112&amp;"/"&amp;Z$1,Data!$1:$1,0)-1)))</f>
        <v/>
      </c>
      <c r="AA112" s="208" t="str">
        <f ca="1">IF(ISERROR(OFFSET(Data!$A$1,MATCH($A112,Data!$DT:$DT,0)-1,MATCH($B112&amp;"/"&amp;AA$1,Data!$1:$1,0)-1))=TRUE,"",IF(OFFSET(Data!$A$1,MATCH($A112,Data!$DT:$DT,0)-1,MATCH($B112&amp;"/"&amp;AA$1,Data!$1:$1,0)-1)=0,"",OFFSET(Data!$A$1,MATCH($A112,Data!$DT:$DT,0)-1,MATCH($B112&amp;"/"&amp;AA$1,Data!$1:$1,0)-1)))</f>
        <v/>
      </c>
      <c r="AB112" s="208" t="str">
        <f ca="1">IF(ISERROR(OFFSET(Data!$A$1,MATCH($A112,Data!$DT:$DT,0)-1,MATCH($B112&amp;"/"&amp;AB$1,Data!$1:$1,0)-1))=TRUE,"",IF(OFFSET(Data!$A$1,MATCH($A112,Data!$DT:$DT,0)-1,MATCH($B112&amp;"/"&amp;AB$1,Data!$1:$1,0)-1)=0,"",OFFSET(Data!$A$1,MATCH($A112,Data!$DT:$DT,0)-1,MATCH($B112&amp;"/"&amp;AB$1,Data!$1:$1,0)-1)))</f>
        <v/>
      </c>
      <c r="AC112" s="208" t="str">
        <f ca="1">IF(ISERROR(OFFSET(Data!$A$1,MATCH($A112,Data!$DT:$DT,0)-1,MATCH($B112&amp;"/"&amp;AC$1,Data!$1:$1,0)-1))=TRUE,"",IF(OFFSET(Data!$A$1,MATCH($A112,Data!$DT:$DT,0)-1,MATCH($B112&amp;"/"&amp;AC$1,Data!$1:$1,0)-1)=0,"",OFFSET(Data!$A$1,MATCH($A112,Data!$DT:$DT,0)-1,MATCH($B112&amp;"/"&amp;AC$1,Data!$1:$1,0)-1)))</f>
        <v/>
      </c>
    </row>
    <row r="113" spans="1:29" s="203" customFormat="1" x14ac:dyDescent="0.25">
      <c r="A113" s="203" t="s">
        <v>141</v>
      </c>
      <c r="B113" s="203" t="s">
        <v>32</v>
      </c>
      <c r="C113" s="203" t="str">
        <f ca="1">IF(ISERROR(OFFSET(Data!$A$1,MATCH($A113,Data!$DT:$DT,0)-1,MATCH($B113&amp;"/"&amp;C$1,Data!$1:$1,0)-1))=TRUE,"",IF(OFFSET(Data!$A$1,MATCH($A113,Data!$DT:$DT,0)-1,MATCH($B113&amp;"/"&amp;C$1,Data!$1:$1,0)-1)=0,"",OFFSET(Data!$A$1,MATCH($A113,Data!$DT:$DT,0)-1,MATCH($B113&amp;"/"&amp;C$1,Data!$1:$1,0)-1)))</f>
        <v/>
      </c>
      <c r="D113" s="203" t="str">
        <f ca="1">IF(ISERROR(OFFSET(Data!$A$1,MATCH($A113,Data!$DT:$DT,0)-1,MATCH($B113&amp;"/"&amp;D$1,Data!$1:$1,0)-1))=TRUE,"",IF(OFFSET(Data!$A$1,MATCH($A113,Data!$DT:$DT,0)-1,MATCH($B113&amp;"/"&amp;D$1,Data!$1:$1,0)-1)=0,"",OFFSET(Data!$A$1,MATCH($A113,Data!$DT:$DT,0)-1,MATCH($B113&amp;"/"&amp;D$1,Data!$1:$1,0)-1)))</f>
        <v/>
      </c>
      <c r="E113" s="203" t="str">
        <f ca="1">IF(ISERROR(OFFSET(Data!$A$1,MATCH($A113,Data!$DT:$DT,0)-1,MATCH($B113&amp;"/"&amp;E$1,Data!$1:$1,0)-1))=TRUE,"",IF(OFFSET(Data!$A$1,MATCH($A113,Data!$DT:$DT,0)-1,MATCH($B113&amp;"/"&amp;E$1,Data!$1:$1,0)-1)=0,"",OFFSET(Data!$A$1,MATCH($A113,Data!$DT:$DT,0)-1,MATCH($B113&amp;"/"&amp;E$1,Data!$1:$1,0)-1)))</f>
        <v/>
      </c>
      <c r="F113" s="203" t="str">
        <f ca="1">IF(ISERROR(OFFSET(Data!$A$1,MATCH($A113,Data!$DT:$DT,0)-1,MATCH($B113&amp;"/"&amp;F$1,Data!$1:$1,0)-1))=TRUE,"",IF(OFFSET(Data!$A$1,MATCH($A113,Data!$DT:$DT,0)-1,MATCH($B113&amp;"/"&amp;F$1,Data!$1:$1,0)-1)=0,"",OFFSET(Data!$A$1,MATCH($A113,Data!$DT:$DT,0)-1,MATCH($B113&amp;"/"&amp;F$1,Data!$1:$1,0)-1)))</f>
        <v/>
      </c>
      <c r="G113" s="203" t="str">
        <f ca="1">IF(ISERROR(OFFSET(Data!$A$1,MATCH($A113,Data!$DT:$DT,0)-1,MATCH($B113&amp;"/"&amp;G$1,Data!$1:$1,0)-1))=TRUE,"",IF(OFFSET(Data!$A$1,MATCH($A113,Data!$DT:$DT,0)-1,MATCH($B113&amp;"/"&amp;G$1,Data!$1:$1,0)-1)=0,"",OFFSET(Data!$A$1,MATCH($A113,Data!$DT:$DT,0)-1,MATCH($B113&amp;"/"&amp;G$1,Data!$1:$1,0)-1)))</f>
        <v/>
      </c>
      <c r="H113" s="203" t="str">
        <f ca="1">IF(ISERROR(OFFSET(Data!$A$1,MATCH($A113,Data!$DT:$DT,0)-1,MATCH($B113&amp;"/"&amp;H$1,Data!$1:$1,0)-1))=TRUE,"",IF(OFFSET(Data!$A$1,MATCH($A113,Data!$DT:$DT,0)-1,MATCH($B113&amp;"/"&amp;H$1,Data!$1:$1,0)-1)=0,"",OFFSET(Data!$A$1,MATCH($A113,Data!$DT:$DT,0)-1,MATCH($B113&amp;"/"&amp;H$1,Data!$1:$1,0)-1)))</f>
        <v/>
      </c>
      <c r="I113" s="203" t="str">
        <f ca="1">IF(ISERROR(OFFSET(Data!$A$1,MATCH($A113,Data!$DT:$DT,0)-1,MATCH($B113&amp;"/"&amp;I$1,Data!$1:$1,0)-1))=TRUE,"",IF(OFFSET(Data!$A$1,MATCH($A113,Data!$DT:$DT,0)-1,MATCH($B113&amp;"/"&amp;I$1,Data!$1:$1,0)-1)=0,"",OFFSET(Data!$A$1,MATCH($A113,Data!$DT:$DT,0)-1,MATCH($B113&amp;"/"&amp;I$1,Data!$1:$1,0)-1)))</f>
        <v/>
      </c>
      <c r="J113" s="203" t="str">
        <f ca="1">IF(ISERROR(OFFSET(Data!$A$1,MATCH($A113,Data!$DT:$DT,0)-1,MATCH($B113&amp;"/"&amp;J$1,Data!$1:$1,0)-1))=TRUE,"",IF(OFFSET(Data!$A$1,MATCH($A113,Data!$DT:$DT,0)-1,MATCH($B113&amp;"/"&amp;J$1,Data!$1:$1,0)-1)=0,"",OFFSET(Data!$A$1,MATCH($A113,Data!$DT:$DT,0)-1,MATCH($B113&amp;"/"&amp;J$1,Data!$1:$1,0)-1)))</f>
        <v/>
      </c>
      <c r="K113" s="203" t="str">
        <f ca="1">IF(ISERROR(OFFSET(Data!$A$1,MATCH($A113,Data!$DT:$DT,0)-1,MATCH($B113&amp;"/"&amp;K$1,Data!$1:$1,0)-1))=TRUE,"",IF(OFFSET(Data!$A$1,MATCH($A113,Data!$DT:$DT,0)-1,MATCH($B113&amp;"/"&amp;K$1,Data!$1:$1,0)-1)=0,"",OFFSET(Data!$A$1,MATCH($A113,Data!$DT:$DT,0)-1,MATCH($B113&amp;"/"&amp;K$1,Data!$1:$1,0)-1)))</f>
        <v/>
      </c>
      <c r="L113" s="203" t="str">
        <f ca="1">IF(ISERROR(OFFSET(Data!$A$1,MATCH($A113,Data!$DT:$DT,0)-1,MATCH($B113&amp;"/"&amp;L$1,Data!$1:$1,0)-1))=TRUE,"",IF(OFFSET(Data!$A$1,MATCH($A113,Data!$DT:$DT,0)-1,MATCH($B113&amp;"/"&amp;L$1,Data!$1:$1,0)-1)=0,"",OFFSET(Data!$A$1,MATCH($A113,Data!$DT:$DT,0)-1,MATCH($B113&amp;"/"&amp;L$1,Data!$1:$1,0)-1)))</f>
        <v/>
      </c>
      <c r="M113" s="203" t="str">
        <f ca="1">IF(ISERROR(OFFSET(Data!$A$1,MATCH($A113,Data!$DT:$DT,0)-1,MATCH($B113&amp;"/"&amp;M$1,Data!$1:$1,0)-1))=TRUE,"",IF(OFFSET(Data!$A$1,MATCH($A113,Data!$DT:$DT,0)-1,MATCH($B113&amp;"/"&amp;M$1,Data!$1:$1,0)-1)=0,"",OFFSET(Data!$A$1,MATCH($A113,Data!$DT:$DT,0)-1,MATCH($B113&amp;"/"&amp;M$1,Data!$1:$1,0)-1)))</f>
        <v/>
      </c>
      <c r="N113" s="203" t="str">
        <f ca="1">IF(ISERROR(OFFSET(Data!$A$1,MATCH($A113,Data!$DT:$DT,0)-1,MATCH($B113&amp;"/"&amp;N$1,Data!$1:$1,0)-1))=TRUE,"",IF(OFFSET(Data!$A$1,MATCH($A113,Data!$DT:$DT,0)-1,MATCH($B113&amp;"/"&amp;N$1,Data!$1:$1,0)-1)=0,"",OFFSET(Data!$A$1,MATCH($A113,Data!$DT:$DT,0)-1,MATCH($B113&amp;"/"&amp;N$1,Data!$1:$1,0)-1)))</f>
        <v/>
      </c>
      <c r="O113" s="203" t="str">
        <f ca="1">IF(ISERROR(OFFSET(Data!$A$1,MATCH($A113,Data!$DT:$DT,0)-1,MATCH($B113&amp;"/"&amp;O$1,Data!$1:$1,0)-1))=TRUE,"",IF(OFFSET(Data!$A$1,MATCH($A113,Data!$DT:$DT,0)-1,MATCH($B113&amp;"/"&amp;O$1,Data!$1:$1,0)-1)=0,"",OFFSET(Data!$A$1,MATCH($A113,Data!$DT:$DT,0)-1,MATCH($B113&amp;"/"&amp;O$1,Data!$1:$1,0)-1)))</f>
        <v/>
      </c>
      <c r="P113" s="203" t="str">
        <f ca="1">IF(ISERROR(OFFSET(Data!$A$1,MATCH($A113,Data!$DT:$DT,0)-1,MATCH($B113&amp;"/"&amp;P$1,Data!$1:$1,0)-1))=TRUE,"",IF(OFFSET(Data!$A$1,MATCH($A113,Data!$DT:$DT,0)-1,MATCH($B113&amp;"/"&amp;P$1,Data!$1:$1,0)-1)=0,"",OFFSET(Data!$A$1,MATCH($A113,Data!$DT:$DT,0)-1,MATCH($B113&amp;"/"&amp;P$1,Data!$1:$1,0)-1)))</f>
        <v/>
      </c>
      <c r="Q113" s="203" t="str">
        <f ca="1">IF(ISERROR(OFFSET(Data!$A$1,MATCH($A113,Data!$DT:$DT,0)-1,MATCH($B113&amp;"/"&amp;Q$1,Data!$1:$1,0)-1))=TRUE,"",IF(OFFSET(Data!$A$1,MATCH($A113,Data!$DT:$DT,0)-1,MATCH($B113&amp;"/"&amp;Q$1,Data!$1:$1,0)-1)=0,"",OFFSET(Data!$A$1,MATCH($A113,Data!$DT:$DT,0)-1,MATCH($B113&amp;"/"&amp;Q$1,Data!$1:$1,0)-1)))</f>
        <v/>
      </c>
      <c r="R113" s="203" t="str">
        <f ca="1">IF(ISERROR(OFFSET(Data!$A$1,MATCH($A113,Data!$DT:$DT,0)-1,MATCH($B113&amp;"/"&amp;R$1,Data!$1:$1,0)-1))=TRUE,"",IF(OFFSET(Data!$A$1,MATCH($A113,Data!$DT:$DT,0)-1,MATCH($B113&amp;"/"&amp;R$1,Data!$1:$1,0)-1)=0,"",OFFSET(Data!$A$1,MATCH($A113,Data!$DT:$DT,0)-1,MATCH($B113&amp;"/"&amp;R$1,Data!$1:$1,0)-1)))</f>
        <v/>
      </c>
      <c r="S113" s="203" t="str">
        <f ca="1">IF(ISERROR(OFFSET(Data!$A$1,MATCH($A113,Data!$DT:$DT,0)-1,MATCH($B113&amp;"/"&amp;S$1,Data!$1:$1,0)-1))=TRUE,"",IF(OFFSET(Data!$A$1,MATCH($A113,Data!$DT:$DT,0)-1,MATCH($B113&amp;"/"&amp;S$1,Data!$1:$1,0)-1)=0,"",OFFSET(Data!$A$1,MATCH($A113,Data!$DT:$DT,0)-1,MATCH($B113&amp;"/"&amp;S$1,Data!$1:$1,0)-1)))</f>
        <v/>
      </c>
      <c r="T113" s="203" t="str">
        <f ca="1">IF(ISERROR(OFFSET(Data!$A$1,MATCH($A113,Data!$DT:$DT,0)-1,MATCH($B113&amp;"/"&amp;T$1,Data!$1:$1,0)-1))=TRUE,"",IF(OFFSET(Data!$A$1,MATCH($A113,Data!$DT:$DT,0)-1,MATCH($B113&amp;"/"&amp;T$1,Data!$1:$1,0)-1)=0,"",OFFSET(Data!$A$1,MATCH($A113,Data!$DT:$DT,0)-1,MATCH($B113&amp;"/"&amp;T$1,Data!$1:$1,0)-1)))</f>
        <v/>
      </c>
      <c r="U113" s="207" t="str">
        <f ca="1">IF(ISERROR(OFFSET(Data!$A$1,MATCH($A113,Data!$DT:$DT,0)-1,MATCH($B113&amp;"/"&amp;U$1,Data!$1:$1,0)-1))=TRUE,"",IF(OFFSET(Data!$A$1,MATCH($A113,Data!$DT:$DT,0)-1,MATCH($B113&amp;"/"&amp;U$1,Data!$1:$1,0)-1)=0,"",OFFSET(Data!$A$1,MATCH($A113,Data!$DT:$DT,0)-1,MATCH($B113&amp;"/"&amp;U$1,Data!$1:$1,0)-1)))</f>
        <v/>
      </c>
      <c r="V113" s="203" t="str">
        <f ca="1">IF(ISERROR(OFFSET(Data!$A$1,MATCH($A113,Data!$DT:$DT,0)-1,MATCH($B113&amp;"/"&amp;V$1,Data!$1:$1,0)-1))=TRUE,"",IF(OFFSET(Data!$A$1,MATCH($A113,Data!$DT:$DT,0)-1,MATCH($B113&amp;"/"&amp;V$1,Data!$1:$1,0)-1)=0,"",OFFSET(Data!$A$1,MATCH($A113,Data!$DT:$DT,0)-1,MATCH($B113&amp;"/"&amp;V$1,Data!$1:$1,0)-1)))</f>
        <v/>
      </c>
      <c r="W113" s="208" t="str">
        <f ca="1">IF(ISERROR(OFFSET(Data!$A$1,MATCH($A113,Data!$DT:$DT,0)-1,MATCH($B113&amp;"/"&amp;W$1,Data!$1:$1,0)-1))=TRUE,"",IF(OFFSET(Data!$A$1,MATCH($A113,Data!$DT:$DT,0)-1,MATCH($B113&amp;"/"&amp;W$1,Data!$1:$1,0)-1)=0,"",OFFSET(Data!$A$1,MATCH($A113,Data!$DT:$DT,0)-1,MATCH($B113&amp;"/"&amp;W$1,Data!$1:$1,0)-1)))</f>
        <v/>
      </c>
      <c r="X113" s="208" t="str">
        <f ca="1">IF(ISERROR(OFFSET(Data!$A$1,MATCH($A113,Data!$DT:$DT,0)-1,MATCH($B113&amp;"/"&amp;X$1,Data!$1:$1,0)-1))=TRUE,"",IF(OFFSET(Data!$A$1,MATCH($A113,Data!$DT:$DT,0)-1,MATCH($B113&amp;"/"&amp;X$1,Data!$1:$1,0)-1)=0,"",OFFSET(Data!$A$1,MATCH($A113,Data!$DT:$DT,0)-1,MATCH($B113&amp;"/"&amp;X$1,Data!$1:$1,0)-1)))</f>
        <v/>
      </c>
      <c r="Y113" s="208" t="str">
        <f ca="1">IF(ISERROR(OFFSET(Data!$A$1,MATCH($A113,Data!$DT:$DT,0)-1,MATCH($B113&amp;"/"&amp;Y$1,Data!$1:$1,0)-1))=TRUE,"",IF(OFFSET(Data!$A$1,MATCH($A113,Data!$DT:$DT,0)-1,MATCH($B113&amp;"/"&amp;Y$1,Data!$1:$1,0)-1)=0,"",OFFSET(Data!$A$1,MATCH($A113,Data!$DT:$DT,0)-1,MATCH($B113&amp;"/"&amp;Y$1,Data!$1:$1,0)-1)))</f>
        <v/>
      </c>
      <c r="Z113" s="208" t="str">
        <f ca="1">IF(ISERROR(OFFSET(Data!$A$1,MATCH($A113,Data!$DT:$DT,0)-1,MATCH($B113&amp;"/"&amp;Z$1,Data!$1:$1,0)-1))=TRUE,"",IF(OFFSET(Data!$A$1,MATCH($A113,Data!$DT:$DT,0)-1,MATCH($B113&amp;"/"&amp;Z$1,Data!$1:$1,0)-1)=0,"",OFFSET(Data!$A$1,MATCH($A113,Data!$DT:$DT,0)-1,MATCH($B113&amp;"/"&amp;Z$1,Data!$1:$1,0)-1)))</f>
        <v/>
      </c>
      <c r="AA113" s="208" t="str">
        <f ca="1">IF(ISERROR(OFFSET(Data!$A$1,MATCH($A113,Data!$DT:$DT,0)-1,MATCH($B113&amp;"/"&amp;AA$1,Data!$1:$1,0)-1))=TRUE,"",IF(OFFSET(Data!$A$1,MATCH($A113,Data!$DT:$DT,0)-1,MATCH($B113&amp;"/"&amp;AA$1,Data!$1:$1,0)-1)=0,"",OFFSET(Data!$A$1,MATCH($A113,Data!$DT:$DT,0)-1,MATCH($B113&amp;"/"&amp;AA$1,Data!$1:$1,0)-1)))</f>
        <v/>
      </c>
      <c r="AB113" s="208" t="str">
        <f ca="1">IF(ISERROR(OFFSET(Data!$A$1,MATCH($A113,Data!$DT:$DT,0)-1,MATCH($B113&amp;"/"&amp;AB$1,Data!$1:$1,0)-1))=TRUE,"",IF(OFFSET(Data!$A$1,MATCH($A113,Data!$DT:$DT,0)-1,MATCH($B113&amp;"/"&amp;AB$1,Data!$1:$1,0)-1)=0,"",OFFSET(Data!$A$1,MATCH($A113,Data!$DT:$DT,0)-1,MATCH($B113&amp;"/"&amp;AB$1,Data!$1:$1,0)-1)))</f>
        <v/>
      </c>
      <c r="AC113" s="208" t="str">
        <f ca="1">IF(ISERROR(OFFSET(Data!$A$1,MATCH($A113,Data!$DT:$DT,0)-1,MATCH($B113&amp;"/"&amp;AC$1,Data!$1:$1,0)-1))=TRUE,"",IF(OFFSET(Data!$A$1,MATCH($A113,Data!$DT:$DT,0)-1,MATCH($B113&amp;"/"&amp;AC$1,Data!$1:$1,0)-1)=0,"",OFFSET(Data!$A$1,MATCH($A113,Data!$DT:$DT,0)-1,MATCH($B113&amp;"/"&amp;AC$1,Data!$1:$1,0)-1)))</f>
        <v/>
      </c>
    </row>
    <row r="114" spans="1:29" s="203" customFormat="1" x14ac:dyDescent="0.25">
      <c r="A114" s="203" t="s">
        <v>144</v>
      </c>
      <c r="B114" s="203" t="s">
        <v>32</v>
      </c>
      <c r="C114" s="203" t="str">
        <f ca="1">IF(ISERROR(OFFSET(Data!$A$1,MATCH($A114,Data!$DT:$DT,0)-1,MATCH($B114&amp;"/"&amp;C$1,Data!$1:$1,0)-1))=TRUE,"",IF(OFFSET(Data!$A$1,MATCH($A114,Data!$DT:$DT,0)-1,MATCH($B114&amp;"/"&amp;C$1,Data!$1:$1,0)-1)=0,"",OFFSET(Data!$A$1,MATCH($A114,Data!$DT:$DT,0)-1,MATCH($B114&amp;"/"&amp;C$1,Data!$1:$1,0)-1)))</f>
        <v/>
      </c>
      <c r="D114" s="203" t="str">
        <f ca="1">IF(ISERROR(OFFSET(Data!$A$1,MATCH($A114,Data!$DT:$DT,0)-1,MATCH($B114&amp;"/"&amp;D$1,Data!$1:$1,0)-1))=TRUE,"",IF(OFFSET(Data!$A$1,MATCH($A114,Data!$DT:$DT,0)-1,MATCH($B114&amp;"/"&amp;D$1,Data!$1:$1,0)-1)=0,"",OFFSET(Data!$A$1,MATCH($A114,Data!$DT:$DT,0)-1,MATCH($B114&amp;"/"&amp;D$1,Data!$1:$1,0)-1)))</f>
        <v/>
      </c>
      <c r="E114" s="203" t="str">
        <f ca="1">IF(ISERROR(OFFSET(Data!$A$1,MATCH($A114,Data!$DT:$DT,0)-1,MATCH($B114&amp;"/"&amp;E$1,Data!$1:$1,0)-1))=TRUE,"",IF(OFFSET(Data!$A$1,MATCH($A114,Data!$DT:$DT,0)-1,MATCH($B114&amp;"/"&amp;E$1,Data!$1:$1,0)-1)=0,"",OFFSET(Data!$A$1,MATCH($A114,Data!$DT:$DT,0)-1,MATCH($B114&amp;"/"&amp;E$1,Data!$1:$1,0)-1)))</f>
        <v/>
      </c>
      <c r="F114" s="203" t="str">
        <f ca="1">IF(ISERROR(OFFSET(Data!$A$1,MATCH($A114,Data!$DT:$DT,0)-1,MATCH($B114&amp;"/"&amp;F$1,Data!$1:$1,0)-1))=TRUE,"",IF(OFFSET(Data!$A$1,MATCH($A114,Data!$DT:$DT,0)-1,MATCH($B114&amp;"/"&amp;F$1,Data!$1:$1,0)-1)=0,"",OFFSET(Data!$A$1,MATCH($A114,Data!$DT:$DT,0)-1,MATCH($B114&amp;"/"&amp;F$1,Data!$1:$1,0)-1)))</f>
        <v/>
      </c>
      <c r="G114" s="203" t="str">
        <f ca="1">IF(ISERROR(OFFSET(Data!$A$1,MATCH($A114,Data!$DT:$DT,0)-1,MATCH($B114&amp;"/"&amp;G$1,Data!$1:$1,0)-1))=TRUE,"",IF(OFFSET(Data!$A$1,MATCH($A114,Data!$DT:$DT,0)-1,MATCH($B114&amp;"/"&amp;G$1,Data!$1:$1,0)-1)=0,"",OFFSET(Data!$A$1,MATCH($A114,Data!$DT:$DT,0)-1,MATCH($B114&amp;"/"&amp;G$1,Data!$1:$1,0)-1)))</f>
        <v/>
      </c>
      <c r="H114" s="203" t="str">
        <f ca="1">IF(ISERROR(OFFSET(Data!$A$1,MATCH($A114,Data!$DT:$DT,0)-1,MATCH($B114&amp;"/"&amp;H$1,Data!$1:$1,0)-1))=TRUE,"",IF(OFFSET(Data!$A$1,MATCH($A114,Data!$DT:$DT,0)-1,MATCH($B114&amp;"/"&amp;H$1,Data!$1:$1,0)-1)=0,"",OFFSET(Data!$A$1,MATCH($A114,Data!$DT:$DT,0)-1,MATCH($B114&amp;"/"&amp;H$1,Data!$1:$1,0)-1)))</f>
        <v/>
      </c>
      <c r="I114" s="203" t="str">
        <f ca="1">IF(ISERROR(OFFSET(Data!$A$1,MATCH($A114,Data!$DT:$DT,0)-1,MATCH($B114&amp;"/"&amp;I$1,Data!$1:$1,0)-1))=TRUE,"",IF(OFFSET(Data!$A$1,MATCH($A114,Data!$DT:$DT,0)-1,MATCH($B114&amp;"/"&amp;I$1,Data!$1:$1,0)-1)=0,"",OFFSET(Data!$A$1,MATCH($A114,Data!$DT:$DT,0)-1,MATCH($B114&amp;"/"&amp;I$1,Data!$1:$1,0)-1)))</f>
        <v/>
      </c>
      <c r="J114" s="203" t="str">
        <f ca="1">IF(ISERROR(OFFSET(Data!$A$1,MATCH($A114,Data!$DT:$DT,0)-1,MATCH($B114&amp;"/"&amp;J$1,Data!$1:$1,0)-1))=TRUE,"",IF(OFFSET(Data!$A$1,MATCH($A114,Data!$DT:$DT,0)-1,MATCH($B114&amp;"/"&amp;J$1,Data!$1:$1,0)-1)=0,"",OFFSET(Data!$A$1,MATCH($A114,Data!$DT:$DT,0)-1,MATCH($B114&amp;"/"&amp;J$1,Data!$1:$1,0)-1)))</f>
        <v/>
      </c>
      <c r="K114" s="203" t="str">
        <f ca="1">IF(ISERROR(OFFSET(Data!$A$1,MATCH($A114,Data!$DT:$DT,0)-1,MATCH($B114&amp;"/"&amp;K$1,Data!$1:$1,0)-1))=TRUE,"",IF(OFFSET(Data!$A$1,MATCH($A114,Data!$DT:$DT,0)-1,MATCH($B114&amp;"/"&amp;K$1,Data!$1:$1,0)-1)=0,"",OFFSET(Data!$A$1,MATCH($A114,Data!$DT:$DT,0)-1,MATCH($B114&amp;"/"&amp;K$1,Data!$1:$1,0)-1)))</f>
        <v/>
      </c>
      <c r="L114" s="203" t="str">
        <f ca="1">IF(ISERROR(OFFSET(Data!$A$1,MATCH($A114,Data!$DT:$DT,0)-1,MATCH($B114&amp;"/"&amp;L$1,Data!$1:$1,0)-1))=TRUE,"",IF(OFFSET(Data!$A$1,MATCH($A114,Data!$DT:$DT,0)-1,MATCH($B114&amp;"/"&amp;L$1,Data!$1:$1,0)-1)=0,"",OFFSET(Data!$A$1,MATCH($A114,Data!$DT:$DT,0)-1,MATCH($B114&amp;"/"&amp;L$1,Data!$1:$1,0)-1)))</f>
        <v/>
      </c>
      <c r="M114" s="203" t="str">
        <f ca="1">IF(ISERROR(OFFSET(Data!$A$1,MATCH($A114,Data!$DT:$DT,0)-1,MATCH($B114&amp;"/"&amp;M$1,Data!$1:$1,0)-1))=TRUE,"",IF(OFFSET(Data!$A$1,MATCH($A114,Data!$DT:$DT,0)-1,MATCH($B114&amp;"/"&amp;M$1,Data!$1:$1,0)-1)=0,"",OFFSET(Data!$A$1,MATCH($A114,Data!$DT:$DT,0)-1,MATCH($B114&amp;"/"&amp;M$1,Data!$1:$1,0)-1)))</f>
        <v/>
      </c>
      <c r="N114" s="203" t="str">
        <f ca="1">IF(ISERROR(OFFSET(Data!$A$1,MATCH($A114,Data!$DT:$DT,0)-1,MATCH($B114&amp;"/"&amp;N$1,Data!$1:$1,0)-1))=TRUE,"",IF(OFFSET(Data!$A$1,MATCH($A114,Data!$DT:$DT,0)-1,MATCH($B114&amp;"/"&amp;N$1,Data!$1:$1,0)-1)=0,"",OFFSET(Data!$A$1,MATCH($A114,Data!$DT:$DT,0)-1,MATCH($B114&amp;"/"&amp;N$1,Data!$1:$1,0)-1)))</f>
        <v/>
      </c>
      <c r="O114" s="203" t="str">
        <f ca="1">IF(ISERROR(OFFSET(Data!$A$1,MATCH($A114,Data!$DT:$DT,0)-1,MATCH($B114&amp;"/"&amp;O$1,Data!$1:$1,0)-1))=TRUE,"",IF(OFFSET(Data!$A$1,MATCH($A114,Data!$DT:$DT,0)-1,MATCH($B114&amp;"/"&amp;O$1,Data!$1:$1,0)-1)=0,"",OFFSET(Data!$A$1,MATCH($A114,Data!$DT:$DT,0)-1,MATCH($B114&amp;"/"&amp;O$1,Data!$1:$1,0)-1)))</f>
        <v/>
      </c>
      <c r="P114" s="203" t="str">
        <f ca="1">IF(ISERROR(OFFSET(Data!$A$1,MATCH($A114,Data!$DT:$DT,0)-1,MATCH($B114&amp;"/"&amp;P$1,Data!$1:$1,0)-1))=TRUE,"",IF(OFFSET(Data!$A$1,MATCH($A114,Data!$DT:$DT,0)-1,MATCH($B114&amp;"/"&amp;P$1,Data!$1:$1,0)-1)=0,"",OFFSET(Data!$A$1,MATCH($A114,Data!$DT:$DT,0)-1,MATCH($B114&amp;"/"&amp;P$1,Data!$1:$1,0)-1)))</f>
        <v/>
      </c>
      <c r="Q114" s="203" t="str">
        <f ca="1">IF(ISERROR(OFFSET(Data!$A$1,MATCH($A114,Data!$DT:$DT,0)-1,MATCH($B114&amp;"/"&amp;Q$1,Data!$1:$1,0)-1))=TRUE,"",IF(OFFSET(Data!$A$1,MATCH($A114,Data!$DT:$DT,0)-1,MATCH($B114&amp;"/"&amp;Q$1,Data!$1:$1,0)-1)=0,"",OFFSET(Data!$A$1,MATCH($A114,Data!$DT:$DT,0)-1,MATCH($B114&amp;"/"&amp;Q$1,Data!$1:$1,0)-1)))</f>
        <v/>
      </c>
      <c r="R114" s="203" t="str">
        <f ca="1">IF(ISERROR(OFFSET(Data!$A$1,MATCH($A114,Data!$DT:$DT,0)-1,MATCH($B114&amp;"/"&amp;R$1,Data!$1:$1,0)-1))=TRUE,"",IF(OFFSET(Data!$A$1,MATCH($A114,Data!$DT:$DT,0)-1,MATCH($B114&amp;"/"&amp;R$1,Data!$1:$1,0)-1)=0,"",OFFSET(Data!$A$1,MATCH($A114,Data!$DT:$DT,0)-1,MATCH($B114&amp;"/"&amp;R$1,Data!$1:$1,0)-1)))</f>
        <v/>
      </c>
      <c r="S114" s="203" t="str">
        <f ca="1">IF(ISERROR(OFFSET(Data!$A$1,MATCH($A114,Data!$DT:$DT,0)-1,MATCH($B114&amp;"/"&amp;S$1,Data!$1:$1,0)-1))=TRUE,"",IF(OFFSET(Data!$A$1,MATCH($A114,Data!$DT:$DT,0)-1,MATCH($B114&amp;"/"&amp;S$1,Data!$1:$1,0)-1)=0,"",OFFSET(Data!$A$1,MATCH($A114,Data!$DT:$DT,0)-1,MATCH($B114&amp;"/"&amp;S$1,Data!$1:$1,0)-1)))</f>
        <v/>
      </c>
      <c r="T114" s="203" t="str">
        <f ca="1">IF(ISERROR(OFFSET(Data!$A$1,MATCH($A114,Data!$DT:$DT,0)-1,MATCH($B114&amp;"/"&amp;T$1,Data!$1:$1,0)-1))=TRUE,"",IF(OFFSET(Data!$A$1,MATCH($A114,Data!$DT:$DT,0)-1,MATCH($B114&amp;"/"&amp;T$1,Data!$1:$1,0)-1)=0,"",OFFSET(Data!$A$1,MATCH($A114,Data!$DT:$DT,0)-1,MATCH($B114&amp;"/"&amp;T$1,Data!$1:$1,0)-1)))</f>
        <v/>
      </c>
      <c r="U114" s="207" t="str">
        <f ca="1">IF(ISERROR(OFFSET(Data!$A$1,MATCH($A114,Data!$DT:$DT,0)-1,MATCH($B114&amp;"/"&amp;U$1,Data!$1:$1,0)-1))=TRUE,"",IF(OFFSET(Data!$A$1,MATCH($A114,Data!$DT:$DT,0)-1,MATCH($B114&amp;"/"&amp;U$1,Data!$1:$1,0)-1)=0,"",OFFSET(Data!$A$1,MATCH($A114,Data!$DT:$DT,0)-1,MATCH($B114&amp;"/"&amp;U$1,Data!$1:$1,0)-1)))</f>
        <v/>
      </c>
      <c r="V114" s="203" t="str">
        <f ca="1">IF(ISERROR(OFFSET(Data!$A$1,MATCH($A114,Data!$DT:$DT,0)-1,MATCH($B114&amp;"/"&amp;V$1,Data!$1:$1,0)-1))=TRUE,"",IF(OFFSET(Data!$A$1,MATCH($A114,Data!$DT:$DT,0)-1,MATCH($B114&amp;"/"&amp;V$1,Data!$1:$1,0)-1)=0,"",OFFSET(Data!$A$1,MATCH($A114,Data!$DT:$DT,0)-1,MATCH($B114&amp;"/"&amp;V$1,Data!$1:$1,0)-1)))</f>
        <v/>
      </c>
      <c r="W114" s="208" t="str">
        <f ca="1">IF(ISERROR(OFFSET(Data!$A$1,MATCH($A114,Data!$DT:$DT,0)-1,MATCH($B114&amp;"/"&amp;W$1,Data!$1:$1,0)-1))=TRUE,"",IF(OFFSET(Data!$A$1,MATCH($A114,Data!$DT:$DT,0)-1,MATCH($B114&amp;"/"&amp;W$1,Data!$1:$1,0)-1)=0,"",OFFSET(Data!$A$1,MATCH($A114,Data!$DT:$DT,0)-1,MATCH($B114&amp;"/"&amp;W$1,Data!$1:$1,0)-1)))</f>
        <v/>
      </c>
      <c r="X114" s="208" t="str">
        <f ca="1">IF(ISERROR(OFFSET(Data!$A$1,MATCH($A114,Data!$DT:$DT,0)-1,MATCH($B114&amp;"/"&amp;X$1,Data!$1:$1,0)-1))=TRUE,"",IF(OFFSET(Data!$A$1,MATCH($A114,Data!$DT:$DT,0)-1,MATCH($B114&amp;"/"&amp;X$1,Data!$1:$1,0)-1)=0,"",OFFSET(Data!$A$1,MATCH($A114,Data!$DT:$DT,0)-1,MATCH($B114&amp;"/"&amp;X$1,Data!$1:$1,0)-1)))</f>
        <v/>
      </c>
      <c r="Y114" s="208" t="str">
        <f ca="1">IF(ISERROR(OFFSET(Data!$A$1,MATCH($A114,Data!$DT:$DT,0)-1,MATCH($B114&amp;"/"&amp;Y$1,Data!$1:$1,0)-1))=TRUE,"",IF(OFFSET(Data!$A$1,MATCH($A114,Data!$DT:$DT,0)-1,MATCH($B114&amp;"/"&amp;Y$1,Data!$1:$1,0)-1)=0,"",OFFSET(Data!$A$1,MATCH($A114,Data!$DT:$DT,0)-1,MATCH($B114&amp;"/"&amp;Y$1,Data!$1:$1,0)-1)))</f>
        <v/>
      </c>
      <c r="Z114" s="208" t="str">
        <f ca="1">IF(ISERROR(OFFSET(Data!$A$1,MATCH($A114,Data!$DT:$DT,0)-1,MATCH($B114&amp;"/"&amp;Z$1,Data!$1:$1,0)-1))=TRUE,"",IF(OFFSET(Data!$A$1,MATCH($A114,Data!$DT:$DT,0)-1,MATCH($B114&amp;"/"&amp;Z$1,Data!$1:$1,0)-1)=0,"",OFFSET(Data!$A$1,MATCH($A114,Data!$DT:$DT,0)-1,MATCH($B114&amp;"/"&amp;Z$1,Data!$1:$1,0)-1)))</f>
        <v/>
      </c>
      <c r="AA114" s="208" t="str">
        <f ca="1">IF(ISERROR(OFFSET(Data!$A$1,MATCH($A114,Data!$DT:$DT,0)-1,MATCH($B114&amp;"/"&amp;AA$1,Data!$1:$1,0)-1))=TRUE,"",IF(OFFSET(Data!$A$1,MATCH($A114,Data!$DT:$DT,0)-1,MATCH($B114&amp;"/"&amp;AA$1,Data!$1:$1,0)-1)=0,"",OFFSET(Data!$A$1,MATCH($A114,Data!$DT:$DT,0)-1,MATCH($B114&amp;"/"&amp;AA$1,Data!$1:$1,0)-1)))</f>
        <v/>
      </c>
      <c r="AB114" s="208" t="str">
        <f ca="1">IF(ISERROR(OFFSET(Data!$A$1,MATCH($A114,Data!$DT:$DT,0)-1,MATCH($B114&amp;"/"&amp;AB$1,Data!$1:$1,0)-1))=TRUE,"",IF(OFFSET(Data!$A$1,MATCH($A114,Data!$DT:$DT,0)-1,MATCH($B114&amp;"/"&amp;AB$1,Data!$1:$1,0)-1)=0,"",OFFSET(Data!$A$1,MATCH($A114,Data!$DT:$DT,0)-1,MATCH($B114&amp;"/"&amp;AB$1,Data!$1:$1,0)-1)))</f>
        <v/>
      </c>
      <c r="AC114" s="208" t="str">
        <f ca="1">IF(ISERROR(OFFSET(Data!$A$1,MATCH($A114,Data!$DT:$DT,0)-1,MATCH($B114&amp;"/"&amp;AC$1,Data!$1:$1,0)-1))=TRUE,"",IF(OFFSET(Data!$A$1,MATCH($A114,Data!$DT:$DT,0)-1,MATCH($B114&amp;"/"&amp;AC$1,Data!$1:$1,0)-1)=0,"",OFFSET(Data!$A$1,MATCH($A114,Data!$DT:$DT,0)-1,MATCH($B114&amp;"/"&amp;AC$1,Data!$1:$1,0)-1)))</f>
        <v/>
      </c>
    </row>
    <row r="115" spans="1:29" s="203" customFormat="1" x14ac:dyDescent="0.25">
      <c r="A115" s="203" t="s">
        <v>82</v>
      </c>
      <c r="B115" s="203" t="s">
        <v>32</v>
      </c>
      <c r="C115" s="203" t="str">
        <f ca="1">IF(ISERROR(OFFSET(Data!$A$1,MATCH($A115,Data!$DT:$DT,0)-1,MATCH($B115&amp;"/"&amp;C$1,Data!$1:$1,0)-1))=TRUE,"",IF(OFFSET(Data!$A$1,MATCH($A115,Data!$DT:$DT,0)-1,MATCH($B115&amp;"/"&amp;C$1,Data!$1:$1,0)-1)=0,"",OFFSET(Data!$A$1,MATCH($A115,Data!$DT:$DT,0)-1,MATCH($B115&amp;"/"&amp;C$1,Data!$1:$1,0)-1)))</f>
        <v/>
      </c>
      <c r="D115" s="203" t="str">
        <f ca="1">IF(ISERROR(OFFSET(Data!$A$1,MATCH($A115,Data!$DT:$DT,0)-1,MATCH($B115&amp;"/"&amp;D$1,Data!$1:$1,0)-1))=TRUE,"",IF(OFFSET(Data!$A$1,MATCH($A115,Data!$DT:$DT,0)-1,MATCH($B115&amp;"/"&amp;D$1,Data!$1:$1,0)-1)=0,"",OFFSET(Data!$A$1,MATCH($A115,Data!$DT:$DT,0)-1,MATCH($B115&amp;"/"&amp;D$1,Data!$1:$1,0)-1)))</f>
        <v/>
      </c>
      <c r="E115" s="203" t="str">
        <f ca="1">IF(ISERROR(OFFSET(Data!$A$1,MATCH($A115,Data!$DT:$DT,0)-1,MATCH($B115&amp;"/"&amp;E$1,Data!$1:$1,0)-1))=TRUE,"",IF(OFFSET(Data!$A$1,MATCH($A115,Data!$DT:$DT,0)-1,MATCH($B115&amp;"/"&amp;E$1,Data!$1:$1,0)-1)=0,"",OFFSET(Data!$A$1,MATCH($A115,Data!$DT:$DT,0)-1,MATCH($B115&amp;"/"&amp;E$1,Data!$1:$1,0)-1)))</f>
        <v/>
      </c>
      <c r="F115" s="203" t="str">
        <f ca="1">IF(ISERROR(OFFSET(Data!$A$1,MATCH($A115,Data!$DT:$DT,0)-1,MATCH($B115&amp;"/"&amp;F$1,Data!$1:$1,0)-1))=TRUE,"",IF(OFFSET(Data!$A$1,MATCH($A115,Data!$DT:$DT,0)-1,MATCH($B115&amp;"/"&amp;F$1,Data!$1:$1,0)-1)=0,"",OFFSET(Data!$A$1,MATCH($A115,Data!$DT:$DT,0)-1,MATCH($B115&amp;"/"&amp;F$1,Data!$1:$1,0)-1)))</f>
        <v/>
      </c>
      <c r="G115" s="203" t="str">
        <f ca="1">IF(ISERROR(OFFSET(Data!$A$1,MATCH($A115,Data!$DT:$DT,0)-1,MATCH($B115&amp;"/"&amp;G$1,Data!$1:$1,0)-1))=TRUE,"",IF(OFFSET(Data!$A$1,MATCH($A115,Data!$DT:$DT,0)-1,MATCH($B115&amp;"/"&amp;G$1,Data!$1:$1,0)-1)=0,"",OFFSET(Data!$A$1,MATCH($A115,Data!$DT:$DT,0)-1,MATCH($B115&amp;"/"&amp;G$1,Data!$1:$1,0)-1)))</f>
        <v/>
      </c>
      <c r="H115" s="203" t="str">
        <f ca="1">IF(ISERROR(OFFSET(Data!$A$1,MATCH($A115,Data!$DT:$DT,0)-1,MATCH($B115&amp;"/"&amp;H$1,Data!$1:$1,0)-1))=TRUE,"",IF(OFFSET(Data!$A$1,MATCH($A115,Data!$DT:$DT,0)-1,MATCH($B115&amp;"/"&amp;H$1,Data!$1:$1,0)-1)=0,"",OFFSET(Data!$A$1,MATCH($A115,Data!$DT:$DT,0)-1,MATCH($B115&amp;"/"&amp;H$1,Data!$1:$1,0)-1)))</f>
        <v/>
      </c>
      <c r="I115" s="203" t="str">
        <f ca="1">IF(ISERROR(OFFSET(Data!$A$1,MATCH($A115,Data!$DT:$DT,0)-1,MATCH($B115&amp;"/"&amp;I$1,Data!$1:$1,0)-1))=TRUE,"",IF(OFFSET(Data!$A$1,MATCH($A115,Data!$DT:$DT,0)-1,MATCH($B115&amp;"/"&amp;I$1,Data!$1:$1,0)-1)=0,"",OFFSET(Data!$A$1,MATCH($A115,Data!$DT:$DT,0)-1,MATCH($B115&amp;"/"&amp;I$1,Data!$1:$1,0)-1)))</f>
        <v/>
      </c>
      <c r="J115" s="203" t="str">
        <f ca="1">IF(ISERROR(OFFSET(Data!$A$1,MATCH($A115,Data!$DT:$DT,0)-1,MATCH($B115&amp;"/"&amp;J$1,Data!$1:$1,0)-1))=TRUE,"",IF(OFFSET(Data!$A$1,MATCH($A115,Data!$DT:$DT,0)-1,MATCH($B115&amp;"/"&amp;J$1,Data!$1:$1,0)-1)=0,"",OFFSET(Data!$A$1,MATCH($A115,Data!$DT:$DT,0)-1,MATCH($B115&amp;"/"&amp;J$1,Data!$1:$1,0)-1)))</f>
        <v/>
      </c>
      <c r="K115" s="203" t="str">
        <f ca="1">IF(ISERROR(OFFSET(Data!$A$1,MATCH($A115,Data!$DT:$DT,0)-1,MATCH($B115&amp;"/"&amp;K$1,Data!$1:$1,0)-1))=TRUE,"",IF(OFFSET(Data!$A$1,MATCH($A115,Data!$DT:$DT,0)-1,MATCH($B115&amp;"/"&amp;K$1,Data!$1:$1,0)-1)=0,"",OFFSET(Data!$A$1,MATCH($A115,Data!$DT:$DT,0)-1,MATCH($B115&amp;"/"&amp;K$1,Data!$1:$1,0)-1)))</f>
        <v/>
      </c>
      <c r="L115" s="203" t="str">
        <f ca="1">IF(ISERROR(OFFSET(Data!$A$1,MATCH($A115,Data!$DT:$DT,0)-1,MATCH($B115&amp;"/"&amp;L$1,Data!$1:$1,0)-1))=TRUE,"",IF(OFFSET(Data!$A$1,MATCH($A115,Data!$DT:$DT,0)-1,MATCH($B115&amp;"/"&amp;L$1,Data!$1:$1,0)-1)=0,"",OFFSET(Data!$A$1,MATCH($A115,Data!$DT:$DT,0)-1,MATCH($B115&amp;"/"&amp;L$1,Data!$1:$1,0)-1)))</f>
        <v/>
      </c>
      <c r="M115" s="203" t="str">
        <f ca="1">IF(ISERROR(OFFSET(Data!$A$1,MATCH($A115,Data!$DT:$DT,0)-1,MATCH($B115&amp;"/"&amp;M$1,Data!$1:$1,0)-1))=TRUE,"",IF(OFFSET(Data!$A$1,MATCH($A115,Data!$DT:$DT,0)-1,MATCH($B115&amp;"/"&amp;M$1,Data!$1:$1,0)-1)=0,"",OFFSET(Data!$A$1,MATCH($A115,Data!$DT:$DT,0)-1,MATCH($B115&amp;"/"&amp;M$1,Data!$1:$1,0)-1)))</f>
        <v/>
      </c>
      <c r="N115" s="203" t="str">
        <f ca="1">IF(ISERROR(OFFSET(Data!$A$1,MATCH($A115,Data!$DT:$DT,0)-1,MATCH($B115&amp;"/"&amp;N$1,Data!$1:$1,0)-1))=TRUE,"",IF(OFFSET(Data!$A$1,MATCH($A115,Data!$DT:$DT,0)-1,MATCH($B115&amp;"/"&amp;N$1,Data!$1:$1,0)-1)=0,"",OFFSET(Data!$A$1,MATCH($A115,Data!$DT:$DT,0)-1,MATCH($B115&amp;"/"&amp;N$1,Data!$1:$1,0)-1)))</f>
        <v/>
      </c>
      <c r="O115" s="203" t="str">
        <f ca="1">IF(ISERROR(OFFSET(Data!$A$1,MATCH($A115,Data!$DT:$DT,0)-1,MATCH($B115&amp;"/"&amp;O$1,Data!$1:$1,0)-1))=TRUE,"",IF(OFFSET(Data!$A$1,MATCH($A115,Data!$DT:$DT,0)-1,MATCH($B115&amp;"/"&amp;O$1,Data!$1:$1,0)-1)=0,"",OFFSET(Data!$A$1,MATCH($A115,Data!$DT:$DT,0)-1,MATCH($B115&amp;"/"&amp;O$1,Data!$1:$1,0)-1)))</f>
        <v/>
      </c>
      <c r="P115" s="203" t="str">
        <f ca="1">IF(ISERROR(OFFSET(Data!$A$1,MATCH($A115,Data!$DT:$DT,0)-1,MATCH($B115&amp;"/"&amp;P$1,Data!$1:$1,0)-1))=TRUE,"",IF(OFFSET(Data!$A$1,MATCH($A115,Data!$DT:$DT,0)-1,MATCH($B115&amp;"/"&amp;P$1,Data!$1:$1,0)-1)=0,"",OFFSET(Data!$A$1,MATCH($A115,Data!$DT:$DT,0)-1,MATCH($B115&amp;"/"&amp;P$1,Data!$1:$1,0)-1)))</f>
        <v/>
      </c>
      <c r="Q115" s="203" t="str">
        <f ca="1">IF(ISERROR(OFFSET(Data!$A$1,MATCH($A115,Data!$DT:$DT,0)-1,MATCH($B115&amp;"/"&amp;Q$1,Data!$1:$1,0)-1))=TRUE,"",IF(OFFSET(Data!$A$1,MATCH($A115,Data!$DT:$DT,0)-1,MATCH($B115&amp;"/"&amp;Q$1,Data!$1:$1,0)-1)=0,"",OFFSET(Data!$A$1,MATCH($A115,Data!$DT:$DT,0)-1,MATCH($B115&amp;"/"&amp;Q$1,Data!$1:$1,0)-1)))</f>
        <v/>
      </c>
      <c r="R115" s="203" t="str">
        <f ca="1">IF(ISERROR(OFFSET(Data!$A$1,MATCH($A115,Data!$DT:$DT,0)-1,MATCH($B115&amp;"/"&amp;R$1,Data!$1:$1,0)-1))=TRUE,"",IF(OFFSET(Data!$A$1,MATCH($A115,Data!$DT:$DT,0)-1,MATCH($B115&amp;"/"&amp;R$1,Data!$1:$1,0)-1)=0,"",OFFSET(Data!$A$1,MATCH($A115,Data!$DT:$DT,0)-1,MATCH($B115&amp;"/"&amp;R$1,Data!$1:$1,0)-1)))</f>
        <v/>
      </c>
      <c r="S115" s="203" t="str">
        <f ca="1">IF(ISERROR(OFFSET(Data!$A$1,MATCH($A115,Data!$DT:$DT,0)-1,MATCH($B115&amp;"/"&amp;S$1,Data!$1:$1,0)-1))=TRUE,"",IF(OFFSET(Data!$A$1,MATCH($A115,Data!$DT:$DT,0)-1,MATCH($B115&amp;"/"&amp;S$1,Data!$1:$1,0)-1)=0,"",OFFSET(Data!$A$1,MATCH($A115,Data!$DT:$DT,0)-1,MATCH($B115&amp;"/"&amp;S$1,Data!$1:$1,0)-1)))</f>
        <v/>
      </c>
      <c r="T115" s="203" t="str">
        <f ca="1">IF(ISERROR(OFFSET(Data!$A$1,MATCH($A115,Data!$DT:$DT,0)-1,MATCH($B115&amp;"/"&amp;T$1,Data!$1:$1,0)-1))=TRUE,"",IF(OFFSET(Data!$A$1,MATCH($A115,Data!$DT:$DT,0)-1,MATCH($B115&amp;"/"&amp;T$1,Data!$1:$1,0)-1)=0,"",OFFSET(Data!$A$1,MATCH($A115,Data!$DT:$DT,0)-1,MATCH($B115&amp;"/"&amp;T$1,Data!$1:$1,0)-1)))</f>
        <v/>
      </c>
      <c r="U115" s="207" t="str">
        <f ca="1">IF(ISERROR(OFFSET(Data!$A$1,MATCH($A115,Data!$DT:$DT,0)-1,MATCH($B115&amp;"/"&amp;U$1,Data!$1:$1,0)-1))=TRUE,"",IF(OFFSET(Data!$A$1,MATCH($A115,Data!$DT:$DT,0)-1,MATCH($B115&amp;"/"&amp;U$1,Data!$1:$1,0)-1)=0,"",OFFSET(Data!$A$1,MATCH($A115,Data!$DT:$DT,0)-1,MATCH($B115&amp;"/"&amp;U$1,Data!$1:$1,0)-1)))</f>
        <v/>
      </c>
      <c r="V115" s="203" t="str">
        <f ca="1">IF(ISERROR(OFFSET(Data!$A$1,MATCH($A115,Data!$DT:$DT,0)-1,MATCH($B115&amp;"/"&amp;V$1,Data!$1:$1,0)-1))=TRUE,"",IF(OFFSET(Data!$A$1,MATCH($A115,Data!$DT:$DT,0)-1,MATCH($B115&amp;"/"&amp;V$1,Data!$1:$1,0)-1)=0,"",OFFSET(Data!$A$1,MATCH($A115,Data!$DT:$DT,0)-1,MATCH($B115&amp;"/"&amp;V$1,Data!$1:$1,0)-1)))</f>
        <v/>
      </c>
      <c r="W115" s="208" t="str">
        <f ca="1">IF(ISERROR(OFFSET(Data!$A$1,MATCH($A115,Data!$DT:$DT,0)-1,MATCH($B115&amp;"/"&amp;W$1,Data!$1:$1,0)-1))=TRUE,"",IF(OFFSET(Data!$A$1,MATCH($A115,Data!$DT:$DT,0)-1,MATCH($B115&amp;"/"&amp;W$1,Data!$1:$1,0)-1)=0,"",OFFSET(Data!$A$1,MATCH($A115,Data!$DT:$DT,0)-1,MATCH($B115&amp;"/"&amp;W$1,Data!$1:$1,0)-1)))</f>
        <v/>
      </c>
      <c r="X115" s="208" t="str">
        <f ca="1">IF(ISERROR(OFFSET(Data!$A$1,MATCH($A115,Data!$DT:$DT,0)-1,MATCH($B115&amp;"/"&amp;X$1,Data!$1:$1,0)-1))=TRUE,"",IF(OFFSET(Data!$A$1,MATCH($A115,Data!$DT:$DT,0)-1,MATCH($B115&amp;"/"&amp;X$1,Data!$1:$1,0)-1)=0,"",OFFSET(Data!$A$1,MATCH($A115,Data!$DT:$DT,0)-1,MATCH($B115&amp;"/"&amp;X$1,Data!$1:$1,0)-1)))</f>
        <v/>
      </c>
      <c r="Y115" s="208" t="str">
        <f ca="1">IF(ISERROR(OFFSET(Data!$A$1,MATCH($A115,Data!$DT:$DT,0)-1,MATCH($B115&amp;"/"&amp;Y$1,Data!$1:$1,0)-1))=TRUE,"",IF(OFFSET(Data!$A$1,MATCH($A115,Data!$DT:$DT,0)-1,MATCH($B115&amp;"/"&amp;Y$1,Data!$1:$1,0)-1)=0,"",OFFSET(Data!$A$1,MATCH($A115,Data!$DT:$DT,0)-1,MATCH($B115&amp;"/"&amp;Y$1,Data!$1:$1,0)-1)))</f>
        <v/>
      </c>
      <c r="Z115" s="208" t="str">
        <f ca="1">IF(ISERROR(OFFSET(Data!$A$1,MATCH($A115,Data!$DT:$DT,0)-1,MATCH($B115&amp;"/"&amp;Z$1,Data!$1:$1,0)-1))=TRUE,"",IF(OFFSET(Data!$A$1,MATCH($A115,Data!$DT:$DT,0)-1,MATCH($B115&amp;"/"&amp;Z$1,Data!$1:$1,0)-1)=0,"",OFFSET(Data!$A$1,MATCH($A115,Data!$DT:$DT,0)-1,MATCH($B115&amp;"/"&amp;Z$1,Data!$1:$1,0)-1)))</f>
        <v/>
      </c>
      <c r="AA115" s="208" t="str">
        <f ca="1">IF(ISERROR(OFFSET(Data!$A$1,MATCH($A115,Data!$DT:$DT,0)-1,MATCH($B115&amp;"/"&amp;AA$1,Data!$1:$1,0)-1))=TRUE,"",IF(OFFSET(Data!$A$1,MATCH($A115,Data!$DT:$DT,0)-1,MATCH($B115&amp;"/"&amp;AA$1,Data!$1:$1,0)-1)=0,"",OFFSET(Data!$A$1,MATCH($A115,Data!$DT:$DT,0)-1,MATCH($B115&amp;"/"&amp;AA$1,Data!$1:$1,0)-1)))</f>
        <v/>
      </c>
      <c r="AB115" s="208" t="str">
        <f ca="1">IF(ISERROR(OFFSET(Data!$A$1,MATCH($A115,Data!$DT:$DT,0)-1,MATCH($B115&amp;"/"&amp;AB$1,Data!$1:$1,0)-1))=TRUE,"",IF(OFFSET(Data!$A$1,MATCH($A115,Data!$DT:$DT,0)-1,MATCH($B115&amp;"/"&amp;AB$1,Data!$1:$1,0)-1)=0,"",OFFSET(Data!$A$1,MATCH($A115,Data!$DT:$DT,0)-1,MATCH($B115&amp;"/"&amp;AB$1,Data!$1:$1,0)-1)))</f>
        <v/>
      </c>
      <c r="AC115" s="208" t="str">
        <f ca="1">IF(ISERROR(OFFSET(Data!$A$1,MATCH($A115,Data!$DT:$DT,0)-1,MATCH($B115&amp;"/"&amp;AC$1,Data!$1:$1,0)-1))=TRUE,"",IF(OFFSET(Data!$A$1,MATCH($A115,Data!$DT:$DT,0)-1,MATCH($B115&amp;"/"&amp;AC$1,Data!$1:$1,0)-1)=0,"",OFFSET(Data!$A$1,MATCH($A115,Data!$DT:$DT,0)-1,MATCH($B115&amp;"/"&amp;AC$1,Data!$1:$1,0)-1)))</f>
        <v/>
      </c>
    </row>
    <row r="116" spans="1:29" s="203" customFormat="1" x14ac:dyDescent="0.25">
      <c r="A116" s="203" t="s">
        <v>192</v>
      </c>
      <c r="B116" s="203" t="s">
        <v>32</v>
      </c>
      <c r="C116" s="203" t="str">
        <f ca="1">IF(ISERROR(OFFSET(Data!$A$1,MATCH($A116,Data!$DT:$DT,0)-1,MATCH($B116&amp;"/"&amp;C$1,Data!$1:$1,0)-1))=TRUE,"",IF(OFFSET(Data!$A$1,MATCH($A116,Data!$DT:$DT,0)-1,MATCH($B116&amp;"/"&amp;C$1,Data!$1:$1,0)-1)=0,"",OFFSET(Data!$A$1,MATCH($A116,Data!$DT:$DT,0)-1,MATCH($B116&amp;"/"&amp;C$1,Data!$1:$1,0)-1)))</f>
        <v/>
      </c>
      <c r="D116" s="203" t="str">
        <f ca="1">IF(ISERROR(OFFSET(Data!$A$1,MATCH($A116,Data!$DT:$DT,0)-1,MATCH($B116&amp;"/"&amp;D$1,Data!$1:$1,0)-1))=TRUE,"",IF(OFFSET(Data!$A$1,MATCH($A116,Data!$DT:$DT,0)-1,MATCH($B116&amp;"/"&amp;D$1,Data!$1:$1,0)-1)=0,"",OFFSET(Data!$A$1,MATCH($A116,Data!$DT:$DT,0)-1,MATCH($B116&amp;"/"&amp;D$1,Data!$1:$1,0)-1)))</f>
        <v/>
      </c>
      <c r="E116" s="203" t="str">
        <f ca="1">IF(ISERROR(OFFSET(Data!$A$1,MATCH($A116,Data!$DT:$DT,0)-1,MATCH($B116&amp;"/"&amp;E$1,Data!$1:$1,0)-1))=TRUE,"",IF(OFFSET(Data!$A$1,MATCH($A116,Data!$DT:$DT,0)-1,MATCH($B116&amp;"/"&amp;E$1,Data!$1:$1,0)-1)=0,"",OFFSET(Data!$A$1,MATCH($A116,Data!$DT:$DT,0)-1,MATCH($B116&amp;"/"&amp;E$1,Data!$1:$1,0)-1)))</f>
        <v/>
      </c>
      <c r="F116" s="203" t="str">
        <f ca="1">IF(ISERROR(OFFSET(Data!$A$1,MATCH($A116,Data!$DT:$DT,0)-1,MATCH($B116&amp;"/"&amp;F$1,Data!$1:$1,0)-1))=TRUE,"",IF(OFFSET(Data!$A$1,MATCH($A116,Data!$DT:$DT,0)-1,MATCH($B116&amp;"/"&amp;F$1,Data!$1:$1,0)-1)=0,"",OFFSET(Data!$A$1,MATCH($A116,Data!$DT:$DT,0)-1,MATCH($B116&amp;"/"&amp;F$1,Data!$1:$1,0)-1)))</f>
        <v/>
      </c>
      <c r="G116" s="203" t="str">
        <f ca="1">IF(ISERROR(OFFSET(Data!$A$1,MATCH($A116,Data!$DT:$DT,0)-1,MATCH($B116&amp;"/"&amp;G$1,Data!$1:$1,0)-1))=TRUE,"",IF(OFFSET(Data!$A$1,MATCH($A116,Data!$DT:$DT,0)-1,MATCH($B116&amp;"/"&amp;G$1,Data!$1:$1,0)-1)=0,"",OFFSET(Data!$A$1,MATCH($A116,Data!$DT:$DT,0)-1,MATCH($B116&amp;"/"&amp;G$1,Data!$1:$1,0)-1)))</f>
        <v/>
      </c>
      <c r="H116" s="203" t="str">
        <f ca="1">IF(ISERROR(OFFSET(Data!$A$1,MATCH($A116,Data!$DT:$DT,0)-1,MATCH($B116&amp;"/"&amp;H$1,Data!$1:$1,0)-1))=TRUE,"",IF(OFFSET(Data!$A$1,MATCH($A116,Data!$DT:$DT,0)-1,MATCH($B116&amp;"/"&amp;H$1,Data!$1:$1,0)-1)=0,"",OFFSET(Data!$A$1,MATCH($A116,Data!$DT:$DT,0)-1,MATCH($B116&amp;"/"&amp;H$1,Data!$1:$1,0)-1)))</f>
        <v/>
      </c>
      <c r="I116" s="203" t="str">
        <f ca="1">IF(ISERROR(OFFSET(Data!$A$1,MATCH($A116,Data!$DT:$DT,0)-1,MATCH($B116&amp;"/"&amp;I$1,Data!$1:$1,0)-1))=TRUE,"",IF(OFFSET(Data!$A$1,MATCH($A116,Data!$DT:$DT,0)-1,MATCH($B116&amp;"/"&amp;I$1,Data!$1:$1,0)-1)=0,"",OFFSET(Data!$A$1,MATCH($A116,Data!$DT:$DT,0)-1,MATCH($B116&amp;"/"&amp;I$1,Data!$1:$1,0)-1)))</f>
        <v/>
      </c>
      <c r="J116" s="203" t="str">
        <f ca="1">IF(ISERROR(OFFSET(Data!$A$1,MATCH($A116,Data!$DT:$DT,0)-1,MATCH($B116&amp;"/"&amp;J$1,Data!$1:$1,0)-1))=TRUE,"",IF(OFFSET(Data!$A$1,MATCH($A116,Data!$DT:$DT,0)-1,MATCH($B116&amp;"/"&amp;J$1,Data!$1:$1,0)-1)=0,"",OFFSET(Data!$A$1,MATCH($A116,Data!$DT:$DT,0)-1,MATCH($B116&amp;"/"&amp;J$1,Data!$1:$1,0)-1)))</f>
        <v/>
      </c>
      <c r="K116" s="203" t="str">
        <f ca="1">IF(ISERROR(OFFSET(Data!$A$1,MATCH($A116,Data!$DT:$DT,0)-1,MATCH($B116&amp;"/"&amp;K$1,Data!$1:$1,0)-1))=TRUE,"",IF(OFFSET(Data!$A$1,MATCH($A116,Data!$DT:$DT,0)-1,MATCH($B116&amp;"/"&amp;K$1,Data!$1:$1,0)-1)=0,"",OFFSET(Data!$A$1,MATCH($A116,Data!$DT:$DT,0)-1,MATCH($B116&amp;"/"&amp;K$1,Data!$1:$1,0)-1)))</f>
        <v/>
      </c>
      <c r="L116" s="203" t="str">
        <f ca="1">IF(ISERROR(OFFSET(Data!$A$1,MATCH($A116,Data!$DT:$DT,0)-1,MATCH($B116&amp;"/"&amp;L$1,Data!$1:$1,0)-1))=TRUE,"",IF(OFFSET(Data!$A$1,MATCH($A116,Data!$DT:$DT,0)-1,MATCH($B116&amp;"/"&amp;L$1,Data!$1:$1,0)-1)=0,"",OFFSET(Data!$A$1,MATCH($A116,Data!$DT:$DT,0)-1,MATCH($B116&amp;"/"&amp;L$1,Data!$1:$1,0)-1)))</f>
        <v/>
      </c>
      <c r="M116" s="203" t="str">
        <f ca="1">IF(ISERROR(OFFSET(Data!$A$1,MATCH($A116,Data!$DT:$DT,0)-1,MATCH($B116&amp;"/"&amp;M$1,Data!$1:$1,0)-1))=TRUE,"",IF(OFFSET(Data!$A$1,MATCH($A116,Data!$DT:$DT,0)-1,MATCH($B116&amp;"/"&amp;M$1,Data!$1:$1,0)-1)=0,"",OFFSET(Data!$A$1,MATCH($A116,Data!$DT:$DT,0)-1,MATCH($B116&amp;"/"&amp;M$1,Data!$1:$1,0)-1)))</f>
        <v/>
      </c>
      <c r="N116" s="203" t="str">
        <f ca="1">IF(ISERROR(OFFSET(Data!$A$1,MATCH($A116,Data!$DT:$DT,0)-1,MATCH($B116&amp;"/"&amp;N$1,Data!$1:$1,0)-1))=TRUE,"",IF(OFFSET(Data!$A$1,MATCH($A116,Data!$DT:$DT,0)-1,MATCH($B116&amp;"/"&amp;N$1,Data!$1:$1,0)-1)=0,"",OFFSET(Data!$A$1,MATCH($A116,Data!$DT:$DT,0)-1,MATCH($B116&amp;"/"&amp;N$1,Data!$1:$1,0)-1)))</f>
        <v/>
      </c>
      <c r="O116" s="203" t="str">
        <f ca="1">IF(ISERROR(OFFSET(Data!$A$1,MATCH($A116,Data!$DT:$DT,0)-1,MATCH($B116&amp;"/"&amp;O$1,Data!$1:$1,0)-1))=TRUE,"",IF(OFFSET(Data!$A$1,MATCH($A116,Data!$DT:$DT,0)-1,MATCH($B116&amp;"/"&amp;O$1,Data!$1:$1,0)-1)=0,"",OFFSET(Data!$A$1,MATCH($A116,Data!$DT:$DT,0)-1,MATCH($B116&amp;"/"&amp;O$1,Data!$1:$1,0)-1)))</f>
        <v/>
      </c>
      <c r="P116" s="203" t="str">
        <f ca="1">IF(ISERROR(OFFSET(Data!$A$1,MATCH($A116,Data!$DT:$DT,0)-1,MATCH($B116&amp;"/"&amp;P$1,Data!$1:$1,0)-1))=TRUE,"",IF(OFFSET(Data!$A$1,MATCH($A116,Data!$DT:$DT,0)-1,MATCH($B116&amp;"/"&amp;P$1,Data!$1:$1,0)-1)=0,"",OFFSET(Data!$A$1,MATCH($A116,Data!$DT:$DT,0)-1,MATCH($B116&amp;"/"&amp;P$1,Data!$1:$1,0)-1)))</f>
        <v/>
      </c>
      <c r="Q116" s="203" t="str">
        <f ca="1">IF(ISERROR(OFFSET(Data!$A$1,MATCH($A116,Data!$DT:$DT,0)-1,MATCH($B116&amp;"/"&amp;Q$1,Data!$1:$1,0)-1))=TRUE,"",IF(OFFSET(Data!$A$1,MATCH($A116,Data!$DT:$DT,0)-1,MATCH($B116&amp;"/"&amp;Q$1,Data!$1:$1,0)-1)=0,"",OFFSET(Data!$A$1,MATCH($A116,Data!$DT:$DT,0)-1,MATCH($B116&amp;"/"&amp;Q$1,Data!$1:$1,0)-1)))</f>
        <v/>
      </c>
      <c r="R116" s="203" t="str">
        <f ca="1">IF(ISERROR(OFFSET(Data!$A$1,MATCH($A116,Data!$DT:$DT,0)-1,MATCH($B116&amp;"/"&amp;R$1,Data!$1:$1,0)-1))=TRUE,"",IF(OFFSET(Data!$A$1,MATCH($A116,Data!$DT:$DT,0)-1,MATCH($B116&amp;"/"&amp;R$1,Data!$1:$1,0)-1)=0,"",OFFSET(Data!$A$1,MATCH($A116,Data!$DT:$DT,0)-1,MATCH($B116&amp;"/"&amp;R$1,Data!$1:$1,0)-1)))</f>
        <v/>
      </c>
      <c r="S116" s="203" t="str">
        <f ca="1">IF(ISERROR(OFFSET(Data!$A$1,MATCH($A116,Data!$DT:$DT,0)-1,MATCH($B116&amp;"/"&amp;S$1,Data!$1:$1,0)-1))=TRUE,"",IF(OFFSET(Data!$A$1,MATCH($A116,Data!$DT:$DT,0)-1,MATCH($B116&amp;"/"&amp;S$1,Data!$1:$1,0)-1)=0,"",OFFSET(Data!$A$1,MATCH($A116,Data!$DT:$DT,0)-1,MATCH($B116&amp;"/"&amp;S$1,Data!$1:$1,0)-1)))</f>
        <v/>
      </c>
      <c r="T116" s="203" t="str">
        <f ca="1">IF(ISERROR(OFFSET(Data!$A$1,MATCH($A116,Data!$DT:$DT,0)-1,MATCH($B116&amp;"/"&amp;T$1,Data!$1:$1,0)-1))=TRUE,"",IF(OFFSET(Data!$A$1,MATCH($A116,Data!$DT:$DT,0)-1,MATCH($B116&amp;"/"&amp;T$1,Data!$1:$1,0)-1)=0,"",OFFSET(Data!$A$1,MATCH($A116,Data!$DT:$DT,0)-1,MATCH($B116&amp;"/"&amp;T$1,Data!$1:$1,0)-1)))</f>
        <v/>
      </c>
      <c r="U116" s="207" t="str">
        <f ca="1">IF(ISERROR(OFFSET(Data!$A$1,MATCH($A116,Data!$DT:$DT,0)-1,MATCH($B116&amp;"/"&amp;U$1,Data!$1:$1,0)-1))=TRUE,"",IF(OFFSET(Data!$A$1,MATCH($A116,Data!$DT:$DT,0)-1,MATCH($B116&amp;"/"&amp;U$1,Data!$1:$1,0)-1)=0,"",OFFSET(Data!$A$1,MATCH($A116,Data!$DT:$DT,0)-1,MATCH($B116&amp;"/"&amp;U$1,Data!$1:$1,0)-1)))</f>
        <v/>
      </c>
      <c r="V116" s="203" t="str">
        <f ca="1">IF(ISERROR(OFFSET(Data!$A$1,MATCH($A116,Data!$DT:$DT,0)-1,MATCH($B116&amp;"/"&amp;V$1,Data!$1:$1,0)-1))=TRUE,"",IF(OFFSET(Data!$A$1,MATCH($A116,Data!$DT:$DT,0)-1,MATCH($B116&amp;"/"&amp;V$1,Data!$1:$1,0)-1)=0,"",OFFSET(Data!$A$1,MATCH($A116,Data!$DT:$DT,0)-1,MATCH($B116&amp;"/"&amp;V$1,Data!$1:$1,0)-1)))</f>
        <v/>
      </c>
      <c r="W116" s="208" t="str">
        <f ca="1">IF(ISERROR(OFFSET(Data!$A$1,MATCH($A116,Data!$DT:$DT,0)-1,MATCH($B116&amp;"/"&amp;W$1,Data!$1:$1,0)-1))=TRUE,"",IF(OFFSET(Data!$A$1,MATCH($A116,Data!$DT:$DT,0)-1,MATCH($B116&amp;"/"&amp;W$1,Data!$1:$1,0)-1)=0,"",OFFSET(Data!$A$1,MATCH($A116,Data!$DT:$DT,0)-1,MATCH($B116&amp;"/"&amp;W$1,Data!$1:$1,0)-1)))</f>
        <v/>
      </c>
      <c r="X116" s="208" t="str">
        <f ca="1">IF(ISERROR(OFFSET(Data!$A$1,MATCH($A116,Data!$DT:$DT,0)-1,MATCH($B116&amp;"/"&amp;X$1,Data!$1:$1,0)-1))=TRUE,"",IF(OFFSET(Data!$A$1,MATCH($A116,Data!$DT:$DT,0)-1,MATCH($B116&amp;"/"&amp;X$1,Data!$1:$1,0)-1)=0,"",OFFSET(Data!$A$1,MATCH($A116,Data!$DT:$DT,0)-1,MATCH($B116&amp;"/"&amp;X$1,Data!$1:$1,0)-1)))</f>
        <v/>
      </c>
      <c r="Y116" s="208" t="str">
        <f ca="1">IF(ISERROR(OFFSET(Data!$A$1,MATCH($A116,Data!$DT:$DT,0)-1,MATCH($B116&amp;"/"&amp;Y$1,Data!$1:$1,0)-1))=TRUE,"",IF(OFFSET(Data!$A$1,MATCH($A116,Data!$DT:$DT,0)-1,MATCH($B116&amp;"/"&amp;Y$1,Data!$1:$1,0)-1)=0,"",OFFSET(Data!$A$1,MATCH($A116,Data!$DT:$DT,0)-1,MATCH($B116&amp;"/"&amp;Y$1,Data!$1:$1,0)-1)))</f>
        <v/>
      </c>
      <c r="Z116" s="208" t="str">
        <f ca="1">IF(ISERROR(OFFSET(Data!$A$1,MATCH($A116,Data!$DT:$DT,0)-1,MATCH($B116&amp;"/"&amp;Z$1,Data!$1:$1,0)-1))=TRUE,"",IF(OFFSET(Data!$A$1,MATCH($A116,Data!$DT:$DT,0)-1,MATCH($B116&amp;"/"&amp;Z$1,Data!$1:$1,0)-1)=0,"",OFFSET(Data!$A$1,MATCH($A116,Data!$DT:$DT,0)-1,MATCH($B116&amp;"/"&amp;Z$1,Data!$1:$1,0)-1)))</f>
        <v/>
      </c>
      <c r="AA116" s="208" t="str">
        <f ca="1">IF(ISERROR(OFFSET(Data!$A$1,MATCH($A116,Data!$DT:$DT,0)-1,MATCH($B116&amp;"/"&amp;AA$1,Data!$1:$1,0)-1))=TRUE,"",IF(OFFSET(Data!$A$1,MATCH($A116,Data!$DT:$DT,0)-1,MATCH($B116&amp;"/"&amp;AA$1,Data!$1:$1,0)-1)=0,"",OFFSET(Data!$A$1,MATCH($A116,Data!$DT:$DT,0)-1,MATCH($B116&amp;"/"&amp;AA$1,Data!$1:$1,0)-1)))</f>
        <v/>
      </c>
      <c r="AB116" s="208" t="str">
        <f ca="1">IF(ISERROR(OFFSET(Data!$A$1,MATCH($A116,Data!$DT:$DT,0)-1,MATCH($B116&amp;"/"&amp;AB$1,Data!$1:$1,0)-1))=TRUE,"",IF(OFFSET(Data!$A$1,MATCH($A116,Data!$DT:$DT,0)-1,MATCH($B116&amp;"/"&amp;AB$1,Data!$1:$1,0)-1)=0,"",OFFSET(Data!$A$1,MATCH($A116,Data!$DT:$DT,0)-1,MATCH($B116&amp;"/"&amp;AB$1,Data!$1:$1,0)-1)))</f>
        <v/>
      </c>
      <c r="AC116" s="208" t="str">
        <f ca="1">IF(ISERROR(OFFSET(Data!$A$1,MATCH($A116,Data!$DT:$DT,0)-1,MATCH($B116&amp;"/"&amp;AC$1,Data!$1:$1,0)-1))=TRUE,"",IF(OFFSET(Data!$A$1,MATCH($A116,Data!$DT:$DT,0)-1,MATCH($B116&amp;"/"&amp;AC$1,Data!$1:$1,0)-1)=0,"",OFFSET(Data!$A$1,MATCH($A116,Data!$DT:$DT,0)-1,MATCH($B116&amp;"/"&amp;AC$1,Data!$1:$1,0)-1)))</f>
        <v/>
      </c>
    </row>
    <row r="117" spans="1:29" s="203" customFormat="1" x14ac:dyDescent="0.25">
      <c r="A117" s="203" t="s">
        <v>74</v>
      </c>
      <c r="B117" s="203" t="s">
        <v>32</v>
      </c>
      <c r="C117" s="203" t="str">
        <f ca="1">IF(ISERROR(OFFSET(Data!$A$1,MATCH($A117,Data!$DT:$DT,0)-1,MATCH($B117&amp;"/"&amp;C$1,Data!$1:$1,0)-1))=TRUE,"",IF(OFFSET(Data!$A$1,MATCH($A117,Data!$DT:$DT,0)-1,MATCH($B117&amp;"/"&amp;C$1,Data!$1:$1,0)-1)=0,"",OFFSET(Data!$A$1,MATCH($A117,Data!$DT:$DT,0)-1,MATCH($B117&amp;"/"&amp;C$1,Data!$1:$1,0)-1)))</f>
        <v/>
      </c>
      <c r="D117" s="203" t="str">
        <f ca="1">IF(ISERROR(OFFSET(Data!$A$1,MATCH($A117,Data!$DT:$DT,0)-1,MATCH($B117&amp;"/"&amp;D$1,Data!$1:$1,0)-1))=TRUE,"",IF(OFFSET(Data!$A$1,MATCH($A117,Data!$DT:$DT,0)-1,MATCH($B117&amp;"/"&amp;D$1,Data!$1:$1,0)-1)=0,"",OFFSET(Data!$A$1,MATCH($A117,Data!$DT:$DT,0)-1,MATCH($B117&amp;"/"&amp;D$1,Data!$1:$1,0)-1)))</f>
        <v/>
      </c>
      <c r="E117" s="203" t="str">
        <f ca="1">IF(ISERROR(OFFSET(Data!$A$1,MATCH($A117,Data!$DT:$DT,0)-1,MATCH($B117&amp;"/"&amp;E$1,Data!$1:$1,0)-1))=TRUE,"",IF(OFFSET(Data!$A$1,MATCH($A117,Data!$DT:$DT,0)-1,MATCH($B117&amp;"/"&amp;E$1,Data!$1:$1,0)-1)=0,"",OFFSET(Data!$A$1,MATCH($A117,Data!$DT:$DT,0)-1,MATCH($B117&amp;"/"&amp;E$1,Data!$1:$1,0)-1)))</f>
        <v/>
      </c>
      <c r="F117" s="203" t="str">
        <f ca="1">IF(ISERROR(OFFSET(Data!$A$1,MATCH($A117,Data!$DT:$DT,0)-1,MATCH($B117&amp;"/"&amp;F$1,Data!$1:$1,0)-1))=TRUE,"",IF(OFFSET(Data!$A$1,MATCH($A117,Data!$DT:$DT,0)-1,MATCH($B117&amp;"/"&amp;F$1,Data!$1:$1,0)-1)=0,"",OFFSET(Data!$A$1,MATCH($A117,Data!$DT:$DT,0)-1,MATCH($B117&amp;"/"&amp;F$1,Data!$1:$1,0)-1)))</f>
        <v/>
      </c>
      <c r="G117" s="203" t="str">
        <f ca="1">IF(ISERROR(OFFSET(Data!$A$1,MATCH($A117,Data!$DT:$DT,0)-1,MATCH($B117&amp;"/"&amp;G$1,Data!$1:$1,0)-1))=TRUE,"",IF(OFFSET(Data!$A$1,MATCH($A117,Data!$DT:$DT,0)-1,MATCH($B117&amp;"/"&amp;G$1,Data!$1:$1,0)-1)=0,"",OFFSET(Data!$A$1,MATCH($A117,Data!$DT:$DT,0)-1,MATCH($B117&amp;"/"&amp;G$1,Data!$1:$1,0)-1)))</f>
        <v/>
      </c>
      <c r="H117" s="203" t="str">
        <f ca="1">IF(ISERROR(OFFSET(Data!$A$1,MATCH($A117,Data!$DT:$DT,0)-1,MATCH($B117&amp;"/"&amp;H$1,Data!$1:$1,0)-1))=TRUE,"",IF(OFFSET(Data!$A$1,MATCH($A117,Data!$DT:$DT,0)-1,MATCH($B117&amp;"/"&amp;H$1,Data!$1:$1,0)-1)=0,"",OFFSET(Data!$A$1,MATCH($A117,Data!$DT:$DT,0)-1,MATCH($B117&amp;"/"&amp;H$1,Data!$1:$1,0)-1)))</f>
        <v/>
      </c>
      <c r="I117" s="203" t="str">
        <f ca="1">IF(ISERROR(OFFSET(Data!$A$1,MATCH($A117,Data!$DT:$DT,0)-1,MATCH($B117&amp;"/"&amp;I$1,Data!$1:$1,0)-1))=TRUE,"",IF(OFFSET(Data!$A$1,MATCH($A117,Data!$DT:$DT,0)-1,MATCH($B117&amp;"/"&amp;I$1,Data!$1:$1,0)-1)=0,"",OFFSET(Data!$A$1,MATCH($A117,Data!$DT:$DT,0)-1,MATCH($B117&amp;"/"&amp;I$1,Data!$1:$1,0)-1)))</f>
        <v/>
      </c>
      <c r="J117" s="203" t="str">
        <f ca="1">IF(ISERROR(OFFSET(Data!$A$1,MATCH($A117,Data!$DT:$DT,0)-1,MATCH($B117&amp;"/"&amp;J$1,Data!$1:$1,0)-1))=TRUE,"",IF(OFFSET(Data!$A$1,MATCH($A117,Data!$DT:$DT,0)-1,MATCH($B117&amp;"/"&amp;J$1,Data!$1:$1,0)-1)=0,"",OFFSET(Data!$A$1,MATCH($A117,Data!$DT:$DT,0)-1,MATCH($B117&amp;"/"&amp;J$1,Data!$1:$1,0)-1)))</f>
        <v/>
      </c>
      <c r="K117" s="203" t="str">
        <f ca="1">IF(ISERROR(OFFSET(Data!$A$1,MATCH($A117,Data!$DT:$DT,0)-1,MATCH($B117&amp;"/"&amp;K$1,Data!$1:$1,0)-1))=TRUE,"",IF(OFFSET(Data!$A$1,MATCH($A117,Data!$DT:$DT,0)-1,MATCH($B117&amp;"/"&amp;K$1,Data!$1:$1,0)-1)=0,"",OFFSET(Data!$A$1,MATCH($A117,Data!$DT:$DT,0)-1,MATCH($B117&amp;"/"&amp;K$1,Data!$1:$1,0)-1)))</f>
        <v/>
      </c>
      <c r="L117" s="203" t="str">
        <f ca="1">IF(ISERROR(OFFSET(Data!$A$1,MATCH($A117,Data!$DT:$DT,0)-1,MATCH($B117&amp;"/"&amp;L$1,Data!$1:$1,0)-1))=TRUE,"",IF(OFFSET(Data!$A$1,MATCH($A117,Data!$DT:$DT,0)-1,MATCH($B117&amp;"/"&amp;L$1,Data!$1:$1,0)-1)=0,"",OFFSET(Data!$A$1,MATCH($A117,Data!$DT:$DT,0)-1,MATCH($B117&amp;"/"&amp;L$1,Data!$1:$1,0)-1)))</f>
        <v/>
      </c>
      <c r="M117" s="203" t="str">
        <f ca="1">IF(ISERROR(OFFSET(Data!$A$1,MATCH($A117,Data!$DT:$DT,0)-1,MATCH($B117&amp;"/"&amp;M$1,Data!$1:$1,0)-1))=TRUE,"",IF(OFFSET(Data!$A$1,MATCH($A117,Data!$DT:$DT,0)-1,MATCH($B117&amp;"/"&amp;M$1,Data!$1:$1,0)-1)=0,"",OFFSET(Data!$A$1,MATCH($A117,Data!$DT:$DT,0)-1,MATCH($B117&amp;"/"&amp;M$1,Data!$1:$1,0)-1)))</f>
        <v/>
      </c>
      <c r="N117" s="203" t="str">
        <f ca="1">IF(ISERROR(OFFSET(Data!$A$1,MATCH($A117,Data!$DT:$DT,0)-1,MATCH($B117&amp;"/"&amp;N$1,Data!$1:$1,0)-1))=TRUE,"",IF(OFFSET(Data!$A$1,MATCH($A117,Data!$DT:$DT,0)-1,MATCH($B117&amp;"/"&amp;N$1,Data!$1:$1,0)-1)=0,"",OFFSET(Data!$A$1,MATCH($A117,Data!$DT:$DT,0)-1,MATCH($B117&amp;"/"&amp;N$1,Data!$1:$1,0)-1)))</f>
        <v/>
      </c>
      <c r="O117" s="203" t="str">
        <f ca="1">IF(ISERROR(OFFSET(Data!$A$1,MATCH($A117,Data!$DT:$DT,0)-1,MATCH($B117&amp;"/"&amp;O$1,Data!$1:$1,0)-1))=TRUE,"",IF(OFFSET(Data!$A$1,MATCH($A117,Data!$DT:$DT,0)-1,MATCH($B117&amp;"/"&amp;O$1,Data!$1:$1,0)-1)=0,"",OFFSET(Data!$A$1,MATCH($A117,Data!$DT:$DT,0)-1,MATCH($B117&amp;"/"&amp;O$1,Data!$1:$1,0)-1)))</f>
        <v/>
      </c>
      <c r="P117" s="203" t="str">
        <f ca="1">IF(ISERROR(OFFSET(Data!$A$1,MATCH($A117,Data!$DT:$DT,0)-1,MATCH($B117&amp;"/"&amp;P$1,Data!$1:$1,0)-1))=TRUE,"",IF(OFFSET(Data!$A$1,MATCH($A117,Data!$DT:$DT,0)-1,MATCH($B117&amp;"/"&amp;P$1,Data!$1:$1,0)-1)=0,"",OFFSET(Data!$A$1,MATCH($A117,Data!$DT:$DT,0)-1,MATCH($B117&amp;"/"&amp;P$1,Data!$1:$1,0)-1)))</f>
        <v/>
      </c>
      <c r="Q117" s="203" t="str">
        <f ca="1">IF(ISERROR(OFFSET(Data!$A$1,MATCH($A117,Data!$DT:$DT,0)-1,MATCH($B117&amp;"/"&amp;Q$1,Data!$1:$1,0)-1))=TRUE,"",IF(OFFSET(Data!$A$1,MATCH($A117,Data!$DT:$DT,0)-1,MATCH($B117&amp;"/"&amp;Q$1,Data!$1:$1,0)-1)=0,"",OFFSET(Data!$A$1,MATCH($A117,Data!$DT:$DT,0)-1,MATCH($B117&amp;"/"&amp;Q$1,Data!$1:$1,0)-1)))</f>
        <v/>
      </c>
      <c r="R117" s="203" t="str">
        <f ca="1">IF(ISERROR(OFFSET(Data!$A$1,MATCH($A117,Data!$DT:$DT,0)-1,MATCH($B117&amp;"/"&amp;R$1,Data!$1:$1,0)-1))=TRUE,"",IF(OFFSET(Data!$A$1,MATCH($A117,Data!$DT:$DT,0)-1,MATCH($B117&amp;"/"&amp;R$1,Data!$1:$1,0)-1)=0,"",OFFSET(Data!$A$1,MATCH($A117,Data!$DT:$DT,0)-1,MATCH($B117&amp;"/"&amp;R$1,Data!$1:$1,0)-1)))</f>
        <v/>
      </c>
      <c r="S117" s="203" t="str">
        <f ca="1">IF(ISERROR(OFFSET(Data!$A$1,MATCH($A117,Data!$DT:$DT,0)-1,MATCH($B117&amp;"/"&amp;S$1,Data!$1:$1,0)-1))=TRUE,"",IF(OFFSET(Data!$A$1,MATCH($A117,Data!$DT:$DT,0)-1,MATCH($B117&amp;"/"&amp;S$1,Data!$1:$1,0)-1)=0,"",OFFSET(Data!$A$1,MATCH($A117,Data!$DT:$DT,0)-1,MATCH($B117&amp;"/"&amp;S$1,Data!$1:$1,0)-1)))</f>
        <v/>
      </c>
      <c r="T117" s="203" t="str">
        <f ca="1">IF(ISERROR(OFFSET(Data!$A$1,MATCH($A117,Data!$DT:$DT,0)-1,MATCH($B117&amp;"/"&amp;T$1,Data!$1:$1,0)-1))=TRUE,"",IF(OFFSET(Data!$A$1,MATCH($A117,Data!$DT:$DT,0)-1,MATCH($B117&amp;"/"&amp;T$1,Data!$1:$1,0)-1)=0,"",OFFSET(Data!$A$1,MATCH($A117,Data!$DT:$DT,0)-1,MATCH($B117&amp;"/"&amp;T$1,Data!$1:$1,0)-1)))</f>
        <v/>
      </c>
      <c r="U117" s="207" t="str">
        <f ca="1">IF(ISERROR(OFFSET(Data!$A$1,MATCH($A117,Data!$DT:$DT,0)-1,MATCH($B117&amp;"/"&amp;U$1,Data!$1:$1,0)-1))=TRUE,"",IF(OFFSET(Data!$A$1,MATCH($A117,Data!$DT:$DT,0)-1,MATCH($B117&amp;"/"&amp;U$1,Data!$1:$1,0)-1)=0,"",OFFSET(Data!$A$1,MATCH($A117,Data!$DT:$DT,0)-1,MATCH($B117&amp;"/"&amp;U$1,Data!$1:$1,0)-1)))</f>
        <v/>
      </c>
      <c r="V117" s="203" t="str">
        <f ca="1">IF(ISERROR(OFFSET(Data!$A$1,MATCH($A117,Data!$DT:$DT,0)-1,MATCH($B117&amp;"/"&amp;V$1,Data!$1:$1,0)-1))=TRUE,"",IF(OFFSET(Data!$A$1,MATCH($A117,Data!$DT:$DT,0)-1,MATCH($B117&amp;"/"&amp;V$1,Data!$1:$1,0)-1)=0,"",OFFSET(Data!$A$1,MATCH($A117,Data!$DT:$DT,0)-1,MATCH($B117&amp;"/"&amp;V$1,Data!$1:$1,0)-1)))</f>
        <v/>
      </c>
      <c r="W117" s="208" t="str">
        <f ca="1">IF(ISERROR(OFFSET(Data!$A$1,MATCH($A117,Data!$DT:$DT,0)-1,MATCH($B117&amp;"/"&amp;W$1,Data!$1:$1,0)-1))=TRUE,"",IF(OFFSET(Data!$A$1,MATCH($A117,Data!$DT:$DT,0)-1,MATCH($B117&amp;"/"&amp;W$1,Data!$1:$1,0)-1)=0,"",OFFSET(Data!$A$1,MATCH($A117,Data!$DT:$DT,0)-1,MATCH($B117&amp;"/"&amp;W$1,Data!$1:$1,0)-1)))</f>
        <v/>
      </c>
      <c r="X117" s="208" t="str">
        <f ca="1">IF(ISERROR(OFFSET(Data!$A$1,MATCH($A117,Data!$DT:$DT,0)-1,MATCH($B117&amp;"/"&amp;X$1,Data!$1:$1,0)-1))=TRUE,"",IF(OFFSET(Data!$A$1,MATCH($A117,Data!$DT:$DT,0)-1,MATCH($B117&amp;"/"&amp;X$1,Data!$1:$1,0)-1)=0,"",OFFSET(Data!$A$1,MATCH($A117,Data!$DT:$DT,0)-1,MATCH($B117&amp;"/"&amp;X$1,Data!$1:$1,0)-1)))</f>
        <v/>
      </c>
      <c r="Y117" s="208" t="str">
        <f ca="1">IF(ISERROR(OFFSET(Data!$A$1,MATCH($A117,Data!$DT:$DT,0)-1,MATCH($B117&amp;"/"&amp;Y$1,Data!$1:$1,0)-1))=TRUE,"",IF(OFFSET(Data!$A$1,MATCH($A117,Data!$DT:$DT,0)-1,MATCH($B117&amp;"/"&amp;Y$1,Data!$1:$1,0)-1)=0,"",OFFSET(Data!$A$1,MATCH($A117,Data!$DT:$DT,0)-1,MATCH($B117&amp;"/"&amp;Y$1,Data!$1:$1,0)-1)))</f>
        <v/>
      </c>
      <c r="Z117" s="208" t="str">
        <f ca="1">IF(ISERROR(OFFSET(Data!$A$1,MATCH($A117,Data!$DT:$DT,0)-1,MATCH($B117&amp;"/"&amp;Z$1,Data!$1:$1,0)-1))=TRUE,"",IF(OFFSET(Data!$A$1,MATCH($A117,Data!$DT:$DT,0)-1,MATCH($B117&amp;"/"&amp;Z$1,Data!$1:$1,0)-1)=0,"",OFFSET(Data!$A$1,MATCH($A117,Data!$DT:$DT,0)-1,MATCH($B117&amp;"/"&amp;Z$1,Data!$1:$1,0)-1)))</f>
        <v/>
      </c>
      <c r="AA117" s="208" t="str">
        <f ca="1">IF(ISERROR(OFFSET(Data!$A$1,MATCH($A117,Data!$DT:$DT,0)-1,MATCH($B117&amp;"/"&amp;AA$1,Data!$1:$1,0)-1))=TRUE,"",IF(OFFSET(Data!$A$1,MATCH($A117,Data!$DT:$DT,0)-1,MATCH($B117&amp;"/"&amp;AA$1,Data!$1:$1,0)-1)=0,"",OFFSET(Data!$A$1,MATCH($A117,Data!$DT:$DT,0)-1,MATCH($B117&amp;"/"&amp;AA$1,Data!$1:$1,0)-1)))</f>
        <v/>
      </c>
      <c r="AB117" s="208" t="str">
        <f ca="1">IF(ISERROR(OFFSET(Data!$A$1,MATCH($A117,Data!$DT:$DT,0)-1,MATCH($B117&amp;"/"&amp;AB$1,Data!$1:$1,0)-1))=TRUE,"",IF(OFFSET(Data!$A$1,MATCH($A117,Data!$DT:$DT,0)-1,MATCH($B117&amp;"/"&amp;AB$1,Data!$1:$1,0)-1)=0,"",OFFSET(Data!$A$1,MATCH($A117,Data!$DT:$DT,0)-1,MATCH($B117&amp;"/"&amp;AB$1,Data!$1:$1,0)-1)))</f>
        <v/>
      </c>
      <c r="AC117" s="208" t="str">
        <f ca="1">IF(ISERROR(OFFSET(Data!$A$1,MATCH($A117,Data!$DT:$DT,0)-1,MATCH($B117&amp;"/"&amp;AC$1,Data!$1:$1,0)-1))=TRUE,"",IF(OFFSET(Data!$A$1,MATCH($A117,Data!$DT:$DT,0)-1,MATCH($B117&amp;"/"&amp;AC$1,Data!$1:$1,0)-1)=0,"",OFFSET(Data!$A$1,MATCH($A117,Data!$DT:$DT,0)-1,MATCH($B117&amp;"/"&amp;AC$1,Data!$1:$1,0)-1)))</f>
        <v/>
      </c>
    </row>
    <row r="118" spans="1:29" s="203" customFormat="1" x14ac:dyDescent="0.25">
      <c r="A118" s="203" t="s">
        <v>147</v>
      </c>
      <c r="B118" s="203" t="s">
        <v>32</v>
      </c>
      <c r="C118" s="203" t="str">
        <f ca="1">IF(ISERROR(OFFSET(Data!$A$1,MATCH($A118,Data!$DT:$DT,0)-1,MATCH($B118&amp;"/"&amp;C$1,Data!$1:$1,0)-1))=TRUE,"",IF(OFFSET(Data!$A$1,MATCH($A118,Data!$DT:$DT,0)-1,MATCH($B118&amp;"/"&amp;C$1,Data!$1:$1,0)-1)=0,"",OFFSET(Data!$A$1,MATCH($A118,Data!$DT:$DT,0)-1,MATCH($B118&amp;"/"&amp;C$1,Data!$1:$1,0)-1)))</f>
        <v/>
      </c>
      <c r="D118" s="203" t="str">
        <f ca="1">IF(ISERROR(OFFSET(Data!$A$1,MATCH($A118,Data!$DT:$DT,0)-1,MATCH($B118&amp;"/"&amp;D$1,Data!$1:$1,0)-1))=TRUE,"",IF(OFFSET(Data!$A$1,MATCH($A118,Data!$DT:$DT,0)-1,MATCH($B118&amp;"/"&amp;D$1,Data!$1:$1,0)-1)=0,"",OFFSET(Data!$A$1,MATCH($A118,Data!$DT:$DT,0)-1,MATCH($B118&amp;"/"&amp;D$1,Data!$1:$1,0)-1)))</f>
        <v/>
      </c>
      <c r="E118" s="203" t="str">
        <f ca="1">IF(ISERROR(OFFSET(Data!$A$1,MATCH($A118,Data!$DT:$DT,0)-1,MATCH($B118&amp;"/"&amp;E$1,Data!$1:$1,0)-1))=TRUE,"",IF(OFFSET(Data!$A$1,MATCH($A118,Data!$DT:$DT,0)-1,MATCH($B118&amp;"/"&amp;E$1,Data!$1:$1,0)-1)=0,"",OFFSET(Data!$A$1,MATCH($A118,Data!$DT:$DT,0)-1,MATCH($B118&amp;"/"&amp;E$1,Data!$1:$1,0)-1)))</f>
        <v/>
      </c>
      <c r="F118" s="203" t="str">
        <f ca="1">IF(ISERROR(OFFSET(Data!$A$1,MATCH($A118,Data!$DT:$DT,0)-1,MATCH($B118&amp;"/"&amp;F$1,Data!$1:$1,0)-1))=TRUE,"",IF(OFFSET(Data!$A$1,MATCH($A118,Data!$DT:$DT,0)-1,MATCH($B118&amp;"/"&amp;F$1,Data!$1:$1,0)-1)=0,"",OFFSET(Data!$A$1,MATCH($A118,Data!$DT:$DT,0)-1,MATCH($B118&amp;"/"&amp;F$1,Data!$1:$1,0)-1)))</f>
        <v/>
      </c>
      <c r="G118" s="203" t="str">
        <f ca="1">IF(ISERROR(OFFSET(Data!$A$1,MATCH($A118,Data!$DT:$DT,0)-1,MATCH($B118&amp;"/"&amp;G$1,Data!$1:$1,0)-1))=TRUE,"",IF(OFFSET(Data!$A$1,MATCH($A118,Data!$DT:$DT,0)-1,MATCH($B118&amp;"/"&amp;G$1,Data!$1:$1,0)-1)=0,"",OFFSET(Data!$A$1,MATCH($A118,Data!$DT:$DT,0)-1,MATCH($B118&amp;"/"&amp;G$1,Data!$1:$1,0)-1)))</f>
        <v/>
      </c>
      <c r="H118" s="203" t="str">
        <f ca="1">IF(ISERROR(OFFSET(Data!$A$1,MATCH($A118,Data!$DT:$DT,0)-1,MATCH($B118&amp;"/"&amp;H$1,Data!$1:$1,0)-1))=TRUE,"",IF(OFFSET(Data!$A$1,MATCH($A118,Data!$DT:$DT,0)-1,MATCH($B118&amp;"/"&amp;H$1,Data!$1:$1,0)-1)=0,"",OFFSET(Data!$A$1,MATCH($A118,Data!$DT:$DT,0)-1,MATCH($B118&amp;"/"&amp;H$1,Data!$1:$1,0)-1)))</f>
        <v/>
      </c>
      <c r="I118" s="203" t="str">
        <f ca="1">IF(ISERROR(OFFSET(Data!$A$1,MATCH($A118,Data!$DT:$DT,0)-1,MATCH($B118&amp;"/"&amp;I$1,Data!$1:$1,0)-1))=TRUE,"",IF(OFFSET(Data!$A$1,MATCH($A118,Data!$DT:$DT,0)-1,MATCH($B118&amp;"/"&amp;I$1,Data!$1:$1,0)-1)=0,"",OFFSET(Data!$A$1,MATCH($A118,Data!$DT:$DT,0)-1,MATCH($B118&amp;"/"&amp;I$1,Data!$1:$1,0)-1)))</f>
        <v/>
      </c>
      <c r="J118" s="203" t="str">
        <f ca="1">IF(ISERROR(OFFSET(Data!$A$1,MATCH($A118,Data!$DT:$DT,0)-1,MATCH($B118&amp;"/"&amp;J$1,Data!$1:$1,0)-1))=TRUE,"",IF(OFFSET(Data!$A$1,MATCH($A118,Data!$DT:$DT,0)-1,MATCH($B118&amp;"/"&amp;J$1,Data!$1:$1,0)-1)=0,"",OFFSET(Data!$A$1,MATCH($A118,Data!$DT:$DT,0)-1,MATCH($B118&amp;"/"&amp;J$1,Data!$1:$1,0)-1)))</f>
        <v/>
      </c>
      <c r="K118" s="203" t="str">
        <f ca="1">IF(ISERROR(OFFSET(Data!$A$1,MATCH($A118,Data!$DT:$DT,0)-1,MATCH($B118&amp;"/"&amp;K$1,Data!$1:$1,0)-1))=TRUE,"",IF(OFFSET(Data!$A$1,MATCH($A118,Data!$DT:$DT,0)-1,MATCH($B118&amp;"/"&amp;K$1,Data!$1:$1,0)-1)=0,"",OFFSET(Data!$A$1,MATCH($A118,Data!$DT:$DT,0)-1,MATCH($B118&amp;"/"&amp;K$1,Data!$1:$1,0)-1)))</f>
        <v/>
      </c>
      <c r="L118" s="203" t="str">
        <f ca="1">IF(ISERROR(OFFSET(Data!$A$1,MATCH($A118,Data!$DT:$DT,0)-1,MATCH($B118&amp;"/"&amp;L$1,Data!$1:$1,0)-1))=TRUE,"",IF(OFFSET(Data!$A$1,MATCH($A118,Data!$DT:$DT,0)-1,MATCH($B118&amp;"/"&amp;L$1,Data!$1:$1,0)-1)=0,"",OFFSET(Data!$A$1,MATCH($A118,Data!$DT:$DT,0)-1,MATCH($B118&amp;"/"&amp;L$1,Data!$1:$1,0)-1)))</f>
        <v/>
      </c>
      <c r="M118" s="203" t="str">
        <f ca="1">IF(ISERROR(OFFSET(Data!$A$1,MATCH($A118,Data!$DT:$DT,0)-1,MATCH($B118&amp;"/"&amp;M$1,Data!$1:$1,0)-1))=TRUE,"",IF(OFFSET(Data!$A$1,MATCH($A118,Data!$DT:$DT,0)-1,MATCH($B118&amp;"/"&amp;M$1,Data!$1:$1,0)-1)=0,"",OFFSET(Data!$A$1,MATCH($A118,Data!$DT:$DT,0)-1,MATCH($B118&amp;"/"&amp;M$1,Data!$1:$1,0)-1)))</f>
        <v/>
      </c>
      <c r="N118" s="203" t="str">
        <f ca="1">IF(ISERROR(OFFSET(Data!$A$1,MATCH($A118,Data!$DT:$DT,0)-1,MATCH($B118&amp;"/"&amp;N$1,Data!$1:$1,0)-1))=TRUE,"",IF(OFFSET(Data!$A$1,MATCH($A118,Data!$DT:$DT,0)-1,MATCH($B118&amp;"/"&amp;N$1,Data!$1:$1,0)-1)=0,"",OFFSET(Data!$A$1,MATCH($A118,Data!$DT:$DT,0)-1,MATCH($B118&amp;"/"&amp;N$1,Data!$1:$1,0)-1)))</f>
        <v/>
      </c>
      <c r="O118" s="203" t="str">
        <f ca="1">IF(ISERROR(OFFSET(Data!$A$1,MATCH($A118,Data!$DT:$DT,0)-1,MATCH($B118&amp;"/"&amp;O$1,Data!$1:$1,0)-1))=TRUE,"",IF(OFFSET(Data!$A$1,MATCH($A118,Data!$DT:$DT,0)-1,MATCH($B118&amp;"/"&amp;O$1,Data!$1:$1,0)-1)=0,"",OFFSET(Data!$A$1,MATCH($A118,Data!$DT:$DT,0)-1,MATCH($B118&amp;"/"&amp;O$1,Data!$1:$1,0)-1)))</f>
        <v/>
      </c>
      <c r="P118" s="203" t="str">
        <f ca="1">IF(ISERROR(OFFSET(Data!$A$1,MATCH($A118,Data!$DT:$DT,0)-1,MATCH($B118&amp;"/"&amp;P$1,Data!$1:$1,0)-1))=TRUE,"",IF(OFFSET(Data!$A$1,MATCH($A118,Data!$DT:$DT,0)-1,MATCH($B118&amp;"/"&amp;P$1,Data!$1:$1,0)-1)=0,"",OFFSET(Data!$A$1,MATCH($A118,Data!$DT:$DT,0)-1,MATCH($B118&amp;"/"&amp;P$1,Data!$1:$1,0)-1)))</f>
        <v/>
      </c>
      <c r="Q118" s="203" t="str">
        <f ca="1">IF(ISERROR(OFFSET(Data!$A$1,MATCH($A118,Data!$DT:$DT,0)-1,MATCH($B118&amp;"/"&amp;Q$1,Data!$1:$1,0)-1))=TRUE,"",IF(OFFSET(Data!$A$1,MATCH($A118,Data!$DT:$DT,0)-1,MATCH($B118&amp;"/"&amp;Q$1,Data!$1:$1,0)-1)=0,"",OFFSET(Data!$A$1,MATCH($A118,Data!$DT:$DT,0)-1,MATCH($B118&amp;"/"&amp;Q$1,Data!$1:$1,0)-1)))</f>
        <v/>
      </c>
      <c r="R118" s="203" t="str">
        <f ca="1">IF(ISERROR(OFFSET(Data!$A$1,MATCH($A118,Data!$DT:$DT,0)-1,MATCH($B118&amp;"/"&amp;R$1,Data!$1:$1,0)-1))=TRUE,"",IF(OFFSET(Data!$A$1,MATCH($A118,Data!$DT:$DT,0)-1,MATCH($B118&amp;"/"&amp;R$1,Data!$1:$1,0)-1)=0,"",OFFSET(Data!$A$1,MATCH($A118,Data!$DT:$DT,0)-1,MATCH($B118&amp;"/"&amp;R$1,Data!$1:$1,0)-1)))</f>
        <v/>
      </c>
      <c r="S118" s="203" t="str">
        <f ca="1">IF(ISERROR(OFFSET(Data!$A$1,MATCH($A118,Data!$DT:$DT,0)-1,MATCH($B118&amp;"/"&amp;S$1,Data!$1:$1,0)-1))=TRUE,"",IF(OFFSET(Data!$A$1,MATCH($A118,Data!$DT:$DT,0)-1,MATCH($B118&amp;"/"&amp;S$1,Data!$1:$1,0)-1)=0,"",OFFSET(Data!$A$1,MATCH($A118,Data!$DT:$DT,0)-1,MATCH($B118&amp;"/"&amp;S$1,Data!$1:$1,0)-1)))</f>
        <v/>
      </c>
      <c r="T118" s="203" t="str">
        <f ca="1">IF(ISERROR(OFFSET(Data!$A$1,MATCH($A118,Data!$DT:$DT,0)-1,MATCH($B118&amp;"/"&amp;T$1,Data!$1:$1,0)-1))=TRUE,"",IF(OFFSET(Data!$A$1,MATCH($A118,Data!$DT:$DT,0)-1,MATCH($B118&amp;"/"&amp;T$1,Data!$1:$1,0)-1)=0,"",OFFSET(Data!$A$1,MATCH($A118,Data!$DT:$DT,0)-1,MATCH($B118&amp;"/"&amp;T$1,Data!$1:$1,0)-1)))</f>
        <v/>
      </c>
      <c r="U118" s="207" t="str">
        <f ca="1">IF(ISERROR(OFFSET(Data!$A$1,MATCH($A118,Data!$DT:$DT,0)-1,MATCH($B118&amp;"/"&amp;U$1,Data!$1:$1,0)-1))=TRUE,"",IF(OFFSET(Data!$A$1,MATCH($A118,Data!$DT:$DT,0)-1,MATCH($B118&amp;"/"&amp;U$1,Data!$1:$1,0)-1)=0,"",OFFSET(Data!$A$1,MATCH($A118,Data!$DT:$DT,0)-1,MATCH($B118&amp;"/"&amp;U$1,Data!$1:$1,0)-1)))</f>
        <v/>
      </c>
      <c r="V118" s="203" t="str">
        <f ca="1">IF(ISERROR(OFFSET(Data!$A$1,MATCH($A118,Data!$DT:$DT,0)-1,MATCH($B118&amp;"/"&amp;V$1,Data!$1:$1,0)-1))=TRUE,"",IF(OFFSET(Data!$A$1,MATCH($A118,Data!$DT:$DT,0)-1,MATCH($B118&amp;"/"&amp;V$1,Data!$1:$1,0)-1)=0,"",OFFSET(Data!$A$1,MATCH($A118,Data!$DT:$DT,0)-1,MATCH($B118&amp;"/"&amp;V$1,Data!$1:$1,0)-1)))</f>
        <v/>
      </c>
      <c r="W118" s="208" t="str">
        <f ca="1">IF(ISERROR(OFFSET(Data!$A$1,MATCH($A118,Data!$DT:$DT,0)-1,MATCH($B118&amp;"/"&amp;W$1,Data!$1:$1,0)-1))=TRUE,"",IF(OFFSET(Data!$A$1,MATCH($A118,Data!$DT:$DT,0)-1,MATCH($B118&amp;"/"&amp;W$1,Data!$1:$1,0)-1)=0,"",OFFSET(Data!$A$1,MATCH($A118,Data!$DT:$DT,0)-1,MATCH($B118&amp;"/"&amp;W$1,Data!$1:$1,0)-1)))</f>
        <v/>
      </c>
      <c r="X118" s="208" t="str">
        <f ca="1">IF(ISERROR(OFFSET(Data!$A$1,MATCH($A118,Data!$DT:$DT,0)-1,MATCH($B118&amp;"/"&amp;X$1,Data!$1:$1,0)-1))=TRUE,"",IF(OFFSET(Data!$A$1,MATCH($A118,Data!$DT:$DT,0)-1,MATCH($B118&amp;"/"&amp;X$1,Data!$1:$1,0)-1)=0,"",OFFSET(Data!$A$1,MATCH($A118,Data!$DT:$DT,0)-1,MATCH($B118&amp;"/"&amp;X$1,Data!$1:$1,0)-1)))</f>
        <v/>
      </c>
      <c r="Y118" s="208" t="str">
        <f ca="1">IF(ISERROR(OFFSET(Data!$A$1,MATCH($A118,Data!$DT:$DT,0)-1,MATCH($B118&amp;"/"&amp;Y$1,Data!$1:$1,0)-1))=TRUE,"",IF(OFFSET(Data!$A$1,MATCH($A118,Data!$DT:$DT,0)-1,MATCH($B118&amp;"/"&amp;Y$1,Data!$1:$1,0)-1)=0,"",OFFSET(Data!$A$1,MATCH($A118,Data!$DT:$DT,0)-1,MATCH($B118&amp;"/"&amp;Y$1,Data!$1:$1,0)-1)))</f>
        <v/>
      </c>
      <c r="Z118" s="208" t="str">
        <f ca="1">IF(ISERROR(OFFSET(Data!$A$1,MATCH($A118,Data!$DT:$DT,0)-1,MATCH($B118&amp;"/"&amp;Z$1,Data!$1:$1,0)-1))=TRUE,"",IF(OFFSET(Data!$A$1,MATCH($A118,Data!$DT:$DT,0)-1,MATCH($B118&amp;"/"&amp;Z$1,Data!$1:$1,0)-1)=0,"",OFFSET(Data!$A$1,MATCH($A118,Data!$DT:$DT,0)-1,MATCH($B118&amp;"/"&amp;Z$1,Data!$1:$1,0)-1)))</f>
        <v/>
      </c>
      <c r="AA118" s="208" t="str">
        <f ca="1">IF(ISERROR(OFFSET(Data!$A$1,MATCH($A118,Data!$DT:$DT,0)-1,MATCH($B118&amp;"/"&amp;AA$1,Data!$1:$1,0)-1))=TRUE,"",IF(OFFSET(Data!$A$1,MATCH($A118,Data!$DT:$DT,0)-1,MATCH($B118&amp;"/"&amp;AA$1,Data!$1:$1,0)-1)=0,"",OFFSET(Data!$A$1,MATCH($A118,Data!$DT:$DT,0)-1,MATCH($B118&amp;"/"&amp;AA$1,Data!$1:$1,0)-1)))</f>
        <v/>
      </c>
      <c r="AB118" s="208" t="str">
        <f ca="1">IF(ISERROR(OFFSET(Data!$A$1,MATCH($A118,Data!$DT:$DT,0)-1,MATCH($B118&amp;"/"&amp;AB$1,Data!$1:$1,0)-1))=TRUE,"",IF(OFFSET(Data!$A$1,MATCH($A118,Data!$DT:$DT,0)-1,MATCH($B118&amp;"/"&amp;AB$1,Data!$1:$1,0)-1)=0,"",OFFSET(Data!$A$1,MATCH($A118,Data!$DT:$DT,0)-1,MATCH($B118&amp;"/"&amp;AB$1,Data!$1:$1,0)-1)))</f>
        <v/>
      </c>
      <c r="AC118" s="208" t="str">
        <f ca="1">IF(ISERROR(OFFSET(Data!$A$1,MATCH($A118,Data!$DT:$DT,0)-1,MATCH($B118&amp;"/"&amp;AC$1,Data!$1:$1,0)-1))=TRUE,"",IF(OFFSET(Data!$A$1,MATCH($A118,Data!$DT:$DT,0)-1,MATCH($B118&amp;"/"&amp;AC$1,Data!$1:$1,0)-1)=0,"",OFFSET(Data!$A$1,MATCH($A118,Data!$DT:$DT,0)-1,MATCH($B118&amp;"/"&amp;AC$1,Data!$1:$1,0)-1)))</f>
        <v/>
      </c>
    </row>
    <row r="119" spans="1:29" s="203" customFormat="1" x14ac:dyDescent="0.25">
      <c r="A119" s="203" t="s">
        <v>150</v>
      </c>
      <c r="B119" s="203" t="s">
        <v>32</v>
      </c>
      <c r="C119" s="203" t="str">
        <f ca="1">IF(ISERROR(OFFSET(Data!$A$1,MATCH($A119,Data!$DT:$DT,0)-1,MATCH($B119&amp;"/"&amp;C$1,Data!$1:$1,0)-1))=TRUE,"",IF(OFFSET(Data!$A$1,MATCH($A119,Data!$DT:$DT,0)-1,MATCH($B119&amp;"/"&amp;C$1,Data!$1:$1,0)-1)=0,"",OFFSET(Data!$A$1,MATCH($A119,Data!$DT:$DT,0)-1,MATCH($B119&amp;"/"&amp;C$1,Data!$1:$1,0)-1)))</f>
        <v/>
      </c>
      <c r="D119" s="203" t="str">
        <f ca="1">IF(ISERROR(OFFSET(Data!$A$1,MATCH($A119,Data!$DT:$DT,0)-1,MATCH($B119&amp;"/"&amp;D$1,Data!$1:$1,0)-1))=TRUE,"",IF(OFFSET(Data!$A$1,MATCH($A119,Data!$DT:$DT,0)-1,MATCH($B119&amp;"/"&amp;D$1,Data!$1:$1,0)-1)=0,"",OFFSET(Data!$A$1,MATCH($A119,Data!$DT:$DT,0)-1,MATCH($B119&amp;"/"&amp;D$1,Data!$1:$1,0)-1)))</f>
        <v/>
      </c>
      <c r="E119" s="203" t="str">
        <f ca="1">IF(ISERROR(OFFSET(Data!$A$1,MATCH($A119,Data!$DT:$DT,0)-1,MATCH($B119&amp;"/"&amp;E$1,Data!$1:$1,0)-1))=TRUE,"",IF(OFFSET(Data!$A$1,MATCH($A119,Data!$DT:$DT,0)-1,MATCH($B119&amp;"/"&amp;E$1,Data!$1:$1,0)-1)=0,"",OFFSET(Data!$A$1,MATCH($A119,Data!$DT:$DT,0)-1,MATCH($B119&amp;"/"&amp;E$1,Data!$1:$1,0)-1)))</f>
        <v/>
      </c>
      <c r="F119" s="203" t="str">
        <f ca="1">IF(ISERROR(OFFSET(Data!$A$1,MATCH($A119,Data!$DT:$DT,0)-1,MATCH($B119&amp;"/"&amp;F$1,Data!$1:$1,0)-1))=TRUE,"",IF(OFFSET(Data!$A$1,MATCH($A119,Data!$DT:$DT,0)-1,MATCH($B119&amp;"/"&amp;F$1,Data!$1:$1,0)-1)=0,"",OFFSET(Data!$A$1,MATCH($A119,Data!$DT:$DT,0)-1,MATCH($B119&amp;"/"&amp;F$1,Data!$1:$1,0)-1)))</f>
        <v/>
      </c>
      <c r="G119" s="203" t="str">
        <f ca="1">IF(ISERROR(OFFSET(Data!$A$1,MATCH($A119,Data!$DT:$DT,0)-1,MATCH($B119&amp;"/"&amp;G$1,Data!$1:$1,0)-1))=TRUE,"",IF(OFFSET(Data!$A$1,MATCH($A119,Data!$DT:$DT,0)-1,MATCH($B119&amp;"/"&amp;G$1,Data!$1:$1,0)-1)=0,"",OFFSET(Data!$A$1,MATCH($A119,Data!$DT:$DT,0)-1,MATCH($B119&amp;"/"&amp;G$1,Data!$1:$1,0)-1)))</f>
        <v/>
      </c>
      <c r="H119" s="203" t="str">
        <f ca="1">IF(ISERROR(OFFSET(Data!$A$1,MATCH($A119,Data!$DT:$DT,0)-1,MATCH($B119&amp;"/"&amp;H$1,Data!$1:$1,0)-1))=TRUE,"",IF(OFFSET(Data!$A$1,MATCH($A119,Data!$DT:$DT,0)-1,MATCH($B119&amp;"/"&amp;H$1,Data!$1:$1,0)-1)=0,"",OFFSET(Data!$A$1,MATCH($A119,Data!$DT:$DT,0)-1,MATCH($B119&amp;"/"&amp;H$1,Data!$1:$1,0)-1)))</f>
        <v/>
      </c>
      <c r="I119" s="203" t="str">
        <f ca="1">IF(ISERROR(OFFSET(Data!$A$1,MATCH($A119,Data!$DT:$DT,0)-1,MATCH($B119&amp;"/"&amp;I$1,Data!$1:$1,0)-1))=TRUE,"",IF(OFFSET(Data!$A$1,MATCH($A119,Data!$DT:$DT,0)-1,MATCH($B119&amp;"/"&amp;I$1,Data!$1:$1,0)-1)=0,"",OFFSET(Data!$A$1,MATCH($A119,Data!$DT:$DT,0)-1,MATCH($B119&amp;"/"&amp;I$1,Data!$1:$1,0)-1)))</f>
        <v/>
      </c>
      <c r="J119" s="203" t="str">
        <f ca="1">IF(ISERROR(OFFSET(Data!$A$1,MATCH($A119,Data!$DT:$DT,0)-1,MATCH($B119&amp;"/"&amp;J$1,Data!$1:$1,0)-1))=TRUE,"",IF(OFFSET(Data!$A$1,MATCH($A119,Data!$DT:$DT,0)-1,MATCH($B119&amp;"/"&amp;J$1,Data!$1:$1,0)-1)=0,"",OFFSET(Data!$A$1,MATCH($A119,Data!$DT:$DT,0)-1,MATCH($B119&amp;"/"&amp;J$1,Data!$1:$1,0)-1)))</f>
        <v/>
      </c>
      <c r="K119" s="203" t="str">
        <f ca="1">IF(ISERROR(OFFSET(Data!$A$1,MATCH($A119,Data!$DT:$DT,0)-1,MATCH($B119&amp;"/"&amp;K$1,Data!$1:$1,0)-1))=TRUE,"",IF(OFFSET(Data!$A$1,MATCH($A119,Data!$DT:$DT,0)-1,MATCH($B119&amp;"/"&amp;K$1,Data!$1:$1,0)-1)=0,"",OFFSET(Data!$A$1,MATCH($A119,Data!$DT:$DT,0)-1,MATCH($B119&amp;"/"&amp;K$1,Data!$1:$1,0)-1)))</f>
        <v/>
      </c>
      <c r="L119" s="203" t="str">
        <f ca="1">IF(ISERROR(OFFSET(Data!$A$1,MATCH($A119,Data!$DT:$DT,0)-1,MATCH($B119&amp;"/"&amp;L$1,Data!$1:$1,0)-1))=TRUE,"",IF(OFFSET(Data!$A$1,MATCH($A119,Data!$DT:$DT,0)-1,MATCH($B119&amp;"/"&amp;L$1,Data!$1:$1,0)-1)=0,"",OFFSET(Data!$A$1,MATCH($A119,Data!$DT:$DT,0)-1,MATCH($B119&amp;"/"&amp;L$1,Data!$1:$1,0)-1)))</f>
        <v/>
      </c>
      <c r="M119" s="203" t="str">
        <f ca="1">IF(ISERROR(OFFSET(Data!$A$1,MATCH($A119,Data!$DT:$DT,0)-1,MATCH($B119&amp;"/"&amp;M$1,Data!$1:$1,0)-1))=TRUE,"",IF(OFFSET(Data!$A$1,MATCH($A119,Data!$DT:$DT,0)-1,MATCH($B119&amp;"/"&amp;M$1,Data!$1:$1,0)-1)=0,"",OFFSET(Data!$A$1,MATCH($A119,Data!$DT:$DT,0)-1,MATCH($B119&amp;"/"&amp;M$1,Data!$1:$1,0)-1)))</f>
        <v/>
      </c>
      <c r="N119" s="203" t="str">
        <f ca="1">IF(ISERROR(OFFSET(Data!$A$1,MATCH($A119,Data!$DT:$DT,0)-1,MATCH($B119&amp;"/"&amp;N$1,Data!$1:$1,0)-1))=TRUE,"",IF(OFFSET(Data!$A$1,MATCH($A119,Data!$DT:$DT,0)-1,MATCH($B119&amp;"/"&amp;N$1,Data!$1:$1,0)-1)=0,"",OFFSET(Data!$A$1,MATCH($A119,Data!$DT:$DT,0)-1,MATCH($B119&amp;"/"&amp;N$1,Data!$1:$1,0)-1)))</f>
        <v/>
      </c>
      <c r="O119" s="203" t="str">
        <f ca="1">IF(ISERROR(OFFSET(Data!$A$1,MATCH($A119,Data!$DT:$DT,0)-1,MATCH($B119&amp;"/"&amp;O$1,Data!$1:$1,0)-1))=TRUE,"",IF(OFFSET(Data!$A$1,MATCH($A119,Data!$DT:$DT,0)-1,MATCH($B119&amp;"/"&amp;O$1,Data!$1:$1,0)-1)=0,"",OFFSET(Data!$A$1,MATCH($A119,Data!$DT:$DT,0)-1,MATCH($B119&amp;"/"&amp;O$1,Data!$1:$1,0)-1)))</f>
        <v/>
      </c>
      <c r="P119" s="203" t="str">
        <f ca="1">IF(ISERROR(OFFSET(Data!$A$1,MATCH($A119,Data!$DT:$DT,0)-1,MATCH($B119&amp;"/"&amp;P$1,Data!$1:$1,0)-1))=TRUE,"",IF(OFFSET(Data!$A$1,MATCH($A119,Data!$DT:$DT,0)-1,MATCH($B119&amp;"/"&amp;P$1,Data!$1:$1,0)-1)=0,"",OFFSET(Data!$A$1,MATCH($A119,Data!$DT:$DT,0)-1,MATCH($B119&amp;"/"&amp;P$1,Data!$1:$1,0)-1)))</f>
        <v/>
      </c>
      <c r="Q119" s="203" t="str">
        <f ca="1">IF(ISERROR(OFFSET(Data!$A$1,MATCH($A119,Data!$DT:$DT,0)-1,MATCH($B119&amp;"/"&amp;Q$1,Data!$1:$1,0)-1))=TRUE,"",IF(OFFSET(Data!$A$1,MATCH($A119,Data!$DT:$DT,0)-1,MATCH($B119&amp;"/"&amp;Q$1,Data!$1:$1,0)-1)=0,"",OFFSET(Data!$A$1,MATCH($A119,Data!$DT:$DT,0)-1,MATCH($B119&amp;"/"&amp;Q$1,Data!$1:$1,0)-1)))</f>
        <v/>
      </c>
      <c r="R119" s="203" t="str">
        <f ca="1">IF(ISERROR(OFFSET(Data!$A$1,MATCH($A119,Data!$DT:$DT,0)-1,MATCH($B119&amp;"/"&amp;R$1,Data!$1:$1,0)-1))=TRUE,"",IF(OFFSET(Data!$A$1,MATCH($A119,Data!$DT:$DT,0)-1,MATCH($B119&amp;"/"&amp;R$1,Data!$1:$1,0)-1)=0,"",OFFSET(Data!$A$1,MATCH($A119,Data!$DT:$DT,0)-1,MATCH($B119&amp;"/"&amp;R$1,Data!$1:$1,0)-1)))</f>
        <v/>
      </c>
      <c r="S119" s="203" t="str">
        <f ca="1">IF(ISERROR(OFFSET(Data!$A$1,MATCH($A119,Data!$DT:$DT,0)-1,MATCH($B119&amp;"/"&amp;S$1,Data!$1:$1,0)-1))=TRUE,"",IF(OFFSET(Data!$A$1,MATCH($A119,Data!$DT:$DT,0)-1,MATCH($B119&amp;"/"&amp;S$1,Data!$1:$1,0)-1)=0,"",OFFSET(Data!$A$1,MATCH($A119,Data!$DT:$DT,0)-1,MATCH($B119&amp;"/"&amp;S$1,Data!$1:$1,0)-1)))</f>
        <v/>
      </c>
      <c r="T119" s="203" t="str">
        <f ca="1">IF(ISERROR(OFFSET(Data!$A$1,MATCH($A119,Data!$DT:$DT,0)-1,MATCH($B119&amp;"/"&amp;T$1,Data!$1:$1,0)-1))=TRUE,"",IF(OFFSET(Data!$A$1,MATCH($A119,Data!$DT:$DT,0)-1,MATCH($B119&amp;"/"&amp;T$1,Data!$1:$1,0)-1)=0,"",OFFSET(Data!$A$1,MATCH($A119,Data!$DT:$DT,0)-1,MATCH($B119&amp;"/"&amp;T$1,Data!$1:$1,0)-1)))</f>
        <v/>
      </c>
      <c r="U119" s="207" t="str">
        <f ca="1">IF(ISERROR(OFFSET(Data!$A$1,MATCH($A119,Data!$DT:$DT,0)-1,MATCH($B119&amp;"/"&amp;U$1,Data!$1:$1,0)-1))=TRUE,"",IF(OFFSET(Data!$A$1,MATCH($A119,Data!$DT:$DT,0)-1,MATCH($B119&amp;"/"&amp;U$1,Data!$1:$1,0)-1)=0,"",OFFSET(Data!$A$1,MATCH($A119,Data!$DT:$DT,0)-1,MATCH($B119&amp;"/"&amp;U$1,Data!$1:$1,0)-1)))</f>
        <v/>
      </c>
      <c r="V119" s="203" t="str">
        <f ca="1">IF(ISERROR(OFFSET(Data!$A$1,MATCH($A119,Data!$DT:$DT,0)-1,MATCH($B119&amp;"/"&amp;V$1,Data!$1:$1,0)-1))=TRUE,"",IF(OFFSET(Data!$A$1,MATCH($A119,Data!$DT:$DT,0)-1,MATCH($B119&amp;"/"&amp;V$1,Data!$1:$1,0)-1)=0,"",OFFSET(Data!$A$1,MATCH($A119,Data!$DT:$DT,0)-1,MATCH($B119&amp;"/"&amp;V$1,Data!$1:$1,0)-1)))</f>
        <v/>
      </c>
      <c r="W119" s="208" t="str">
        <f ca="1">IF(ISERROR(OFFSET(Data!$A$1,MATCH($A119,Data!$DT:$DT,0)-1,MATCH($B119&amp;"/"&amp;W$1,Data!$1:$1,0)-1))=TRUE,"",IF(OFFSET(Data!$A$1,MATCH($A119,Data!$DT:$DT,0)-1,MATCH($B119&amp;"/"&amp;W$1,Data!$1:$1,0)-1)=0,"",OFFSET(Data!$A$1,MATCH($A119,Data!$DT:$DT,0)-1,MATCH($B119&amp;"/"&amp;W$1,Data!$1:$1,0)-1)))</f>
        <v/>
      </c>
      <c r="X119" s="208" t="str">
        <f ca="1">IF(ISERROR(OFFSET(Data!$A$1,MATCH($A119,Data!$DT:$DT,0)-1,MATCH($B119&amp;"/"&amp;X$1,Data!$1:$1,0)-1))=TRUE,"",IF(OFFSET(Data!$A$1,MATCH($A119,Data!$DT:$DT,0)-1,MATCH($B119&amp;"/"&amp;X$1,Data!$1:$1,0)-1)=0,"",OFFSET(Data!$A$1,MATCH($A119,Data!$DT:$DT,0)-1,MATCH($B119&amp;"/"&amp;X$1,Data!$1:$1,0)-1)))</f>
        <v/>
      </c>
      <c r="Y119" s="208" t="str">
        <f ca="1">IF(ISERROR(OFFSET(Data!$A$1,MATCH($A119,Data!$DT:$DT,0)-1,MATCH($B119&amp;"/"&amp;Y$1,Data!$1:$1,0)-1))=TRUE,"",IF(OFFSET(Data!$A$1,MATCH($A119,Data!$DT:$DT,0)-1,MATCH($B119&amp;"/"&amp;Y$1,Data!$1:$1,0)-1)=0,"",OFFSET(Data!$A$1,MATCH($A119,Data!$DT:$DT,0)-1,MATCH($B119&amp;"/"&amp;Y$1,Data!$1:$1,0)-1)))</f>
        <v/>
      </c>
      <c r="Z119" s="208" t="str">
        <f ca="1">IF(ISERROR(OFFSET(Data!$A$1,MATCH($A119,Data!$DT:$DT,0)-1,MATCH($B119&amp;"/"&amp;Z$1,Data!$1:$1,0)-1))=TRUE,"",IF(OFFSET(Data!$A$1,MATCH($A119,Data!$DT:$DT,0)-1,MATCH($B119&amp;"/"&amp;Z$1,Data!$1:$1,0)-1)=0,"",OFFSET(Data!$A$1,MATCH($A119,Data!$DT:$DT,0)-1,MATCH($B119&amp;"/"&amp;Z$1,Data!$1:$1,0)-1)))</f>
        <v/>
      </c>
      <c r="AA119" s="208" t="str">
        <f ca="1">IF(ISERROR(OFFSET(Data!$A$1,MATCH($A119,Data!$DT:$DT,0)-1,MATCH($B119&amp;"/"&amp;AA$1,Data!$1:$1,0)-1))=TRUE,"",IF(OFFSET(Data!$A$1,MATCH($A119,Data!$DT:$DT,0)-1,MATCH($B119&amp;"/"&amp;AA$1,Data!$1:$1,0)-1)=0,"",OFFSET(Data!$A$1,MATCH($A119,Data!$DT:$DT,0)-1,MATCH($B119&amp;"/"&amp;AA$1,Data!$1:$1,0)-1)))</f>
        <v/>
      </c>
      <c r="AB119" s="208" t="str">
        <f ca="1">IF(ISERROR(OFFSET(Data!$A$1,MATCH($A119,Data!$DT:$DT,0)-1,MATCH($B119&amp;"/"&amp;AB$1,Data!$1:$1,0)-1))=TRUE,"",IF(OFFSET(Data!$A$1,MATCH($A119,Data!$DT:$DT,0)-1,MATCH($B119&amp;"/"&amp;AB$1,Data!$1:$1,0)-1)=0,"",OFFSET(Data!$A$1,MATCH($A119,Data!$DT:$DT,0)-1,MATCH($B119&amp;"/"&amp;AB$1,Data!$1:$1,0)-1)))</f>
        <v/>
      </c>
      <c r="AC119" s="208" t="str">
        <f ca="1">IF(ISERROR(OFFSET(Data!$A$1,MATCH($A119,Data!$DT:$DT,0)-1,MATCH($B119&amp;"/"&amp;AC$1,Data!$1:$1,0)-1))=TRUE,"",IF(OFFSET(Data!$A$1,MATCH($A119,Data!$DT:$DT,0)-1,MATCH($B119&amp;"/"&amp;AC$1,Data!$1:$1,0)-1)=0,"",OFFSET(Data!$A$1,MATCH($A119,Data!$DT:$DT,0)-1,MATCH($B119&amp;"/"&amp;AC$1,Data!$1:$1,0)-1)))</f>
        <v/>
      </c>
    </row>
    <row r="120" spans="1:29" s="203" customFormat="1" x14ac:dyDescent="0.25">
      <c r="A120" s="203" t="s">
        <v>153</v>
      </c>
      <c r="B120" s="203" t="s">
        <v>32</v>
      </c>
      <c r="C120" s="203" t="str">
        <f ca="1">IF(ISERROR(OFFSET(Data!$A$1,MATCH($A120,Data!$DT:$DT,0)-1,MATCH($B120&amp;"/"&amp;C$1,Data!$1:$1,0)-1))=TRUE,"",IF(OFFSET(Data!$A$1,MATCH($A120,Data!$DT:$DT,0)-1,MATCH($B120&amp;"/"&amp;C$1,Data!$1:$1,0)-1)=0,"",OFFSET(Data!$A$1,MATCH($A120,Data!$DT:$DT,0)-1,MATCH($B120&amp;"/"&amp;C$1,Data!$1:$1,0)-1)))</f>
        <v/>
      </c>
      <c r="D120" s="203" t="str">
        <f ca="1">IF(ISERROR(OFFSET(Data!$A$1,MATCH($A120,Data!$DT:$DT,0)-1,MATCH($B120&amp;"/"&amp;D$1,Data!$1:$1,0)-1))=TRUE,"",IF(OFFSET(Data!$A$1,MATCH($A120,Data!$DT:$DT,0)-1,MATCH($B120&amp;"/"&amp;D$1,Data!$1:$1,0)-1)=0,"",OFFSET(Data!$A$1,MATCH($A120,Data!$DT:$DT,0)-1,MATCH($B120&amp;"/"&amp;D$1,Data!$1:$1,0)-1)))</f>
        <v/>
      </c>
      <c r="E120" s="203" t="str">
        <f ca="1">IF(ISERROR(OFFSET(Data!$A$1,MATCH($A120,Data!$DT:$DT,0)-1,MATCH($B120&amp;"/"&amp;E$1,Data!$1:$1,0)-1))=TRUE,"",IF(OFFSET(Data!$A$1,MATCH($A120,Data!$DT:$DT,0)-1,MATCH($B120&amp;"/"&amp;E$1,Data!$1:$1,0)-1)=0,"",OFFSET(Data!$A$1,MATCH($A120,Data!$DT:$DT,0)-1,MATCH($B120&amp;"/"&amp;E$1,Data!$1:$1,0)-1)))</f>
        <v/>
      </c>
      <c r="F120" s="203" t="str">
        <f ca="1">IF(ISERROR(OFFSET(Data!$A$1,MATCH($A120,Data!$DT:$DT,0)-1,MATCH($B120&amp;"/"&amp;F$1,Data!$1:$1,0)-1))=TRUE,"",IF(OFFSET(Data!$A$1,MATCH($A120,Data!$DT:$DT,0)-1,MATCH($B120&amp;"/"&amp;F$1,Data!$1:$1,0)-1)=0,"",OFFSET(Data!$A$1,MATCH($A120,Data!$DT:$DT,0)-1,MATCH($B120&amp;"/"&amp;F$1,Data!$1:$1,0)-1)))</f>
        <v/>
      </c>
      <c r="G120" s="203" t="str">
        <f ca="1">IF(ISERROR(OFFSET(Data!$A$1,MATCH($A120,Data!$DT:$DT,0)-1,MATCH($B120&amp;"/"&amp;G$1,Data!$1:$1,0)-1))=TRUE,"",IF(OFFSET(Data!$A$1,MATCH($A120,Data!$DT:$DT,0)-1,MATCH($B120&amp;"/"&amp;G$1,Data!$1:$1,0)-1)=0,"",OFFSET(Data!$A$1,MATCH($A120,Data!$DT:$DT,0)-1,MATCH($B120&amp;"/"&amp;G$1,Data!$1:$1,0)-1)))</f>
        <v/>
      </c>
      <c r="H120" s="203" t="str">
        <f ca="1">IF(ISERROR(OFFSET(Data!$A$1,MATCH($A120,Data!$DT:$DT,0)-1,MATCH($B120&amp;"/"&amp;H$1,Data!$1:$1,0)-1))=TRUE,"",IF(OFFSET(Data!$A$1,MATCH($A120,Data!$DT:$DT,0)-1,MATCH($B120&amp;"/"&amp;H$1,Data!$1:$1,0)-1)=0,"",OFFSET(Data!$A$1,MATCH($A120,Data!$DT:$DT,0)-1,MATCH($B120&amp;"/"&amp;H$1,Data!$1:$1,0)-1)))</f>
        <v/>
      </c>
      <c r="I120" s="203" t="str">
        <f ca="1">IF(ISERROR(OFFSET(Data!$A$1,MATCH($A120,Data!$DT:$DT,0)-1,MATCH($B120&amp;"/"&amp;I$1,Data!$1:$1,0)-1))=TRUE,"",IF(OFFSET(Data!$A$1,MATCH($A120,Data!$DT:$DT,0)-1,MATCH($B120&amp;"/"&amp;I$1,Data!$1:$1,0)-1)=0,"",OFFSET(Data!$A$1,MATCH($A120,Data!$DT:$DT,0)-1,MATCH($B120&amp;"/"&amp;I$1,Data!$1:$1,0)-1)))</f>
        <v/>
      </c>
      <c r="J120" s="203" t="str">
        <f ca="1">IF(ISERROR(OFFSET(Data!$A$1,MATCH($A120,Data!$DT:$DT,0)-1,MATCH($B120&amp;"/"&amp;J$1,Data!$1:$1,0)-1))=TRUE,"",IF(OFFSET(Data!$A$1,MATCH($A120,Data!$DT:$DT,0)-1,MATCH($B120&amp;"/"&amp;J$1,Data!$1:$1,0)-1)=0,"",OFFSET(Data!$A$1,MATCH($A120,Data!$DT:$DT,0)-1,MATCH($B120&amp;"/"&amp;J$1,Data!$1:$1,0)-1)))</f>
        <v/>
      </c>
      <c r="K120" s="203" t="str">
        <f ca="1">IF(ISERROR(OFFSET(Data!$A$1,MATCH($A120,Data!$DT:$DT,0)-1,MATCH($B120&amp;"/"&amp;K$1,Data!$1:$1,0)-1))=TRUE,"",IF(OFFSET(Data!$A$1,MATCH($A120,Data!$DT:$DT,0)-1,MATCH($B120&amp;"/"&amp;K$1,Data!$1:$1,0)-1)=0,"",OFFSET(Data!$A$1,MATCH($A120,Data!$DT:$DT,0)-1,MATCH($B120&amp;"/"&amp;K$1,Data!$1:$1,0)-1)))</f>
        <v/>
      </c>
      <c r="L120" s="203" t="str">
        <f ca="1">IF(ISERROR(OFFSET(Data!$A$1,MATCH($A120,Data!$DT:$DT,0)-1,MATCH($B120&amp;"/"&amp;L$1,Data!$1:$1,0)-1))=TRUE,"",IF(OFFSET(Data!$A$1,MATCH($A120,Data!$DT:$DT,0)-1,MATCH($B120&amp;"/"&amp;L$1,Data!$1:$1,0)-1)=0,"",OFFSET(Data!$A$1,MATCH($A120,Data!$DT:$DT,0)-1,MATCH($B120&amp;"/"&amp;L$1,Data!$1:$1,0)-1)))</f>
        <v/>
      </c>
      <c r="M120" s="203" t="str">
        <f ca="1">IF(ISERROR(OFFSET(Data!$A$1,MATCH($A120,Data!$DT:$DT,0)-1,MATCH($B120&amp;"/"&amp;M$1,Data!$1:$1,0)-1))=TRUE,"",IF(OFFSET(Data!$A$1,MATCH($A120,Data!$DT:$DT,0)-1,MATCH($B120&amp;"/"&amp;M$1,Data!$1:$1,0)-1)=0,"",OFFSET(Data!$A$1,MATCH($A120,Data!$DT:$DT,0)-1,MATCH($B120&amp;"/"&amp;M$1,Data!$1:$1,0)-1)))</f>
        <v/>
      </c>
      <c r="N120" s="203" t="str">
        <f ca="1">IF(ISERROR(OFFSET(Data!$A$1,MATCH($A120,Data!$DT:$DT,0)-1,MATCH($B120&amp;"/"&amp;N$1,Data!$1:$1,0)-1))=TRUE,"",IF(OFFSET(Data!$A$1,MATCH($A120,Data!$DT:$DT,0)-1,MATCH($B120&amp;"/"&amp;N$1,Data!$1:$1,0)-1)=0,"",OFFSET(Data!$A$1,MATCH($A120,Data!$DT:$DT,0)-1,MATCH($B120&amp;"/"&amp;N$1,Data!$1:$1,0)-1)))</f>
        <v/>
      </c>
      <c r="O120" s="203" t="str">
        <f ca="1">IF(ISERROR(OFFSET(Data!$A$1,MATCH($A120,Data!$DT:$DT,0)-1,MATCH($B120&amp;"/"&amp;O$1,Data!$1:$1,0)-1))=TRUE,"",IF(OFFSET(Data!$A$1,MATCH($A120,Data!$DT:$DT,0)-1,MATCH($B120&amp;"/"&amp;O$1,Data!$1:$1,0)-1)=0,"",OFFSET(Data!$A$1,MATCH($A120,Data!$DT:$DT,0)-1,MATCH($B120&amp;"/"&amp;O$1,Data!$1:$1,0)-1)))</f>
        <v/>
      </c>
      <c r="P120" s="203" t="str">
        <f ca="1">IF(ISERROR(OFFSET(Data!$A$1,MATCH($A120,Data!$DT:$DT,0)-1,MATCH($B120&amp;"/"&amp;P$1,Data!$1:$1,0)-1))=TRUE,"",IF(OFFSET(Data!$A$1,MATCH($A120,Data!$DT:$DT,0)-1,MATCH($B120&amp;"/"&amp;P$1,Data!$1:$1,0)-1)=0,"",OFFSET(Data!$A$1,MATCH($A120,Data!$DT:$DT,0)-1,MATCH($B120&amp;"/"&amp;P$1,Data!$1:$1,0)-1)))</f>
        <v/>
      </c>
      <c r="Q120" s="203" t="str">
        <f ca="1">IF(ISERROR(OFFSET(Data!$A$1,MATCH($A120,Data!$DT:$DT,0)-1,MATCH($B120&amp;"/"&amp;Q$1,Data!$1:$1,0)-1))=TRUE,"",IF(OFFSET(Data!$A$1,MATCH($A120,Data!$DT:$DT,0)-1,MATCH($B120&amp;"/"&amp;Q$1,Data!$1:$1,0)-1)=0,"",OFFSET(Data!$A$1,MATCH($A120,Data!$DT:$DT,0)-1,MATCH($B120&amp;"/"&amp;Q$1,Data!$1:$1,0)-1)))</f>
        <v/>
      </c>
      <c r="R120" s="203" t="str">
        <f ca="1">IF(ISERROR(OFFSET(Data!$A$1,MATCH($A120,Data!$DT:$DT,0)-1,MATCH($B120&amp;"/"&amp;R$1,Data!$1:$1,0)-1))=TRUE,"",IF(OFFSET(Data!$A$1,MATCH($A120,Data!$DT:$DT,0)-1,MATCH($B120&amp;"/"&amp;R$1,Data!$1:$1,0)-1)=0,"",OFFSET(Data!$A$1,MATCH($A120,Data!$DT:$DT,0)-1,MATCH($B120&amp;"/"&amp;R$1,Data!$1:$1,0)-1)))</f>
        <v/>
      </c>
      <c r="S120" s="203" t="str">
        <f ca="1">IF(ISERROR(OFFSET(Data!$A$1,MATCH($A120,Data!$DT:$DT,0)-1,MATCH($B120&amp;"/"&amp;S$1,Data!$1:$1,0)-1))=TRUE,"",IF(OFFSET(Data!$A$1,MATCH($A120,Data!$DT:$DT,0)-1,MATCH($B120&amp;"/"&amp;S$1,Data!$1:$1,0)-1)=0,"",OFFSET(Data!$A$1,MATCH($A120,Data!$DT:$DT,0)-1,MATCH($B120&amp;"/"&amp;S$1,Data!$1:$1,0)-1)))</f>
        <v/>
      </c>
      <c r="T120" s="203" t="str">
        <f ca="1">IF(ISERROR(OFFSET(Data!$A$1,MATCH($A120,Data!$DT:$DT,0)-1,MATCH($B120&amp;"/"&amp;T$1,Data!$1:$1,0)-1))=TRUE,"",IF(OFFSET(Data!$A$1,MATCH($A120,Data!$DT:$DT,0)-1,MATCH($B120&amp;"/"&amp;T$1,Data!$1:$1,0)-1)=0,"",OFFSET(Data!$A$1,MATCH($A120,Data!$DT:$DT,0)-1,MATCH($B120&amp;"/"&amp;T$1,Data!$1:$1,0)-1)))</f>
        <v/>
      </c>
      <c r="U120" s="207" t="str">
        <f ca="1">IF(ISERROR(OFFSET(Data!$A$1,MATCH($A120,Data!$DT:$DT,0)-1,MATCH($B120&amp;"/"&amp;U$1,Data!$1:$1,0)-1))=TRUE,"",IF(OFFSET(Data!$A$1,MATCH($A120,Data!$DT:$DT,0)-1,MATCH($B120&amp;"/"&amp;U$1,Data!$1:$1,0)-1)=0,"",OFFSET(Data!$A$1,MATCH($A120,Data!$DT:$DT,0)-1,MATCH($B120&amp;"/"&amp;U$1,Data!$1:$1,0)-1)))</f>
        <v/>
      </c>
      <c r="V120" s="203" t="str">
        <f ca="1">IF(ISERROR(OFFSET(Data!$A$1,MATCH($A120,Data!$DT:$DT,0)-1,MATCH($B120&amp;"/"&amp;V$1,Data!$1:$1,0)-1))=TRUE,"",IF(OFFSET(Data!$A$1,MATCH($A120,Data!$DT:$DT,0)-1,MATCH($B120&amp;"/"&amp;V$1,Data!$1:$1,0)-1)=0,"",OFFSET(Data!$A$1,MATCH($A120,Data!$DT:$DT,0)-1,MATCH($B120&amp;"/"&amp;V$1,Data!$1:$1,0)-1)))</f>
        <v/>
      </c>
      <c r="W120" s="208" t="str">
        <f ca="1">IF(ISERROR(OFFSET(Data!$A$1,MATCH($A120,Data!$DT:$DT,0)-1,MATCH($B120&amp;"/"&amp;W$1,Data!$1:$1,0)-1))=TRUE,"",IF(OFFSET(Data!$A$1,MATCH($A120,Data!$DT:$DT,0)-1,MATCH($B120&amp;"/"&amp;W$1,Data!$1:$1,0)-1)=0,"",OFFSET(Data!$A$1,MATCH($A120,Data!$DT:$DT,0)-1,MATCH($B120&amp;"/"&amp;W$1,Data!$1:$1,0)-1)))</f>
        <v/>
      </c>
      <c r="X120" s="208" t="str">
        <f ca="1">IF(ISERROR(OFFSET(Data!$A$1,MATCH($A120,Data!$DT:$DT,0)-1,MATCH($B120&amp;"/"&amp;X$1,Data!$1:$1,0)-1))=TRUE,"",IF(OFFSET(Data!$A$1,MATCH($A120,Data!$DT:$DT,0)-1,MATCH($B120&amp;"/"&amp;X$1,Data!$1:$1,0)-1)=0,"",OFFSET(Data!$A$1,MATCH($A120,Data!$DT:$DT,0)-1,MATCH($B120&amp;"/"&amp;X$1,Data!$1:$1,0)-1)))</f>
        <v/>
      </c>
      <c r="Y120" s="208" t="str">
        <f ca="1">IF(ISERROR(OFFSET(Data!$A$1,MATCH($A120,Data!$DT:$DT,0)-1,MATCH($B120&amp;"/"&amp;Y$1,Data!$1:$1,0)-1))=TRUE,"",IF(OFFSET(Data!$A$1,MATCH($A120,Data!$DT:$DT,0)-1,MATCH($B120&amp;"/"&amp;Y$1,Data!$1:$1,0)-1)=0,"",OFFSET(Data!$A$1,MATCH($A120,Data!$DT:$DT,0)-1,MATCH($B120&amp;"/"&amp;Y$1,Data!$1:$1,0)-1)))</f>
        <v/>
      </c>
      <c r="Z120" s="208" t="str">
        <f ca="1">IF(ISERROR(OFFSET(Data!$A$1,MATCH($A120,Data!$DT:$DT,0)-1,MATCH($B120&amp;"/"&amp;Z$1,Data!$1:$1,0)-1))=TRUE,"",IF(OFFSET(Data!$A$1,MATCH($A120,Data!$DT:$DT,0)-1,MATCH($B120&amp;"/"&amp;Z$1,Data!$1:$1,0)-1)=0,"",OFFSET(Data!$A$1,MATCH($A120,Data!$DT:$DT,0)-1,MATCH($B120&amp;"/"&amp;Z$1,Data!$1:$1,0)-1)))</f>
        <v/>
      </c>
      <c r="AA120" s="208" t="str">
        <f ca="1">IF(ISERROR(OFFSET(Data!$A$1,MATCH($A120,Data!$DT:$DT,0)-1,MATCH($B120&amp;"/"&amp;AA$1,Data!$1:$1,0)-1))=TRUE,"",IF(OFFSET(Data!$A$1,MATCH($A120,Data!$DT:$DT,0)-1,MATCH($B120&amp;"/"&amp;AA$1,Data!$1:$1,0)-1)=0,"",OFFSET(Data!$A$1,MATCH($A120,Data!$DT:$DT,0)-1,MATCH($B120&amp;"/"&amp;AA$1,Data!$1:$1,0)-1)))</f>
        <v/>
      </c>
      <c r="AB120" s="208" t="str">
        <f ca="1">IF(ISERROR(OFFSET(Data!$A$1,MATCH($A120,Data!$DT:$DT,0)-1,MATCH($B120&amp;"/"&amp;AB$1,Data!$1:$1,0)-1))=TRUE,"",IF(OFFSET(Data!$A$1,MATCH($A120,Data!$DT:$DT,0)-1,MATCH($B120&amp;"/"&amp;AB$1,Data!$1:$1,0)-1)=0,"",OFFSET(Data!$A$1,MATCH($A120,Data!$DT:$DT,0)-1,MATCH($B120&amp;"/"&amp;AB$1,Data!$1:$1,0)-1)))</f>
        <v/>
      </c>
      <c r="AC120" s="208" t="str">
        <f ca="1">IF(ISERROR(OFFSET(Data!$A$1,MATCH($A120,Data!$DT:$DT,0)-1,MATCH($B120&amp;"/"&amp;AC$1,Data!$1:$1,0)-1))=TRUE,"",IF(OFFSET(Data!$A$1,MATCH($A120,Data!$DT:$DT,0)-1,MATCH($B120&amp;"/"&amp;AC$1,Data!$1:$1,0)-1)=0,"",OFFSET(Data!$A$1,MATCH($A120,Data!$DT:$DT,0)-1,MATCH($B120&amp;"/"&amp;AC$1,Data!$1:$1,0)-1)))</f>
        <v/>
      </c>
    </row>
    <row r="121" spans="1:29" s="203" customFormat="1" x14ac:dyDescent="0.25">
      <c r="A121" s="203" t="s">
        <v>85</v>
      </c>
      <c r="B121" s="203" t="s">
        <v>32</v>
      </c>
      <c r="C121" s="203" t="str">
        <f ca="1">IF(ISERROR(OFFSET(Data!$A$1,MATCH($A121,Data!$DT:$DT,0)-1,MATCH($B121&amp;"/"&amp;C$1,Data!$1:$1,0)-1))=TRUE,"",IF(OFFSET(Data!$A$1,MATCH($A121,Data!$DT:$DT,0)-1,MATCH($B121&amp;"/"&amp;C$1,Data!$1:$1,0)-1)=0,"",OFFSET(Data!$A$1,MATCH($A121,Data!$DT:$DT,0)-1,MATCH($B121&amp;"/"&amp;C$1,Data!$1:$1,0)-1)))</f>
        <v/>
      </c>
      <c r="D121" s="203" t="str">
        <f ca="1">IF(ISERROR(OFFSET(Data!$A$1,MATCH($A121,Data!$DT:$DT,0)-1,MATCH($B121&amp;"/"&amp;D$1,Data!$1:$1,0)-1))=TRUE,"",IF(OFFSET(Data!$A$1,MATCH($A121,Data!$DT:$DT,0)-1,MATCH($B121&amp;"/"&amp;D$1,Data!$1:$1,0)-1)=0,"",OFFSET(Data!$A$1,MATCH($A121,Data!$DT:$DT,0)-1,MATCH($B121&amp;"/"&amp;D$1,Data!$1:$1,0)-1)))</f>
        <v/>
      </c>
      <c r="E121" s="203" t="str">
        <f ca="1">IF(ISERROR(OFFSET(Data!$A$1,MATCH($A121,Data!$DT:$DT,0)-1,MATCH($B121&amp;"/"&amp;E$1,Data!$1:$1,0)-1))=TRUE,"",IF(OFFSET(Data!$A$1,MATCH($A121,Data!$DT:$DT,0)-1,MATCH($B121&amp;"/"&amp;E$1,Data!$1:$1,0)-1)=0,"",OFFSET(Data!$A$1,MATCH($A121,Data!$DT:$DT,0)-1,MATCH($B121&amp;"/"&amp;E$1,Data!$1:$1,0)-1)))</f>
        <v/>
      </c>
      <c r="F121" s="203" t="str">
        <f ca="1">IF(ISERROR(OFFSET(Data!$A$1,MATCH($A121,Data!$DT:$DT,0)-1,MATCH($B121&amp;"/"&amp;F$1,Data!$1:$1,0)-1))=TRUE,"",IF(OFFSET(Data!$A$1,MATCH($A121,Data!$DT:$DT,0)-1,MATCH($B121&amp;"/"&amp;F$1,Data!$1:$1,0)-1)=0,"",OFFSET(Data!$A$1,MATCH($A121,Data!$DT:$DT,0)-1,MATCH($B121&amp;"/"&amp;F$1,Data!$1:$1,0)-1)))</f>
        <v/>
      </c>
      <c r="G121" s="203" t="str">
        <f ca="1">IF(ISERROR(OFFSET(Data!$A$1,MATCH($A121,Data!$DT:$DT,0)-1,MATCH($B121&amp;"/"&amp;G$1,Data!$1:$1,0)-1))=TRUE,"",IF(OFFSET(Data!$A$1,MATCH($A121,Data!$DT:$DT,0)-1,MATCH($B121&amp;"/"&amp;G$1,Data!$1:$1,0)-1)=0,"",OFFSET(Data!$A$1,MATCH($A121,Data!$DT:$DT,0)-1,MATCH($B121&amp;"/"&amp;G$1,Data!$1:$1,0)-1)))</f>
        <v/>
      </c>
      <c r="H121" s="203" t="str">
        <f ca="1">IF(ISERROR(OFFSET(Data!$A$1,MATCH($A121,Data!$DT:$DT,0)-1,MATCH($B121&amp;"/"&amp;H$1,Data!$1:$1,0)-1))=TRUE,"",IF(OFFSET(Data!$A$1,MATCH($A121,Data!$DT:$DT,0)-1,MATCH($B121&amp;"/"&amp;H$1,Data!$1:$1,0)-1)=0,"",OFFSET(Data!$A$1,MATCH($A121,Data!$DT:$DT,0)-1,MATCH($B121&amp;"/"&amp;H$1,Data!$1:$1,0)-1)))</f>
        <v/>
      </c>
      <c r="I121" s="203" t="str">
        <f ca="1">IF(ISERROR(OFFSET(Data!$A$1,MATCH($A121,Data!$DT:$DT,0)-1,MATCH($B121&amp;"/"&amp;I$1,Data!$1:$1,0)-1))=TRUE,"",IF(OFFSET(Data!$A$1,MATCH($A121,Data!$DT:$DT,0)-1,MATCH($B121&amp;"/"&amp;I$1,Data!$1:$1,0)-1)=0,"",OFFSET(Data!$A$1,MATCH($A121,Data!$DT:$DT,0)-1,MATCH($B121&amp;"/"&amp;I$1,Data!$1:$1,0)-1)))</f>
        <v/>
      </c>
      <c r="J121" s="203" t="str">
        <f ca="1">IF(ISERROR(OFFSET(Data!$A$1,MATCH($A121,Data!$DT:$DT,0)-1,MATCH($B121&amp;"/"&amp;J$1,Data!$1:$1,0)-1))=TRUE,"",IF(OFFSET(Data!$A$1,MATCH($A121,Data!$DT:$DT,0)-1,MATCH($B121&amp;"/"&amp;J$1,Data!$1:$1,0)-1)=0,"",OFFSET(Data!$A$1,MATCH($A121,Data!$DT:$DT,0)-1,MATCH($B121&amp;"/"&amp;J$1,Data!$1:$1,0)-1)))</f>
        <v/>
      </c>
      <c r="K121" s="203" t="str">
        <f ca="1">IF(ISERROR(OFFSET(Data!$A$1,MATCH($A121,Data!$DT:$DT,0)-1,MATCH($B121&amp;"/"&amp;K$1,Data!$1:$1,0)-1))=TRUE,"",IF(OFFSET(Data!$A$1,MATCH($A121,Data!$DT:$DT,0)-1,MATCH($B121&amp;"/"&amp;K$1,Data!$1:$1,0)-1)=0,"",OFFSET(Data!$A$1,MATCH($A121,Data!$DT:$DT,0)-1,MATCH($B121&amp;"/"&amp;K$1,Data!$1:$1,0)-1)))</f>
        <v/>
      </c>
      <c r="L121" s="203" t="str">
        <f ca="1">IF(ISERROR(OFFSET(Data!$A$1,MATCH($A121,Data!$DT:$DT,0)-1,MATCH($B121&amp;"/"&amp;L$1,Data!$1:$1,0)-1))=TRUE,"",IF(OFFSET(Data!$A$1,MATCH($A121,Data!$DT:$DT,0)-1,MATCH($B121&amp;"/"&amp;L$1,Data!$1:$1,0)-1)=0,"",OFFSET(Data!$A$1,MATCH($A121,Data!$DT:$DT,0)-1,MATCH($B121&amp;"/"&amp;L$1,Data!$1:$1,0)-1)))</f>
        <v/>
      </c>
      <c r="M121" s="203" t="str">
        <f ca="1">IF(ISERROR(OFFSET(Data!$A$1,MATCH($A121,Data!$DT:$DT,0)-1,MATCH($B121&amp;"/"&amp;M$1,Data!$1:$1,0)-1))=TRUE,"",IF(OFFSET(Data!$A$1,MATCH($A121,Data!$DT:$DT,0)-1,MATCH($B121&amp;"/"&amp;M$1,Data!$1:$1,0)-1)=0,"",OFFSET(Data!$A$1,MATCH($A121,Data!$DT:$DT,0)-1,MATCH($B121&amp;"/"&amp;M$1,Data!$1:$1,0)-1)))</f>
        <v/>
      </c>
      <c r="N121" s="203" t="str">
        <f ca="1">IF(ISERROR(OFFSET(Data!$A$1,MATCH($A121,Data!$DT:$DT,0)-1,MATCH($B121&amp;"/"&amp;N$1,Data!$1:$1,0)-1))=TRUE,"",IF(OFFSET(Data!$A$1,MATCH($A121,Data!$DT:$DT,0)-1,MATCH($B121&amp;"/"&amp;N$1,Data!$1:$1,0)-1)=0,"",OFFSET(Data!$A$1,MATCH($A121,Data!$DT:$DT,0)-1,MATCH($B121&amp;"/"&amp;N$1,Data!$1:$1,0)-1)))</f>
        <v/>
      </c>
      <c r="O121" s="203" t="str">
        <f ca="1">IF(ISERROR(OFFSET(Data!$A$1,MATCH($A121,Data!$DT:$DT,0)-1,MATCH($B121&amp;"/"&amp;O$1,Data!$1:$1,0)-1))=TRUE,"",IF(OFFSET(Data!$A$1,MATCH($A121,Data!$DT:$DT,0)-1,MATCH($B121&amp;"/"&amp;O$1,Data!$1:$1,0)-1)=0,"",OFFSET(Data!$A$1,MATCH($A121,Data!$DT:$DT,0)-1,MATCH($B121&amp;"/"&amp;O$1,Data!$1:$1,0)-1)))</f>
        <v/>
      </c>
      <c r="P121" s="203" t="str">
        <f ca="1">IF(ISERROR(OFFSET(Data!$A$1,MATCH($A121,Data!$DT:$DT,0)-1,MATCH($B121&amp;"/"&amp;P$1,Data!$1:$1,0)-1))=TRUE,"",IF(OFFSET(Data!$A$1,MATCH($A121,Data!$DT:$DT,0)-1,MATCH($B121&amp;"/"&amp;P$1,Data!$1:$1,0)-1)=0,"",OFFSET(Data!$A$1,MATCH($A121,Data!$DT:$DT,0)-1,MATCH($B121&amp;"/"&amp;P$1,Data!$1:$1,0)-1)))</f>
        <v/>
      </c>
      <c r="Q121" s="203" t="str">
        <f ca="1">IF(ISERROR(OFFSET(Data!$A$1,MATCH($A121,Data!$DT:$DT,0)-1,MATCH($B121&amp;"/"&amp;Q$1,Data!$1:$1,0)-1))=TRUE,"",IF(OFFSET(Data!$A$1,MATCH($A121,Data!$DT:$DT,0)-1,MATCH($B121&amp;"/"&amp;Q$1,Data!$1:$1,0)-1)=0,"",OFFSET(Data!$A$1,MATCH($A121,Data!$DT:$DT,0)-1,MATCH($B121&amp;"/"&amp;Q$1,Data!$1:$1,0)-1)))</f>
        <v/>
      </c>
      <c r="R121" s="203" t="str">
        <f ca="1">IF(ISERROR(OFFSET(Data!$A$1,MATCH($A121,Data!$DT:$DT,0)-1,MATCH($B121&amp;"/"&amp;R$1,Data!$1:$1,0)-1))=TRUE,"",IF(OFFSET(Data!$A$1,MATCH($A121,Data!$DT:$DT,0)-1,MATCH($B121&amp;"/"&amp;R$1,Data!$1:$1,0)-1)=0,"",OFFSET(Data!$A$1,MATCH($A121,Data!$DT:$DT,0)-1,MATCH($B121&amp;"/"&amp;R$1,Data!$1:$1,0)-1)))</f>
        <v/>
      </c>
      <c r="S121" s="203" t="str">
        <f ca="1">IF(ISERROR(OFFSET(Data!$A$1,MATCH($A121,Data!$DT:$DT,0)-1,MATCH($B121&amp;"/"&amp;S$1,Data!$1:$1,0)-1))=TRUE,"",IF(OFFSET(Data!$A$1,MATCH($A121,Data!$DT:$DT,0)-1,MATCH($B121&amp;"/"&amp;S$1,Data!$1:$1,0)-1)=0,"",OFFSET(Data!$A$1,MATCH($A121,Data!$DT:$DT,0)-1,MATCH($B121&amp;"/"&amp;S$1,Data!$1:$1,0)-1)))</f>
        <v/>
      </c>
      <c r="T121" s="203" t="str">
        <f ca="1">IF(ISERROR(OFFSET(Data!$A$1,MATCH($A121,Data!$DT:$DT,0)-1,MATCH($B121&amp;"/"&amp;T$1,Data!$1:$1,0)-1))=TRUE,"",IF(OFFSET(Data!$A$1,MATCH($A121,Data!$DT:$DT,0)-1,MATCH($B121&amp;"/"&amp;T$1,Data!$1:$1,0)-1)=0,"",OFFSET(Data!$A$1,MATCH($A121,Data!$DT:$DT,0)-1,MATCH($B121&amp;"/"&amp;T$1,Data!$1:$1,0)-1)))</f>
        <v/>
      </c>
      <c r="U121" s="207" t="str">
        <f ca="1">IF(ISERROR(OFFSET(Data!$A$1,MATCH($A121,Data!$DT:$DT,0)-1,MATCH($B121&amp;"/"&amp;U$1,Data!$1:$1,0)-1))=TRUE,"",IF(OFFSET(Data!$A$1,MATCH($A121,Data!$DT:$DT,0)-1,MATCH($B121&amp;"/"&amp;U$1,Data!$1:$1,0)-1)=0,"",OFFSET(Data!$A$1,MATCH($A121,Data!$DT:$DT,0)-1,MATCH($B121&amp;"/"&amp;U$1,Data!$1:$1,0)-1)))</f>
        <v/>
      </c>
      <c r="V121" s="203" t="str">
        <f ca="1">IF(ISERROR(OFFSET(Data!$A$1,MATCH($A121,Data!$DT:$DT,0)-1,MATCH($B121&amp;"/"&amp;V$1,Data!$1:$1,0)-1))=TRUE,"",IF(OFFSET(Data!$A$1,MATCH($A121,Data!$DT:$DT,0)-1,MATCH($B121&amp;"/"&amp;V$1,Data!$1:$1,0)-1)=0,"",OFFSET(Data!$A$1,MATCH($A121,Data!$DT:$DT,0)-1,MATCH($B121&amp;"/"&amp;V$1,Data!$1:$1,0)-1)))</f>
        <v/>
      </c>
      <c r="W121" s="208" t="str">
        <f ca="1">IF(ISERROR(OFFSET(Data!$A$1,MATCH($A121,Data!$DT:$DT,0)-1,MATCH($B121&amp;"/"&amp;W$1,Data!$1:$1,0)-1))=TRUE,"",IF(OFFSET(Data!$A$1,MATCH($A121,Data!$DT:$DT,0)-1,MATCH($B121&amp;"/"&amp;W$1,Data!$1:$1,0)-1)=0,"",OFFSET(Data!$A$1,MATCH($A121,Data!$DT:$DT,0)-1,MATCH($B121&amp;"/"&amp;W$1,Data!$1:$1,0)-1)))</f>
        <v/>
      </c>
      <c r="X121" s="208" t="str">
        <f ca="1">IF(ISERROR(OFFSET(Data!$A$1,MATCH($A121,Data!$DT:$DT,0)-1,MATCH($B121&amp;"/"&amp;X$1,Data!$1:$1,0)-1))=TRUE,"",IF(OFFSET(Data!$A$1,MATCH($A121,Data!$DT:$DT,0)-1,MATCH($B121&amp;"/"&amp;X$1,Data!$1:$1,0)-1)=0,"",OFFSET(Data!$A$1,MATCH($A121,Data!$DT:$DT,0)-1,MATCH($B121&amp;"/"&amp;X$1,Data!$1:$1,0)-1)))</f>
        <v/>
      </c>
      <c r="Y121" s="208" t="str">
        <f ca="1">IF(ISERROR(OFFSET(Data!$A$1,MATCH($A121,Data!$DT:$DT,0)-1,MATCH($B121&amp;"/"&amp;Y$1,Data!$1:$1,0)-1))=TRUE,"",IF(OFFSET(Data!$A$1,MATCH($A121,Data!$DT:$DT,0)-1,MATCH($B121&amp;"/"&amp;Y$1,Data!$1:$1,0)-1)=0,"",OFFSET(Data!$A$1,MATCH($A121,Data!$DT:$DT,0)-1,MATCH($B121&amp;"/"&amp;Y$1,Data!$1:$1,0)-1)))</f>
        <v/>
      </c>
      <c r="Z121" s="208" t="str">
        <f ca="1">IF(ISERROR(OFFSET(Data!$A$1,MATCH($A121,Data!$DT:$DT,0)-1,MATCH($B121&amp;"/"&amp;Z$1,Data!$1:$1,0)-1))=TRUE,"",IF(OFFSET(Data!$A$1,MATCH($A121,Data!$DT:$DT,0)-1,MATCH($B121&amp;"/"&amp;Z$1,Data!$1:$1,0)-1)=0,"",OFFSET(Data!$A$1,MATCH($A121,Data!$DT:$DT,0)-1,MATCH($B121&amp;"/"&amp;Z$1,Data!$1:$1,0)-1)))</f>
        <v/>
      </c>
      <c r="AA121" s="208" t="str">
        <f ca="1">IF(ISERROR(OFFSET(Data!$A$1,MATCH($A121,Data!$DT:$DT,0)-1,MATCH($B121&amp;"/"&amp;AA$1,Data!$1:$1,0)-1))=TRUE,"",IF(OFFSET(Data!$A$1,MATCH($A121,Data!$DT:$DT,0)-1,MATCH($B121&amp;"/"&amp;AA$1,Data!$1:$1,0)-1)=0,"",OFFSET(Data!$A$1,MATCH($A121,Data!$DT:$DT,0)-1,MATCH($B121&amp;"/"&amp;AA$1,Data!$1:$1,0)-1)))</f>
        <v/>
      </c>
      <c r="AB121" s="208" t="str">
        <f ca="1">IF(ISERROR(OFFSET(Data!$A$1,MATCH($A121,Data!$DT:$DT,0)-1,MATCH($B121&amp;"/"&amp;AB$1,Data!$1:$1,0)-1))=TRUE,"",IF(OFFSET(Data!$A$1,MATCH($A121,Data!$DT:$DT,0)-1,MATCH($B121&amp;"/"&amp;AB$1,Data!$1:$1,0)-1)=0,"",OFFSET(Data!$A$1,MATCH($A121,Data!$DT:$DT,0)-1,MATCH($B121&amp;"/"&amp;AB$1,Data!$1:$1,0)-1)))</f>
        <v/>
      </c>
      <c r="AC121" s="208" t="str">
        <f ca="1">IF(ISERROR(OFFSET(Data!$A$1,MATCH($A121,Data!$DT:$DT,0)-1,MATCH($B121&amp;"/"&amp;AC$1,Data!$1:$1,0)-1))=TRUE,"",IF(OFFSET(Data!$A$1,MATCH($A121,Data!$DT:$DT,0)-1,MATCH($B121&amp;"/"&amp;AC$1,Data!$1:$1,0)-1)=0,"",OFFSET(Data!$A$1,MATCH($A121,Data!$DT:$DT,0)-1,MATCH($B121&amp;"/"&amp;AC$1,Data!$1:$1,0)-1)))</f>
        <v/>
      </c>
    </row>
    <row r="122" spans="1:29" s="203" customFormat="1" x14ac:dyDescent="0.25">
      <c r="U122" s="207"/>
      <c r="W122" s="208"/>
      <c r="X122" s="208"/>
      <c r="Y122" s="208"/>
      <c r="Z122" s="208"/>
      <c r="AA122" s="208"/>
      <c r="AB122" s="208"/>
      <c r="AC122" s="208"/>
    </row>
    <row r="123" spans="1:29" s="203" customFormat="1" x14ac:dyDescent="0.25">
      <c r="U123" s="207"/>
      <c r="W123" s="208"/>
      <c r="X123" s="208"/>
      <c r="Y123" s="208"/>
      <c r="Z123" s="208"/>
      <c r="AA123" s="208"/>
      <c r="AB123" s="208"/>
      <c r="AC123" s="208"/>
    </row>
    <row r="124" spans="1:29" s="203" customFormat="1" x14ac:dyDescent="0.25">
      <c r="U124" s="207"/>
      <c r="W124" s="208"/>
      <c r="X124" s="208"/>
      <c r="Y124" s="208"/>
      <c r="Z124" s="208"/>
      <c r="AA124" s="208"/>
      <c r="AB124" s="208"/>
      <c r="AC124" s="208"/>
    </row>
    <row r="125" spans="1:29" s="203" customFormat="1" x14ac:dyDescent="0.25">
      <c r="U125" s="207"/>
      <c r="W125" s="208"/>
      <c r="X125" s="208"/>
      <c r="Y125" s="208"/>
      <c r="Z125" s="208"/>
      <c r="AA125" s="208"/>
      <c r="AB125" s="208"/>
      <c r="AC125" s="208"/>
    </row>
    <row r="126" spans="1:29" s="203" customFormat="1" x14ac:dyDescent="0.25">
      <c r="U126" s="207"/>
      <c r="W126" s="208"/>
      <c r="X126" s="208"/>
      <c r="Y126" s="208"/>
      <c r="Z126" s="208"/>
      <c r="AA126" s="208"/>
      <c r="AB126" s="208"/>
      <c r="AC126" s="208"/>
    </row>
    <row r="127" spans="1:29" s="203" customFormat="1" x14ac:dyDescent="0.25">
      <c r="U127" s="207"/>
      <c r="W127" s="208"/>
      <c r="X127" s="208"/>
      <c r="Y127" s="208"/>
      <c r="Z127" s="208"/>
      <c r="AA127" s="208"/>
      <c r="AB127" s="208"/>
      <c r="AC127" s="208"/>
    </row>
    <row r="128" spans="1:29" s="203" customFormat="1" x14ac:dyDescent="0.25">
      <c r="U128" s="207"/>
      <c r="W128" s="208"/>
      <c r="X128" s="208"/>
      <c r="Y128" s="208"/>
      <c r="Z128" s="208"/>
      <c r="AA128" s="208"/>
      <c r="AB128" s="208"/>
      <c r="AC128" s="208"/>
    </row>
    <row r="129" spans="21:29" s="203" customFormat="1" x14ac:dyDescent="0.25">
      <c r="U129" s="207"/>
      <c r="W129" s="208"/>
      <c r="X129" s="208"/>
      <c r="Y129" s="208"/>
      <c r="Z129" s="208"/>
      <c r="AA129" s="208"/>
      <c r="AB129" s="208"/>
      <c r="AC129" s="208"/>
    </row>
    <row r="130" spans="21:29" s="203" customFormat="1" x14ac:dyDescent="0.25">
      <c r="U130" s="207"/>
      <c r="W130" s="208"/>
      <c r="X130" s="208"/>
      <c r="Y130" s="208"/>
      <c r="Z130" s="208"/>
      <c r="AA130" s="208"/>
      <c r="AB130" s="208"/>
      <c r="AC130" s="208"/>
    </row>
    <row r="131" spans="21:29" s="203" customFormat="1" x14ac:dyDescent="0.25">
      <c r="U131" s="207"/>
      <c r="W131" s="208"/>
      <c r="X131" s="208"/>
      <c r="Y131" s="208"/>
      <c r="Z131" s="208"/>
      <c r="AA131" s="208"/>
      <c r="AB131" s="208"/>
      <c r="AC131" s="208"/>
    </row>
    <row r="132" spans="21:29" s="203" customFormat="1" x14ac:dyDescent="0.25">
      <c r="U132" s="207"/>
      <c r="W132" s="208"/>
      <c r="X132" s="208"/>
      <c r="Y132" s="208"/>
      <c r="Z132" s="208"/>
      <c r="AA132" s="208"/>
      <c r="AB132" s="208"/>
      <c r="AC132" s="208"/>
    </row>
    <row r="133" spans="21:29" s="203" customFormat="1" x14ac:dyDescent="0.25">
      <c r="U133" s="207"/>
      <c r="W133" s="208"/>
      <c r="X133" s="208"/>
      <c r="Y133" s="208"/>
      <c r="Z133" s="208"/>
      <c r="AA133" s="208"/>
      <c r="AB133" s="208"/>
      <c r="AC133" s="208"/>
    </row>
    <row r="134" spans="21:29" s="203" customFormat="1" x14ac:dyDescent="0.25">
      <c r="U134" s="207"/>
      <c r="W134" s="208"/>
      <c r="X134" s="208"/>
      <c r="Y134" s="208"/>
      <c r="Z134" s="208"/>
      <c r="AA134" s="208"/>
      <c r="AB134" s="208"/>
      <c r="AC134" s="208"/>
    </row>
    <row r="135" spans="21:29" s="203" customFormat="1" x14ac:dyDescent="0.25">
      <c r="U135" s="207"/>
      <c r="W135" s="208"/>
      <c r="X135" s="208"/>
      <c r="Y135" s="208"/>
      <c r="Z135" s="208"/>
      <c r="AA135" s="208"/>
      <c r="AB135" s="208"/>
      <c r="AC135" s="208"/>
    </row>
    <row r="136" spans="21:29" s="203" customFormat="1" x14ac:dyDescent="0.25">
      <c r="U136" s="207"/>
      <c r="W136" s="208"/>
      <c r="X136" s="208"/>
      <c r="Y136" s="208"/>
      <c r="Z136" s="208"/>
      <c r="AA136" s="208"/>
      <c r="AB136" s="208"/>
      <c r="AC136" s="208"/>
    </row>
    <row r="137" spans="21:29" s="203" customFormat="1" x14ac:dyDescent="0.25">
      <c r="U137" s="207"/>
      <c r="W137" s="208"/>
      <c r="X137" s="208"/>
      <c r="Y137" s="208"/>
      <c r="Z137" s="208"/>
      <c r="AA137" s="208"/>
      <c r="AB137" s="208"/>
      <c r="AC137" s="208"/>
    </row>
    <row r="138" spans="21:29" s="203" customFormat="1" x14ac:dyDescent="0.25">
      <c r="U138" s="207"/>
      <c r="W138" s="208"/>
      <c r="X138" s="208"/>
      <c r="Y138" s="208"/>
      <c r="Z138" s="208"/>
      <c r="AA138" s="208"/>
      <c r="AB138" s="208"/>
      <c r="AC138" s="208"/>
    </row>
    <row r="139" spans="21:29" s="203" customFormat="1" x14ac:dyDescent="0.25">
      <c r="U139" s="207"/>
      <c r="W139" s="208"/>
      <c r="X139" s="208"/>
      <c r="Y139" s="208"/>
      <c r="Z139" s="208"/>
      <c r="AA139" s="208"/>
      <c r="AB139" s="208"/>
      <c r="AC139" s="208"/>
    </row>
    <row r="140" spans="21:29" s="203" customFormat="1" x14ac:dyDescent="0.25">
      <c r="U140" s="207"/>
      <c r="W140" s="208"/>
      <c r="X140" s="208"/>
      <c r="Y140" s="208"/>
      <c r="Z140" s="208"/>
      <c r="AA140" s="208"/>
      <c r="AB140" s="208"/>
      <c r="AC140" s="208"/>
    </row>
    <row r="141" spans="21:29" s="203" customFormat="1" x14ac:dyDescent="0.25">
      <c r="U141" s="207"/>
      <c r="W141" s="208"/>
      <c r="X141" s="208"/>
      <c r="Y141" s="208"/>
      <c r="Z141" s="208"/>
      <c r="AA141" s="208"/>
      <c r="AB141" s="208"/>
      <c r="AC141" s="208"/>
    </row>
    <row r="142" spans="21:29" s="203" customFormat="1" x14ac:dyDescent="0.25">
      <c r="U142" s="207"/>
      <c r="W142" s="208"/>
      <c r="X142" s="208"/>
      <c r="Y142" s="208"/>
      <c r="Z142" s="208"/>
      <c r="AA142" s="208"/>
      <c r="AB142" s="208"/>
      <c r="AC142" s="208"/>
    </row>
    <row r="143" spans="21:29" s="203" customFormat="1" x14ac:dyDescent="0.25">
      <c r="U143" s="207"/>
      <c r="W143" s="208"/>
      <c r="X143" s="208"/>
      <c r="Y143" s="208"/>
      <c r="Z143" s="208"/>
      <c r="AA143" s="208"/>
      <c r="AB143" s="208"/>
      <c r="AC143" s="208"/>
    </row>
    <row r="144" spans="21:29" s="203" customFormat="1" x14ac:dyDescent="0.25">
      <c r="U144" s="207"/>
      <c r="W144" s="208"/>
      <c r="X144" s="208"/>
      <c r="Y144" s="208"/>
      <c r="Z144" s="208"/>
      <c r="AA144" s="208"/>
      <c r="AB144" s="208"/>
      <c r="AC144" s="208"/>
    </row>
    <row r="145" spans="21:29" s="203" customFormat="1" x14ac:dyDescent="0.25">
      <c r="U145" s="207"/>
      <c r="W145" s="208"/>
      <c r="X145" s="208"/>
      <c r="Y145" s="208"/>
      <c r="Z145" s="208"/>
      <c r="AA145" s="208"/>
      <c r="AB145" s="208"/>
      <c r="AC145" s="208"/>
    </row>
    <row r="146" spans="21:29" s="203" customFormat="1" x14ac:dyDescent="0.25">
      <c r="U146" s="207"/>
      <c r="W146" s="208"/>
      <c r="X146" s="208"/>
      <c r="Y146" s="208"/>
      <c r="Z146" s="208"/>
      <c r="AA146" s="208"/>
      <c r="AB146" s="208"/>
      <c r="AC146" s="208"/>
    </row>
    <row r="147" spans="21:29" s="203" customFormat="1" x14ac:dyDescent="0.25">
      <c r="U147" s="207"/>
      <c r="W147" s="208"/>
      <c r="X147" s="208"/>
      <c r="Y147" s="208"/>
      <c r="Z147" s="208"/>
      <c r="AA147" s="208"/>
      <c r="AB147" s="208"/>
      <c r="AC147" s="208"/>
    </row>
    <row r="148" spans="21:29" s="203" customFormat="1" x14ac:dyDescent="0.25">
      <c r="U148" s="207"/>
      <c r="W148" s="208"/>
      <c r="X148" s="208"/>
      <c r="Y148" s="208"/>
      <c r="Z148" s="208"/>
      <c r="AA148" s="208"/>
      <c r="AB148" s="208"/>
      <c r="AC148" s="208"/>
    </row>
    <row r="149" spans="21:29" s="203" customFormat="1" x14ac:dyDescent="0.25">
      <c r="U149" s="207"/>
      <c r="W149" s="208"/>
      <c r="X149" s="208"/>
      <c r="Y149" s="208"/>
      <c r="Z149" s="208"/>
      <c r="AA149" s="208"/>
      <c r="AB149" s="208"/>
      <c r="AC149" s="208"/>
    </row>
    <row r="150" spans="21:29" s="203" customFormat="1" x14ac:dyDescent="0.25">
      <c r="U150" s="207"/>
      <c r="W150" s="208"/>
      <c r="X150" s="208"/>
      <c r="Y150" s="208"/>
      <c r="Z150" s="208"/>
      <c r="AA150" s="208"/>
      <c r="AB150" s="208"/>
      <c r="AC150" s="208"/>
    </row>
    <row r="151" spans="21:29" s="203" customFormat="1" x14ac:dyDescent="0.25">
      <c r="U151" s="207"/>
      <c r="W151" s="208"/>
      <c r="X151" s="208"/>
      <c r="Y151" s="208"/>
      <c r="Z151" s="208"/>
      <c r="AA151" s="208"/>
      <c r="AB151" s="208"/>
      <c r="AC151" s="208"/>
    </row>
    <row r="152" spans="21:29" s="203" customFormat="1" x14ac:dyDescent="0.25">
      <c r="U152" s="207"/>
      <c r="W152" s="208"/>
      <c r="X152" s="208"/>
      <c r="Y152" s="208"/>
      <c r="Z152" s="208"/>
      <c r="AA152" s="208"/>
      <c r="AB152" s="208"/>
      <c r="AC152" s="208"/>
    </row>
    <row r="153" spans="21:29" s="203" customFormat="1" x14ac:dyDescent="0.25">
      <c r="U153" s="207"/>
      <c r="W153" s="208"/>
      <c r="X153" s="208"/>
      <c r="Y153" s="208"/>
      <c r="Z153" s="208"/>
      <c r="AA153" s="208"/>
      <c r="AB153" s="208"/>
      <c r="AC153" s="208"/>
    </row>
    <row r="154" spans="21:29" s="203" customFormat="1" x14ac:dyDescent="0.25">
      <c r="U154" s="207"/>
      <c r="W154" s="208"/>
      <c r="X154" s="208"/>
      <c r="Y154" s="208"/>
      <c r="Z154" s="208"/>
      <c r="AA154" s="208"/>
      <c r="AB154" s="208"/>
      <c r="AC154" s="208"/>
    </row>
    <row r="155" spans="21:29" s="203" customFormat="1" x14ac:dyDescent="0.25">
      <c r="U155" s="207"/>
      <c r="W155" s="208"/>
      <c r="X155" s="208"/>
      <c r="Y155" s="208"/>
      <c r="Z155" s="208"/>
      <c r="AA155" s="208"/>
      <c r="AB155" s="208"/>
      <c r="AC155" s="208"/>
    </row>
    <row r="156" spans="21:29" s="203" customFormat="1" x14ac:dyDescent="0.25">
      <c r="U156" s="207"/>
      <c r="W156" s="208"/>
      <c r="X156" s="208"/>
      <c r="Y156" s="208"/>
      <c r="Z156" s="208"/>
      <c r="AA156" s="208"/>
      <c r="AB156" s="208"/>
      <c r="AC156" s="208"/>
    </row>
    <row r="157" spans="21:29" s="203" customFormat="1" x14ac:dyDescent="0.25">
      <c r="U157" s="207"/>
      <c r="W157" s="208"/>
      <c r="X157" s="208"/>
      <c r="Y157" s="208"/>
      <c r="Z157" s="208"/>
      <c r="AA157" s="208"/>
      <c r="AB157" s="208"/>
      <c r="AC157" s="208"/>
    </row>
    <row r="158" spans="21:29" s="203" customFormat="1" x14ac:dyDescent="0.25">
      <c r="U158" s="207"/>
      <c r="W158" s="208"/>
      <c r="X158" s="208"/>
      <c r="Y158" s="208"/>
      <c r="Z158" s="208"/>
      <c r="AA158" s="208"/>
      <c r="AB158" s="208"/>
      <c r="AC158" s="208"/>
    </row>
    <row r="159" spans="21:29" s="203" customFormat="1" x14ac:dyDescent="0.25">
      <c r="U159" s="207"/>
      <c r="W159" s="208"/>
      <c r="X159" s="208"/>
      <c r="Y159" s="208"/>
      <c r="Z159" s="208"/>
      <c r="AA159" s="208"/>
      <c r="AB159" s="208"/>
      <c r="AC159" s="208"/>
    </row>
    <row r="160" spans="21:29" s="203" customFormat="1" x14ac:dyDescent="0.25">
      <c r="U160" s="207"/>
      <c r="W160" s="208"/>
      <c r="X160" s="208"/>
      <c r="Y160" s="208"/>
      <c r="Z160" s="208"/>
      <c r="AA160" s="208"/>
      <c r="AB160" s="208"/>
      <c r="AC160" s="208"/>
    </row>
    <row r="161" spans="21:29" s="203" customFormat="1" x14ac:dyDescent="0.25">
      <c r="U161" s="207"/>
      <c r="W161" s="208"/>
      <c r="X161" s="208"/>
      <c r="Y161" s="208"/>
      <c r="Z161" s="208"/>
      <c r="AA161" s="208"/>
      <c r="AB161" s="208"/>
      <c r="AC161" s="208"/>
    </row>
    <row r="162" spans="21:29" s="203" customFormat="1" x14ac:dyDescent="0.25">
      <c r="U162" s="207"/>
      <c r="W162" s="208"/>
      <c r="X162" s="208"/>
      <c r="Y162" s="208"/>
      <c r="Z162" s="208"/>
      <c r="AA162" s="208"/>
      <c r="AB162" s="208"/>
      <c r="AC162" s="208"/>
    </row>
    <row r="163" spans="21:29" s="203" customFormat="1" x14ac:dyDescent="0.25">
      <c r="U163" s="207"/>
      <c r="W163" s="208"/>
      <c r="X163" s="208"/>
      <c r="Y163" s="208"/>
      <c r="Z163" s="208"/>
      <c r="AA163" s="208"/>
      <c r="AB163" s="208"/>
      <c r="AC163" s="208"/>
    </row>
    <row r="164" spans="21:29" s="203" customFormat="1" x14ac:dyDescent="0.25">
      <c r="U164" s="207"/>
      <c r="W164" s="208"/>
      <c r="X164" s="208"/>
      <c r="Y164" s="208"/>
      <c r="Z164" s="208"/>
      <c r="AA164" s="208"/>
      <c r="AB164" s="208"/>
      <c r="AC164" s="208"/>
    </row>
    <row r="165" spans="21:29" s="203" customFormat="1" x14ac:dyDescent="0.25">
      <c r="U165" s="207"/>
      <c r="W165" s="208"/>
      <c r="X165" s="208"/>
      <c r="Y165" s="208"/>
      <c r="Z165" s="208"/>
      <c r="AA165" s="208"/>
      <c r="AB165" s="208"/>
      <c r="AC165" s="208"/>
    </row>
    <row r="166" spans="21:29" s="203" customFormat="1" x14ac:dyDescent="0.25">
      <c r="U166" s="207"/>
      <c r="W166" s="208"/>
      <c r="X166" s="208"/>
      <c r="Y166" s="208"/>
      <c r="Z166" s="208"/>
      <c r="AA166" s="208"/>
      <c r="AB166" s="208"/>
      <c r="AC166" s="208"/>
    </row>
    <row r="167" spans="21:29" s="203" customFormat="1" x14ac:dyDescent="0.25">
      <c r="U167" s="207"/>
      <c r="W167" s="208"/>
      <c r="X167" s="208"/>
      <c r="Y167" s="208"/>
      <c r="Z167" s="208"/>
      <c r="AA167" s="208"/>
      <c r="AB167" s="208"/>
      <c r="AC167" s="208"/>
    </row>
    <row r="168" spans="21:29" s="203" customFormat="1" x14ac:dyDescent="0.25">
      <c r="U168" s="207"/>
      <c r="W168" s="208"/>
      <c r="X168" s="208"/>
      <c r="Y168" s="208"/>
      <c r="Z168" s="208"/>
      <c r="AA168" s="208"/>
      <c r="AB168" s="208"/>
      <c r="AC168" s="208"/>
    </row>
    <row r="169" spans="21:29" s="203" customFormat="1" x14ac:dyDescent="0.25">
      <c r="U169" s="207"/>
      <c r="W169" s="208"/>
      <c r="X169" s="208"/>
      <c r="Y169" s="208"/>
      <c r="Z169" s="208"/>
      <c r="AA169" s="208"/>
      <c r="AB169" s="208"/>
      <c r="AC169" s="208"/>
    </row>
    <row r="170" spans="21:29" s="203" customFormat="1" x14ac:dyDescent="0.25">
      <c r="U170" s="207"/>
      <c r="W170" s="208"/>
      <c r="X170" s="208"/>
      <c r="Y170" s="208"/>
      <c r="Z170" s="208"/>
      <c r="AA170" s="208"/>
      <c r="AB170" s="208"/>
      <c r="AC170" s="208"/>
    </row>
    <row r="171" spans="21:29" s="203" customFormat="1" x14ac:dyDescent="0.25">
      <c r="U171" s="207"/>
      <c r="W171" s="208"/>
      <c r="X171" s="208"/>
      <c r="Y171" s="208"/>
      <c r="Z171" s="208"/>
      <c r="AA171" s="208"/>
      <c r="AB171" s="208"/>
      <c r="AC171" s="208"/>
    </row>
    <row r="172" spans="21:29" s="203" customFormat="1" x14ac:dyDescent="0.25">
      <c r="U172" s="207"/>
      <c r="W172" s="208"/>
      <c r="X172" s="208"/>
      <c r="Y172" s="208"/>
      <c r="Z172" s="208"/>
      <c r="AA172" s="208"/>
      <c r="AB172" s="208"/>
      <c r="AC172" s="208"/>
    </row>
    <row r="173" spans="21:29" s="203" customFormat="1" x14ac:dyDescent="0.25">
      <c r="U173" s="207"/>
      <c r="W173" s="208"/>
      <c r="X173" s="208"/>
      <c r="Y173" s="208"/>
      <c r="Z173" s="208"/>
      <c r="AA173" s="208"/>
      <c r="AB173" s="208"/>
      <c r="AC173" s="208"/>
    </row>
    <row r="174" spans="21:29" s="203" customFormat="1" x14ac:dyDescent="0.25">
      <c r="U174" s="207"/>
      <c r="W174" s="208"/>
      <c r="X174" s="208"/>
      <c r="Y174" s="208"/>
      <c r="Z174" s="208"/>
      <c r="AA174" s="208"/>
      <c r="AB174" s="208"/>
      <c r="AC174" s="208"/>
    </row>
    <row r="175" spans="21:29" s="203" customFormat="1" x14ac:dyDescent="0.25">
      <c r="U175" s="207"/>
      <c r="W175" s="208"/>
      <c r="X175" s="208"/>
      <c r="Y175" s="208"/>
      <c r="Z175" s="208"/>
      <c r="AA175" s="208"/>
      <c r="AB175" s="208"/>
      <c r="AC175" s="208"/>
    </row>
    <row r="176" spans="21:29" s="203" customFormat="1" x14ac:dyDescent="0.25">
      <c r="U176" s="207"/>
      <c r="W176" s="208"/>
      <c r="X176" s="208"/>
      <c r="Y176" s="208"/>
      <c r="Z176" s="208"/>
      <c r="AA176" s="208"/>
      <c r="AB176" s="208"/>
      <c r="AC176" s="208"/>
    </row>
    <row r="177" spans="21:29" s="203" customFormat="1" x14ac:dyDescent="0.25">
      <c r="U177" s="207"/>
      <c r="W177" s="208"/>
      <c r="X177" s="208"/>
      <c r="Y177" s="208"/>
      <c r="Z177" s="208"/>
      <c r="AA177" s="208"/>
      <c r="AB177" s="208"/>
      <c r="AC177" s="208"/>
    </row>
    <row r="178" spans="21:29" s="203" customFormat="1" x14ac:dyDescent="0.25">
      <c r="U178" s="207"/>
      <c r="W178" s="208"/>
      <c r="X178" s="208"/>
      <c r="Y178" s="208"/>
      <c r="Z178" s="208"/>
      <c r="AA178" s="208"/>
      <c r="AB178" s="208"/>
      <c r="AC178" s="208"/>
    </row>
    <row r="179" spans="21:29" s="203" customFormat="1" x14ac:dyDescent="0.25">
      <c r="U179" s="207"/>
      <c r="W179" s="208"/>
      <c r="X179" s="208"/>
      <c r="Y179" s="208"/>
      <c r="Z179" s="208"/>
      <c r="AA179" s="208"/>
      <c r="AB179" s="208"/>
      <c r="AC179" s="208"/>
    </row>
    <row r="180" spans="21:29" s="203" customFormat="1" x14ac:dyDescent="0.25">
      <c r="U180" s="207"/>
      <c r="W180" s="208"/>
      <c r="X180" s="208"/>
      <c r="Y180" s="208"/>
      <c r="Z180" s="208"/>
      <c r="AA180" s="208"/>
      <c r="AB180" s="208"/>
      <c r="AC180" s="208"/>
    </row>
    <row r="181" spans="21:29" s="203" customFormat="1" x14ac:dyDescent="0.25">
      <c r="U181" s="207"/>
      <c r="W181" s="208"/>
      <c r="X181" s="208"/>
      <c r="Y181" s="208"/>
      <c r="Z181" s="208"/>
      <c r="AA181" s="208"/>
      <c r="AB181" s="208"/>
      <c r="AC181" s="208"/>
    </row>
    <row r="182" spans="21:29" s="203" customFormat="1" x14ac:dyDescent="0.25">
      <c r="U182" s="207"/>
      <c r="W182" s="208"/>
      <c r="X182" s="208"/>
      <c r="Y182" s="208"/>
      <c r="Z182" s="208"/>
      <c r="AA182" s="208"/>
      <c r="AB182" s="208"/>
      <c r="AC182" s="208"/>
    </row>
    <row r="183" spans="21:29" s="203" customFormat="1" x14ac:dyDescent="0.25">
      <c r="U183" s="207"/>
      <c r="W183" s="208"/>
      <c r="X183" s="208"/>
      <c r="Y183" s="208"/>
      <c r="Z183" s="208"/>
      <c r="AA183" s="208"/>
      <c r="AB183" s="208"/>
      <c r="AC183" s="208"/>
    </row>
    <row r="184" spans="21:29" s="203" customFormat="1" x14ac:dyDescent="0.25">
      <c r="U184" s="207"/>
      <c r="W184" s="208"/>
      <c r="X184" s="208"/>
      <c r="Y184" s="208"/>
      <c r="Z184" s="208"/>
      <c r="AA184" s="208"/>
      <c r="AB184" s="208"/>
      <c r="AC184" s="208"/>
    </row>
    <row r="185" spans="21:29" s="203" customFormat="1" x14ac:dyDescent="0.25">
      <c r="U185" s="207"/>
      <c r="W185" s="208"/>
      <c r="X185" s="208"/>
      <c r="Y185" s="208"/>
      <c r="Z185" s="208"/>
      <c r="AA185" s="208"/>
      <c r="AB185" s="208"/>
      <c r="AC185" s="208"/>
    </row>
    <row r="186" spans="21:29" s="203" customFormat="1" x14ac:dyDescent="0.25">
      <c r="U186" s="207"/>
      <c r="W186" s="208"/>
      <c r="X186" s="208"/>
      <c r="Y186" s="208"/>
      <c r="Z186" s="208"/>
      <c r="AA186" s="208"/>
      <c r="AB186" s="208"/>
      <c r="AC186" s="208"/>
    </row>
    <row r="187" spans="21:29" s="203" customFormat="1" x14ac:dyDescent="0.25">
      <c r="U187" s="207"/>
      <c r="W187" s="208"/>
      <c r="X187" s="208"/>
      <c r="Y187" s="208"/>
      <c r="Z187" s="208"/>
      <c r="AA187" s="208"/>
      <c r="AB187" s="208"/>
      <c r="AC187" s="208"/>
    </row>
    <row r="188" spans="21:29" s="203" customFormat="1" x14ac:dyDescent="0.25">
      <c r="U188" s="207"/>
      <c r="W188" s="208"/>
      <c r="X188" s="208"/>
      <c r="Y188" s="208"/>
      <c r="Z188" s="208"/>
      <c r="AA188" s="208"/>
      <c r="AB188" s="208"/>
      <c r="AC188" s="208"/>
    </row>
    <row r="189" spans="21:29" s="203" customFormat="1" x14ac:dyDescent="0.25">
      <c r="U189" s="207"/>
      <c r="W189" s="208"/>
      <c r="X189" s="208"/>
      <c r="Y189" s="208"/>
      <c r="Z189" s="208"/>
      <c r="AA189" s="208"/>
      <c r="AB189" s="208"/>
      <c r="AC189" s="208"/>
    </row>
    <row r="190" spans="21:29" s="203" customFormat="1" x14ac:dyDescent="0.25">
      <c r="U190" s="207"/>
      <c r="W190" s="208"/>
      <c r="X190" s="208"/>
      <c r="Y190" s="208"/>
      <c r="Z190" s="208"/>
      <c r="AA190" s="208"/>
      <c r="AB190" s="208"/>
      <c r="AC190" s="208"/>
    </row>
    <row r="191" spans="21:29" s="203" customFormat="1" x14ac:dyDescent="0.25">
      <c r="U191" s="207"/>
      <c r="W191" s="208"/>
      <c r="X191" s="208"/>
      <c r="Y191" s="208"/>
      <c r="Z191" s="208"/>
      <c r="AA191" s="208"/>
      <c r="AB191" s="208"/>
      <c r="AC191" s="208"/>
    </row>
    <row r="192" spans="21:29" s="203" customFormat="1" x14ac:dyDescent="0.25">
      <c r="U192" s="207"/>
      <c r="W192" s="208"/>
      <c r="X192" s="208"/>
      <c r="Y192" s="208"/>
      <c r="Z192" s="208"/>
      <c r="AA192" s="208"/>
      <c r="AB192" s="208"/>
      <c r="AC192" s="208"/>
    </row>
    <row r="193" spans="21:29" s="203" customFormat="1" x14ac:dyDescent="0.25">
      <c r="U193" s="207"/>
      <c r="W193" s="208"/>
      <c r="X193" s="208"/>
      <c r="Y193" s="208"/>
      <c r="Z193" s="208"/>
      <c r="AA193" s="208"/>
      <c r="AB193" s="208"/>
      <c r="AC193" s="208"/>
    </row>
    <row r="194" spans="21:29" s="203" customFormat="1" x14ac:dyDescent="0.25">
      <c r="U194" s="207"/>
      <c r="W194" s="208"/>
      <c r="X194" s="208"/>
      <c r="Y194" s="208"/>
      <c r="Z194" s="208"/>
      <c r="AA194" s="208"/>
      <c r="AB194" s="208"/>
      <c r="AC194" s="208"/>
    </row>
    <row r="195" spans="21:29" s="203" customFormat="1" x14ac:dyDescent="0.25">
      <c r="U195" s="207"/>
      <c r="W195" s="208"/>
      <c r="X195" s="208"/>
      <c r="Y195" s="208"/>
      <c r="Z195" s="208"/>
      <c r="AA195" s="208"/>
      <c r="AB195" s="208"/>
      <c r="AC195" s="208"/>
    </row>
    <row r="196" spans="21:29" s="203" customFormat="1" x14ac:dyDescent="0.25">
      <c r="U196" s="207"/>
      <c r="W196" s="208"/>
      <c r="X196" s="208"/>
      <c r="Y196" s="208"/>
      <c r="Z196" s="208"/>
      <c r="AA196" s="208"/>
      <c r="AB196" s="208"/>
      <c r="AC196" s="208"/>
    </row>
    <row r="197" spans="21:29" s="203" customFormat="1" x14ac:dyDescent="0.25">
      <c r="U197" s="207"/>
      <c r="W197" s="208"/>
      <c r="X197" s="208"/>
      <c r="Y197" s="208"/>
      <c r="Z197" s="208"/>
      <c r="AA197" s="208"/>
      <c r="AB197" s="208"/>
      <c r="AC197" s="208"/>
    </row>
    <row r="198" spans="21:29" s="203" customFormat="1" x14ac:dyDescent="0.25">
      <c r="U198" s="207"/>
      <c r="W198" s="208"/>
      <c r="X198" s="208"/>
      <c r="Y198" s="208"/>
      <c r="Z198" s="208"/>
      <c r="AA198" s="208"/>
      <c r="AB198" s="208"/>
      <c r="AC198" s="208"/>
    </row>
    <row r="199" spans="21:29" s="203" customFormat="1" x14ac:dyDescent="0.25">
      <c r="U199" s="207"/>
      <c r="W199" s="208"/>
      <c r="X199" s="208"/>
      <c r="Y199" s="208"/>
      <c r="Z199" s="208"/>
      <c r="AA199" s="208"/>
      <c r="AB199" s="208"/>
      <c r="AC199" s="208"/>
    </row>
    <row r="200" spans="21:29" s="203" customFormat="1" x14ac:dyDescent="0.25">
      <c r="U200" s="207"/>
      <c r="W200" s="208"/>
      <c r="X200" s="208"/>
      <c r="Y200" s="208"/>
      <c r="Z200" s="208"/>
      <c r="AA200" s="208"/>
      <c r="AB200" s="208"/>
      <c r="AC200" s="208"/>
    </row>
    <row r="201" spans="21:29" s="203" customFormat="1" x14ac:dyDescent="0.25">
      <c r="U201" s="207"/>
      <c r="W201" s="208"/>
      <c r="X201" s="208"/>
      <c r="Y201" s="208"/>
      <c r="Z201" s="208"/>
      <c r="AA201" s="208"/>
      <c r="AB201" s="208"/>
      <c r="AC201" s="208"/>
    </row>
    <row r="202" spans="21:29" s="203" customFormat="1" x14ac:dyDescent="0.25">
      <c r="U202" s="207"/>
      <c r="W202" s="208"/>
      <c r="X202" s="208"/>
      <c r="Y202" s="208"/>
      <c r="Z202" s="208"/>
      <c r="AA202" s="208"/>
      <c r="AB202" s="208"/>
      <c r="AC202" s="208"/>
    </row>
    <row r="203" spans="21:29" s="203" customFormat="1" x14ac:dyDescent="0.25">
      <c r="U203" s="207"/>
      <c r="W203" s="208"/>
      <c r="X203" s="208"/>
      <c r="Y203" s="208"/>
      <c r="Z203" s="208"/>
      <c r="AA203" s="208"/>
      <c r="AB203" s="208"/>
      <c r="AC203" s="208"/>
    </row>
    <row r="204" spans="21:29" s="203" customFormat="1" x14ac:dyDescent="0.25">
      <c r="U204" s="207"/>
      <c r="W204" s="208"/>
      <c r="X204" s="208"/>
      <c r="Y204" s="208"/>
      <c r="Z204" s="208"/>
      <c r="AA204" s="208"/>
      <c r="AB204" s="208"/>
      <c r="AC204" s="208"/>
    </row>
    <row r="205" spans="21:29" s="203" customFormat="1" x14ac:dyDescent="0.25">
      <c r="U205" s="207"/>
      <c r="W205" s="208"/>
      <c r="X205" s="208"/>
      <c r="Y205" s="208"/>
      <c r="Z205" s="208"/>
      <c r="AA205" s="208"/>
      <c r="AB205" s="208"/>
      <c r="AC205" s="208"/>
    </row>
    <row r="206" spans="21:29" s="203" customFormat="1" x14ac:dyDescent="0.25">
      <c r="U206" s="207"/>
      <c r="W206" s="208"/>
      <c r="X206" s="208"/>
      <c r="Y206" s="208"/>
      <c r="Z206" s="208"/>
      <c r="AA206" s="208"/>
      <c r="AB206" s="208"/>
      <c r="AC206" s="208"/>
    </row>
    <row r="207" spans="21:29" s="203" customFormat="1" x14ac:dyDescent="0.25">
      <c r="U207" s="207"/>
      <c r="W207" s="208"/>
      <c r="X207" s="208"/>
      <c r="Y207" s="208"/>
      <c r="Z207" s="208"/>
      <c r="AA207" s="208"/>
      <c r="AB207" s="208"/>
      <c r="AC207" s="208"/>
    </row>
    <row r="208" spans="21:29" s="203" customFormat="1" x14ac:dyDescent="0.25">
      <c r="U208" s="207"/>
      <c r="W208" s="208"/>
      <c r="X208" s="208"/>
      <c r="Y208" s="208"/>
      <c r="Z208" s="208"/>
      <c r="AA208" s="208"/>
      <c r="AB208" s="208"/>
      <c r="AC208" s="208"/>
    </row>
    <row r="209" spans="21:29" s="203" customFormat="1" x14ac:dyDescent="0.25">
      <c r="U209" s="207"/>
      <c r="W209" s="208"/>
      <c r="X209" s="208"/>
      <c r="Y209" s="208"/>
      <c r="Z209" s="208"/>
      <c r="AA209" s="208"/>
      <c r="AB209" s="208"/>
      <c r="AC209" s="208"/>
    </row>
    <row r="210" spans="21:29" s="203" customFormat="1" x14ac:dyDescent="0.25">
      <c r="U210" s="207"/>
      <c r="W210" s="208"/>
      <c r="X210" s="208"/>
      <c r="Y210" s="208"/>
      <c r="Z210" s="208"/>
      <c r="AA210" s="208"/>
      <c r="AB210" s="208"/>
      <c r="AC210" s="208"/>
    </row>
    <row r="211" spans="21:29" s="203" customFormat="1" x14ac:dyDescent="0.25">
      <c r="U211" s="207"/>
      <c r="W211" s="208"/>
      <c r="X211" s="208"/>
      <c r="Y211" s="208"/>
      <c r="Z211" s="208"/>
      <c r="AA211" s="208"/>
      <c r="AB211" s="208"/>
      <c r="AC211" s="208"/>
    </row>
    <row r="212" spans="21:29" s="203" customFormat="1" x14ac:dyDescent="0.25">
      <c r="U212" s="207"/>
      <c r="W212" s="208"/>
      <c r="X212" s="208"/>
      <c r="Y212" s="208"/>
      <c r="Z212" s="208"/>
      <c r="AA212" s="208"/>
      <c r="AB212" s="208"/>
      <c r="AC212" s="208"/>
    </row>
    <row r="213" spans="21:29" s="203" customFormat="1" x14ac:dyDescent="0.25">
      <c r="U213" s="207"/>
      <c r="W213" s="208"/>
      <c r="X213" s="208"/>
      <c r="Y213" s="208"/>
      <c r="Z213" s="208"/>
      <c r="AA213" s="208"/>
      <c r="AB213" s="208"/>
      <c r="AC213" s="208"/>
    </row>
    <row r="214" spans="21:29" s="203" customFormat="1" x14ac:dyDescent="0.25">
      <c r="U214" s="207"/>
      <c r="W214" s="208"/>
      <c r="X214" s="208"/>
      <c r="Y214" s="208"/>
      <c r="Z214" s="208"/>
      <c r="AA214" s="208"/>
      <c r="AB214" s="208"/>
      <c r="AC214" s="208"/>
    </row>
    <row r="215" spans="21:29" s="203" customFormat="1" x14ac:dyDescent="0.25">
      <c r="U215" s="207"/>
      <c r="W215" s="208"/>
      <c r="X215" s="208"/>
      <c r="Y215" s="208"/>
      <c r="Z215" s="208"/>
      <c r="AA215" s="208"/>
      <c r="AB215" s="208"/>
      <c r="AC215" s="208"/>
    </row>
    <row r="216" spans="21:29" s="203" customFormat="1" x14ac:dyDescent="0.25">
      <c r="U216" s="207"/>
      <c r="W216" s="208"/>
      <c r="X216" s="208"/>
      <c r="Y216" s="208"/>
      <c r="Z216" s="208"/>
      <c r="AA216" s="208"/>
      <c r="AB216" s="208"/>
      <c r="AC216" s="208"/>
    </row>
    <row r="217" spans="21:29" s="203" customFormat="1" x14ac:dyDescent="0.25">
      <c r="U217" s="207"/>
      <c r="W217" s="208"/>
      <c r="X217" s="208"/>
      <c r="Y217" s="208"/>
      <c r="Z217" s="208"/>
      <c r="AA217" s="208"/>
      <c r="AB217" s="208"/>
      <c r="AC217" s="208"/>
    </row>
    <row r="218" spans="21:29" s="203" customFormat="1" x14ac:dyDescent="0.25">
      <c r="U218" s="207"/>
      <c r="W218" s="208"/>
      <c r="X218" s="208"/>
      <c r="Y218" s="208"/>
      <c r="Z218" s="208"/>
      <c r="AA218" s="208"/>
      <c r="AB218" s="208"/>
      <c r="AC218" s="208"/>
    </row>
    <row r="219" spans="21:29" s="203" customFormat="1" x14ac:dyDescent="0.25">
      <c r="U219" s="207"/>
      <c r="W219" s="208"/>
      <c r="X219" s="208"/>
      <c r="Y219" s="208"/>
      <c r="Z219" s="208"/>
      <c r="AA219" s="208"/>
      <c r="AB219" s="208"/>
      <c r="AC219" s="208"/>
    </row>
    <row r="220" spans="21:29" s="203" customFormat="1" x14ac:dyDescent="0.25">
      <c r="U220" s="207"/>
      <c r="W220" s="208"/>
      <c r="X220" s="208"/>
      <c r="Y220" s="208"/>
      <c r="Z220" s="208"/>
      <c r="AA220" s="208"/>
      <c r="AB220" s="208"/>
      <c r="AC220" s="208"/>
    </row>
    <row r="221" spans="21:29" s="203" customFormat="1" x14ac:dyDescent="0.25">
      <c r="U221" s="207"/>
      <c r="W221" s="208"/>
      <c r="X221" s="208"/>
      <c r="Y221" s="208"/>
      <c r="Z221" s="208"/>
      <c r="AA221" s="208"/>
      <c r="AB221" s="208"/>
      <c r="AC221" s="208"/>
    </row>
    <row r="222" spans="21:29" s="203" customFormat="1" x14ac:dyDescent="0.25">
      <c r="U222" s="207"/>
      <c r="W222" s="208"/>
      <c r="X222" s="208"/>
      <c r="Y222" s="208"/>
      <c r="Z222" s="208"/>
      <c r="AA222" s="208"/>
      <c r="AB222" s="208"/>
      <c r="AC222" s="208"/>
    </row>
    <row r="223" spans="21:29" s="203" customFormat="1" x14ac:dyDescent="0.25">
      <c r="U223" s="207"/>
      <c r="W223" s="208"/>
      <c r="X223" s="208"/>
      <c r="Y223" s="208"/>
      <c r="Z223" s="208"/>
      <c r="AA223" s="208"/>
      <c r="AB223" s="208"/>
      <c r="AC223" s="208"/>
    </row>
    <row r="224" spans="21:29" s="203" customFormat="1" x14ac:dyDescent="0.25">
      <c r="U224" s="207"/>
      <c r="W224" s="208"/>
      <c r="X224" s="208"/>
      <c r="Y224" s="208"/>
      <c r="Z224" s="208"/>
      <c r="AA224" s="208"/>
      <c r="AB224" s="208"/>
      <c r="AC224" s="208"/>
    </row>
    <row r="225" spans="21:29" s="203" customFormat="1" x14ac:dyDescent="0.25">
      <c r="U225" s="207"/>
      <c r="W225" s="208"/>
      <c r="X225" s="208"/>
      <c r="Y225" s="208"/>
      <c r="Z225" s="208"/>
      <c r="AA225" s="208"/>
      <c r="AB225" s="208"/>
      <c r="AC225" s="208"/>
    </row>
    <row r="226" spans="21:29" s="203" customFormat="1" x14ac:dyDescent="0.25">
      <c r="U226" s="207"/>
      <c r="W226" s="208"/>
      <c r="X226" s="208"/>
      <c r="Y226" s="208"/>
      <c r="Z226" s="208"/>
      <c r="AA226" s="208"/>
      <c r="AB226" s="208"/>
      <c r="AC226" s="208"/>
    </row>
    <row r="227" spans="21:29" s="203" customFormat="1" x14ac:dyDescent="0.25">
      <c r="U227" s="207"/>
      <c r="W227" s="208"/>
      <c r="X227" s="208"/>
      <c r="Y227" s="208"/>
      <c r="Z227" s="208"/>
      <c r="AA227" s="208"/>
      <c r="AB227" s="208"/>
      <c r="AC227" s="208"/>
    </row>
    <row r="228" spans="21:29" s="203" customFormat="1" x14ac:dyDescent="0.25">
      <c r="U228" s="207"/>
      <c r="W228" s="208"/>
      <c r="X228" s="208"/>
      <c r="Y228" s="208"/>
      <c r="Z228" s="208"/>
      <c r="AA228" s="208"/>
      <c r="AB228" s="208"/>
      <c r="AC228" s="208"/>
    </row>
    <row r="229" spans="21:29" s="203" customFormat="1" x14ac:dyDescent="0.25">
      <c r="U229" s="207"/>
      <c r="W229" s="208"/>
      <c r="X229" s="208"/>
      <c r="Y229" s="208"/>
      <c r="Z229" s="208"/>
      <c r="AA229" s="208"/>
      <c r="AB229" s="208"/>
      <c r="AC229" s="208"/>
    </row>
    <row r="230" spans="21:29" s="203" customFormat="1" x14ac:dyDescent="0.25">
      <c r="U230" s="207"/>
      <c r="W230" s="208"/>
      <c r="X230" s="208"/>
      <c r="Y230" s="208"/>
      <c r="Z230" s="208"/>
      <c r="AA230" s="208"/>
      <c r="AB230" s="208"/>
      <c r="AC230" s="208"/>
    </row>
    <row r="231" spans="21:29" s="203" customFormat="1" x14ac:dyDescent="0.25">
      <c r="U231" s="207"/>
      <c r="W231" s="208"/>
      <c r="X231" s="208"/>
      <c r="Y231" s="208"/>
      <c r="Z231" s="208"/>
      <c r="AA231" s="208"/>
      <c r="AB231" s="208"/>
      <c r="AC231" s="208"/>
    </row>
    <row r="232" spans="21:29" s="203" customFormat="1" x14ac:dyDescent="0.25">
      <c r="U232" s="207"/>
      <c r="W232" s="208"/>
      <c r="X232" s="208"/>
      <c r="Y232" s="208"/>
      <c r="Z232" s="208"/>
      <c r="AA232" s="208"/>
      <c r="AB232" s="208"/>
      <c r="AC232" s="208"/>
    </row>
    <row r="233" spans="21:29" s="203" customFormat="1" x14ac:dyDescent="0.25">
      <c r="U233" s="207"/>
      <c r="W233" s="208"/>
      <c r="X233" s="208"/>
      <c r="Y233" s="208"/>
      <c r="Z233" s="208"/>
      <c r="AA233" s="208"/>
      <c r="AB233" s="208"/>
      <c r="AC233" s="208"/>
    </row>
    <row r="234" spans="21:29" s="203" customFormat="1" x14ac:dyDescent="0.25">
      <c r="U234" s="207"/>
      <c r="W234" s="208"/>
      <c r="X234" s="208"/>
      <c r="Y234" s="208"/>
      <c r="Z234" s="208"/>
      <c r="AA234" s="208"/>
      <c r="AB234" s="208"/>
      <c r="AC234" s="208"/>
    </row>
    <row r="235" spans="21:29" s="203" customFormat="1" x14ac:dyDescent="0.25">
      <c r="U235" s="207"/>
      <c r="W235" s="208"/>
      <c r="X235" s="208"/>
      <c r="Y235" s="208"/>
      <c r="Z235" s="208"/>
      <c r="AA235" s="208"/>
      <c r="AB235" s="208"/>
      <c r="AC235" s="208"/>
    </row>
    <row r="236" spans="21:29" s="203" customFormat="1" x14ac:dyDescent="0.25">
      <c r="U236" s="207"/>
      <c r="W236" s="208"/>
      <c r="X236" s="208"/>
      <c r="Y236" s="208"/>
      <c r="Z236" s="208"/>
      <c r="AA236" s="208"/>
      <c r="AB236" s="208"/>
      <c r="AC236" s="208"/>
    </row>
    <row r="237" spans="21:29" s="203" customFormat="1" x14ac:dyDescent="0.25">
      <c r="U237" s="207"/>
      <c r="W237" s="208"/>
      <c r="X237" s="208"/>
      <c r="Y237" s="208"/>
      <c r="Z237" s="208"/>
      <c r="AA237" s="208"/>
      <c r="AB237" s="208"/>
      <c r="AC237" s="208"/>
    </row>
    <row r="238" spans="21:29" s="203" customFormat="1" x14ac:dyDescent="0.25">
      <c r="U238" s="207"/>
      <c r="W238" s="208"/>
      <c r="X238" s="208"/>
      <c r="Y238" s="208"/>
      <c r="Z238" s="208"/>
      <c r="AA238" s="208"/>
      <c r="AB238" s="208"/>
      <c r="AC238" s="208"/>
    </row>
    <row r="239" spans="21:29" s="203" customFormat="1" x14ac:dyDescent="0.25">
      <c r="U239" s="207"/>
      <c r="W239" s="208"/>
      <c r="X239" s="208"/>
      <c r="Y239" s="208"/>
      <c r="Z239" s="208"/>
      <c r="AA239" s="208"/>
      <c r="AB239" s="208"/>
      <c r="AC239" s="208"/>
    </row>
    <row r="240" spans="21:29" s="203" customFormat="1" x14ac:dyDescent="0.25">
      <c r="U240" s="207"/>
      <c r="W240" s="208"/>
      <c r="X240" s="208"/>
      <c r="Y240" s="208"/>
      <c r="Z240" s="208"/>
      <c r="AA240" s="208"/>
      <c r="AB240" s="208"/>
      <c r="AC240" s="208"/>
    </row>
    <row r="241" spans="21:29" s="203" customFormat="1" x14ac:dyDescent="0.25">
      <c r="U241" s="207"/>
      <c r="W241" s="208"/>
      <c r="X241" s="208"/>
      <c r="Y241" s="208"/>
      <c r="Z241" s="208"/>
      <c r="AA241" s="208"/>
      <c r="AB241" s="208"/>
      <c r="AC241" s="208"/>
    </row>
    <row r="242" spans="21:29" s="203" customFormat="1" x14ac:dyDescent="0.25">
      <c r="U242" s="207"/>
      <c r="W242" s="208"/>
      <c r="X242" s="208"/>
      <c r="Y242" s="208"/>
      <c r="Z242" s="208"/>
      <c r="AA242" s="208"/>
      <c r="AB242" s="208"/>
      <c r="AC242" s="208"/>
    </row>
    <row r="243" spans="21:29" s="203" customFormat="1" x14ac:dyDescent="0.25">
      <c r="U243" s="207"/>
      <c r="W243" s="208"/>
      <c r="X243" s="208"/>
      <c r="Y243" s="208"/>
      <c r="Z243" s="208"/>
      <c r="AA243" s="208"/>
      <c r="AB243" s="208"/>
      <c r="AC243" s="208"/>
    </row>
    <row r="244" spans="21:29" s="203" customFormat="1" x14ac:dyDescent="0.25">
      <c r="U244" s="207"/>
      <c r="W244" s="208"/>
      <c r="X244" s="208"/>
      <c r="Y244" s="208"/>
      <c r="Z244" s="208"/>
      <c r="AA244" s="208"/>
      <c r="AB244" s="208"/>
      <c r="AC244" s="208"/>
    </row>
    <row r="245" spans="21:29" s="203" customFormat="1" x14ac:dyDescent="0.25">
      <c r="U245" s="207"/>
      <c r="W245" s="208"/>
      <c r="X245" s="208"/>
      <c r="Y245" s="208"/>
      <c r="Z245" s="208"/>
      <c r="AA245" s="208"/>
      <c r="AB245" s="208"/>
      <c r="AC245" s="208"/>
    </row>
    <row r="246" spans="21:29" s="203" customFormat="1" x14ac:dyDescent="0.25">
      <c r="U246" s="207"/>
      <c r="W246" s="208"/>
      <c r="X246" s="208"/>
      <c r="Y246" s="208"/>
      <c r="Z246" s="208"/>
      <c r="AA246" s="208"/>
      <c r="AB246" s="208"/>
      <c r="AC246" s="208"/>
    </row>
    <row r="247" spans="21:29" s="203" customFormat="1" x14ac:dyDescent="0.25">
      <c r="U247" s="207"/>
      <c r="W247" s="208"/>
      <c r="X247" s="208"/>
      <c r="Y247" s="208"/>
      <c r="Z247" s="208"/>
      <c r="AA247" s="208"/>
      <c r="AB247" s="208"/>
      <c r="AC247" s="208"/>
    </row>
    <row r="248" spans="21:29" s="203" customFormat="1" x14ac:dyDescent="0.25">
      <c r="U248" s="207"/>
      <c r="W248" s="208"/>
      <c r="X248" s="208"/>
      <c r="Y248" s="208"/>
      <c r="Z248" s="208"/>
      <c r="AA248" s="208"/>
      <c r="AB248" s="208"/>
      <c r="AC248" s="208"/>
    </row>
    <row r="249" spans="21:29" s="203" customFormat="1" x14ac:dyDescent="0.25">
      <c r="U249" s="207"/>
      <c r="W249" s="208"/>
      <c r="X249" s="208"/>
      <c r="Y249" s="208"/>
      <c r="Z249" s="208"/>
      <c r="AA249" s="208"/>
      <c r="AB249" s="208"/>
      <c r="AC249" s="208"/>
    </row>
    <row r="250" spans="21:29" s="203" customFormat="1" x14ac:dyDescent="0.25">
      <c r="U250" s="207"/>
      <c r="W250" s="208"/>
      <c r="X250" s="208"/>
      <c r="Y250" s="208"/>
      <c r="Z250" s="208"/>
      <c r="AA250" s="208"/>
      <c r="AB250" s="208"/>
      <c r="AC250" s="208"/>
    </row>
    <row r="251" spans="21:29" s="203" customFormat="1" x14ac:dyDescent="0.25">
      <c r="U251" s="207"/>
      <c r="W251" s="208"/>
      <c r="X251" s="208"/>
      <c r="Y251" s="208"/>
      <c r="Z251" s="208"/>
      <c r="AA251" s="208"/>
      <c r="AB251" s="208"/>
      <c r="AC251" s="208"/>
    </row>
    <row r="252" spans="21:29" s="203" customFormat="1" x14ac:dyDescent="0.25">
      <c r="U252" s="207"/>
      <c r="W252" s="208"/>
      <c r="X252" s="208"/>
      <c r="Y252" s="208"/>
      <c r="Z252" s="208"/>
      <c r="AA252" s="208"/>
      <c r="AB252" s="208"/>
      <c r="AC252" s="208"/>
    </row>
    <row r="253" spans="21:29" s="203" customFormat="1" x14ac:dyDescent="0.25">
      <c r="U253" s="207"/>
      <c r="W253" s="208"/>
      <c r="X253" s="208"/>
      <c r="Y253" s="208"/>
      <c r="Z253" s="208"/>
      <c r="AA253" s="208"/>
      <c r="AB253" s="208"/>
      <c r="AC253" s="208"/>
    </row>
    <row r="254" spans="21:29" s="203" customFormat="1" x14ac:dyDescent="0.25">
      <c r="U254" s="207"/>
      <c r="W254" s="208"/>
      <c r="X254" s="208"/>
      <c r="Y254" s="208"/>
      <c r="Z254" s="208"/>
      <c r="AA254" s="208"/>
      <c r="AB254" s="208"/>
      <c r="AC254" s="208"/>
    </row>
    <row r="255" spans="21:29" s="203" customFormat="1" x14ac:dyDescent="0.25">
      <c r="U255" s="207"/>
      <c r="W255" s="208"/>
      <c r="X255" s="208"/>
      <c r="Y255" s="208"/>
      <c r="Z255" s="208"/>
      <c r="AA255" s="208"/>
      <c r="AB255" s="208"/>
      <c r="AC255" s="208"/>
    </row>
    <row r="256" spans="21:29" s="203" customFormat="1" x14ac:dyDescent="0.25">
      <c r="U256" s="207"/>
      <c r="W256" s="208"/>
      <c r="X256" s="208"/>
      <c r="Y256" s="208"/>
      <c r="Z256" s="208"/>
      <c r="AA256" s="208"/>
      <c r="AB256" s="208"/>
      <c r="AC256" s="208"/>
    </row>
    <row r="257" spans="21:29" s="203" customFormat="1" x14ac:dyDescent="0.25">
      <c r="U257" s="207"/>
      <c r="W257" s="208"/>
      <c r="X257" s="208"/>
      <c r="Y257" s="208"/>
      <c r="Z257" s="208"/>
      <c r="AA257" s="208"/>
      <c r="AB257" s="208"/>
      <c r="AC257" s="208"/>
    </row>
    <row r="258" spans="21:29" s="203" customFormat="1" x14ac:dyDescent="0.25">
      <c r="U258" s="207"/>
      <c r="W258" s="208"/>
      <c r="X258" s="208"/>
      <c r="Y258" s="208"/>
      <c r="Z258" s="208"/>
      <c r="AA258" s="208"/>
      <c r="AB258" s="208"/>
      <c r="AC258" s="208"/>
    </row>
    <row r="259" spans="21:29" s="203" customFormat="1" x14ac:dyDescent="0.25">
      <c r="U259" s="207"/>
      <c r="W259" s="208"/>
      <c r="X259" s="208"/>
      <c r="Y259" s="208"/>
      <c r="Z259" s="208"/>
      <c r="AA259" s="208"/>
      <c r="AB259" s="208"/>
      <c r="AC259" s="208"/>
    </row>
    <row r="260" spans="21:29" s="203" customFormat="1" x14ac:dyDescent="0.25">
      <c r="U260" s="207"/>
      <c r="W260" s="208"/>
      <c r="X260" s="208"/>
      <c r="Y260" s="208"/>
      <c r="Z260" s="208"/>
      <c r="AA260" s="208"/>
      <c r="AB260" s="208"/>
      <c r="AC260" s="208"/>
    </row>
    <row r="261" spans="21:29" s="203" customFormat="1" x14ac:dyDescent="0.25">
      <c r="U261" s="207"/>
      <c r="W261" s="208"/>
      <c r="X261" s="208"/>
      <c r="Y261" s="208"/>
      <c r="Z261" s="208"/>
      <c r="AA261" s="208"/>
      <c r="AB261" s="208"/>
      <c r="AC261" s="208"/>
    </row>
    <row r="262" spans="21:29" s="203" customFormat="1" x14ac:dyDescent="0.25">
      <c r="U262" s="207"/>
      <c r="W262" s="208"/>
      <c r="X262" s="208"/>
      <c r="Y262" s="208"/>
      <c r="Z262" s="208"/>
      <c r="AA262" s="208"/>
      <c r="AB262" s="208"/>
      <c r="AC262" s="208"/>
    </row>
    <row r="263" spans="21:29" s="203" customFormat="1" x14ac:dyDescent="0.25">
      <c r="U263" s="207"/>
      <c r="W263" s="208"/>
      <c r="X263" s="208"/>
      <c r="Y263" s="208"/>
      <c r="Z263" s="208"/>
      <c r="AA263" s="208"/>
      <c r="AB263" s="208"/>
      <c r="AC263" s="208"/>
    </row>
    <row r="264" spans="21:29" s="203" customFormat="1" x14ac:dyDescent="0.25">
      <c r="U264" s="207"/>
      <c r="W264" s="208"/>
      <c r="X264" s="208"/>
      <c r="Y264" s="208"/>
      <c r="Z264" s="208"/>
      <c r="AA264" s="208"/>
      <c r="AB264" s="208"/>
      <c r="AC264" s="208"/>
    </row>
    <row r="265" spans="21:29" s="203" customFormat="1" x14ac:dyDescent="0.25">
      <c r="U265" s="207"/>
      <c r="W265" s="208"/>
      <c r="X265" s="208"/>
      <c r="Y265" s="208"/>
      <c r="Z265" s="208"/>
      <c r="AA265" s="208"/>
      <c r="AB265" s="208"/>
      <c r="AC265" s="208"/>
    </row>
    <row r="266" spans="21:29" s="203" customFormat="1" x14ac:dyDescent="0.25">
      <c r="U266" s="207"/>
      <c r="W266" s="208"/>
      <c r="X266" s="208"/>
      <c r="Y266" s="208"/>
      <c r="Z266" s="208"/>
      <c r="AA266" s="208"/>
      <c r="AB266" s="208"/>
      <c r="AC266" s="208"/>
    </row>
    <row r="267" spans="21:29" s="203" customFormat="1" x14ac:dyDescent="0.25">
      <c r="U267" s="207"/>
      <c r="W267" s="208"/>
      <c r="X267" s="208"/>
      <c r="Y267" s="208"/>
      <c r="Z267" s="208"/>
      <c r="AA267" s="208"/>
      <c r="AB267" s="208"/>
      <c r="AC267" s="208"/>
    </row>
    <row r="268" spans="21:29" s="203" customFormat="1" x14ac:dyDescent="0.25">
      <c r="U268" s="207"/>
      <c r="W268" s="208"/>
      <c r="X268" s="208"/>
      <c r="Y268" s="208"/>
      <c r="Z268" s="208"/>
      <c r="AA268" s="208"/>
      <c r="AB268" s="208"/>
      <c r="AC268" s="208"/>
    </row>
    <row r="269" spans="21:29" s="203" customFormat="1" x14ac:dyDescent="0.25">
      <c r="U269" s="207"/>
      <c r="W269" s="208"/>
      <c r="X269" s="208"/>
      <c r="Y269" s="208"/>
      <c r="Z269" s="208"/>
      <c r="AA269" s="208"/>
      <c r="AB269" s="208"/>
      <c r="AC269" s="208"/>
    </row>
    <row r="270" spans="21:29" s="203" customFormat="1" x14ac:dyDescent="0.25">
      <c r="U270" s="207"/>
      <c r="W270" s="208"/>
      <c r="X270" s="208"/>
      <c r="Y270" s="208"/>
      <c r="Z270" s="208"/>
      <c r="AA270" s="208"/>
      <c r="AB270" s="208"/>
      <c r="AC270" s="208"/>
    </row>
    <row r="271" spans="21:29" s="203" customFormat="1" x14ac:dyDescent="0.25">
      <c r="U271" s="207"/>
      <c r="W271" s="208"/>
      <c r="X271" s="208"/>
      <c r="Y271" s="208"/>
      <c r="Z271" s="208"/>
      <c r="AA271" s="208"/>
      <c r="AB271" s="208"/>
      <c r="AC271" s="208"/>
    </row>
    <row r="272" spans="21:29" s="203" customFormat="1" x14ac:dyDescent="0.25">
      <c r="U272" s="207"/>
      <c r="W272" s="208"/>
      <c r="X272" s="208"/>
      <c r="Y272" s="208"/>
      <c r="Z272" s="208"/>
      <c r="AA272" s="208"/>
      <c r="AB272" s="208"/>
      <c r="AC272" s="208"/>
    </row>
    <row r="273" spans="21:29" s="203" customFormat="1" x14ac:dyDescent="0.25">
      <c r="U273" s="207"/>
      <c r="W273" s="208"/>
      <c r="X273" s="208"/>
      <c r="Y273" s="208"/>
      <c r="Z273" s="208"/>
      <c r="AA273" s="208"/>
      <c r="AB273" s="208"/>
      <c r="AC273" s="208"/>
    </row>
    <row r="274" spans="21:29" s="203" customFormat="1" x14ac:dyDescent="0.25">
      <c r="U274" s="207"/>
      <c r="W274" s="208"/>
      <c r="X274" s="208"/>
      <c r="Y274" s="208"/>
      <c r="Z274" s="208"/>
      <c r="AA274" s="208"/>
      <c r="AB274" s="208"/>
      <c r="AC274" s="208"/>
    </row>
    <row r="275" spans="21:29" s="203" customFormat="1" x14ac:dyDescent="0.25">
      <c r="U275" s="207"/>
      <c r="W275" s="208"/>
      <c r="X275" s="208"/>
      <c r="Y275" s="208"/>
      <c r="Z275" s="208"/>
      <c r="AA275" s="208"/>
      <c r="AB275" s="208"/>
      <c r="AC275" s="208"/>
    </row>
    <row r="276" spans="21:29" s="203" customFormat="1" x14ac:dyDescent="0.25">
      <c r="U276" s="207"/>
      <c r="W276" s="208"/>
      <c r="X276" s="208"/>
      <c r="Y276" s="208"/>
      <c r="Z276" s="208"/>
      <c r="AA276" s="208"/>
      <c r="AB276" s="208"/>
      <c r="AC276" s="208"/>
    </row>
    <row r="277" spans="21:29" s="203" customFormat="1" x14ac:dyDescent="0.25">
      <c r="U277" s="207"/>
      <c r="W277" s="208"/>
      <c r="X277" s="208"/>
      <c r="Y277" s="208"/>
      <c r="Z277" s="208"/>
      <c r="AA277" s="208"/>
      <c r="AB277" s="208"/>
      <c r="AC277" s="208"/>
    </row>
    <row r="278" spans="21:29" s="203" customFormat="1" x14ac:dyDescent="0.25">
      <c r="U278" s="207"/>
      <c r="W278" s="208"/>
      <c r="X278" s="208"/>
      <c r="Y278" s="208"/>
      <c r="Z278" s="208"/>
      <c r="AA278" s="208"/>
      <c r="AB278" s="208"/>
      <c r="AC278" s="208"/>
    </row>
    <row r="279" spans="21:29" s="203" customFormat="1" x14ac:dyDescent="0.25">
      <c r="U279" s="207"/>
      <c r="W279" s="208"/>
      <c r="X279" s="208"/>
      <c r="Y279" s="208"/>
      <c r="Z279" s="208"/>
      <c r="AA279" s="208"/>
      <c r="AB279" s="208"/>
      <c r="AC279" s="208"/>
    </row>
    <row r="280" spans="21:29" s="203" customFormat="1" x14ac:dyDescent="0.25">
      <c r="U280" s="207"/>
      <c r="W280" s="208"/>
      <c r="X280" s="208"/>
      <c r="Y280" s="208"/>
      <c r="Z280" s="208"/>
      <c r="AA280" s="208"/>
      <c r="AB280" s="208"/>
      <c r="AC280" s="208"/>
    </row>
    <row r="281" spans="21:29" s="203" customFormat="1" x14ac:dyDescent="0.25">
      <c r="U281" s="207"/>
      <c r="W281" s="208"/>
      <c r="X281" s="208"/>
      <c r="Y281" s="208"/>
      <c r="Z281" s="208"/>
      <c r="AA281" s="208"/>
      <c r="AB281" s="208"/>
      <c r="AC281" s="208"/>
    </row>
    <row r="282" spans="21:29" s="203" customFormat="1" x14ac:dyDescent="0.25">
      <c r="U282" s="207"/>
      <c r="W282" s="208"/>
      <c r="X282" s="208"/>
      <c r="Y282" s="208"/>
      <c r="Z282" s="208"/>
      <c r="AA282" s="208"/>
      <c r="AB282" s="208"/>
      <c r="AC282" s="208"/>
    </row>
    <row r="283" spans="21:29" s="203" customFormat="1" x14ac:dyDescent="0.25">
      <c r="U283" s="207"/>
      <c r="W283" s="208"/>
      <c r="X283" s="208"/>
      <c r="Y283" s="208"/>
      <c r="Z283" s="208"/>
      <c r="AA283" s="208"/>
      <c r="AB283" s="208"/>
      <c r="AC283" s="208"/>
    </row>
    <row r="284" spans="21:29" s="203" customFormat="1" x14ac:dyDescent="0.25">
      <c r="U284" s="207"/>
      <c r="W284" s="208"/>
      <c r="X284" s="208"/>
      <c r="Y284" s="208"/>
      <c r="Z284" s="208"/>
      <c r="AA284" s="208"/>
      <c r="AB284" s="208"/>
      <c r="AC284" s="208"/>
    </row>
    <row r="285" spans="21:29" s="203" customFormat="1" x14ac:dyDescent="0.25">
      <c r="U285" s="207"/>
      <c r="W285" s="208"/>
      <c r="X285" s="208"/>
      <c r="Y285" s="208"/>
      <c r="Z285" s="208"/>
      <c r="AA285" s="208"/>
      <c r="AB285" s="208"/>
      <c r="AC285" s="208"/>
    </row>
    <row r="286" spans="21:29" s="203" customFormat="1" x14ac:dyDescent="0.25">
      <c r="U286" s="207"/>
      <c r="W286" s="208"/>
      <c r="X286" s="208"/>
      <c r="Y286" s="208"/>
      <c r="Z286" s="208"/>
      <c r="AA286" s="208"/>
      <c r="AB286" s="208"/>
      <c r="AC286" s="208"/>
    </row>
    <row r="287" spans="21:29" s="203" customFormat="1" x14ac:dyDescent="0.25">
      <c r="U287" s="207"/>
      <c r="W287" s="208"/>
      <c r="X287" s="208"/>
      <c r="Y287" s="208"/>
      <c r="Z287" s="208"/>
      <c r="AA287" s="208"/>
      <c r="AB287" s="208"/>
      <c r="AC287" s="208"/>
    </row>
    <row r="288" spans="21:29" s="203" customFormat="1" x14ac:dyDescent="0.25">
      <c r="U288" s="207"/>
      <c r="W288" s="208"/>
      <c r="X288" s="208"/>
      <c r="Y288" s="208"/>
      <c r="Z288" s="208"/>
      <c r="AA288" s="208"/>
      <c r="AB288" s="208"/>
      <c r="AC288" s="208"/>
    </row>
  </sheetData>
  <sheetProtection password="DF65" sheet="1" objects="1" scenarios="1"/>
  <mergeCells count="19">
    <mergeCell ref="AD1:AG1"/>
    <mergeCell ref="A2:B2"/>
    <mergeCell ref="AD2:AG2"/>
    <mergeCell ref="A5:B5"/>
    <mergeCell ref="AD5:AG5"/>
    <mergeCell ref="AD3:AG3"/>
    <mergeCell ref="AD4:AG4"/>
    <mergeCell ref="AD9:AG9"/>
    <mergeCell ref="B24:G24"/>
    <mergeCell ref="B23:G23"/>
    <mergeCell ref="A6:B6"/>
    <mergeCell ref="AD6:AG6"/>
    <mergeCell ref="A10:B10"/>
    <mergeCell ref="AD10:AG10"/>
    <mergeCell ref="A7:B7"/>
    <mergeCell ref="AD7:AG7"/>
    <mergeCell ref="A8:B8"/>
    <mergeCell ref="AD8:AG8"/>
    <mergeCell ref="A9:B9"/>
  </mergeCells>
  <conditionalFormatting sqref="C12:AC21">
    <cfRule type="cellIs" dxfId="50" priority="11" stopIfTrue="1" operator="between">
      <formula>1</formula>
      <formula>C$2-1</formula>
    </cfRule>
    <cfRule type="cellIs" dxfId="49" priority="12" stopIfTrue="1" operator="equal">
      <formula>C$2+1</formula>
    </cfRule>
    <cfRule type="cellIs" dxfId="48" priority="13" stopIfTrue="1" operator="between">
      <formula>C$2+1</formula>
      <formula>999</formula>
    </cfRule>
    <cfRule type="cellIs" dxfId="47" priority="14" stopIfTrue="1" operator="equal">
      <formula>""</formula>
    </cfRule>
  </conditionalFormatting>
  <conditionalFormatting sqref="A11 B11:B12 A13:B16 AD11:AG16">
    <cfRule type="expression" dxfId="46" priority="2">
      <formula>$A$1="W"</formula>
    </cfRule>
  </conditionalFormatting>
  <conditionalFormatting sqref="B17 A18:B21 AD17:AG21">
    <cfRule type="expression" dxfId="45" priority="1">
      <formula>$A$22="W"</formula>
    </cfRule>
  </conditionalFormatting>
  <dataValidations count="3">
    <dataValidation type="list" allowBlank="1" showInputMessage="1" showErrorMessage="1" sqref="A12 A17">
      <formula1>Spielerliste_Alphabetisch</formula1>
    </dataValidation>
    <dataValidation type="list" allowBlank="1" showInputMessage="1" showErrorMessage="1" sqref="B24:G24">
      <formula1>$A$61:$A$73</formula1>
    </dataValidation>
    <dataValidation type="list" allowBlank="1" showInputMessage="1" showErrorMessage="1" sqref="A24">
      <formula1>$A$61:$A$73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6">
    <tabColor rgb="FFFF99CC"/>
  </sheetPr>
  <dimension ref="A1:CA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57" customWidth="1"/>
    <col min="24" max="24" width="3.7109375" style="70" hidden="1" customWidth="1"/>
    <col min="25" max="26" width="3.7109375" style="357" hidden="1" customWidth="1"/>
    <col min="27" max="32" width="3.7109375" style="3" hidden="1" customWidth="1"/>
    <col min="33" max="33" width="4" style="2" bestFit="1" customWidth="1"/>
    <col min="34" max="34" width="5" style="8" bestFit="1" customWidth="1"/>
    <col min="35" max="35" width="3.7109375" style="8" customWidth="1"/>
    <col min="36" max="79" width="11.42578125" style="65"/>
    <col min="80" max="16384" width="11.42578125" style="2"/>
  </cols>
  <sheetData>
    <row r="1" spans="1:35" ht="15" customHeight="1" thickBot="1" x14ac:dyDescent="0.3">
      <c r="E1" s="35" t="s">
        <v>35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>
        <v>7</v>
      </c>
      <c r="M1" s="52">
        <v>8</v>
      </c>
      <c r="N1" s="52">
        <v>9</v>
      </c>
      <c r="O1" s="52">
        <v>10</v>
      </c>
      <c r="P1" s="52">
        <v>11</v>
      </c>
      <c r="Q1" s="52">
        <v>12</v>
      </c>
      <c r="R1" s="52">
        <v>13</v>
      </c>
      <c r="S1" s="52">
        <v>14</v>
      </c>
      <c r="T1" s="52">
        <v>15</v>
      </c>
      <c r="U1" s="52">
        <v>16</v>
      </c>
      <c r="V1" s="52">
        <v>17</v>
      </c>
      <c r="W1" s="140">
        <v>18</v>
      </c>
      <c r="X1" s="52">
        <v>19</v>
      </c>
      <c r="Y1" s="52">
        <v>20</v>
      </c>
      <c r="Z1" s="52">
        <v>21</v>
      </c>
      <c r="AA1" s="16">
        <v>22</v>
      </c>
      <c r="AB1" s="16">
        <v>23</v>
      </c>
      <c r="AC1" s="16">
        <v>24</v>
      </c>
      <c r="AD1" s="16">
        <v>25</v>
      </c>
      <c r="AE1" s="16">
        <v>26</v>
      </c>
      <c r="AF1" s="17">
        <v>27</v>
      </c>
      <c r="AG1" s="498" t="s">
        <v>22</v>
      </c>
      <c r="AH1" s="499"/>
      <c r="AI1" s="489" t="s">
        <v>478</v>
      </c>
    </row>
    <row r="2" spans="1:35" ht="15" customHeight="1" x14ac:dyDescent="0.25">
      <c r="A2" s="4" t="s">
        <v>34</v>
      </c>
      <c r="E2" s="34" t="s">
        <v>23</v>
      </c>
      <c r="F2" s="367">
        <v>4</v>
      </c>
      <c r="G2" s="368">
        <v>4</v>
      </c>
      <c r="H2" s="368">
        <v>3</v>
      </c>
      <c r="I2" s="368">
        <v>3</v>
      </c>
      <c r="J2" s="368">
        <v>3</v>
      </c>
      <c r="K2" s="368">
        <v>3</v>
      </c>
      <c r="L2" s="368">
        <v>4</v>
      </c>
      <c r="M2" s="368">
        <v>3</v>
      </c>
      <c r="N2" s="368">
        <v>3</v>
      </c>
      <c r="O2" s="368">
        <v>3</v>
      </c>
      <c r="P2" s="368">
        <v>3</v>
      </c>
      <c r="Q2" s="368">
        <v>3</v>
      </c>
      <c r="R2" s="368">
        <v>4</v>
      </c>
      <c r="S2" s="368">
        <v>4</v>
      </c>
      <c r="T2" s="368">
        <v>4</v>
      </c>
      <c r="U2" s="368">
        <v>3</v>
      </c>
      <c r="V2" s="368">
        <v>3</v>
      </c>
      <c r="W2" s="369">
        <v>3</v>
      </c>
      <c r="X2" s="368" t="s">
        <v>52</v>
      </c>
      <c r="Y2" s="368" t="s">
        <v>52</v>
      </c>
      <c r="Z2" s="368" t="s">
        <v>52</v>
      </c>
      <c r="AA2" s="14" t="s">
        <v>52</v>
      </c>
      <c r="AB2" s="14" t="s">
        <v>52</v>
      </c>
      <c r="AC2" s="14" t="s">
        <v>52</v>
      </c>
      <c r="AD2" s="14" t="s">
        <v>52</v>
      </c>
      <c r="AE2" s="14" t="s">
        <v>52</v>
      </c>
      <c r="AF2" s="31" t="s">
        <v>52</v>
      </c>
      <c r="AG2" s="500">
        <v>60</v>
      </c>
      <c r="AH2" s="501"/>
      <c r="AI2" s="490"/>
    </row>
    <row r="3" spans="1:35" ht="15" customHeight="1" x14ac:dyDescent="0.25">
      <c r="A3" s="4" t="s">
        <v>34</v>
      </c>
      <c r="E3" s="13" t="s">
        <v>24</v>
      </c>
      <c r="F3" s="361">
        <v>4.6111111111111107</v>
      </c>
      <c r="G3" s="362">
        <v>4.2222222222222223</v>
      </c>
      <c r="H3" s="362">
        <v>3.5555555555555554</v>
      </c>
      <c r="I3" s="362">
        <v>5</v>
      </c>
      <c r="J3" s="362">
        <v>3.0714285714285716</v>
      </c>
      <c r="K3" s="362">
        <v>3.5555555555555554</v>
      </c>
      <c r="L3" s="362">
        <v>5.0555555555555554</v>
      </c>
      <c r="M3" s="362">
        <v>3.5555555555555554</v>
      </c>
      <c r="N3" s="362">
        <v>2.6428571428571428</v>
      </c>
      <c r="O3" s="362">
        <v>3.7857142857142856</v>
      </c>
      <c r="P3" s="362">
        <v>3.2222222222222223</v>
      </c>
      <c r="Q3" s="362">
        <v>3.1111111111111112</v>
      </c>
      <c r="R3" s="362">
        <v>4</v>
      </c>
      <c r="S3" s="362">
        <v>4.3571428571428568</v>
      </c>
      <c r="T3" s="362">
        <v>5.2857142857142856</v>
      </c>
      <c r="U3" s="362">
        <v>3.5</v>
      </c>
      <c r="V3" s="362">
        <v>3.5714285714285716</v>
      </c>
      <c r="W3" s="362">
        <v>2.7142857142857144</v>
      </c>
      <c r="X3" s="362" t="s">
        <v>52</v>
      </c>
      <c r="Y3" s="362" t="s">
        <v>52</v>
      </c>
      <c r="Z3" s="362" t="s">
        <v>52</v>
      </c>
      <c r="AA3" s="36" t="s">
        <v>52</v>
      </c>
      <c r="AB3" s="36" t="s">
        <v>52</v>
      </c>
      <c r="AC3" s="36" t="s">
        <v>52</v>
      </c>
      <c r="AD3" s="36" t="s">
        <v>52</v>
      </c>
      <c r="AE3" s="36" t="s">
        <v>52</v>
      </c>
      <c r="AF3" s="36" t="s">
        <v>52</v>
      </c>
      <c r="AG3" s="502">
        <v>68.817460317460316</v>
      </c>
      <c r="AH3" s="503"/>
      <c r="AI3" s="490"/>
    </row>
    <row r="4" spans="1:35" ht="15" customHeight="1" x14ac:dyDescent="0.25">
      <c r="A4" s="4" t="s">
        <v>34</v>
      </c>
      <c r="B4" s="492" t="s">
        <v>691</v>
      </c>
      <c r="C4" s="493"/>
      <c r="E4" s="13" t="s">
        <v>46</v>
      </c>
      <c r="F4" s="363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6" t="s">
        <v>52</v>
      </c>
      <c r="Y4" s="56" t="s">
        <v>52</v>
      </c>
      <c r="Z4" s="56" t="s">
        <v>52</v>
      </c>
      <c r="AA4" s="7" t="s">
        <v>52</v>
      </c>
      <c r="AB4" s="7" t="s">
        <v>52</v>
      </c>
      <c r="AC4" s="7" t="s">
        <v>52</v>
      </c>
      <c r="AD4" s="7" t="s">
        <v>52</v>
      </c>
      <c r="AE4" s="7" t="s">
        <v>52</v>
      </c>
      <c r="AF4" s="7" t="s">
        <v>52</v>
      </c>
      <c r="AG4" s="502">
        <v>0</v>
      </c>
      <c r="AH4" s="503"/>
      <c r="AI4" s="490"/>
    </row>
    <row r="5" spans="1:35" ht="15" customHeight="1" x14ac:dyDescent="0.25">
      <c r="A5" s="4" t="s">
        <v>34</v>
      </c>
      <c r="B5" s="492"/>
      <c r="C5" s="493"/>
      <c r="E5" s="13" t="s">
        <v>44</v>
      </c>
      <c r="F5" s="363">
        <v>0</v>
      </c>
      <c r="G5" s="56">
        <v>1</v>
      </c>
      <c r="H5" s="56">
        <v>0</v>
      </c>
      <c r="I5" s="56">
        <v>0</v>
      </c>
      <c r="J5" s="56">
        <v>1</v>
      </c>
      <c r="K5" s="56">
        <v>5</v>
      </c>
      <c r="L5" s="56">
        <v>0</v>
      </c>
      <c r="M5" s="56">
        <v>1</v>
      </c>
      <c r="N5" s="56">
        <v>6</v>
      </c>
      <c r="O5" s="56">
        <v>0</v>
      </c>
      <c r="P5" s="56">
        <v>2</v>
      </c>
      <c r="Q5" s="56">
        <v>2</v>
      </c>
      <c r="R5" s="56">
        <v>3</v>
      </c>
      <c r="S5" s="56">
        <v>1</v>
      </c>
      <c r="T5" s="56">
        <v>0</v>
      </c>
      <c r="U5" s="56">
        <v>2</v>
      </c>
      <c r="V5" s="56">
        <v>0</v>
      </c>
      <c r="W5" s="364">
        <v>7</v>
      </c>
      <c r="X5" s="56" t="s">
        <v>52</v>
      </c>
      <c r="Y5" s="56" t="s">
        <v>52</v>
      </c>
      <c r="Z5" s="56" t="s">
        <v>52</v>
      </c>
      <c r="AA5" s="56" t="s">
        <v>52</v>
      </c>
      <c r="AB5" s="56" t="s">
        <v>52</v>
      </c>
      <c r="AC5" s="56" t="s">
        <v>52</v>
      </c>
      <c r="AD5" s="56" t="s">
        <v>52</v>
      </c>
      <c r="AE5" s="56" t="s">
        <v>52</v>
      </c>
      <c r="AF5" s="57" t="s">
        <v>52</v>
      </c>
      <c r="AG5" s="502">
        <v>31</v>
      </c>
      <c r="AH5" s="503"/>
      <c r="AI5" s="490"/>
    </row>
    <row r="6" spans="1:35" ht="15" customHeight="1" x14ac:dyDescent="0.25">
      <c r="A6" s="4" t="s">
        <v>34</v>
      </c>
      <c r="B6" s="494" t="s">
        <v>692</v>
      </c>
      <c r="C6" s="495"/>
      <c r="E6" s="13" t="s">
        <v>27</v>
      </c>
      <c r="F6" s="363">
        <v>9</v>
      </c>
      <c r="G6" s="56">
        <v>5</v>
      </c>
      <c r="H6" s="56">
        <v>5</v>
      </c>
      <c r="I6" s="56">
        <v>6</v>
      </c>
      <c r="J6" s="56">
        <v>2</v>
      </c>
      <c r="K6" s="56">
        <v>4</v>
      </c>
      <c r="L6" s="56">
        <v>8</v>
      </c>
      <c r="M6" s="56">
        <v>6</v>
      </c>
      <c r="N6" s="56">
        <v>1</v>
      </c>
      <c r="O6" s="56">
        <v>7</v>
      </c>
      <c r="P6" s="56">
        <v>6</v>
      </c>
      <c r="Q6" s="56">
        <v>2</v>
      </c>
      <c r="R6" s="56">
        <v>3</v>
      </c>
      <c r="S6" s="56">
        <v>6</v>
      </c>
      <c r="T6" s="56">
        <v>5</v>
      </c>
      <c r="U6" s="56">
        <v>7</v>
      </c>
      <c r="V6" s="56">
        <v>2</v>
      </c>
      <c r="W6" s="364">
        <v>1</v>
      </c>
      <c r="X6" s="56" t="s">
        <v>52</v>
      </c>
      <c r="Y6" s="56" t="s">
        <v>52</v>
      </c>
      <c r="Z6" s="56" t="s">
        <v>52</v>
      </c>
      <c r="AA6" s="7" t="s">
        <v>52</v>
      </c>
      <c r="AB6" s="7" t="s">
        <v>52</v>
      </c>
      <c r="AC6" s="7" t="s">
        <v>52</v>
      </c>
      <c r="AD6" s="7" t="s">
        <v>52</v>
      </c>
      <c r="AE6" s="7" t="s">
        <v>52</v>
      </c>
      <c r="AF6" s="33" t="s">
        <v>52</v>
      </c>
      <c r="AG6" s="502">
        <v>85</v>
      </c>
      <c r="AH6" s="503"/>
      <c r="AI6" s="490"/>
    </row>
    <row r="7" spans="1:35" ht="15" customHeight="1" thickBot="1" x14ac:dyDescent="0.3">
      <c r="A7" s="4" t="s">
        <v>34</v>
      </c>
      <c r="B7" s="496"/>
      <c r="C7" s="497"/>
      <c r="E7" s="30" t="s">
        <v>45</v>
      </c>
      <c r="F7" s="365">
        <v>1</v>
      </c>
      <c r="G7" s="370">
        <v>0</v>
      </c>
      <c r="H7" s="370">
        <v>2</v>
      </c>
      <c r="I7" s="370">
        <v>11</v>
      </c>
      <c r="J7" s="370">
        <v>0</v>
      </c>
      <c r="K7" s="370">
        <v>5</v>
      </c>
      <c r="L7" s="370">
        <v>5</v>
      </c>
      <c r="M7" s="370">
        <v>2</v>
      </c>
      <c r="N7" s="370">
        <v>0</v>
      </c>
      <c r="O7" s="370">
        <v>2</v>
      </c>
      <c r="P7" s="370">
        <v>0</v>
      </c>
      <c r="Q7" s="370">
        <v>1</v>
      </c>
      <c r="R7" s="370">
        <v>0</v>
      </c>
      <c r="S7" s="370">
        <v>0</v>
      </c>
      <c r="T7" s="370">
        <v>6</v>
      </c>
      <c r="U7" s="370">
        <v>1</v>
      </c>
      <c r="V7" s="370">
        <v>3</v>
      </c>
      <c r="W7" s="371">
        <v>1</v>
      </c>
      <c r="X7" s="370" t="s">
        <v>52</v>
      </c>
      <c r="Y7" s="370" t="s">
        <v>52</v>
      </c>
      <c r="Z7" s="370" t="s">
        <v>52</v>
      </c>
      <c r="AA7" s="18" t="s">
        <v>52</v>
      </c>
      <c r="AB7" s="18" t="s">
        <v>52</v>
      </c>
      <c r="AC7" s="18" t="s">
        <v>52</v>
      </c>
      <c r="AD7" s="18" t="s">
        <v>52</v>
      </c>
      <c r="AE7" s="18" t="s">
        <v>52</v>
      </c>
      <c r="AF7" s="19" t="s">
        <v>52</v>
      </c>
      <c r="AG7" s="504">
        <v>40</v>
      </c>
      <c r="AH7" s="505"/>
      <c r="AI7" s="491"/>
    </row>
    <row r="8" spans="1:35" ht="15" customHeight="1" thickBot="1" x14ac:dyDescent="0.3">
      <c r="A8" s="4" t="s">
        <v>34</v>
      </c>
      <c r="B8" s="20" t="s">
        <v>55</v>
      </c>
      <c r="C8" s="21" t="s">
        <v>47</v>
      </c>
      <c r="D8" s="22"/>
      <c r="E8" s="29" t="s">
        <v>33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80">
        <v>1</v>
      </c>
      <c r="B9" s="483">
        <v>1</v>
      </c>
      <c r="C9" s="486" t="s">
        <v>206</v>
      </c>
      <c r="D9" s="23" t="s">
        <v>206</v>
      </c>
      <c r="E9" s="24" t="s">
        <v>28</v>
      </c>
      <c r="F9" s="358">
        <v>5</v>
      </c>
      <c r="G9" s="241">
        <v>3</v>
      </c>
      <c r="H9" s="222">
        <v>3</v>
      </c>
      <c r="I9" s="236">
        <v>4</v>
      </c>
      <c r="J9" s="236">
        <v>4</v>
      </c>
      <c r="K9" s="236">
        <v>4</v>
      </c>
      <c r="L9" s="236">
        <v>5</v>
      </c>
      <c r="M9" s="241">
        <v>2</v>
      </c>
      <c r="N9" s="241">
        <v>2</v>
      </c>
      <c r="O9" s="236">
        <v>4</v>
      </c>
      <c r="P9" s="222">
        <v>3</v>
      </c>
      <c r="Q9" s="222">
        <v>3</v>
      </c>
      <c r="R9" s="241">
        <v>3</v>
      </c>
      <c r="S9" s="222">
        <v>4</v>
      </c>
      <c r="T9" s="236">
        <v>5</v>
      </c>
      <c r="U9" s="236">
        <v>4</v>
      </c>
      <c r="V9" s="222">
        <v>3</v>
      </c>
      <c r="W9" s="385">
        <v>2</v>
      </c>
      <c r="X9" s="226"/>
      <c r="Y9" s="226"/>
      <c r="Z9" s="226"/>
      <c r="AA9" s="226"/>
      <c r="AB9" s="226"/>
      <c r="AC9" s="226"/>
      <c r="AD9" s="226"/>
      <c r="AE9" s="226"/>
      <c r="AF9" s="227"/>
      <c r="AG9" s="188">
        <v>63</v>
      </c>
      <c r="AH9" s="189">
        <v>63</v>
      </c>
      <c r="AI9" s="189">
        <v>1</v>
      </c>
    </row>
    <row r="10" spans="1:35" ht="15" customHeight="1" x14ac:dyDescent="0.25">
      <c r="A10" s="481"/>
      <c r="B10" s="484"/>
      <c r="C10" s="487"/>
      <c r="D10" s="25" t="s">
        <v>206</v>
      </c>
      <c r="E10" s="26" t="s">
        <v>29</v>
      </c>
      <c r="F10" s="359">
        <v>5</v>
      </c>
      <c r="G10" s="225">
        <v>4</v>
      </c>
      <c r="H10" s="225">
        <v>3</v>
      </c>
      <c r="I10" s="225">
        <v>3</v>
      </c>
      <c r="J10" s="225">
        <v>3</v>
      </c>
      <c r="K10" s="237">
        <v>4</v>
      </c>
      <c r="L10" s="239">
        <v>6</v>
      </c>
      <c r="M10" s="225">
        <v>3</v>
      </c>
      <c r="N10" s="235">
        <v>2</v>
      </c>
      <c r="O10" s="225">
        <v>3</v>
      </c>
      <c r="P10" s="237">
        <v>4</v>
      </c>
      <c r="Q10" s="237">
        <v>4</v>
      </c>
      <c r="R10" s="225">
        <v>4</v>
      </c>
      <c r="S10" s="235">
        <v>3</v>
      </c>
      <c r="T10" s="225">
        <v>4</v>
      </c>
      <c r="U10" s="225">
        <v>3</v>
      </c>
      <c r="V10" s="237">
        <v>4</v>
      </c>
      <c r="W10" s="379">
        <v>2</v>
      </c>
      <c r="X10" s="228"/>
      <c r="Y10" s="228"/>
      <c r="Z10" s="228"/>
      <c r="AA10" s="228"/>
      <c r="AB10" s="228"/>
      <c r="AC10" s="228"/>
      <c r="AD10" s="228"/>
      <c r="AE10" s="228"/>
      <c r="AF10" s="229"/>
      <c r="AG10" s="190">
        <v>64</v>
      </c>
      <c r="AH10" s="191">
        <v>127</v>
      </c>
      <c r="AI10" s="191">
        <v>1</v>
      </c>
    </row>
    <row r="11" spans="1:35" ht="15" customHeight="1" x14ac:dyDescent="0.25">
      <c r="A11" s="481"/>
      <c r="B11" s="484"/>
      <c r="C11" s="487"/>
      <c r="D11" s="25" t="s">
        <v>206</v>
      </c>
      <c r="E11" s="26" t="s">
        <v>30</v>
      </c>
      <c r="F11" s="224">
        <v>4</v>
      </c>
      <c r="G11" s="225">
        <v>4</v>
      </c>
      <c r="H11" s="225">
        <v>3</v>
      </c>
      <c r="I11" s="239">
        <v>6</v>
      </c>
      <c r="J11" s="235">
        <v>2</v>
      </c>
      <c r="K11" s="235">
        <v>2</v>
      </c>
      <c r="L11" s="225">
        <v>4</v>
      </c>
      <c r="M11" s="237">
        <v>4</v>
      </c>
      <c r="N11" s="235">
        <v>2</v>
      </c>
      <c r="O11" s="225">
        <v>3</v>
      </c>
      <c r="P11" s="237">
        <v>4</v>
      </c>
      <c r="Q11" s="235">
        <v>2</v>
      </c>
      <c r="R11" s="225">
        <v>4</v>
      </c>
      <c r="S11" s="225">
        <v>4</v>
      </c>
      <c r="T11" s="225">
        <v>4</v>
      </c>
      <c r="U11" s="235">
        <v>2</v>
      </c>
      <c r="V11" s="225">
        <v>3</v>
      </c>
      <c r="W11" s="377">
        <v>3</v>
      </c>
      <c r="X11" s="228"/>
      <c r="Y11" s="228"/>
      <c r="Z11" s="228"/>
      <c r="AA11" s="228"/>
      <c r="AB11" s="228"/>
      <c r="AC11" s="228"/>
      <c r="AD11" s="228"/>
      <c r="AE11" s="228"/>
      <c r="AF11" s="229"/>
      <c r="AG11" s="190">
        <v>60</v>
      </c>
      <c r="AH11" s="191">
        <v>187</v>
      </c>
      <c r="AI11" s="191">
        <v>1</v>
      </c>
    </row>
    <row r="12" spans="1:35" ht="15.75" customHeight="1" thickBot="1" x14ac:dyDescent="0.3">
      <c r="A12" s="481"/>
      <c r="B12" s="484"/>
      <c r="C12" s="487"/>
      <c r="D12" s="25" t="s">
        <v>206</v>
      </c>
      <c r="E12" s="26" t="s">
        <v>31</v>
      </c>
      <c r="F12" s="224">
        <v>4</v>
      </c>
      <c r="G12" s="225">
        <v>4</v>
      </c>
      <c r="H12" s="225">
        <v>3</v>
      </c>
      <c r="I12" s="239">
        <v>6</v>
      </c>
      <c r="J12" s="228"/>
      <c r="K12" s="235">
        <v>2</v>
      </c>
      <c r="L12" s="237">
        <v>5</v>
      </c>
      <c r="M12" s="225">
        <v>3</v>
      </c>
      <c r="N12" s="228"/>
      <c r="O12" s="228"/>
      <c r="P12" s="237">
        <v>4</v>
      </c>
      <c r="Q12" s="225">
        <v>3</v>
      </c>
      <c r="R12" s="228"/>
      <c r="S12" s="228"/>
      <c r="T12" s="228"/>
      <c r="U12" s="228"/>
      <c r="V12" s="228"/>
      <c r="W12" s="242"/>
      <c r="X12" s="228"/>
      <c r="Y12" s="228"/>
      <c r="Z12" s="228"/>
      <c r="AA12" s="228"/>
      <c r="AB12" s="228"/>
      <c r="AC12" s="228"/>
      <c r="AD12" s="228"/>
      <c r="AE12" s="228"/>
      <c r="AF12" s="229"/>
      <c r="AG12" s="190">
        <v>34</v>
      </c>
      <c r="AH12" s="191">
        <v>221</v>
      </c>
      <c r="AI12" s="191">
        <v>1</v>
      </c>
    </row>
    <row r="13" spans="1:35" ht="15.75" hidden="1" customHeight="1" thickBot="1" x14ac:dyDescent="0.3">
      <c r="A13" s="482"/>
      <c r="B13" s="485"/>
      <c r="C13" s="488"/>
      <c r="D13" s="27" t="s">
        <v>206</v>
      </c>
      <c r="E13" s="28" t="s">
        <v>32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92">
        <v>0</v>
      </c>
      <c r="AH13" s="193">
        <v>221</v>
      </c>
      <c r="AI13" s="193">
        <v>1</v>
      </c>
    </row>
    <row r="14" spans="1:35" ht="15" customHeight="1" x14ac:dyDescent="0.25">
      <c r="A14" s="480">
        <v>2</v>
      </c>
      <c r="B14" s="483">
        <v>2</v>
      </c>
      <c r="C14" s="486" t="s">
        <v>354</v>
      </c>
      <c r="D14" s="23" t="s">
        <v>354</v>
      </c>
      <c r="E14" s="24" t="s">
        <v>28</v>
      </c>
      <c r="F14" s="358">
        <v>5</v>
      </c>
      <c r="G14" s="222">
        <v>4</v>
      </c>
      <c r="H14" s="236">
        <v>4</v>
      </c>
      <c r="I14" s="238">
        <v>5</v>
      </c>
      <c r="J14" s="222">
        <v>3</v>
      </c>
      <c r="K14" s="222">
        <v>3</v>
      </c>
      <c r="L14" s="236">
        <v>5</v>
      </c>
      <c r="M14" s="236">
        <v>4</v>
      </c>
      <c r="N14" s="241">
        <v>2</v>
      </c>
      <c r="O14" s="222">
        <v>3</v>
      </c>
      <c r="P14" s="222">
        <v>3</v>
      </c>
      <c r="Q14" s="222">
        <v>3</v>
      </c>
      <c r="R14" s="236">
        <v>5</v>
      </c>
      <c r="S14" s="222">
        <v>4</v>
      </c>
      <c r="T14" s="236">
        <v>5</v>
      </c>
      <c r="U14" s="222">
        <v>3</v>
      </c>
      <c r="V14" s="222">
        <v>3</v>
      </c>
      <c r="W14" s="385">
        <v>2</v>
      </c>
      <c r="X14" s="226"/>
      <c r="Y14" s="226"/>
      <c r="Z14" s="226"/>
      <c r="AA14" s="226"/>
      <c r="AB14" s="226"/>
      <c r="AC14" s="226"/>
      <c r="AD14" s="226"/>
      <c r="AE14" s="226"/>
      <c r="AF14" s="227"/>
      <c r="AG14" s="188">
        <v>66</v>
      </c>
      <c r="AH14" s="189">
        <v>66</v>
      </c>
      <c r="AI14" s="189">
        <v>3</v>
      </c>
    </row>
    <row r="15" spans="1:35" ht="15" customHeight="1" x14ac:dyDescent="0.25">
      <c r="A15" s="481"/>
      <c r="B15" s="484"/>
      <c r="C15" s="487"/>
      <c r="D15" s="25" t="s">
        <v>354</v>
      </c>
      <c r="E15" s="26" t="s">
        <v>29</v>
      </c>
      <c r="F15" s="359">
        <v>5</v>
      </c>
      <c r="G15" s="237">
        <v>5</v>
      </c>
      <c r="H15" s="225">
        <v>3</v>
      </c>
      <c r="I15" s="239">
        <v>5</v>
      </c>
      <c r="J15" s="225">
        <v>3</v>
      </c>
      <c r="K15" s="235">
        <v>2</v>
      </c>
      <c r="L15" s="239">
        <v>6</v>
      </c>
      <c r="M15" s="237">
        <v>4</v>
      </c>
      <c r="N15" s="235">
        <v>2</v>
      </c>
      <c r="O15" s="237">
        <v>4</v>
      </c>
      <c r="P15" s="225">
        <v>3</v>
      </c>
      <c r="Q15" s="225">
        <v>3</v>
      </c>
      <c r="R15" s="225">
        <v>4</v>
      </c>
      <c r="S15" s="237">
        <v>5</v>
      </c>
      <c r="T15" s="239">
        <v>6</v>
      </c>
      <c r="U15" s="225">
        <v>3</v>
      </c>
      <c r="V15" s="237">
        <v>4</v>
      </c>
      <c r="W15" s="379">
        <v>2</v>
      </c>
      <c r="X15" s="228"/>
      <c r="Y15" s="228"/>
      <c r="Z15" s="228"/>
      <c r="AA15" s="228"/>
      <c r="AB15" s="228"/>
      <c r="AC15" s="228"/>
      <c r="AD15" s="228"/>
      <c r="AE15" s="228"/>
      <c r="AF15" s="229"/>
      <c r="AG15" s="190">
        <v>69</v>
      </c>
      <c r="AH15" s="191">
        <v>135</v>
      </c>
      <c r="AI15" s="191">
        <v>2</v>
      </c>
    </row>
    <row r="16" spans="1:35" ht="15" customHeight="1" x14ac:dyDescent="0.25">
      <c r="A16" s="481"/>
      <c r="B16" s="484"/>
      <c r="C16" s="487"/>
      <c r="D16" s="25" t="s">
        <v>354</v>
      </c>
      <c r="E16" s="26" t="s">
        <v>30</v>
      </c>
      <c r="F16" s="359">
        <v>5</v>
      </c>
      <c r="G16" s="237">
        <v>5</v>
      </c>
      <c r="H16" s="225">
        <v>3</v>
      </c>
      <c r="I16" s="239">
        <v>5</v>
      </c>
      <c r="J16" s="225">
        <v>3</v>
      </c>
      <c r="K16" s="225">
        <v>3</v>
      </c>
      <c r="L16" s="237">
        <v>5</v>
      </c>
      <c r="M16" s="225">
        <v>3</v>
      </c>
      <c r="N16" s="225">
        <v>3</v>
      </c>
      <c r="O16" s="225">
        <v>3</v>
      </c>
      <c r="P16" s="225">
        <v>3</v>
      </c>
      <c r="Q16" s="225">
        <v>3</v>
      </c>
      <c r="R16" s="237">
        <v>5</v>
      </c>
      <c r="S16" s="237">
        <v>5</v>
      </c>
      <c r="T16" s="237">
        <v>5</v>
      </c>
      <c r="U16" s="225">
        <v>3</v>
      </c>
      <c r="V16" s="225">
        <v>3</v>
      </c>
      <c r="W16" s="377">
        <v>3</v>
      </c>
      <c r="X16" s="228"/>
      <c r="Y16" s="228"/>
      <c r="Z16" s="228"/>
      <c r="AA16" s="228"/>
      <c r="AB16" s="228"/>
      <c r="AC16" s="228"/>
      <c r="AD16" s="228"/>
      <c r="AE16" s="228"/>
      <c r="AF16" s="229"/>
      <c r="AG16" s="190">
        <v>68</v>
      </c>
      <c r="AH16" s="191">
        <v>203</v>
      </c>
      <c r="AI16" s="191">
        <v>2</v>
      </c>
    </row>
    <row r="17" spans="1:38" ht="15.75" customHeight="1" thickBot="1" x14ac:dyDescent="0.3">
      <c r="A17" s="481"/>
      <c r="B17" s="484"/>
      <c r="C17" s="487"/>
      <c r="D17" s="25" t="s">
        <v>354</v>
      </c>
      <c r="E17" s="26" t="s">
        <v>31</v>
      </c>
      <c r="F17" s="224">
        <v>4</v>
      </c>
      <c r="G17" s="225">
        <v>4</v>
      </c>
      <c r="H17" s="237">
        <v>4</v>
      </c>
      <c r="I17" s="237">
        <v>4</v>
      </c>
      <c r="J17" s="228"/>
      <c r="K17" s="239">
        <v>6</v>
      </c>
      <c r="L17" s="225">
        <v>4</v>
      </c>
      <c r="M17" s="225">
        <v>3</v>
      </c>
      <c r="N17" s="228"/>
      <c r="O17" s="228"/>
      <c r="P17" s="225">
        <v>3</v>
      </c>
      <c r="Q17" s="225">
        <v>3</v>
      </c>
      <c r="R17" s="228"/>
      <c r="S17" s="228"/>
      <c r="T17" s="228"/>
      <c r="U17" s="228"/>
      <c r="V17" s="228"/>
      <c r="W17" s="242"/>
      <c r="X17" s="228"/>
      <c r="Y17" s="228"/>
      <c r="Z17" s="228"/>
      <c r="AA17" s="228"/>
      <c r="AB17" s="228"/>
      <c r="AC17" s="228"/>
      <c r="AD17" s="228"/>
      <c r="AE17" s="228"/>
      <c r="AF17" s="229"/>
      <c r="AG17" s="190">
        <v>35</v>
      </c>
      <c r="AH17" s="191">
        <v>238</v>
      </c>
      <c r="AI17" s="191">
        <v>2</v>
      </c>
    </row>
    <row r="18" spans="1:38" ht="15.75" hidden="1" customHeight="1" thickBot="1" x14ac:dyDescent="0.3">
      <c r="A18" s="482"/>
      <c r="B18" s="485"/>
      <c r="C18" s="488"/>
      <c r="D18" s="27" t="s">
        <v>354</v>
      </c>
      <c r="E18" s="28" t="s">
        <v>32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92">
        <v>0</v>
      </c>
      <c r="AH18" s="193">
        <v>238</v>
      </c>
      <c r="AI18" s="193">
        <v>2</v>
      </c>
    </row>
    <row r="19" spans="1:38" ht="15" customHeight="1" x14ac:dyDescent="0.25">
      <c r="A19" s="480">
        <v>3</v>
      </c>
      <c r="B19" s="483">
        <v>3</v>
      </c>
      <c r="C19" s="486" t="s">
        <v>211</v>
      </c>
      <c r="D19" s="23" t="s">
        <v>211</v>
      </c>
      <c r="E19" s="24" t="s">
        <v>28</v>
      </c>
      <c r="F19" s="358">
        <v>5</v>
      </c>
      <c r="G19" s="222">
        <v>4</v>
      </c>
      <c r="H19" s="222">
        <v>3</v>
      </c>
      <c r="I19" s="236">
        <v>4</v>
      </c>
      <c r="J19" s="222">
        <v>3</v>
      </c>
      <c r="K19" s="222">
        <v>3</v>
      </c>
      <c r="L19" s="236">
        <v>5</v>
      </c>
      <c r="M19" s="238">
        <v>5</v>
      </c>
      <c r="N19" s="222">
        <v>3</v>
      </c>
      <c r="O19" s="238">
        <v>5</v>
      </c>
      <c r="P19" s="222">
        <v>3</v>
      </c>
      <c r="Q19" s="222">
        <v>3</v>
      </c>
      <c r="R19" s="222">
        <v>4</v>
      </c>
      <c r="S19" s="236">
        <v>5</v>
      </c>
      <c r="T19" s="238">
        <v>6</v>
      </c>
      <c r="U19" s="236">
        <v>4</v>
      </c>
      <c r="V19" s="222">
        <v>3</v>
      </c>
      <c r="W19" s="385">
        <v>2</v>
      </c>
      <c r="X19" s="226"/>
      <c r="Y19" s="226"/>
      <c r="Z19" s="226"/>
      <c r="AA19" s="226"/>
      <c r="AB19" s="226"/>
      <c r="AC19" s="226"/>
      <c r="AD19" s="226"/>
      <c r="AE19" s="226"/>
      <c r="AF19" s="227"/>
      <c r="AG19" s="188">
        <v>70</v>
      </c>
      <c r="AH19" s="189">
        <v>70</v>
      </c>
      <c r="AI19" s="189">
        <v>4</v>
      </c>
      <c r="AL19" s="202"/>
    </row>
    <row r="20" spans="1:38" ht="15" customHeight="1" x14ac:dyDescent="0.25">
      <c r="A20" s="481"/>
      <c r="B20" s="484"/>
      <c r="C20" s="487"/>
      <c r="D20" s="25" t="s">
        <v>211</v>
      </c>
      <c r="E20" s="26" t="s">
        <v>29</v>
      </c>
      <c r="F20" s="224">
        <v>4</v>
      </c>
      <c r="G20" s="225">
        <v>4</v>
      </c>
      <c r="H20" s="237">
        <v>4</v>
      </c>
      <c r="I20" s="239">
        <v>5</v>
      </c>
      <c r="J20" s="225">
        <v>3</v>
      </c>
      <c r="K20" s="239">
        <v>5</v>
      </c>
      <c r="L20" s="239">
        <v>6</v>
      </c>
      <c r="M20" s="225">
        <v>3</v>
      </c>
      <c r="N20" s="237">
        <v>4</v>
      </c>
      <c r="O20" s="237">
        <v>4</v>
      </c>
      <c r="P20" s="235">
        <v>2</v>
      </c>
      <c r="Q20" s="225">
        <v>3</v>
      </c>
      <c r="R20" s="225">
        <v>4</v>
      </c>
      <c r="S20" s="225">
        <v>4</v>
      </c>
      <c r="T20" s="225">
        <v>4</v>
      </c>
      <c r="U20" s="237">
        <v>4</v>
      </c>
      <c r="V20" s="225">
        <v>3</v>
      </c>
      <c r="W20" s="378">
        <v>4</v>
      </c>
      <c r="X20" s="228"/>
      <c r="Y20" s="228"/>
      <c r="Z20" s="228"/>
      <c r="AA20" s="228"/>
      <c r="AB20" s="228"/>
      <c r="AC20" s="228"/>
      <c r="AD20" s="228"/>
      <c r="AE20" s="228"/>
      <c r="AF20" s="229"/>
      <c r="AG20" s="190">
        <v>70</v>
      </c>
      <c r="AH20" s="191">
        <v>140</v>
      </c>
      <c r="AI20" s="191">
        <v>4</v>
      </c>
    </row>
    <row r="21" spans="1:38" ht="15" customHeight="1" x14ac:dyDescent="0.25">
      <c r="A21" s="481"/>
      <c r="B21" s="484"/>
      <c r="C21" s="487"/>
      <c r="D21" s="25" t="s">
        <v>211</v>
      </c>
      <c r="E21" s="26" t="s">
        <v>30</v>
      </c>
      <c r="F21" s="224">
        <v>4</v>
      </c>
      <c r="G21" s="225">
        <v>4</v>
      </c>
      <c r="H21" s="225">
        <v>3</v>
      </c>
      <c r="I21" s="237">
        <v>4</v>
      </c>
      <c r="J21" s="225">
        <v>3</v>
      </c>
      <c r="K21" s="239">
        <v>5</v>
      </c>
      <c r="L21" s="225">
        <v>4</v>
      </c>
      <c r="M21" s="225">
        <v>3</v>
      </c>
      <c r="N21" s="225">
        <v>3</v>
      </c>
      <c r="O21" s="225">
        <v>3</v>
      </c>
      <c r="P21" s="225">
        <v>3</v>
      </c>
      <c r="Q21" s="225">
        <v>3</v>
      </c>
      <c r="R21" s="235">
        <v>3</v>
      </c>
      <c r="S21" s="225">
        <v>4</v>
      </c>
      <c r="T21" s="239">
        <v>6</v>
      </c>
      <c r="U21" s="237">
        <v>4</v>
      </c>
      <c r="V21" s="239">
        <v>5</v>
      </c>
      <c r="W21" s="379">
        <v>2</v>
      </c>
      <c r="X21" s="228"/>
      <c r="Y21" s="228"/>
      <c r="Z21" s="228"/>
      <c r="AA21" s="228"/>
      <c r="AB21" s="228"/>
      <c r="AC21" s="228"/>
      <c r="AD21" s="228"/>
      <c r="AE21" s="228"/>
      <c r="AF21" s="229"/>
      <c r="AG21" s="190">
        <v>66</v>
      </c>
      <c r="AH21" s="191">
        <v>206</v>
      </c>
      <c r="AI21" s="191">
        <v>3</v>
      </c>
    </row>
    <row r="22" spans="1:38" ht="15.75" customHeight="1" thickBot="1" x14ac:dyDescent="0.3">
      <c r="A22" s="481"/>
      <c r="B22" s="484"/>
      <c r="C22" s="487"/>
      <c r="D22" s="25" t="s">
        <v>211</v>
      </c>
      <c r="E22" s="26" t="s">
        <v>31</v>
      </c>
      <c r="F22" s="224">
        <v>4</v>
      </c>
      <c r="G22" s="237">
        <v>5</v>
      </c>
      <c r="H22" s="225">
        <v>3</v>
      </c>
      <c r="I22" s="239">
        <v>7</v>
      </c>
      <c r="J22" s="228"/>
      <c r="K22" s="235">
        <v>2</v>
      </c>
      <c r="L22" s="237">
        <v>5</v>
      </c>
      <c r="M22" s="225">
        <v>3</v>
      </c>
      <c r="N22" s="228"/>
      <c r="O22" s="228"/>
      <c r="P22" s="237">
        <v>4</v>
      </c>
      <c r="Q22" s="239">
        <v>5</v>
      </c>
      <c r="R22" s="228"/>
      <c r="S22" s="228"/>
      <c r="T22" s="228"/>
      <c r="U22" s="228"/>
      <c r="V22" s="228"/>
      <c r="W22" s="242"/>
      <c r="X22" s="228"/>
      <c r="Y22" s="228"/>
      <c r="Z22" s="228"/>
      <c r="AA22" s="228"/>
      <c r="AB22" s="228"/>
      <c r="AC22" s="228"/>
      <c r="AD22" s="228"/>
      <c r="AE22" s="228"/>
      <c r="AF22" s="229"/>
      <c r="AG22" s="190">
        <v>38</v>
      </c>
      <c r="AH22" s="191">
        <v>244</v>
      </c>
      <c r="AI22" s="191">
        <v>3</v>
      </c>
    </row>
    <row r="23" spans="1:38" ht="15.75" hidden="1" customHeight="1" thickBot="1" x14ac:dyDescent="0.3">
      <c r="A23" s="482"/>
      <c r="B23" s="485"/>
      <c r="C23" s="488"/>
      <c r="D23" s="27" t="s">
        <v>211</v>
      </c>
      <c r="E23" s="28" t="s">
        <v>32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92">
        <v>0</v>
      </c>
      <c r="AH23" s="193">
        <v>244</v>
      </c>
      <c r="AI23" s="193">
        <v>3</v>
      </c>
    </row>
    <row r="24" spans="1:38" ht="15" customHeight="1" x14ac:dyDescent="0.25">
      <c r="A24" s="480">
        <v>4</v>
      </c>
      <c r="B24" s="483">
        <v>4</v>
      </c>
      <c r="C24" s="486" t="s">
        <v>348</v>
      </c>
      <c r="D24" s="23" t="s">
        <v>348</v>
      </c>
      <c r="E24" s="24" t="s">
        <v>28</v>
      </c>
      <c r="F24" s="223">
        <v>4</v>
      </c>
      <c r="G24" s="222">
        <v>4</v>
      </c>
      <c r="H24" s="222">
        <v>3</v>
      </c>
      <c r="I24" s="236">
        <v>4</v>
      </c>
      <c r="J24" s="222">
        <v>3</v>
      </c>
      <c r="K24" s="222">
        <v>3</v>
      </c>
      <c r="L24" s="236">
        <v>5</v>
      </c>
      <c r="M24" s="236">
        <v>4</v>
      </c>
      <c r="N24" s="241">
        <v>2</v>
      </c>
      <c r="O24" s="238">
        <v>5</v>
      </c>
      <c r="P24" s="222">
        <v>3</v>
      </c>
      <c r="Q24" s="222">
        <v>3</v>
      </c>
      <c r="R24" s="241">
        <v>3</v>
      </c>
      <c r="S24" s="236">
        <v>5</v>
      </c>
      <c r="T24" s="236">
        <v>5</v>
      </c>
      <c r="U24" s="236">
        <v>4</v>
      </c>
      <c r="V24" s="222">
        <v>3</v>
      </c>
      <c r="W24" s="385">
        <v>2</v>
      </c>
      <c r="X24" s="226"/>
      <c r="Y24" s="226"/>
      <c r="Z24" s="226"/>
      <c r="AA24" s="226"/>
      <c r="AB24" s="226"/>
      <c r="AC24" s="226"/>
      <c r="AD24" s="226"/>
      <c r="AE24" s="226"/>
      <c r="AF24" s="227"/>
      <c r="AG24" s="188">
        <v>65</v>
      </c>
      <c r="AH24" s="189">
        <v>65</v>
      </c>
      <c r="AI24" s="189">
        <v>2</v>
      </c>
    </row>
    <row r="25" spans="1:38" ht="15" customHeight="1" x14ac:dyDescent="0.25">
      <c r="A25" s="481"/>
      <c r="B25" s="484"/>
      <c r="C25" s="487"/>
      <c r="D25" s="25" t="s">
        <v>348</v>
      </c>
      <c r="E25" s="26" t="s">
        <v>29</v>
      </c>
      <c r="F25" s="359">
        <v>5</v>
      </c>
      <c r="G25" s="225">
        <v>4</v>
      </c>
      <c r="H25" s="225">
        <v>3</v>
      </c>
      <c r="I25" s="239">
        <v>5</v>
      </c>
      <c r="J25" s="225">
        <v>3</v>
      </c>
      <c r="K25" s="239">
        <v>5</v>
      </c>
      <c r="L25" s="225">
        <v>4</v>
      </c>
      <c r="M25" s="225">
        <v>3</v>
      </c>
      <c r="N25" s="225">
        <v>3</v>
      </c>
      <c r="O25" s="237">
        <v>4</v>
      </c>
      <c r="P25" s="225">
        <v>3</v>
      </c>
      <c r="Q25" s="225">
        <v>3</v>
      </c>
      <c r="R25" s="225">
        <v>4</v>
      </c>
      <c r="S25" s="225">
        <v>4</v>
      </c>
      <c r="T25" s="239">
        <v>7</v>
      </c>
      <c r="U25" s="237">
        <v>4</v>
      </c>
      <c r="V25" s="239">
        <v>5</v>
      </c>
      <c r="W25" s="377">
        <v>3</v>
      </c>
      <c r="X25" s="228"/>
      <c r="Y25" s="228"/>
      <c r="Z25" s="228"/>
      <c r="AA25" s="228"/>
      <c r="AB25" s="228"/>
      <c r="AC25" s="228"/>
      <c r="AD25" s="228"/>
      <c r="AE25" s="228"/>
      <c r="AF25" s="229"/>
      <c r="AG25" s="190">
        <v>72</v>
      </c>
      <c r="AH25" s="191">
        <v>137</v>
      </c>
      <c r="AI25" s="191">
        <v>3</v>
      </c>
    </row>
    <row r="26" spans="1:38" ht="15" customHeight="1" x14ac:dyDescent="0.25">
      <c r="A26" s="481"/>
      <c r="B26" s="484"/>
      <c r="C26" s="487"/>
      <c r="D26" s="25" t="s">
        <v>348</v>
      </c>
      <c r="E26" s="26" t="s">
        <v>30</v>
      </c>
      <c r="F26" s="224">
        <v>4</v>
      </c>
      <c r="G26" s="237">
        <v>5</v>
      </c>
      <c r="H26" s="239">
        <v>5</v>
      </c>
      <c r="I26" s="237">
        <v>4</v>
      </c>
      <c r="J26" s="225">
        <v>3</v>
      </c>
      <c r="K26" s="237">
        <v>4</v>
      </c>
      <c r="L26" s="225">
        <v>4</v>
      </c>
      <c r="M26" s="237">
        <v>4</v>
      </c>
      <c r="N26" s="225">
        <v>3</v>
      </c>
      <c r="O26" s="237">
        <v>4</v>
      </c>
      <c r="P26" s="235">
        <v>2</v>
      </c>
      <c r="Q26" s="235">
        <v>2</v>
      </c>
      <c r="R26" s="237">
        <v>5</v>
      </c>
      <c r="S26" s="237">
        <v>5</v>
      </c>
      <c r="T26" s="237">
        <v>5</v>
      </c>
      <c r="U26" s="237">
        <v>4</v>
      </c>
      <c r="V26" s="225">
        <v>3</v>
      </c>
      <c r="W26" s="377">
        <v>3</v>
      </c>
      <c r="X26" s="228"/>
      <c r="Y26" s="228"/>
      <c r="Z26" s="228"/>
      <c r="AA26" s="228"/>
      <c r="AB26" s="228"/>
      <c r="AC26" s="228"/>
      <c r="AD26" s="228"/>
      <c r="AE26" s="228"/>
      <c r="AF26" s="229"/>
      <c r="AG26" s="190">
        <v>69</v>
      </c>
      <c r="AH26" s="191">
        <v>206</v>
      </c>
      <c r="AI26" s="191">
        <v>3</v>
      </c>
    </row>
    <row r="27" spans="1:38" ht="15.75" customHeight="1" thickBot="1" x14ac:dyDescent="0.3">
      <c r="A27" s="481"/>
      <c r="B27" s="484"/>
      <c r="C27" s="487"/>
      <c r="D27" s="25" t="s">
        <v>348</v>
      </c>
      <c r="E27" s="26" t="s">
        <v>31</v>
      </c>
      <c r="F27" s="359">
        <v>5</v>
      </c>
      <c r="G27" s="225">
        <v>4</v>
      </c>
      <c r="H27" s="239">
        <v>6</v>
      </c>
      <c r="I27" s="239">
        <v>7</v>
      </c>
      <c r="J27" s="228"/>
      <c r="K27" s="237">
        <v>4</v>
      </c>
      <c r="L27" s="239">
        <v>6</v>
      </c>
      <c r="M27" s="225">
        <v>3</v>
      </c>
      <c r="N27" s="228"/>
      <c r="O27" s="228"/>
      <c r="P27" s="237">
        <v>4</v>
      </c>
      <c r="Q27" s="237">
        <v>4</v>
      </c>
      <c r="R27" s="228"/>
      <c r="S27" s="228"/>
      <c r="T27" s="228"/>
      <c r="U27" s="228"/>
      <c r="V27" s="228"/>
      <c r="W27" s="242"/>
      <c r="X27" s="228"/>
      <c r="Y27" s="228"/>
      <c r="Z27" s="228"/>
      <c r="AA27" s="228"/>
      <c r="AB27" s="228"/>
      <c r="AC27" s="228"/>
      <c r="AD27" s="228"/>
      <c r="AE27" s="228"/>
      <c r="AF27" s="229"/>
      <c r="AG27" s="190">
        <v>43</v>
      </c>
      <c r="AH27" s="191">
        <v>249</v>
      </c>
      <c r="AI27" s="191">
        <v>4</v>
      </c>
    </row>
    <row r="28" spans="1:38" ht="15.75" hidden="1" customHeight="1" thickBot="1" x14ac:dyDescent="0.3">
      <c r="A28" s="482"/>
      <c r="B28" s="485"/>
      <c r="C28" s="488"/>
      <c r="D28" s="27" t="s">
        <v>348</v>
      </c>
      <c r="E28" s="28" t="s">
        <v>32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92">
        <v>0</v>
      </c>
      <c r="AH28" s="193">
        <v>249</v>
      </c>
      <c r="AI28" s="193">
        <v>4</v>
      </c>
    </row>
    <row r="29" spans="1:38" ht="15" hidden="1" customHeight="1" x14ac:dyDescent="0.25">
      <c r="A29" s="480">
        <v>5</v>
      </c>
      <c r="B29" s="483" t="e">
        <v>#N/A</v>
      </c>
      <c r="C29" s="486" t="e">
        <v>#N/A</v>
      </c>
      <c r="D29" s="23" t="e">
        <v>#N/A</v>
      </c>
      <c r="E29" s="24" t="s">
        <v>28</v>
      </c>
      <c r="F29" s="243"/>
      <c r="G29" s="226"/>
      <c r="H29" s="226"/>
      <c r="I29" s="226"/>
      <c r="J29" s="226"/>
      <c r="K29" s="226"/>
      <c r="L29" s="226"/>
      <c r="M29" s="226"/>
      <c r="N29" s="226"/>
      <c r="O29" s="226"/>
      <c r="P29" s="226"/>
      <c r="Q29" s="226"/>
      <c r="R29" s="226"/>
      <c r="S29" s="226"/>
      <c r="T29" s="226"/>
      <c r="U29" s="226"/>
      <c r="V29" s="226"/>
      <c r="W29" s="244"/>
      <c r="X29" s="226"/>
      <c r="Y29" s="226"/>
      <c r="Z29" s="226"/>
      <c r="AA29" s="226"/>
      <c r="AB29" s="226"/>
      <c r="AC29" s="226"/>
      <c r="AD29" s="226"/>
      <c r="AE29" s="226"/>
      <c r="AF29" s="227"/>
      <c r="AG29" s="188">
        <v>0</v>
      </c>
      <c r="AH29" s="189">
        <v>0</v>
      </c>
      <c r="AI29" s="189" t="e">
        <v>#N/A</v>
      </c>
    </row>
    <row r="30" spans="1:38" ht="15" hidden="1" customHeight="1" x14ac:dyDescent="0.25">
      <c r="A30" s="481"/>
      <c r="B30" s="484"/>
      <c r="C30" s="487"/>
      <c r="D30" s="25" t="e">
        <v>#N/A</v>
      </c>
      <c r="E30" s="26" t="s">
        <v>29</v>
      </c>
      <c r="F30" s="230"/>
      <c r="G30" s="228"/>
      <c r="H30" s="228"/>
      <c r="I30" s="228"/>
      <c r="J30" s="228"/>
      <c r="K30" s="228"/>
      <c r="L30" s="228"/>
      <c r="M30" s="228"/>
      <c r="N30" s="228"/>
      <c r="O30" s="228"/>
      <c r="P30" s="228"/>
      <c r="Q30" s="228"/>
      <c r="R30" s="228"/>
      <c r="S30" s="228"/>
      <c r="T30" s="228"/>
      <c r="U30" s="228"/>
      <c r="V30" s="228"/>
      <c r="W30" s="242"/>
      <c r="X30" s="228"/>
      <c r="Y30" s="228"/>
      <c r="Z30" s="228"/>
      <c r="AA30" s="228"/>
      <c r="AB30" s="228"/>
      <c r="AC30" s="228"/>
      <c r="AD30" s="228"/>
      <c r="AE30" s="228"/>
      <c r="AF30" s="229"/>
      <c r="AG30" s="190">
        <v>0</v>
      </c>
      <c r="AH30" s="191">
        <v>0</v>
      </c>
      <c r="AI30" s="191" t="e">
        <v>#N/A</v>
      </c>
    </row>
    <row r="31" spans="1:38" ht="15" hidden="1" customHeight="1" x14ac:dyDescent="0.25">
      <c r="A31" s="481"/>
      <c r="B31" s="484"/>
      <c r="C31" s="487"/>
      <c r="D31" s="25" t="e">
        <v>#N/A</v>
      </c>
      <c r="E31" s="26" t="s">
        <v>30</v>
      </c>
      <c r="F31" s="230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228"/>
      <c r="S31" s="228"/>
      <c r="T31" s="228"/>
      <c r="U31" s="228"/>
      <c r="V31" s="228"/>
      <c r="W31" s="242"/>
      <c r="X31" s="228"/>
      <c r="Y31" s="228"/>
      <c r="Z31" s="228"/>
      <c r="AA31" s="228"/>
      <c r="AB31" s="228"/>
      <c r="AC31" s="228"/>
      <c r="AD31" s="228"/>
      <c r="AE31" s="228"/>
      <c r="AF31" s="229"/>
      <c r="AG31" s="190">
        <v>0</v>
      </c>
      <c r="AH31" s="191">
        <v>0</v>
      </c>
      <c r="AI31" s="191" t="e">
        <v>#N/A</v>
      </c>
    </row>
    <row r="32" spans="1:38" ht="15.75" hidden="1" customHeight="1" thickBot="1" x14ac:dyDescent="0.3">
      <c r="A32" s="481"/>
      <c r="B32" s="484"/>
      <c r="C32" s="487"/>
      <c r="D32" s="25" t="e">
        <v>#N/A</v>
      </c>
      <c r="E32" s="26" t="s">
        <v>31</v>
      </c>
      <c r="F32" s="230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42"/>
      <c r="X32" s="228"/>
      <c r="Y32" s="228"/>
      <c r="Z32" s="228"/>
      <c r="AA32" s="228"/>
      <c r="AB32" s="228"/>
      <c r="AC32" s="228"/>
      <c r="AD32" s="228"/>
      <c r="AE32" s="228"/>
      <c r="AF32" s="229"/>
      <c r="AG32" s="190">
        <v>0</v>
      </c>
      <c r="AH32" s="191">
        <v>0</v>
      </c>
      <c r="AI32" s="191" t="e">
        <v>#N/A</v>
      </c>
    </row>
    <row r="33" spans="1:35" ht="15.75" hidden="1" customHeight="1" thickBot="1" x14ac:dyDescent="0.3">
      <c r="A33" s="482"/>
      <c r="B33" s="485"/>
      <c r="C33" s="488"/>
      <c r="D33" s="27" t="e">
        <v>#N/A</v>
      </c>
      <c r="E33" s="28" t="s">
        <v>32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92">
        <v>0</v>
      </c>
      <c r="AH33" s="193">
        <v>0</v>
      </c>
      <c r="AI33" s="193" t="e">
        <v>#N/A</v>
      </c>
    </row>
    <row r="34" spans="1:35" ht="15" hidden="1" customHeight="1" x14ac:dyDescent="0.25">
      <c r="A34" s="480">
        <v>6</v>
      </c>
      <c r="B34" s="483" t="e">
        <v>#N/A</v>
      </c>
      <c r="C34" s="486" t="e">
        <v>#N/A</v>
      </c>
      <c r="D34" s="23" t="e">
        <v>#N/A</v>
      </c>
      <c r="E34" s="24" t="s">
        <v>28</v>
      </c>
      <c r="F34" s="243"/>
      <c r="G34" s="226"/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44"/>
      <c r="X34" s="226"/>
      <c r="Y34" s="226"/>
      <c r="Z34" s="226"/>
      <c r="AA34" s="226"/>
      <c r="AB34" s="226"/>
      <c r="AC34" s="226"/>
      <c r="AD34" s="226"/>
      <c r="AE34" s="226"/>
      <c r="AF34" s="227"/>
      <c r="AG34" s="188">
        <v>0</v>
      </c>
      <c r="AH34" s="189">
        <v>0</v>
      </c>
      <c r="AI34" s="189" t="e">
        <v>#N/A</v>
      </c>
    </row>
    <row r="35" spans="1:35" ht="15" hidden="1" customHeight="1" x14ac:dyDescent="0.25">
      <c r="A35" s="481"/>
      <c r="B35" s="484"/>
      <c r="C35" s="487"/>
      <c r="D35" s="25" t="e">
        <v>#N/A</v>
      </c>
      <c r="E35" s="26" t="s">
        <v>29</v>
      </c>
      <c r="F35" s="230"/>
      <c r="G35" s="228"/>
      <c r="H35" s="228"/>
      <c r="I35" s="228"/>
      <c r="J35" s="228"/>
      <c r="K35" s="228"/>
      <c r="L35" s="228"/>
      <c r="M35" s="228"/>
      <c r="N35" s="228"/>
      <c r="O35" s="228"/>
      <c r="P35" s="228"/>
      <c r="Q35" s="228"/>
      <c r="R35" s="228"/>
      <c r="S35" s="228"/>
      <c r="T35" s="228"/>
      <c r="U35" s="228"/>
      <c r="V35" s="228"/>
      <c r="W35" s="242"/>
      <c r="X35" s="228"/>
      <c r="Y35" s="228"/>
      <c r="Z35" s="228"/>
      <c r="AA35" s="228"/>
      <c r="AB35" s="228"/>
      <c r="AC35" s="228"/>
      <c r="AD35" s="228"/>
      <c r="AE35" s="228"/>
      <c r="AF35" s="229"/>
      <c r="AG35" s="190">
        <v>0</v>
      </c>
      <c r="AH35" s="191">
        <v>0</v>
      </c>
      <c r="AI35" s="191" t="e">
        <v>#N/A</v>
      </c>
    </row>
    <row r="36" spans="1:35" ht="15" hidden="1" customHeight="1" x14ac:dyDescent="0.25">
      <c r="A36" s="481"/>
      <c r="B36" s="484"/>
      <c r="C36" s="487"/>
      <c r="D36" s="25" t="e">
        <v>#N/A</v>
      </c>
      <c r="E36" s="26" t="s">
        <v>30</v>
      </c>
      <c r="F36" s="230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42"/>
      <c r="X36" s="228"/>
      <c r="Y36" s="228"/>
      <c r="Z36" s="228"/>
      <c r="AA36" s="228"/>
      <c r="AB36" s="228"/>
      <c r="AC36" s="228"/>
      <c r="AD36" s="228"/>
      <c r="AE36" s="228"/>
      <c r="AF36" s="229"/>
      <c r="AG36" s="190">
        <v>0</v>
      </c>
      <c r="AH36" s="191">
        <v>0</v>
      </c>
      <c r="AI36" s="191" t="e">
        <v>#N/A</v>
      </c>
    </row>
    <row r="37" spans="1:35" ht="15.75" hidden="1" customHeight="1" thickBot="1" x14ac:dyDescent="0.3">
      <c r="A37" s="481"/>
      <c r="B37" s="484"/>
      <c r="C37" s="487"/>
      <c r="D37" s="25" t="e">
        <v>#N/A</v>
      </c>
      <c r="E37" s="26" t="s">
        <v>31</v>
      </c>
      <c r="F37" s="230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42"/>
      <c r="X37" s="228"/>
      <c r="Y37" s="228"/>
      <c r="Z37" s="228"/>
      <c r="AA37" s="228"/>
      <c r="AB37" s="228"/>
      <c r="AC37" s="228"/>
      <c r="AD37" s="228"/>
      <c r="AE37" s="228"/>
      <c r="AF37" s="229"/>
      <c r="AG37" s="190">
        <v>0</v>
      </c>
      <c r="AH37" s="191">
        <v>0</v>
      </c>
      <c r="AI37" s="191" t="e">
        <v>#N/A</v>
      </c>
    </row>
    <row r="38" spans="1:35" ht="15.75" hidden="1" customHeight="1" thickBot="1" x14ac:dyDescent="0.3">
      <c r="A38" s="482"/>
      <c r="B38" s="485"/>
      <c r="C38" s="488"/>
      <c r="D38" s="27" t="e">
        <v>#N/A</v>
      </c>
      <c r="E38" s="28" t="s">
        <v>32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92">
        <v>0</v>
      </c>
      <c r="AH38" s="193">
        <v>0</v>
      </c>
      <c r="AI38" s="193" t="e">
        <v>#N/A</v>
      </c>
    </row>
    <row r="39" spans="1:35" ht="15" hidden="1" customHeight="1" x14ac:dyDescent="0.25">
      <c r="A39" s="480">
        <v>7</v>
      </c>
      <c r="B39" s="483" t="e">
        <v>#N/A</v>
      </c>
      <c r="C39" s="486" t="e">
        <v>#N/A</v>
      </c>
      <c r="D39" s="23" t="e">
        <v>#N/A</v>
      </c>
      <c r="E39" s="24" t="s">
        <v>28</v>
      </c>
      <c r="F39" s="243"/>
      <c r="G39" s="226"/>
      <c r="H39" s="226"/>
      <c r="I39" s="226"/>
      <c r="J39" s="226"/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  <c r="V39" s="226"/>
      <c r="W39" s="244"/>
      <c r="X39" s="226"/>
      <c r="Y39" s="226"/>
      <c r="Z39" s="226"/>
      <c r="AA39" s="226"/>
      <c r="AB39" s="226"/>
      <c r="AC39" s="226"/>
      <c r="AD39" s="226"/>
      <c r="AE39" s="226"/>
      <c r="AF39" s="227"/>
      <c r="AG39" s="188">
        <v>0</v>
      </c>
      <c r="AH39" s="189">
        <v>0</v>
      </c>
      <c r="AI39" s="189" t="e">
        <v>#N/A</v>
      </c>
    </row>
    <row r="40" spans="1:35" ht="15" hidden="1" customHeight="1" x14ac:dyDescent="0.25">
      <c r="A40" s="481"/>
      <c r="B40" s="484"/>
      <c r="C40" s="487"/>
      <c r="D40" s="25" t="e">
        <v>#N/A</v>
      </c>
      <c r="E40" s="26" t="s">
        <v>29</v>
      </c>
      <c r="F40" s="230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42"/>
      <c r="X40" s="228"/>
      <c r="Y40" s="228"/>
      <c r="Z40" s="228"/>
      <c r="AA40" s="228"/>
      <c r="AB40" s="228"/>
      <c r="AC40" s="228"/>
      <c r="AD40" s="228"/>
      <c r="AE40" s="228"/>
      <c r="AF40" s="229"/>
      <c r="AG40" s="190">
        <v>0</v>
      </c>
      <c r="AH40" s="191">
        <v>0</v>
      </c>
      <c r="AI40" s="191" t="e">
        <v>#N/A</v>
      </c>
    </row>
    <row r="41" spans="1:35" ht="15" hidden="1" customHeight="1" x14ac:dyDescent="0.25">
      <c r="A41" s="481"/>
      <c r="B41" s="484"/>
      <c r="C41" s="487"/>
      <c r="D41" s="25" t="e">
        <v>#N/A</v>
      </c>
      <c r="E41" s="26" t="s">
        <v>30</v>
      </c>
      <c r="F41" s="230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42"/>
      <c r="X41" s="228"/>
      <c r="Y41" s="228"/>
      <c r="Z41" s="228"/>
      <c r="AA41" s="228"/>
      <c r="AB41" s="228"/>
      <c r="AC41" s="228"/>
      <c r="AD41" s="228"/>
      <c r="AE41" s="228"/>
      <c r="AF41" s="229"/>
      <c r="AG41" s="190">
        <v>0</v>
      </c>
      <c r="AH41" s="191">
        <v>0</v>
      </c>
      <c r="AI41" s="191" t="e">
        <v>#N/A</v>
      </c>
    </row>
    <row r="42" spans="1:35" ht="15.75" hidden="1" customHeight="1" thickBot="1" x14ac:dyDescent="0.3">
      <c r="A42" s="481"/>
      <c r="B42" s="484"/>
      <c r="C42" s="487"/>
      <c r="D42" s="25" t="e">
        <v>#N/A</v>
      </c>
      <c r="E42" s="26" t="s">
        <v>31</v>
      </c>
      <c r="F42" s="230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42"/>
      <c r="X42" s="228"/>
      <c r="Y42" s="228"/>
      <c r="Z42" s="228"/>
      <c r="AA42" s="228"/>
      <c r="AB42" s="228"/>
      <c r="AC42" s="228"/>
      <c r="AD42" s="228"/>
      <c r="AE42" s="228"/>
      <c r="AF42" s="229"/>
      <c r="AG42" s="190">
        <v>0</v>
      </c>
      <c r="AH42" s="191">
        <v>0</v>
      </c>
      <c r="AI42" s="191" t="e">
        <v>#N/A</v>
      </c>
    </row>
    <row r="43" spans="1:35" ht="15.75" hidden="1" customHeight="1" thickBot="1" x14ac:dyDescent="0.3">
      <c r="A43" s="482"/>
      <c r="B43" s="485"/>
      <c r="C43" s="488"/>
      <c r="D43" s="27" t="e">
        <v>#N/A</v>
      </c>
      <c r="E43" s="28" t="s">
        <v>32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92">
        <v>0</v>
      </c>
      <c r="AH43" s="193">
        <v>0</v>
      </c>
      <c r="AI43" s="193" t="e">
        <v>#N/A</v>
      </c>
    </row>
    <row r="44" spans="1:35" ht="15" hidden="1" customHeight="1" x14ac:dyDescent="0.25">
      <c r="A44" s="480">
        <v>8</v>
      </c>
      <c r="B44" s="483" t="e">
        <v>#N/A</v>
      </c>
      <c r="C44" s="486" t="e">
        <v>#N/A</v>
      </c>
      <c r="D44" s="23" t="e">
        <v>#N/A</v>
      </c>
      <c r="E44" s="24" t="s">
        <v>28</v>
      </c>
      <c r="F44" s="243"/>
      <c r="G44" s="226"/>
      <c r="H44" s="226"/>
      <c r="I44" s="226"/>
      <c r="J44" s="226"/>
      <c r="K44" s="226"/>
      <c r="L44" s="226"/>
      <c r="M44" s="226"/>
      <c r="N44" s="226"/>
      <c r="O44" s="226"/>
      <c r="P44" s="226"/>
      <c r="Q44" s="226"/>
      <c r="R44" s="226"/>
      <c r="S44" s="226"/>
      <c r="T44" s="226"/>
      <c r="U44" s="226"/>
      <c r="V44" s="226"/>
      <c r="W44" s="244"/>
      <c r="X44" s="226"/>
      <c r="Y44" s="226"/>
      <c r="Z44" s="226"/>
      <c r="AA44" s="226"/>
      <c r="AB44" s="226"/>
      <c r="AC44" s="226"/>
      <c r="AD44" s="226"/>
      <c r="AE44" s="226"/>
      <c r="AF44" s="227"/>
      <c r="AG44" s="188">
        <v>0</v>
      </c>
      <c r="AH44" s="189">
        <v>0</v>
      </c>
      <c r="AI44" s="189" t="e">
        <v>#N/A</v>
      </c>
    </row>
    <row r="45" spans="1:35" ht="15" hidden="1" customHeight="1" x14ac:dyDescent="0.25">
      <c r="A45" s="481"/>
      <c r="B45" s="484"/>
      <c r="C45" s="487"/>
      <c r="D45" s="25" t="e">
        <v>#N/A</v>
      </c>
      <c r="E45" s="26" t="s">
        <v>29</v>
      </c>
      <c r="F45" s="230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42"/>
      <c r="X45" s="228"/>
      <c r="Y45" s="228"/>
      <c r="Z45" s="228"/>
      <c r="AA45" s="228"/>
      <c r="AB45" s="228"/>
      <c r="AC45" s="228"/>
      <c r="AD45" s="228"/>
      <c r="AE45" s="228"/>
      <c r="AF45" s="229"/>
      <c r="AG45" s="190">
        <v>0</v>
      </c>
      <c r="AH45" s="191">
        <v>0</v>
      </c>
      <c r="AI45" s="191" t="e">
        <v>#N/A</v>
      </c>
    </row>
    <row r="46" spans="1:35" ht="15" hidden="1" customHeight="1" x14ac:dyDescent="0.25">
      <c r="A46" s="481"/>
      <c r="B46" s="484"/>
      <c r="C46" s="487"/>
      <c r="D46" s="25" t="e">
        <v>#N/A</v>
      </c>
      <c r="E46" s="26" t="s">
        <v>30</v>
      </c>
      <c r="F46" s="230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42"/>
      <c r="X46" s="228"/>
      <c r="Y46" s="228"/>
      <c r="Z46" s="228"/>
      <c r="AA46" s="228"/>
      <c r="AB46" s="228"/>
      <c r="AC46" s="228"/>
      <c r="AD46" s="228"/>
      <c r="AE46" s="228"/>
      <c r="AF46" s="229"/>
      <c r="AG46" s="190">
        <v>0</v>
      </c>
      <c r="AH46" s="191">
        <v>0</v>
      </c>
      <c r="AI46" s="191" t="e">
        <v>#N/A</v>
      </c>
    </row>
    <row r="47" spans="1:35" ht="15.75" hidden="1" customHeight="1" thickBot="1" x14ac:dyDescent="0.3">
      <c r="A47" s="481"/>
      <c r="B47" s="484"/>
      <c r="C47" s="487"/>
      <c r="D47" s="25" t="e">
        <v>#N/A</v>
      </c>
      <c r="E47" s="26" t="s">
        <v>31</v>
      </c>
      <c r="F47" s="230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42"/>
      <c r="X47" s="228"/>
      <c r="Y47" s="228"/>
      <c r="Z47" s="228"/>
      <c r="AA47" s="228"/>
      <c r="AB47" s="228"/>
      <c r="AC47" s="228"/>
      <c r="AD47" s="228"/>
      <c r="AE47" s="228"/>
      <c r="AF47" s="229"/>
      <c r="AG47" s="190">
        <v>0</v>
      </c>
      <c r="AH47" s="191">
        <v>0</v>
      </c>
      <c r="AI47" s="191" t="e">
        <v>#N/A</v>
      </c>
    </row>
    <row r="48" spans="1:35" ht="15.75" hidden="1" customHeight="1" thickBot="1" x14ac:dyDescent="0.3">
      <c r="A48" s="482"/>
      <c r="B48" s="485"/>
      <c r="C48" s="488"/>
      <c r="D48" s="27" t="e">
        <v>#N/A</v>
      </c>
      <c r="E48" s="28" t="s">
        <v>32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92">
        <v>0</v>
      </c>
      <c r="AH48" s="193">
        <v>0</v>
      </c>
      <c r="AI48" s="193" t="e">
        <v>#N/A</v>
      </c>
    </row>
    <row r="49" spans="1:35" ht="15" hidden="1" customHeight="1" x14ac:dyDescent="0.25">
      <c r="A49" s="480">
        <v>9</v>
      </c>
      <c r="B49" s="483" t="e">
        <v>#N/A</v>
      </c>
      <c r="C49" s="486" t="e">
        <v>#N/A</v>
      </c>
      <c r="D49" s="23" t="e">
        <v>#N/A</v>
      </c>
      <c r="E49" s="24" t="s">
        <v>28</v>
      </c>
      <c r="F49" s="243"/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44"/>
      <c r="X49" s="226"/>
      <c r="Y49" s="226"/>
      <c r="Z49" s="226"/>
      <c r="AA49" s="226"/>
      <c r="AB49" s="226"/>
      <c r="AC49" s="226"/>
      <c r="AD49" s="226"/>
      <c r="AE49" s="226"/>
      <c r="AF49" s="227"/>
      <c r="AG49" s="188">
        <v>0</v>
      </c>
      <c r="AH49" s="189">
        <v>0</v>
      </c>
      <c r="AI49" s="189" t="e">
        <v>#N/A</v>
      </c>
    </row>
    <row r="50" spans="1:35" ht="15" hidden="1" customHeight="1" x14ac:dyDescent="0.25">
      <c r="A50" s="481"/>
      <c r="B50" s="484"/>
      <c r="C50" s="487"/>
      <c r="D50" s="25" t="e">
        <v>#N/A</v>
      </c>
      <c r="E50" s="26" t="s">
        <v>29</v>
      </c>
      <c r="F50" s="230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42"/>
      <c r="X50" s="228"/>
      <c r="Y50" s="228"/>
      <c r="Z50" s="228"/>
      <c r="AA50" s="228"/>
      <c r="AB50" s="228"/>
      <c r="AC50" s="228"/>
      <c r="AD50" s="228"/>
      <c r="AE50" s="228"/>
      <c r="AF50" s="229"/>
      <c r="AG50" s="190">
        <v>0</v>
      </c>
      <c r="AH50" s="191">
        <v>0</v>
      </c>
      <c r="AI50" s="191" t="e">
        <v>#N/A</v>
      </c>
    </row>
    <row r="51" spans="1:35" ht="15" hidden="1" customHeight="1" x14ac:dyDescent="0.25">
      <c r="A51" s="481"/>
      <c r="B51" s="484"/>
      <c r="C51" s="487"/>
      <c r="D51" s="25" t="e">
        <v>#N/A</v>
      </c>
      <c r="E51" s="26" t="s">
        <v>30</v>
      </c>
      <c r="F51" s="230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42"/>
      <c r="X51" s="228"/>
      <c r="Y51" s="228"/>
      <c r="Z51" s="228"/>
      <c r="AA51" s="228"/>
      <c r="AB51" s="228"/>
      <c r="AC51" s="228"/>
      <c r="AD51" s="228"/>
      <c r="AE51" s="228"/>
      <c r="AF51" s="229"/>
      <c r="AG51" s="190">
        <v>0</v>
      </c>
      <c r="AH51" s="191">
        <v>0</v>
      </c>
      <c r="AI51" s="191" t="e">
        <v>#N/A</v>
      </c>
    </row>
    <row r="52" spans="1:35" ht="15.75" hidden="1" customHeight="1" thickBot="1" x14ac:dyDescent="0.3">
      <c r="A52" s="481"/>
      <c r="B52" s="484"/>
      <c r="C52" s="487"/>
      <c r="D52" s="25" t="e">
        <v>#N/A</v>
      </c>
      <c r="E52" s="26" t="s">
        <v>31</v>
      </c>
      <c r="F52" s="230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42"/>
      <c r="X52" s="228"/>
      <c r="Y52" s="228"/>
      <c r="Z52" s="228"/>
      <c r="AA52" s="228"/>
      <c r="AB52" s="228"/>
      <c r="AC52" s="228"/>
      <c r="AD52" s="228"/>
      <c r="AE52" s="228"/>
      <c r="AF52" s="229"/>
      <c r="AG52" s="190">
        <v>0</v>
      </c>
      <c r="AH52" s="191">
        <v>0</v>
      </c>
      <c r="AI52" s="191" t="e">
        <v>#N/A</v>
      </c>
    </row>
    <row r="53" spans="1:35" ht="15.75" hidden="1" customHeight="1" thickBot="1" x14ac:dyDescent="0.3">
      <c r="A53" s="482"/>
      <c r="B53" s="485"/>
      <c r="C53" s="488"/>
      <c r="D53" s="27" t="e">
        <v>#N/A</v>
      </c>
      <c r="E53" s="28" t="s">
        <v>32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92">
        <v>0</v>
      </c>
      <c r="AH53" s="193">
        <v>0</v>
      </c>
      <c r="AI53" s="193" t="e">
        <v>#N/A</v>
      </c>
    </row>
    <row r="54" spans="1:35" ht="15" hidden="1" customHeight="1" x14ac:dyDescent="0.25">
      <c r="A54" s="480">
        <v>10</v>
      </c>
      <c r="B54" s="483" t="e">
        <v>#N/A</v>
      </c>
      <c r="C54" s="486" t="e">
        <v>#N/A</v>
      </c>
      <c r="D54" s="23" t="e">
        <v>#N/A</v>
      </c>
      <c r="E54" s="24" t="s">
        <v>28</v>
      </c>
      <c r="F54" s="243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44"/>
      <c r="X54" s="226"/>
      <c r="Y54" s="226"/>
      <c r="Z54" s="226"/>
      <c r="AA54" s="226"/>
      <c r="AB54" s="226"/>
      <c r="AC54" s="226"/>
      <c r="AD54" s="226"/>
      <c r="AE54" s="226"/>
      <c r="AF54" s="227"/>
      <c r="AG54" s="188">
        <v>0</v>
      </c>
      <c r="AH54" s="189">
        <v>0</v>
      </c>
      <c r="AI54" s="189" t="e">
        <v>#N/A</v>
      </c>
    </row>
    <row r="55" spans="1:35" ht="15" hidden="1" customHeight="1" x14ac:dyDescent="0.25">
      <c r="A55" s="481"/>
      <c r="B55" s="484"/>
      <c r="C55" s="487"/>
      <c r="D55" s="25" t="e">
        <v>#N/A</v>
      </c>
      <c r="E55" s="26" t="s">
        <v>29</v>
      </c>
      <c r="F55" s="230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42"/>
      <c r="X55" s="228"/>
      <c r="Y55" s="228"/>
      <c r="Z55" s="228"/>
      <c r="AA55" s="228"/>
      <c r="AB55" s="228"/>
      <c r="AC55" s="228"/>
      <c r="AD55" s="228"/>
      <c r="AE55" s="228"/>
      <c r="AF55" s="229"/>
      <c r="AG55" s="190">
        <v>0</v>
      </c>
      <c r="AH55" s="191">
        <v>0</v>
      </c>
      <c r="AI55" s="191" t="e">
        <v>#N/A</v>
      </c>
    </row>
    <row r="56" spans="1:35" ht="15" hidden="1" customHeight="1" x14ac:dyDescent="0.25">
      <c r="A56" s="481"/>
      <c r="B56" s="484"/>
      <c r="C56" s="487"/>
      <c r="D56" s="25" t="e">
        <v>#N/A</v>
      </c>
      <c r="E56" s="26" t="s">
        <v>30</v>
      </c>
      <c r="F56" s="230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42"/>
      <c r="X56" s="228"/>
      <c r="Y56" s="228"/>
      <c r="Z56" s="228"/>
      <c r="AA56" s="228"/>
      <c r="AB56" s="228"/>
      <c r="AC56" s="228"/>
      <c r="AD56" s="228"/>
      <c r="AE56" s="228"/>
      <c r="AF56" s="229"/>
      <c r="AG56" s="190">
        <v>0</v>
      </c>
      <c r="AH56" s="191">
        <v>0</v>
      </c>
      <c r="AI56" s="191" t="e">
        <v>#N/A</v>
      </c>
    </row>
    <row r="57" spans="1:35" ht="15.75" hidden="1" customHeight="1" thickBot="1" x14ac:dyDescent="0.3">
      <c r="A57" s="481"/>
      <c r="B57" s="484"/>
      <c r="C57" s="487"/>
      <c r="D57" s="25" t="e">
        <v>#N/A</v>
      </c>
      <c r="E57" s="26" t="s">
        <v>31</v>
      </c>
      <c r="F57" s="230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42"/>
      <c r="X57" s="228"/>
      <c r="Y57" s="228"/>
      <c r="Z57" s="228"/>
      <c r="AA57" s="228"/>
      <c r="AB57" s="228"/>
      <c r="AC57" s="228"/>
      <c r="AD57" s="228"/>
      <c r="AE57" s="228"/>
      <c r="AF57" s="229"/>
      <c r="AG57" s="190">
        <v>0</v>
      </c>
      <c r="AH57" s="191">
        <v>0</v>
      </c>
      <c r="AI57" s="191" t="e">
        <v>#N/A</v>
      </c>
    </row>
    <row r="58" spans="1:35" ht="15.75" hidden="1" customHeight="1" thickBot="1" x14ac:dyDescent="0.3">
      <c r="A58" s="482"/>
      <c r="B58" s="485"/>
      <c r="C58" s="488"/>
      <c r="D58" s="27" t="e">
        <v>#N/A</v>
      </c>
      <c r="E58" s="28" t="s">
        <v>32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92">
        <v>0</v>
      </c>
      <c r="AH58" s="193">
        <v>0</v>
      </c>
      <c r="AI58" s="193" t="e">
        <v>#N/A</v>
      </c>
    </row>
    <row r="59" spans="1:35" ht="15" hidden="1" customHeight="1" x14ac:dyDescent="0.25">
      <c r="A59" s="480">
        <v>11</v>
      </c>
      <c r="B59" s="483" t="e">
        <v>#N/A</v>
      </c>
      <c r="C59" s="486" t="e">
        <v>#N/A</v>
      </c>
      <c r="D59" s="23" t="e">
        <v>#N/A</v>
      </c>
      <c r="E59" s="24" t="s">
        <v>28</v>
      </c>
      <c r="F59" s="243"/>
      <c r="G59" s="226"/>
      <c r="H59" s="226"/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44"/>
      <c r="X59" s="226"/>
      <c r="Y59" s="226"/>
      <c r="Z59" s="226"/>
      <c r="AA59" s="226"/>
      <c r="AB59" s="226"/>
      <c r="AC59" s="226"/>
      <c r="AD59" s="226"/>
      <c r="AE59" s="226"/>
      <c r="AF59" s="227"/>
      <c r="AG59" s="188">
        <v>0</v>
      </c>
      <c r="AH59" s="189">
        <v>0</v>
      </c>
      <c r="AI59" s="189" t="e">
        <v>#N/A</v>
      </c>
    </row>
    <row r="60" spans="1:35" ht="15" hidden="1" customHeight="1" x14ac:dyDescent="0.25">
      <c r="A60" s="481"/>
      <c r="B60" s="484"/>
      <c r="C60" s="487"/>
      <c r="D60" s="25" t="e">
        <v>#N/A</v>
      </c>
      <c r="E60" s="26" t="s">
        <v>29</v>
      </c>
      <c r="F60" s="230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42"/>
      <c r="X60" s="228"/>
      <c r="Y60" s="228"/>
      <c r="Z60" s="228"/>
      <c r="AA60" s="228"/>
      <c r="AB60" s="228"/>
      <c r="AC60" s="228"/>
      <c r="AD60" s="228"/>
      <c r="AE60" s="228"/>
      <c r="AF60" s="229"/>
      <c r="AG60" s="190">
        <v>0</v>
      </c>
      <c r="AH60" s="191">
        <v>0</v>
      </c>
      <c r="AI60" s="191" t="e">
        <v>#N/A</v>
      </c>
    </row>
    <row r="61" spans="1:35" ht="15" hidden="1" customHeight="1" x14ac:dyDescent="0.25">
      <c r="A61" s="481"/>
      <c r="B61" s="484"/>
      <c r="C61" s="487"/>
      <c r="D61" s="25" t="e">
        <v>#N/A</v>
      </c>
      <c r="E61" s="26" t="s">
        <v>30</v>
      </c>
      <c r="F61" s="230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42"/>
      <c r="X61" s="228"/>
      <c r="Y61" s="228"/>
      <c r="Z61" s="228"/>
      <c r="AA61" s="228"/>
      <c r="AB61" s="228"/>
      <c r="AC61" s="228"/>
      <c r="AD61" s="228"/>
      <c r="AE61" s="228"/>
      <c r="AF61" s="229"/>
      <c r="AG61" s="190">
        <v>0</v>
      </c>
      <c r="AH61" s="191">
        <v>0</v>
      </c>
      <c r="AI61" s="191" t="e">
        <v>#N/A</v>
      </c>
    </row>
    <row r="62" spans="1:35" ht="15.75" hidden="1" customHeight="1" thickBot="1" x14ac:dyDescent="0.3">
      <c r="A62" s="481"/>
      <c r="B62" s="484"/>
      <c r="C62" s="487"/>
      <c r="D62" s="25" t="e">
        <v>#N/A</v>
      </c>
      <c r="E62" s="26" t="s">
        <v>31</v>
      </c>
      <c r="F62" s="230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42"/>
      <c r="X62" s="228"/>
      <c r="Y62" s="228"/>
      <c r="Z62" s="228"/>
      <c r="AA62" s="228"/>
      <c r="AB62" s="228"/>
      <c r="AC62" s="228"/>
      <c r="AD62" s="228"/>
      <c r="AE62" s="228"/>
      <c r="AF62" s="229"/>
      <c r="AG62" s="190">
        <v>0</v>
      </c>
      <c r="AH62" s="191">
        <v>0</v>
      </c>
      <c r="AI62" s="191" t="e">
        <v>#N/A</v>
      </c>
    </row>
    <row r="63" spans="1:35" ht="15.75" hidden="1" customHeight="1" thickBot="1" x14ac:dyDescent="0.3">
      <c r="A63" s="482"/>
      <c r="B63" s="485"/>
      <c r="C63" s="488"/>
      <c r="D63" s="27" t="e">
        <v>#N/A</v>
      </c>
      <c r="E63" s="28" t="s">
        <v>32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92">
        <v>0</v>
      </c>
      <c r="AH63" s="193">
        <v>0</v>
      </c>
      <c r="AI63" s="193" t="e">
        <v>#N/A</v>
      </c>
    </row>
    <row r="64" spans="1:35" ht="15" hidden="1" customHeight="1" x14ac:dyDescent="0.25">
      <c r="A64" s="480">
        <v>12</v>
      </c>
      <c r="B64" s="483" t="e">
        <v>#N/A</v>
      </c>
      <c r="C64" s="486" t="e">
        <v>#N/A</v>
      </c>
      <c r="D64" s="23" t="e">
        <v>#N/A</v>
      </c>
      <c r="E64" s="24" t="s">
        <v>28</v>
      </c>
      <c r="F64" s="243"/>
      <c r="G64" s="226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44"/>
      <c r="X64" s="226"/>
      <c r="Y64" s="226"/>
      <c r="Z64" s="226"/>
      <c r="AA64" s="226"/>
      <c r="AB64" s="226"/>
      <c r="AC64" s="226"/>
      <c r="AD64" s="226"/>
      <c r="AE64" s="226"/>
      <c r="AF64" s="227"/>
      <c r="AG64" s="188">
        <v>0</v>
      </c>
      <c r="AH64" s="189">
        <v>0</v>
      </c>
      <c r="AI64" s="189" t="e">
        <v>#N/A</v>
      </c>
    </row>
    <row r="65" spans="1:35" ht="15" hidden="1" customHeight="1" x14ac:dyDescent="0.25">
      <c r="A65" s="481"/>
      <c r="B65" s="484"/>
      <c r="C65" s="487"/>
      <c r="D65" s="25" t="e">
        <v>#N/A</v>
      </c>
      <c r="E65" s="26" t="s">
        <v>29</v>
      </c>
      <c r="F65" s="230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42"/>
      <c r="X65" s="228"/>
      <c r="Y65" s="228"/>
      <c r="Z65" s="228"/>
      <c r="AA65" s="228"/>
      <c r="AB65" s="228"/>
      <c r="AC65" s="228"/>
      <c r="AD65" s="228"/>
      <c r="AE65" s="228"/>
      <c r="AF65" s="229"/>
      <c r="AG65" s="190">
        <v>0</v>
      </c>
      <c r="AH65" s="191">
        <v>0</v>
      </c>
      <c r="AI65" s="191" t="e">
        <v>#N/A</v>
      </c>
    </row>
    <row r="66" spans="1:35" ht="15" hidden="1" customHeight="1" x14ac:dyDescent="0.25">
      <c r="A66" s="481"/>
      <c r="B66" s="484"/>
      <c r="C66" s="487"/>
      <c r="D66" s="25" t="e">
        <v>#N/A</v>
      </c>
      <c r="E66" s="26" t="s">
        <v>30</v>
      </c>
      <c r="F66" s="230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42"/>
      <c r="X66" s="228"/>
      <c r="Y66" s="228"/>
      <c r="Z66" s="228"/>
      <c r="AA66" s="228"/>
      <c r="AB66" s="228"/>
      <c r="AC66" s="228"/>
      <c r="AD66" s="228"/>
      <c r="AE66" s="228"/>
      <c r="AF66" s="229"/>
      <c r="AG66" s="190">
        <v>0</v>
      </c>
      <c r="AH66" s="191">
        <v>0</v>
      </c>
      <c r="AI66" s="191" t="e">
        <v>#N/A</v>
      </c>
    </row>
    <row r="67" spans="1:35" ht="15.75" hidden="1" customHeight="1" thickBot="1" x14ac:dyDescent="0.3">
      <c r="A67" s="481"/>
      <c r="B67" s="484"/>
      <c r="C67" s="487"/>
      <c r="D67" s="25" t="e">
        <v>#N/A</v>
      </c>
      <c r="E67" s="26" t="s">
        <v>31</v>
      </c>
      <c r="F67" s="230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42"/>
      <c r="X67" s="228"/>
      <c r="Y67" s="228"/>
      <c r="Z67" s="228"/>
      <c r="AA67" s="228"/>
      <c r="AB67" s="228"/>
      <c r="AC67" s="228"/>
      <c r="AD67" s="228"/>
      <c r="AE67" s="228"/>
      <c r="AF67" s="229"/>
      <c r="AG67" s="190">
        <v>0</v>
      </c>
      <c r="AH67" s="191">
        <v>0</v>
      </c>
      <c r="AI67" s="191" t="e">
        <v>#N/A</v>
      </c>
    </row>
    <row r="68" spans="1:35" ht="15.75" hidden="1" customHeight="1" thickBot="1" x14ac:dyDescent="0.3">
      <c r="A68" s="482"/>
      <c r="B68" s="485"/>
      <c r="C68" s="488"/>
      <c r="D68" s="27" t="e">
        <v>#N/A</v>
      </c>
      <c r="E68" s="28" t="s">
        <v>32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92">
        <v>0</v>
      </c>
      <c r="AH68" s="193">
        <v>0</v>
      </c>
      <c r="AI68" s="193" t="e">
        <v>#N/A</v>
      </c>
    </row>
    <row r="69" spans="1:35" ht="15" hidden="1" customHeight="1" x14ac:dyDescent="0.25">
      <c r="A69" s="480">
        <v>13</v>
      </c>
      <c r="B69" s="483" t="e">
        <v>#N/A</v>
      </c>
      <c r="C69" s="486" t="e">
        <v>#N/A</v>
      </c>
      <c r="D69" s="23" t="e">
        <v>#N/A</v>
      </c>
      <c r="E69" s="24" t="s">
        <v>28</v>
      </c>
      <c r="F69" s="243"/>
      <c r="G69" s="226"/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44"/>
      <c r="X69" s="226"/>
      <c r="Y69" s="226"/>
      <c r="Z69" s="226"/>
      <c r="AA69" s="226"/>
      <c r="AB69" s="226"/>
      <c r="AC69" s="226"/>
      <c r="AD69" s="226"/>
      <c r="AE69" s="226"/>
      <c r="AF69" s="227"/>
      <c r="AG69" s="188">
        <v>0</v>
      </c>
      <c r="AH69" s="189">
        <v>0</v>
      </c>
      <c r="AI69" s="189" t="e">
        <v>#N/A</v>
      </c>
    </row>
    <row r="70" spans="1:35" ht="15" hidden="1" customHeight="1" x14ac:dyDescent="0.25">
      <c r="A70" s="481"/>
      <c r="B70" s="484"/>
      <c r="C70" s="487"/>
      <c r="D70" s="25" t="e">
        <v>#N/A</v>
      </c>
      <c r="E70" s="26" t="s">
        <v>29</v>
      </c>
      <c r="F70" s="230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42"/>
      <c r="X70" s="228"/>
      <c r="Y70" s="228"/>
      <c r="Z70" s="228"/>
      <c r="AA70" s="228"/>
      <c r="AB70" s="228"/>
      <c r="AC70" s="228"/>
      <c r="AD70" s="228"/>
      <c r="AE70" s="228"/>
      <c r="AF70" s="229"/>
      <c r="AG70" s="190">
        <v>0</v>
      </c>
      <c r="AH70" s="191">
        <v>0</v>
      </c>
      <c r="AI70" s="191" t="e">
        <v>#N/A</v>
      </c>
    </row>
    <row r="71" spans="1:35" ht="15" hidden="1" customHeight="1" x14ac:dyDescent="0.25">
      <c r="A71" s="481"/>
      <c r="B71" s="484"/>
      <c r="C71" s="487"/>
      <c r="D71" s="25" t="e">
        <v>#N/A</v>
      </c>
      <c r="E71" s="26" t="s">
        <v>30</v>
      </c>
      <c r="F71" s="230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42"/>
      <c r="X71" s="228"/>
      <c r="Y71" s="228"/>
      <c r="Z71" s="228"/>
      <c r="AA71" s="228"/>
      <c r="AB71" s="228"/>
      <c r="AC71" s="228"/>
      <c r="AD71" s="228"/>
      <c r="AE71" s="228"/>
      <c r="AF71" s="229"/>
      <c r="AG71" s="190">
        <v>0</v>
      </c>
      <c r="AH71" s="191">
        <v>0</v>
      </c>
      <c r="AI71" s="191" t="e">
        <v>#N/A</v>
      </c>
    </row>
    <row r="72" spans="1:35" ht="15.75" hidden="1" customHeight="1" thickBot="1" x14ac:dyDescent="0.3">
      <c r="A72" s="481"/>
      <c r="B72" s="484"/>
      <c r="C72" s="487"/>
      <c r="D72" s="25" t="e">
        <v>#N/A</v>
      </c>
      <c r="E72" s="26" t="s">
        <v>31</v>
      </c>
      <c r="F72" s="230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42"/>
      <c r="X72" s="228"/>
      <c r="Y72" s="228"/>
      <c r="Z72" s="228"/>
      <c r="AA72" s="228"/>
      <c r="AB72" s="228"/>
      <c r="AC72" s="228"/>
      <c r="AD72" s="228"/>
      <c r="AE72" s="228"/>
      <c r="AF72" s="229"/>
      <c r="AG72" s="190">
        <v>0</v>
      </c>
      <c r="AH72" s="191">
        <v>0</v>
      </c>
      <c r="AI72" s="191" t="e">
        <v>#N/A</v>
      </c>
    </row>
    <row r="73" spans="1:35" ht="15.75" hidden="1" customHeight="1" thickBot="1" x14ac:dyDescent="0.3">
      <c r="A73" s="482"/>
      <c r="B73" s="485"/>
      <c r="C73" s="488"/>
      <c r="D73" s="27" t="e">
        <v>#N/A</v>
      </c>
      <c r="E73" s="28" t="s">
        <v>32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92">
        <v>0</v>
      </c>
      <c r="AH73" s="193">
        <v>0</v>
      </c>
      <c r="AI73" s="193" t="e">
        <v>#N/A</v>
      </c>
    </row>
    <row r="74" spans="1:35" ht="15" hidden="1" customHeight="1" x14ac:dyDescent="0.25">
      <c r="A74" s="480">
        <v>14</v>
      </c>
      <c r="B74" s="483" t="e">
        <v>#N/A</v>
      </c>
      <c r="C74" s="486" t="e">
        <v>#N/A</v>
      </c>
      <c r="D74" s="23" t="e">
        <v>#N/A</v>
      </c>
      <c r="E74" s="24" t="s">
        <v>28</v>
      </c>
      <c r="F74" s="243"/>
      <c r="G74" s="226"/>
      <c r="H74" s="226"/>
      <c r="I74" s="226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44"/>
      <c r="X74" s="226"/>
      <c r="Y74" s="226"/>
      <c r="Z74" s="226"/>
      <c r="AA74" s="226"/>
      <c r="AB74" s="226"/>
      <c r="AC74" s="226"/>
      <c r="AD74" s="226"/>
      <c r="AE74" s="226"/>
      <c r="AF74" s="227"/>
      <c r="AG74" s="188">
        <v>0</v>
      </c>
      <c r="AH74" s="189">
        <v>0</v>
      </c>
      <c r="AI74" s="189" t="e">
        <v>#N/A</v>
      </c>
    </row>
    <row r="75" spans="1:35" ht="15" hidden="1" customHeight="1" x14ac:dyDescent="0.25">
      <c r="A75" s="481"/>
      <c r="B75" s="484"/>
      <c r="C75" s="487"/>
      <c r="D75" s="25" t="e">
        <v>#N/A</v>
      </c>
      <c r="E75" s="26" t="s">
        <v>29</v>
      </c>
      <c r="F75" s="230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42"/>
      <c r="X75" s="228"/>
      <c r="Y75" s="228"/>
      <c r="Z75" s="228"/>
      <c r="AA75" s="228"/>
      <c r="AB75" s="228"/>
      <c r="AC75" s="228"/>
      <c r="AD75" s="228"/>
      <c r="AE75" s="228"/>
      <c r="AF75" s="229"/>
      <c r="AG75" s="190">
        <v>0</v>
      </c>
      <c r="AH75" s="191">
        <v>0</v>
      </c>
      <c r="AI75" s="191" t="e">
        <v>#N/A</v>
      </c>
    </row>
    <row r="76" spans="1:35" ht="15" hidden="1" customHeight="1" x14ac:dyDescent="0.25">
      <c r="A76" s="481"/>
      <c r="B76" s="484"/>
      <c r="C76" s="487"/>
      <c r="D76" s="25" t="e">
        <v>#N/A</v>
      </c>
      <c r="E76" s="26" t="s">
        <v>30</v>
      </c>
      <c r="F76" s="230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42"/>
      <c r="X76" s="228"/>
      <c r="Y76" s="228"/>
      <c r="Z76" s="228"/>
      <c r="AA76" s="228"/>
      <c r="AB76" s="228"/>
      <c r="AC76" s="228"/>
      <c r="AD76" s="228"/>
      <c r="AE76" s="228"/>
      <c r="AF76" s="229"/>
      <c r="AG76" s="190">
        <v>0</v>
      </c>
      <c r="AH76" s="191">
        <v>0</v>
      </c>
      <c r="AI76" s="191" t="e">
        <v>#N/A</v>
      </c>
    </row>
    <row r="77" spans="1:35" ht="15.75" hidden="1" customHeight="1" thickBot="1" x14ac:dyDescent="0.3">
      <c r="A77" s="481"/>
      <c r="B77" s="484"/>
      <c r="C77" s="487"/>
      <c r="D77" s="25" t="e">
        <v>#N/A</v>
      </c>
      <c r="E77" s="26" t="s">
        <v>31</v>
      </c>
      <c r="F77" s="230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42"/>
      <c r="X77" s="228"/>
      <c r="Y77" s="228"/>
      <c r="Z77" s="228"/>
      <c r="AA77" s="228"/>
      <c r="AB77" s="228"/>
      <c r="AC77" s="228"/>
      <c r="AD77" s="228"/>
      <c r="AE77" s="228"/>
      <c r="AF77" s="229"/>
      <c r="AG77" s="190">
        <v>0</v>
      </c>
      <c r="AH77" s="191">
        <v>0</v>
      </c>
      <c r="AI77" s="191" t="e">
        <v>#N/A</v>
      </c>
    </row>
    <row r="78" spans="1:35" ht="15.75" hidden="1" customHeight="1" thickBot="1" x14ac:dyDescent="0.3">
      <c r="A78" s="482"/>
      <c r="B78" s="485"/>
      <c r="C78" s="488"/>
      <c r="D78" s="27" t="e">
        <v>#N/A</v>
      </c>
      <c r="E78" s="28" t="s">
        <v>32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92">
        <v>0</v>
      </c>
      <c r="AH78" s="193">
        <v>0</v>
      </c>
      <c r="AI78" s="193" t="e">
        <v>#N/A</v>
      </c>
    </row>
    <row r="79" spans="1:35" ht="15" hidden="1" customHeight="1" x14ac:dyDescent="0.25">
      <c r="A79" s="480">
        <v>15</v>
      </c>
      <c r="B79" s="483" t="e">
        <v>#N/A</v>
      </c>
      <c r="C79" s="486" t="e">
        <v>#N/A</v>
      </c>
      <c r="D79" s="23" t="e">
        <v>#N/A</v>
      </c>
      <c r="E79" s="24" t="s">
        <v>28</v>
      </c>
      <c r="F79" s="243"/>
      <c r="G79" s="226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44"/>
      <c r="X79" s="226"/>
      <c r="Y79" s="226"/>
      <c r="Z79" s="226"/>
      <c r="AA79" s="226"/>
      <c r="AB79" s="226"/>
      <c r="AC79" s="226"/>
      <c r="AD79" s="226"/>
      <c r="AE79" s="226"/>
      <c r="AF79" s="227"/>
      <c r="AG79" s="188">
        <v>0</v>
      </c>
      <c r="AH79" s="189">
        <v>0</v>
      </c>
      <c r="AI79" s="189" t="e">
        <v>#N/A</v>
      </c>
    </row>
    <row r="80" spans="1:35" ht="15" hidden="1" customHeight="1" x14ac:dyDescent="0.25">
      <c r="A80" s="481"/>
      <c r="B80" s="484"/>
      <c r="C80" s="487"/>
      <c r="D80" s="25" t="e">
        <v>#N/A</v>
      </c>
      <c r="E80" s="26" t="s">
        <v>29</v>
      </c>
      <c r="F80" s="230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42"/>
      <c r="X80" s="228"/>
      <c r="Y80" s="228"/>
      <c r="Z80" s="228"/>
      <c r="AA80" s="228"/>
      <c r="AB80" s="228"/>
      <c r="AC80" s="228"/>
      <c r="AD80" s="228"/>
      <c r="AE80" s="228"/>
      <c r="AF80" s="229"/>
      <c r="AG80" s="190">
        <v>0</v>
      </c>
      <c r="AH80" s="191">
        <v>0</v>
      </c>
      <c r="AI80" s="191" t="e">
        <v>#N/A</v>
      </c>
    </row>
    <row r="81" spans="1:35" ht="15" hidden="1" customHeight="1" x14ac:dyDescent="0.25">
      <c r="A81" s="481"/>
      <c r="B81" s="484"/>
      <c r="C81" s="487"/>
      <c r="D81" s="25" t="e">
        <v>#N/A</v>
      </c>
      <c r="E81" s="26" t="s">
        <v>30</v>
      </c>
      <c r="F81" s="230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42"/>
      <c r="X81" s="228"/>
      <c r="Y81" s="228"/>
      <c r="Z81" s="228"/>
      <c r="AA81" s="228"/>
      <c r="AB81" s="228"/>
      <c r="AC81" s="228"/>
      <c r="AD81" s="228"/>
      <c r="AE81" s="228"/>
      <c r="AF81" s="229"/>
      <c r="AG81" s="190">
        <v>0</v>
      </c>
      <c r="AH81" s="191">
        <v>0</v>
      </c>
      <c r="AI81" s="191" t="e">
        <v>#N/A</v>
      </c>
    </row>
    <row r="82" spans="1:35" ht="15.75" hidden="1" customHeight="1" thickBot="1" x14ac:dyDescent="0.3">
      <c r="A82" s="481"/>
      <c r="B82" s="484"/>
      <c r="C82" s="487"/>
      <c r="D82" s="25" t="e">
        <v>#N/A</v>
      </c>
      <c r="E82" s="26" t="s">
        <v>31</v>
      </c>
      <c r="F82" s="230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42"/>
      <c r="X82" s="228"/>
      <c r="Y82" s="228"/>
      <c r="Z82" s="228"/>
      <c r="AA82" s="228"/>
      <c r="AB82" s="228"/>
      <c r="AC82" s="228"/>
      <c r="AD82" s="228"/>
      <c r="AE82" s="228"/>
      <c r="AF82" s="229"/>
      <c r="AG82" s="190">
        <v>0</v>
      </c>
      <c r="AH82" s="191">
        <v>0</v>
      </c>
      <c r="AI82" s="191" t="e">
        <v>#N/A</v>
      </c>
    </row>
    <row r="83" spans="1:35" ht="15.75" hidden="1" customHeight="1" thickBot="1" x14ac:dyDescent="0.3">
      <c r="A83" s="482"/>
      <c r="B83" s="485"/>
      <c r="C83" s="488"/>
      <c r="D83" s="27" t="e">
        <v>#N/A</v>
      </c>
      <c r="E83" s="28" t="s">
        <v>32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92">
        <v>0</v>
      </c>
      <c r="AH83" s="193">
        <v>0</v>
      </c>
      <c r="AI83" s="193" t="e">
        <v>#N/A</v>
      </c>
    </row>
    <row r="84" spans="1:35" ht="15" hidden="1" customHeight="1" x14ac:dyDescent="0.25">
      <c r="A84" s="480">
        <v>16</v>
      </c>
      <c r="B84" s="483" t="e">
        <v>#N/A</v>
      </c>
      <c r="C84" s="486" t="e">
        <v>#N/A</v>
      </c>
      <c r="D84" s="23" t="e">
        <v>#N/A</v>
      </c>
      <c r="E84" s="24" t="s">
        <v>28</v>
      </c>
      <c r="F84" s="243"/>
      <c r="G84" s="226"/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44"/>
      <c r="X84" s="226"/>
      <c r="Y84" s="226"/>
      <c r="Z84" s="226"/>
      <c r="AA84" s="226"/>
      <c r="AB84" s="226"/>
      <c r="AC84" s="226"/>
      <c r="AD84" s="226"/>
      <c r="AE84" s="226"/>
      <c r="AF84" s="227"/>
      <c r="AG84" s="188">
        <v>0</v>
      </c>
      <c r="AH84" s="189">
        <v>0</v>
      </c>
      <c r="AI84" s="189" t="e">
        <v>#N/A</v>
      </c>
    </row>
    <row r="85" spans="1:35" ht="15" hidden="1" customHeight="1" x14ac:dyDescent="0.25">
      <c r="A85" s="481"/>
      <c r="B85" s="484"/>
      <c r="C85" s="487"/>
      <c r="D85" s="25" t="e">
        <v>#N/A</v>
      </c>
      <c r="E85" s="26" t="s">
        <v>29</v>
      </c>
      <c r="F85" s="230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42"/>
      <c r="X85" s="228"/>
      <c r="Y85" s="228"/>
      <c r="Z85" s="228"/>
      <c r="AA85" s="228"/>
      <c r="AB85" s="228"/>
      <c r="AC85" s="228"/>
      <c r="AD85" s="228"/>
      <c r="AE85" s="228"/>
      <c r="AF85" s="229"/>
      <c r="AG85" s="190">
        <v>0</v>
      </c>
      <c r="AH85" s="191">
        <v>0</v>
      </c>
      <c r="AI85" s="191" t="e">
        <v>#N/A</v>
      </c>
    </row>
    <row r="86" spans="1:35" ht="15" hidden="1" customHeight="1" x14ac:dyDescent="0.25">
      <c r="A86" s="481"/>
      <c r="B86" s="484"/>
      <c r="C86" s="487"/>
      <c r="D86" s="25" t="e">
        <v>#N/A</v>
      </c>
      <c r="E86" s="26" t="s">
        <v>30</v>
      </c>
      <c r="F86" s="230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42"/>
      <c r="X86" s="228"/>
      <c r="Y86" s="228"/>
      <c r="Z86" s="228"/>
      <c r="AA86" s="228"/>
      <c r="AB86" s="228"/>
      <c r="AC86" s="228"/>
      <c r="AD86" s="228"/>
      <c r="AE86" s="228"/>
      <c r="AF86" s="229"/>
      <c r="AG86" s="190">
        <v>0</v>
      </c>
      <c r="AH86" s="191">
        <v>0</v>
      </c>
      <c r="AI86" s="191" t="e">
        <v>#N/A</v>
      </c>
    </row>
    <row r="87" spans="1:35" ht="15.75" hidden="1" customHeight="1" thickBot="1" x14ac:dyDescent="0.3">
      <c r="A87" s="481"/>
      <c r="B87" s="484"/>
      <c r="C87" s="487"/>
      <c r="D87" s="25" t="e">
        <v>#N/A</v>
      </c>
      <c r="E87" s="26" t="s">
        <v>31</v>
      </c>
      <c r="F87" s="230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42"/>
      <c r="X87" s="228"/>
      <c r="Y87" s="228"/>
      <c r="Z87" s="228"/>
      <c r="AA87" s="228"/>
      <c r="AB87" s="228"/>
      <c r="AC87" s="228"/>
      <c r="AD87" s="228"/>
      <c r="AE87" s="228"/>
      <c r="AF87" s="229"/>
      <c r="AG87" s="190">
        <v>0</v>
      </c>
      <c r="AH87" s="191">
        <v>0</v>
      </c>
      <c r="AI87" s="191" t="e">
        <v>#N/A</v>
      </c>
    </row>
    <row r="88" spans="1:35" ht="15.75" hidden="1" customHeight="1" thickBot="1" x14ac:dyDescent="0.3">
      <c r="A88" s="482"/>
      <c r="B88" s="485"/>
      <c r="C88" s="488"/>
      <c r="D88" s="27" t="e">
        <v>#N/A</v>
      </c>
      <c r="E88" s="28" t="s">
        <v>32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92">
        <v>0</v>
      </c>
      <c r="AH88" s="193">
        <v>0</v>
      </c>
      <c r="AI88" s="193" t="e">
        <v>#N/A</v>
      </c>
    </row>
    <row r="89" spans="1:35" ht="15" hidden="1" customHeight="1" x14ac:dyDescent="0.25">
      <c r="A89" s="480">
        <v>17</v>
      </c>
      <c r="B89" s="483" t="e">
        <v>#N/A</v>
      </c>
      <c r="C89" s="486" t="e">
        <v>#N/A</v>
      </c>
      <c r="D89" s="23" t="e">
        <v>#N/A</v>
      </c>
      <c r="E89" s="24" t="s">
        <v>28</v>
      </c>
      <c r="F89" s="243"/>
      <c r="G89" s="226"/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226"/>
      <c r="S89" s="226"/>
      <c r="T89" s="226"/>
      <c r="U89" s="226"/>
      <c r="V89" s="226"/>
      <c r="W89" s="244"/>
      <c r="X89" s="226"/>
      <c r="Y89" s="226"/>
      <c r="Z89" s="226"/>
      <c r="AA89" s="226"/>
      <c r="AB89" s="226"/>
      <c r="AC89" s="226"/>
      <c r="AD89" s="226"/>
      <c r="AE89" s="226"/>
      <c r="AF89" s="227"/>
      <c r="AG89" s="188">
        <v>0</v>
      </c>
      <c r="AH89" s="189">
        <v>0</v>
      </c>
      <c r="AI89" s="189" t="e">
        <v>#N/A</v>
      </c>
    </row>
    <row r="90" spans="1:35" ht="15" hidden="1" customHeight="1" x14ac:dyDescent="0.25">
      <c r="A90" s="481"/>
      <c r="B90" s="484"/>
      <c r="C90" s="487"/>
      <c r="D90" s="25" t="e">
        <v>#N/A</v>
      </c>
      <c r="E90" s="26" t="s">
        <v>29</v>
      </c>
      <c r="F90" s="230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42"/>
      <c r="X90" s="228"/>
      <c r="Y90" s="228"/>
      <c r="Z90" s="228"/>
      <c r="AA90" s="228"/>
      <c r="AB90" s="228"/>
      <c r="AC90" s="228"/>
      <c r="AD90" s="228"/>
      <c r="AE90" s="228"/>
      <c r="AF90" s="229"/>
      <c r="AG90" s="190">
        <v>0</v>
      </c>
      <c r="AH90" s="191">
        <v>0</v>
      </c>
      <c r="AI90" s="191" t="e">
        <v>#N/A</v>
      </c>
    </row>
    <row r="91" spans="1:35" ht="15" hidden="1" customHeight="1" x14ac:dyDescent="0.25">
      <c r="A91" s="481"/>
      <c r="B91" s="484"/>
      <c r="C91" s="487"/>
      <c r="D91" s="25" t="e">
        <v>#N/A</v>
      </c>
      <c r="E91" s="26" t="s">
        <v>30</v>
      </c>
      <c r="F91" s="230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42"/>
      <c r="X91" s="228"/>
      <c r="Y91" s="228"/>
      <c r="Z91" s="228"/>
      <c r="AA91" s="228"/>
      <c r="AB91" s="228"/>
      <c r="AC91" s="228"/>
      <c r="AD91" s="228"/>
      <c r="AE91" s="228"/>
      <c r="AF91" s="229"/>
      <c r="AG91" s="190">
        <v>0</v>
      </c>
      <c r="AH91" s="191">
        <v>0</v>
      </c>
      <c r="AI91" s="191" t="e">
        <v>#N/A</v>
      </c>
    </row>
    <row r="92" spans="1:35" ht="15.75" hidden="1" customHeight="1" thickBot="1" x14ac:dyDescent="0.3">
      <c r="A92" s="481"/>
      <c r="B92" s="484"/>
      <c r="C92" s="487"/>
      <c r="D92" s="25" t="e">
        <v>#N/A</v>
      </c>
      <c r="E92" s="26" t="s">
        <v>31</v>
      </c>
      <c r="F92" s="230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42"/>
      <c r="X92" s="228"/>
      <c r="Y92" s="228"/>
      <c r="Z92" s="228"/>
      <c r="AA92" s="228"/>
      <c r="AB92" s="228"/>
      <c r="AC92" s="228"/>
      <c r="AD92" s="228"/>
      <c r="AE92" s="228"/>
      <c r="AF92" s="229"/>
      <c r="AG92" s="190">
        <v>0</v>
      </c>
      <c r="AH92" s="191">
        <v>0</v>
      </c>
      <c r="AI92" s="191" t="e">
        <v>#N/A</v>
      </c>
    </row>
    <row r="93" spans="1:35" ht="15.75" hidden="1" customHeight="1" thickBot="1" x14ac:dyDescent="0.3">
      <c r="A93" s="482"/>
      <c r="B93" s="485"/>
      <c r="C93" s="488"/>
      <c r="D93" s="27" t="e">
        <v>#N/A</v>
      </c>
      <c r="E93" s="28" t="s">
        <v>32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92">
        <v>0</v>
      </c>
      <c r="AH93" s="193">
        <v>0</v>
      </c>
      <c r="AI93" s="193" t="e">
        <v>#N/A</v>
      </c>
    </row>
    <row r="94" spans="1:35" ht="15" hidden="1" customHeight="1" x14ac:dyDescent="0.25">
      <c r="A94" s="480">
        <v>18</v>
      </c>
      <c r="B94" s="483" t="e">
        <v>#N/A</v>
      </c>
      <c r="C94" s="486" t="e">
        <v>#N/A</v>
      </c>
      <c r="D94" s="23" t="e">
        <v>#N/A</v>
      </c>
      <c r="E94" s="24" t="s">
        <v>28</v>
      </c>
      <c r="F94" s="243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44"/>
      <c r="X94" s="226"/>
      <c r="Y94" s="226"/>
      <c r="Z94" s="226"/>
      <c r="AA94" s="226"/>
      <c r="AB94" s="226"/>
      <c r="AC94" s="226"/>
      <c r="AD94" s="226"/>
      <c r="AE94" s="226"/>
      <c r="AF94" s="227"/>
      <c r="AG94" s="188">
        <v>0</v>
      </c>
      <c r="AH94" s="189">
        <v>0</v>
      </c>
      <c r="AI94" s="189" t="e">
        <v>#N/A</v>
      </c>
    </row>
    <row r="95" spans="1:35" ht="15" hidden="1" customHeight="1" x14ac:dyDescent="0.25">
      <c r="A95" s="481"/>
      <c r="B95" s="484"/>
      <c r="C95" s="487"/>
      <c r="D95" s="25" t="e">
        <v>#N/A</v>
      </c>
      <c r="E95" s="26" t="s">
        <v>29</v>
      </c>
      <c r="F95" s="230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42"/>
      <c r="X95" s="228"/>
      <c r="Y95" s="228"/>
      <c r="Z95" s="228"/>
      <c r="AA95" s="228"/>
      <c r="AB95" s="228"/>
      <c r="AC95" s="228"/>
      <c r="AD95" s="228"/>
      <c r="AE95" s="228"/>
      <c r="AF95" s="229"/>
      <c r="AG95" s="190">
        <v>0</v>
      </c>
      <c r="AH95" s="191">
        <v>0</v>
      </c>
      <c r="AI95" s="191" t="e">
        <v>#N/A</v>
      </c>
    </row>
    <row r="96" spans="1:35" ht="15" hidden="1" customHeight="1" x14ac:dyDescent="0.25">
      <c r="A96" s="481"/>
      <c r="B96" s="484"/>
      <c r="C96" s="487"/>
      <c r="D96" s="25" t="e">
        <v>#N/A</v>
      </c>
      <c r="E96" s="26" t="s">
        <v>30</v>
      </c>
      <c r="F96" s="230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42"/>
      <c r="X96" s="228"/>
      <c r="Y96" s="228"/>
      <c r="Z96" s="228"/>
      <c r="AA96" s="228"/>
      <c r="AB96" s="228"/>
      <c r="AC96" s="228"/>
      <c r="AD96" s="228"/>
      <c r="AE96" s="228"/>
      <c r="AF96" s="229"/>
      <c r="AG96" s="190">
        <v>0</v>
      </c>
      <c r="AH96" s="191">
        <v>0</v>
      </c>
      <c r="AI96" s="191" t="e">
        <v>#N/A</v>
      </c>
    </row>
    <row r="97" spans="1:35" ht="15.75" hidden="1" customHeight="1" thickBot="1" x14ac:dyDescent="0.3">
      <c r="A97" s="481"/>
      <c r="B97" s="484"/>
      <c r="C97" s="487"/>
      <c r="D97" s="25" t="e">
        <v>#N/A</v>
      </c>
      <c r="E97" s="26" t="s">
        <v>31</v>
      </c>
      <c r="F97" s="230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42"/>
      <c r="X97" s="228"/>
      <c r="Y97" s="228"/>
      <c r="Z97" s="228"/>
      <c r="AA97" s="228"/>
      <c r="AB97" s="228"/>
      <c r="AC97" s="228"/>
      <c r="AD97" s="228"/>
      <c r="AE97" s="228"/>
      <c r="AF97" s="229"/>
      <c r="AG97" s="190">
        <v>0</v>
      </c>
      <c r="AH97" s="191">
        <v>0</v>
      </c>
      <c r="AI97" s="191" t="e">
        <v>#N/A</v>
      </c>
    </row>
    <row r="98" spans="1:35" ht="15.75" hidden="1" customHeight="1" thickBot="1" x14ac:dyDescent="0.3">
      <c r="A98" s="482"/>
      <c r="B98" s="485"/>
      <c r="C98" s="488"/>
      <c r="D98" s="27" t="e">
        <v>#N/A</v>
      </c>
      <c r="E98" s="28" t="s">
        <v>32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92">
        <v>0</v>
      </c>
      <c r="AH98" s="193">
        <v>0</v>
      </c>
      <c r="AI98" s="193" t="e">
        <v>#N/A</v>
      </c>
    </row>
    <row r="99" spans="1:35" ht="15" hidden="1" customHeight="1" x14ac:dyDescent="0.25">
      <c r="A99" s="480">
        <v>19</v>
      </c>
      <c r="B99" s="483" t="e">
        <v>#N/A</v>
      </c>
      <c r="C99" s="486" t="e">
        <v>#N/A</v>
      </c>
      <c r="D99" s="23" t="e">
        <v>#N/A</v>
      </c>
      <c r="E99" s="24" t="s">
        <v>28</v>
      </c>
      <c r="F99" s="243"/>
      <c r="G99" s="226"/>
      <c r="H99" s="226"/>
      <c r="I99" s="226"/>
      <c r="J99" s="226"/>
      <c r="K99" s="226"/>
      <c r="L99" s="226"/>
      <c r="M99" s="226"/>
      <c r="N99" s="226"/>
      <c r="O99" s="226"/>
      <c r="P99" s="226"/>
      <c r="Q99" s="226"/>
      <c r="R99" s="226"/>
      <c r="S99" s="226"/>
      <c r="T99" s="226"/>
      <c r="U99" s="226"/>
      <c r="V99" s="226"/>
      <c r="W99" s="244"/>
      <c r="X99" s="226"/>
      <c r="Y99" s="226"/>
      <c r="Z99" s="226"/>
      <c r="AA99" s="226"/>
      <c r="AB99" s="226"/>
      <c r="AC99" s="226"/>
      <c r="AD99" s="226"/>
      <c r="AE99" s="226"/>
      <c r="AF99" s="227"/>
      <c r="AG99" s="188">
        <v>0</v>
      </c>
      <c r="AH99" s="189">
        <v>0</v>
      </c>
      <c r="AI99" s="189" t="e">
        <v>#N/A</v>
      </c>
    </row>
    <row r="100" spans="1:35" ht="15" hidden="1" customHeight="1" x14ac:dyDescent="0.25">
      <c r="A100" s="481"/>
      <c r="B100" s="484"/>
      <c r="C100" s="487"/>
      <c r="D100" s="25" t="e">
        <v>#N/A</v>
      </c>
      <c r="E100" s="26" t="s">
        <v>29</v>
      </c>
      <c r="F100" s="230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42"/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90">
        <v>0</v>
      </c>
      <c r="AH100" s="191">
        <v>0</v>
      </c>
      <c r="AI100" s="191" t="e">
        <v>#N/A</v>
      </c>
    </row>
    <row r="101" spans="1:35" ht="15" hidden="1" customHeight="1" x14ac:dyDescent="0.25">
      <c r="A101" s="481"/>
      <c r="B101" s="484"/>
      <c r="C101" s="487"/>
      <c r="D101" s="25" t="e">
        <v>#N/A</v>
      </c>
      <c r="E101" s="26" t="s">
        <v>30</v>
      </c>
      <c r="F101" s="230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42"/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90">
        <v>0</v>
      </c>
      <c r="AH101" s="191">
        <v>0</v>
      </c>
      <c r="AI101" s="191" t="e">
        <v>#N/A</v>
      </c>
    </row>
    <row r="102" spans="1:35" ht="15.75" hidden="1" customHeight="1" thickBot="1" x14ac:dyDescent="0.3">
      <c r="A102" s="481"/>
      <c r="B102" s="484"/>
      <c r="C102" s="487"/>
      <c r="D102" s="25" t="e">
        <v>#N/A</v>
      </c>
      <c r="E102" s="26" t="s">
        <v>31</v>
      </c>
      <c r="F102" s="230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42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90">
        <v>0</v>
      </c>
      <c r="AH102" s="191">
        <v>0</v>
      </c>
      <c r="AI102" s="191" t="e">
        <v>#N/A</v>
      </c>
    </row>
    <row r="103" spans="1:35" ht="15.75" hidden="1" customHeight="1" thickBot="1" x14ac:dyDescent="0.3">
      <c r="A103" s="482"/>
      <c r="B103" s="485"/>
      <c r="C103" s="488"/>
      <c r="D103" s="27" t="e">
        <v>#N/A</v>
      </c>
      <c r="E103" s="28" t="s">
        <v>32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92">
        <v>0</v>
      </c>
      <c r="AH103" s="193">
        <v>0</v>
      </c>
      <c r="AI103" s="193" t="e">
        <v>#N/A</v>
      </c>
    </row>
    <row r="104" spans="1:35" ht="15" hidden="1" customHeight="1" x14ac:dyDescent="0.25">
      <c r="A104" s="480">
        <v>20</v>
      </c>
      <c r="B104" s="483" t="e">
        <v>#N/A</v>
      </c>
      <c r="C104" s="486" t="e">
        <v>#N/A</v>
      </c>
      <c r="D104" s="23" t="e">
        <v>#N/A</v>
      </c>
      <c r="E104" s="24" t="s">
        <v>28</v>
      </c>
      <c r="F104" s="243"/>
      <c r="G104" s="226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44"/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8">
        <v>0</v>
      </c>
      <c r="AH104" s="189">
        <v>0</v>
      </c>
      <c r="AI104" s="189" t="e">
        <v>#N/A</v>
      </c>
    </row>
    <row r="105" spans="1:35" ht="15" hidden="1" customHeight="1" x14ac:dyDescent="0.25">
      <c r="A105" s="481"/>
      <c r="B105" s="484"/>
      <c r="C105" s="487"/>
      <c r="D105" s="25" t="e">
        <v>#N/A</v>
      </c>
      <c r="E105" s="26" t="s">
        <v>29</v>
      </c>
      <c r="F105" s="230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42"/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90">
        <v>0</v>
      </c>
      <c r="AH105" s="191">
        <v>0</v>
      </c>
      <c r="AI105" s="191" t="e">
        <v>#N/A</v>
      </c>
    </row>
    <row r="106" spans="1:35" ht="15" hidden="1" customHeight="1" x14ac:dyDescent="0.25">
      <c r="A106" s="481"/>
      <c r="B106" s="484"/>
      <c r="C106" s="487"/>
      <c r="D106" s="25" t="e">
        <v>#N/A</v>
      </c>
      <c r="E106" s="26" t="s">
        <v>30</v>
      </c>
      <c r="F106" s="230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42"/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90">
        <v>0</v>
      </c>
      <c r="AH106" s="191">
        <v>0</v>
      </c>
      <c r="AI106" s="191" t="e">
        <v>#N/A</v>
      </c>
    </row>
    <row r="107" spans="1:35" ht="15.75" hidden="1" customHeight="1" thickBot="1" x14ac:dyDescent="0.3">
      <c r="A107" s="481"/>
      <c r="B107" s="484"/>
      <c r="C107" s="487"/>
      <c r="D107" s="25" t="e">
        <v>#N/A</v>
      </c>
      <c r="E107" s="26" t="s">
        <v>31</v>
      </c>
      <c r="F107" s="230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42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90">
        <v>0</v>
      </c>
      <c r="AH107" s="191">
        <v>0</v>
      </c>
      <c r="AI107" s="191" t="e">
        <v>#N/A</v>
      </c>
    </row>
    <row r="108" spans="1:35" ht="15.75" hidden="1" customHeight="1" thickBot="1" x14ac:dyDescent="0.3">
      <c r="A108" s="482"/>
      <c r="B108" s="485"/>
      <c r="C108" s="488"/>
      <c r="D108" s="27" t="e">
        <v>#N/A</v>
      </c>
      <c r="E108" s="28" t="s">
        <v>32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92">
        <v>0</v>
      </c>
      <c r="AH108" s="193">
        <v>0</v>
      </c>
      <c r="AI108" s="193" t="e">
        <v>#N/A</v>
      </c>
    </row>
    <row r="109" spans="1:35" ht="15" hidden="1" customHeight="1" x14ac:dyDescent="0.25">
      <c r="A109" s="480">
        <v>21</v>
      </c>
      <c r="B109" s="483" t="e">
        <v>#N/A</v>
      </c>
      <c r="C109" s="486" t="e">
        <v>#N/A</v>
      </c>
      <c r="D109" s="23" t="e">
        <v>#N/A</v>
      </c>
      <c r="E109" s="24" t="s">
        <v>28</v>
      </c>
      <c r="F109" s="243"/>
      <c r="G109" s="226"/>
      <c r="H109" s="226"/>
      <c r="I109" s="226"/>
      <c r="J109" s="226"/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44"/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8">
        <v>0</v>
      </c>
      <c r="AH109" s="189">
        <v>0</v>
      </c>
      <c r="AI109" s="189" t="e">
        <v>#N/A</v>
      </c>
    </row>
    <row r="110" spans="1:35" ht="15" hidden="1" customHeight="1" x14ac:dyDescent="0.25">
      <c r="A110" s="481"/>
      <c r="B110" s="484"/>
      <c r="C110" s="487"/>
      <c r="D110" s="25" t="e">
        <v>#N/A</v>
      </c>
      <c r="E110" s="26" t="s">
        <v>29</v>
      </c>
      <c r="F110" s="230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42"/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90">
        <v>0</v>
      </c>
      <c r="AH110" s="191">
        <v>0</v>
      </c>
      <c r="AI110" s="191" t="e">
        <v>#N/A</v>
      </c>
    </row>
    <row r="111" spans="1:35" ht="15" hidden="1" customHeight="1" x14ac:dyDescent="0.25">
      <c r="A111" s="481"/>
      <c r="B111" s="484"/>
      <c r="C111" s="487"/>
      <c r="D111" s="25" t="e">
        <v>#N/A</v>
      </c>
      <c r="E111" s="26" t="s">
        <v>30</v>
      </c>
      <c r="F111" s="230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42"/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90">
        <v>0</v>
      </c>
      <c r="AH111" s="191">
        <v>0</v>
      </c>
      <c r="AI111" s="191" t="e">
        <v>#N/A</v>
      </c>
    </row>
    <row r="112" spans="1:35" ht="15.75" hidden="1" customHeight="1" thickBot="1" x14ac:dyDescent="0.3">
      <c r="A112" s="481"/>
      <c r="B112" s="484"/>
      <c r="C112" s="487"/>
      <c r="D112" s="25" t="e">
        <v>#N/A</v>
      </c>
      <c r="E112" s="26" t="s">
        <v>31</v>
      </c>
      <c r="F112" s="230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42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90">
        <v>0</v>
      </c>
      <c r="AH112" s="191">
        <v>0</v>
      </c>
      <c r="AI112" s="191" t="e">
        <v>#N/A</v>
      </c>
    </row>
    <row r="113" spans="1:35" ht="15.75" hidden="1" customHeight="1" thickBot="1" x14ac:dyDescent="0.3">
      <c r="A113" s="482"/>
      <c r="B113" s="485"/>
      <c r="C113" s="488"/>
      <c r="D113" s="27" t="e">
        <v>#N/A</v>
      </c>
      <c r="E113" s="28" t="s">
        <v>32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92">
        <v>0</v>
      </c>
      <c r="AH113" s="193">
        <v>0</v>
      </c>
      <c r="AI113" s="193" t="e">
        <v>#N/A</v>
      </c>
    </row>
    <row r="114" spans="1:35" ht="15" hidden="1" customHeight="1" x14ac:dyDescent="0.25">
      <c r="A114" s="480">
        <v>22</v>
      </c>
      <c r="B114" s="483" t="e">
        <v>#N/A</v>
      </c>
      <c r="C114" s="486" t="e">
        <v>#N/A</v>
      </c>
      <c r="D114" s="23" t="e">
        <v>#N/A</v>
      </c>
      <c r="E114" s="24" t="s">
        <v>28</v>
      </c>
      <c r="F114" s="243"/>
      <c r="G114" s="226"/>
      <c r="H114" s="226"/>
      <c r="I114" s="226"/>
      <c r="J114" s="226"/>
      <c r="K114" s="226"/>
      <c r="L114" s="226"/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44"/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8">
        <v>0</v>
      </c>
      <c r="AH114" s="189">
        <v>0</v>
      </c>
      <c r="AI114" s="189" t="e">
        <v>#N/A</v>
      </c>
    </row>
    <row r="115" spans="1:35" ht="15" hidden="1" customHeight="1" x14ac:dyDescent="0.25">
      <c r="A115" s="481"/>
      <c r="B115" s="484"/>
      <c r="C115" s="487"/>
      <c r="D115" s="25" t="e">
        <v>#N/A</v>
      </c>
      <c r="E115" s="26" t="s">
        <v>29</v>
      </c>
      <c r="F115" s="230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42"/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90">
        <v>0</v>
      </c>
      <c r="AH115" s="191">
        <v>0</v>
      </c>
      <c r="AI115" s="191" t="e">
        <v>#N/A</v>
      </c>
    </row>
    <row r="116" spans="1:35" ht="15" hidden="1" customHeight="1" x14ac:dyDescent="0.25">
      <c r="A116" s="481"/>
      <c r="B116" s="484"/>
      <c r="C116" s="487"/>
      <c r="D116" s="25" t="e">
        <v>#N/A</v>
      </c>
      <c r="E116" s="26" t="s">
        <v>30</v>
      </c>
      <c r="F116" s="230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42"/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90">
        <v>0</v>
      </c>
      <c r="AH116" s="191">
        <v>0</v>
      </c>
      <c r="AI116" s="191" t="e">
        <v>#N/A</v>
      </c>
    </row>
    <row r="117" spans="1:35" ht="15.75" hidden="1" customHeight="1" thickBot="1" x14ac:dyDescent="0.3">
      <c r="A117" s="481"/>
      <c r="B117" s="484"/>
      <c r="C117" s="487"/>
      <c r="D117" s="25" t="e">
        <v>#N/A</v>
      </c>
      <c r="E117" s="26" t="s">
        <v>31</v>
      </c>
      <c r="F117" s="230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42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90">
        <v>0</v>
      </c>
      <c r="AH117" s="191">
        <v>0</v>
      </c>
      <c r="AI117" s="191" t="e">
        <v>#N/A</v>
      </c>
    </row>
    <row r="118" spans="1:35" ht="15.75" hidden="1" customHeight="1" thickBot="1" x14ac:dyDescent="0.3">
      <c r="A118" s="482"/>
      <c r="B118" s="485"/>
      <c r="C118" s="488"/>
      <c r="D118" s="27" t="e">
        <v>#N/A</v>
      </c>
      <c r="E118" s="28" t="s">
        <v>32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92">
        <v>0</v>
      </c>
      <c r="AH118" s="193">
        <v>0</v>
      </c>
      <c r="AI118" s="193" t="e">
        <v>#N/A</v>
      </c>
    </row>
    <row r="119" spans="1:35" ht="15" hidden="1" customHeight="1" x14ac:dyDescent="0.25">
      <c r="A119" s="480">
        <v>23</v>
      </c>
      <c r="B119" s="483" t="e">
        <v>#N/A</v>
      </c>
      <c r="C119" s="486" t="e">
        <v>#N/A</v>
      </c>
      <c r="D119" s="23" t="e">
        <v>#N/A</v>
      </c>
      <c r="E119" s="24" t="s">
        <v>28</v>
      </c>
      <c r="F119" s="243"/>
      <c r="G119" s="226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44"/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8">
        <v>0</v>
      </c>
      <c r="AH119" s="189">
        <v>0</v>
      </c>
      <c r="AI119" s="189" t="e">
        <v>#N/A</v>
      </c>
    </row>
    <row r="120" spans="1:35" ht="15" hidden="1" customHeight="1" x14ac:dyDescent="0.25">
      <c r="A120" s="481"/>
      <c r="B120" s="484"/>
      <c r="C120" s="487"/>
      <c r="D120" s="25" t="e">
        <v>#N/A</v>
      </c>
      <c r="E120" s="26" t="s">
        <v>29</v>
      </c>
      <c r="F120" s="230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42"/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90">
        <v>0</v>
      </c>
      <c r="AH120" s="191">
        <v>0</v>
      </c>
      <c r="AI120" s="191" t="e">
        <v>#N/A</v>
      </c>
    </row>
    <row r="121" spans="1:35" ht="15" hidden="1" customHeight="1" x14ac:dyDescent="0.25">
      <c r="A121" s="481"/>
      <c r="B121" s="484"/>
      <c r="C121" s="487"/>
      <c r="D121" s="25" t="e">
        <v>#N/A</v>
      </c>
      <c r="E121" s="26" t="s">
        <v>30</v>
      </c>
      <c r="F121" s="230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42"/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90">
        <v>0</v>
      </c>
      <c r="AH121" s="191">
        <v>0</v>
      </c>
      <c r="AI121" s="191" t="e">
        <v>#N/A</v>
      </c>
    </row>
    <row r="122" spans="1:35" ht="15.75" hidden="1" customHeight="1" thickBot="1" x14ac:dyDescent="0.3">
      <c r="A122" s="481"/>
      <c r="B122" s="484"/>
      <c r="C122" s="487"/>
      <c r="D122" s="25" t="e">
        <v>#N/A</v>
      </c>
      <c r="E122" s="26" t="s">
        <v>31</v>
      </c>
      <c r="F122" s="230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42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90">
        <v>0</v>
      </c>
      <c r="AH122" s="191">
        <v>0</v>
      </c>
      <c r="AI122" s="191" t="e">
        <v>#N/A</v>
      </c>
    </row>
    <row r="123" spans="1:35" ht="15.75" hidden="1" customHeight="1" thickBot="1" x14ac:dyDescent="0.3">
      <c r="A123" s="482"/>
      <c r="B123" s="485"/>
      <c r="C123" s="488"/>
      <c r="D123" s="27" t="e">
        <v>#N/A</v>
      </c>
      <c r="E123" s="28" t="s">
        <v>32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92">
        <v>0</v>
      </c>
      <c r="AH123" s="193">
        <v>0</v>
      </c>
      <c r="AI123" s="193" t="e">
        <v>#N/A</v>
      </c>
    </row>
    <row r="124" spans="1:35" ht="15" hidden="1" customHeight="1" x14ac:dyDescent="0.25">
      <c r="A124" s="480">
        <v>24</v>
      </c>
      <c r="B124" s="483" t="e">
        <v>#N/A</v>
      </c>
      <c r="C124" s="486" t="e">
        <v>#N/A</v>
      </c>
      <c r="D124" s="23" t="e">
        <v>#N/A</v>
      </c>
      <c r="E124" s="24" t="s">
        <v>28</v>
      </c>
      <c r="F124" s="243"/>
      <c r="G124" s="226"/>
      <c r="H124" s="226"/>
      <c r="I124" s="226"/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44"/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8">
        <v>0</v>
      </c>
      <c r="AH124" s="189">
        <v>0</v>
      </c>
      <c r="AI124" s="189" t="e">
        <v>#N/A</v>
      </c>
    </row>
    <row r="125" spans="1:35" ht="15" hidden="1" customHeight="1" x14ac:dyDescent="0.25">
      <c r="A125" s="481"/>
      <c r="B125" s="484"/>
      <c r="C125" s="487"/>
      <c r="D125" s="25" t="e">
        <v>#N/A</v>
      </c>
      <c r="E125" s="26" t="s">
        <v>29</v>
      </c>
      <c r="F125" s="230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42"/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90">
        <v>0</v>
      </c>
      <c r="AH125" s="191">
        <v>0</v>
      </c>
      <c r="AI125" s="191" t="e">
        <v>#N/A</v>
      </c>
    </row>
    <row r="126" spans="1:35" ht="15" hidden="1" customHeight="1" x14ac:dyDescent="0.25">
      <c r="A126" s="481"/>
      <c r="B126" s="484"/>
      <c r="C126" s="487"/>
      <c r="D126" s="25" t="e">
        <v>#N/A</v>
      </c>
      <c r="E126" s="26" t="s">
        <v>30</v>
      </c>
      <c r="F126" s="230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42"/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90">
        <v>0</v>
      </c>
      <c r="AH126" s="191">
        <v>0</v>
      </c>
      <c r="AI126" s="191" t="e">
        <v>#N/A</v>
      </c>
    </row>
    <row r="127" spans="1:35" ht="15.75" hidden="1" customHeight="1" thickBot="1" x14ac:dyDescent="0.3">
      <c r="A127" s="481"/>
      <c r="B127" s="484"/>
      <c r="C127" s="487"/>
      <c r="D127" s="25" t="e">
        <v>#N/A</v>
      </c>
      <c r="E127" s="26" t="s">
        <v>31</v>
      </c>
      <c r="F127" s="230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42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90">
        <v>0</v>
      </c>
      <c r="AH127" s="191">
        <v>0</v>
      </c>
      <c r="AI127" s="191" t="e">
        <v>#N/A</v>
      </c>
    </row>
    <row r="128" spans="1:35" ht="15.75" hidden="1" customHeight="1" thickBot="1" x14ac:dyDescent="0.3">
      <c r="A128" s="482"/>
      <c r="B128" s="485"/>
      <c r="C128" s="488"/>
      <c r="D128" s="27" t="e">
        <v>#N/A</v>
      </c>
      <c r="E128" s="28" t="s">
        <v>32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92">
        <v>0</v>
      </c>
      <c r="AH128" s="193">
        <v>0</v>
      </c>
      <c r="AI128" s="193" t="e">
        <v>#N/A</v>
      </c>
    </row>
    <row r="129" spans="1:35" ht="15" hidden="1" customHeight="1" x14ac:dyDescent="0.25">
      <c r="A129" s="480">
        <v>25</v>
      </c>
      <c r="B129" s="483" t="e">
        <v>#N/A</v>
      </c>
      <c r="C129" s="486" t="e">
        <v>#N/A</v>
      </c>
      <c r="D129" s="23" t="e">
        <v>#N/A</v>
      </c>
      <c r="E129" s="24" t="s">
        <v>28</v>
      </c>
      <c r="F129" s="243"/>
      <c r="G129" s="226"/>
      <c r="H129" s="226"/>
      <c r="I129" s="226"/>
      <c r="J129" s="226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44"/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8">
        <v>0</v>
      </c>
      <c r="AH129" s="189">
        <v>0</v>
      </c>
      <c r="AI129" s="189" t="e">
        <v>#N/A</v>
      </c>
    </row>
    <row r="130" spans="1:35" ht="15" hidden="1" customHeight="1" x14ac:dyDescent="0.25">
      <c r="A130" s="481"/>
      <c r="B130" s="484"/>
      <c r="C130" s="487"/>
      <c r="D130" s="25" t="e">
        <v>#N/A</v>
      </c>
      <c r="E130" s="26" t="s">
        <v>29</v>
      </c>
      <c r="F130" s="230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42"/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90">
        <v>0</v>
      </c>
      <c r="AH130" s="191">
        <v>0</v>
      </c>
      <c r="AI130" s="191" t="e">
        <v>#N/A</v>
      </c>
    </row>
    <row r="131" spans="1:35" ht="15" hidden="1" customHeight="1" x14ac:dyDescent="0.25">
      <c r="A131" s="481"/>
      <c r="B131" s="484"/>
      <c r="C131" s="487"/>
      <c r="D131" s="25" t="e">
        <v>#N/A</v>
      </c>
      <c r="E131" s="26" t="s">
        <v>30</v>
      </c>
      <c r="F131" s="230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42"/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90">
        <v>0</v>
      </c>
      <c r="AH131" s="191">
        <v>0</v>
      </c>
      <c r="AI131" s="191" t="e">
        <v>#N/A</v>
      </c>
    </row>
    <row r="132" spans="1:35" ht="15.75" hidden="1" customHeight="1" thickBot="1" x14ac:dyDescent="0.3">
      <c r="A132" s="481"/>
      <c r="B132" s="484"/>
      <c r="C132" s="487"/>
      <c r="D132" s="25" t="e">
        <v>#N/A</v>
      </c>
      <c r="E132" s="26" t="s">
        <v>31</v>
      </c>
      <c r="F132" s="230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42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90">
        <v>0</v>
      </c>
      <c r="AH132" s="191">
        <v>0</v>
      </c>
      <c r="AI132" s="191" t="e">
        <v>#N/A</v>
      </c>
    </row>
    <row r="133" spans="1:35" ht="15.75" hidden="1" customHeight="1" thickBot="1" x14ac:dyDescent="0.3">
      <c r="A133" s="482"/>
      <c r="B133" s="485"/>
      <c r="C133" s="488"/>
      <c r="D133" s="27" t="e">
        <v>#N/A</v>
      </c>
      <c r="E133" s="28" t="s">
        <v>32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92">
        <v>0</v>
      </c>
      <c r="AH133" s="193">
        <v>0</v>
      </c>
      <c r="AI133" s="193" t="e">
        <v>#N/A</v>
      </c>
    </row>
    <row r="134" spans="1:35" ht="15" hidden="1" customHeight="1" x14ac:dyDescent="0.25">
      <c r="A134" s="480">
        <v>26</v>
      </c>
      <c r="B134" s="483" t="e">
        <v>#N/A</v>
      </c>
      <c r="C134" s="486" t="e">
        <v>#N/A</v>
      </c>
      <c r="D134" s="23" t="e">
        <v>#N/A</v>
      </c>
      <c r="E134" s="24" t="s">
        <v>28</v>
      </c>
      <c r="F134" s="243"/>
      <c r="G134" s="226"/>
      <c r="H134" s="226"/>
      <c r="I134" s="226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44"/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8">
        <v>0</v>
      </c>
      <c r="AH134" s="189">
        <v>0</v>
      </c>
      <c r="AI134" s="189" t="e">
        <v>#N/A</v>
      </c>
    </row>
    <row r="135" spans="1:35" ht="15" hidden="1" customHeight="1" x14ac:dyDescent="0.25">
      <c r="A135" s="481"/>
      <c r="B135" s="484"/>
      <c r="C135" s="487"/>
      <c r="D135" s="25" t="e">
        <v>#N/A</v>
      </c>
      <c r="E135" s="26" t="s">
        <v>29</v>
      </c>
      <c r="F135" s="230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42"/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90">
        <v>0</v>
      </c>
      <c r="AH135" s="191">
        <v>0</v>
      </c>
      <c r="AI135" s="191" t="e">
        <v>#N/A</v>
      </c>
    </row>
    <row r="136" spans="1:35" ht="15" hidden="1" customHeight="1" x14ac:dyDescent="0.25">
      <c r="A136" s="481"/>
      <c r="B136" s="484"/>
      <c r="C136" s="487"/>
      <c r="D136" s="25" t="e">
        <v>#N/A</v>
      </c>
      <c r="E136" s="26" t="s">
        <v>30</v>
      </c>
      <c r="F136" s="230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42"/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90">
        <v>0</v>
      </c>
      <c r="AH136" s="191">
        <v>0</v>
      </c>
      <c r="AI136" s="191" t="e">
        <v>#N/A</v>
      </c>
    </row>
    <row r="137" spans="1:35" ht="15.75" hidden="1" customHeight="1" thickBot="1" x14ac:dyDescent="0.3">
      <c r="A137" s="481"/>
      <c r="B137" s="484"/>
      <c r="C137" s="487"/>
      <c r="D137" s="25" t="e">
        <v>#N/A</v>
      </c>
      <c r="E137" s="26" t="s">
        <v>31</v>
      </c>
      <c r="F137" s="230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42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90">
        <v>0</v>
      </c>
      <c r="AH137" s="191">
        <v>0</v>
      </c>
      <c r="AI137" s="191" t="e">
        <v>#N/A</v>
      </c>
    </row>
    <row r="138" spans="1:35" ht="15.75" hidden="1" customHeight="1" thickBot="1" x14ac:dyDescent="0.3">
      <c r="A138" s="482"/>
      <c r="B138" s="485"/>
      <c r="C138" s="488"/>
      <c r="D138" s="27" t="e">
        <v>#N/A</v>
      </c>
      <c r="E138" s="28" t="s">
        <v>32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92">
        <v>0</v>
      </c>
      <c r="AH138" s="193">
        <v>0</v>
      </c>
      <c r="AI138" s="193" t="e">
        <v>#N/A</v>
      </c>
    </row>
    <row r="139" spans="1:35" ht="15" hidden="1" customHeight="1" x14ac:dyDescent="0.25">
      <c r="A139" s="480">
        <v>27</v>
      </c>
      <c r="B139" s="483" t="e">
        <v>#N/A</v>
      </c>
      <c r="C139" s="486" t="e">
        <v>#N/A</v>
      </c>
      <c r="D139" s="23" t="e">
        <v>#N/A</v>
      </c>
      <c r="E139" s="24" t="s">
        <v>28</v>
      </c>
      <c r="F139" s="243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44"/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8">
        <v>0</v>
      </c>
      <c r="AH139" s="189">
        <v>0</v>
      </c>
      <c r="AI139" s="189" t="e">
        <v>#N/A</v>
      </c>
    </row>
    <row r="140" spans="1:35" ht="15" hidden="1" customHeight="1" x14ac:dyDescent="0.25">
      <c r="A140" s="481"/>
      <c r="B140" s="484"/>
      <c r="C140" s="487"/>
      <c r="D140" s="25" t="e">
        <v>#N/A</v>
      </c>
      <c r="E140" s="26" t="s">
        <v>29</v>
      </c>
      <c r="F140" s="230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42"/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90">
        <v>0</v>
      </c>
      <c r="AH140" s="191">
        <v>0</v>
      </c>
      <c r="AI140" s="191" t="e">
        <v>#N/A</v>
      </c>
    </row>
    <row r="141" spans="1:35" ht="15" hidden="1" customHeight="1" x14ac:dyDescent="0.25">
      <c r="A141" s="481"/>
      <c r="B141" s="484"/>
      <c r="C141" s="487"/>
      <c r="D141" s="25" t="e">
        <v>#N/A</v>
      </c>
      <c r="E141" s="26" t="s">
        <v>30</v>
      </c>
      <c r="F141" s="230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42"/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90">
        <v>0</v>
      </c>
      <c r="AH141" s="191">
        <v>0</v>
      </c>
      <c r="AI141" s="191" t="e">
        <v>#N/A</v>
      </c>
    </row>
    <row r="142" spans="1:35" ht="15.75" hidden="1" customHeight="1" thickBot="1" x14ac:dyDescent="0.3">
      <c r="A142" s="481"/>
      <c r="B142" s="484"/>
      <c r="C142" s="487"/>
      <c r="D142" s="25" t="e">
        <v>#N/A</v>
      </c>
      <c r="E142" s="26" t="s">
        <v>31</v>
      </c>
      <c r="F142" s="230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42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90">
        <v>0</v>
      </c>
      <c r="AH142" s="191">
        <v>0</v>
      </c>
      <c r="AI142" s="191" t="e">
        <v>#N/A</v>
      </c>
    </row>
    <row r="143" spans="1:35" ht="15.75" hidden="1" customHeight="1" thickBot="1" x14ac:dyDescent="0.3">
      <c r="A143" s="482"/>
      <c r="B143" s="485"/>
      <c r="C143" s="488"/>
      <c r="D143" s="27" t="e">
        <v>#N/A</v>
      </c>
      <c r="E143" s="28" t="s">
        <v>32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92">
        <v>0</v>
      </c>
      <c r="AH143" s="193">
        <v>0</v>
      </c>
      <c r="AI143" s="193" t="e">
        <v>#N/A</v>
      </c>
    </row>
    <row r="144" spans="1:35" ht="15" hidden="1" customHeight="1" x14ac:dyDescent="0.25">
      <c r="A144" s="480">
        <v>28</v>
      </c>
      <c r="B144" s="483" t="e">
        <v>#N/A</v>
      </c>
      <c r="C144" s="486" t="e">
        <v>#N/A</v>
      </c>
      <c r="D144" s="23" t="e">
        <v>#N/A</v>
      </c>
      <c r="E144" s="24" t="s">
        <v>28</v>
      </c>
      <c r="F144" s="243"/>
      <c r="G144" s="226"/>
      <c r="H144" s="226"/>
      <c r="I144" s="226"/>
      <c r="J144" s="226"/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44"/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8">
        <v>0</v>
      </c>
      <c r="AH144" s="189">
        <v>0</v>
      </c>
      <c r="AI144" s="189" t="e">
        <v>#N/A</v>
      </c>
    </row>
    <row r="145" spans="1:35" ht="15" hidden="1" customHeight="1" x14ac:dyDescent="0.25">
      <c r="A145" s="481"/>
      <c r="B145" s="484"/>
      <c r="C145" s="487"/>
      <c r="D145" s="25" t="e">
        <v>#N/A</v>
      </c>
      <c r="E145" s="26" t="s">
        <v>29</v>
      </c>
      <c r="F145" s="230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42"/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90">
        <v>0</v>
      </c>
      <c r="AH145" s="191">
        <v>0</v>
      </c>
      <c r="AI145" s="191" t="e">
        <v>#N/A</v>
      </c>
    </row>
    <row r="146" spans="1:35" ht="15" hidden="1" customHeight="1" x14ac:dyDescent="0.25">
      <c r="A146" s="481"/>
      <c r="B146" s="484"/>
      <c r="C146" s="487"/>
      <c r="D146" s="25" t="e">
        <v>#N/A</v>
      </c>
      <c r="E146" s="26" t="s">
        <v>30</v>
      </c>
      <c r="F146" s="230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42"/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90">
        <v>0</v>
      </c>
      <c r="AH146" s="191">
        <v>0</v>
      </c>
      <c r="AI146" s="191" t="e">
        <v>#N/A</v>
      </c>
    </row>
    <row r="147" spans="1:35" ht="15.75" hidden="1" customHeight="1" thickBot="1" x14ac:dyDescent="0.3">
      <c r="A147" s="481"/>
      <c r="B147" s="484"/>
      <c r="C147" s="487"/>
      <c r="D147" s="25" t="e">
        <v>#N/A</v>
      </c>
      <c r="E147" s="26" t="s">
        <v>31</v>
      </c>
      <c r="F147" s="230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42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90">
        <v>0</v>
      </c>
      <c r="AH147" s="191">
        <v>0</v>
      </c>
      <c r="AI147" s="191" t="e">
        <v>#N/A</v>
      </c>
    </row>
    <row r="148" spans="1:35" ht="15.75" hidden="1" customHeight="1" thickBot="1" x14ac:dyDescent="0.3">
      <c r="A148" s="482"/>
      <c r="B148" s="485"/>
      <c r="C148" s="488"/>
      <c r="D148" s="27" t="e">
        <v>#N/A</v>
      </c>
      <c r="E148" s="28" t="s">
        <v>32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92">
        <v>0</v>
      </c>
      <c r="AH148" s="193">
        <v>0</v>
      </c>
      <c r="AI148" s="193" t="e">
        <v>#N/A</v>
      </c>
    </row>
    <row r="149" spans="1:35" ht="15" hidden="1" customHeight="1" x14ac:dyDescent="0.25">
      <c r="A149" s="480">
        <v>29</v>
      </c>
      <c r="B149" s="483" t="e">
        <v>#N/A</v>
      </c>
      <c r="C149" s="486" t="e">
        <v>#N/A</v>
      </c>
      <c r="D149" s="23" t="e">
        <v>#N/A</v>
      </c>
      <c r="E149" s="24" t="s">
        <v>28</v>
      </c>
      <c r="F149" s="243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44"/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8">
        <v>0</v>
      </c>
      <c r="AH149" s="189">
        <v>0</v>
      </c>
      <c r="AI149" s="189" t="e">
        <v>#N/A</v>
      </c>
    </row>
    <row r="150" spans="1:35" ht="15" hidden="1" customHeight="1" x14ac:dyDescent="0.25">
      <c r="A150" s="481"/>
      <c r="B150" s="484"/>
      <c r="C150" s="487"/>
      <c r="D150" s="25" t="e">
        <v>#N/A</v>
      </c>
      <c r="E150" s="26" t="s">
        <v>29</v>
      </c>
      <c r="F150" s="230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42"/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90">
        <v>0</v>
      </c>
      <c r="AH150" s="191">
        <v>0</v>
      </c>
      <c r="AI150" s="191" t="e">
        <v>#N/A</v>
      </c>
    </row>
    <row r="151" spans="1:35" ht="15" hidden="1" customHeight="1" x14ac:dyDescent="0.25">
      <c r="A151" s="481"/>
      <c r="B151" s="484"/>
      <c r="C151" s="487"/>
      <c r="D151" s="25" t="e">
        <v>#N/A</v>
      </c>
      <c r="E151" s="26" t="s">
        <v>30</v>
      </c>
      <c r="F151" s="230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42"/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90">
        <v>0</v>
      </c>
      <c r="AH151" s="191">
        <v>0</v>
      </c>
      <c r="AI151" s="191" t="e">
        <v>#N/A</v>
      </c>
    </row>
    <row r="152" spans="1:35" ht="15.75" hidden="1" customHeight="1" thickBot="1" x14ac:dyDescent="0.3">
      <c r="A152" s="481"/>
      <c r="B152" s="484"/>
      <c r="C152" s="487"/>
      <c r="D152" s="25" t="e">
        <v>#N/A</v>
      </c>
      <c r="E152" s="26" t="s">
        <v>31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2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90">
        <v>0</v>
      </c>
      <c r="AH152" s="191">
        <v>0</v>
      </c>
      <c r="AI152" s="191" t="e">
        <v>#N/A</v>
      </c>
    </row>
    <row r="153" spans="1:35" ht="15.75" hidden="1" customHeight="1" thickBot="1" x14ac:dyDescent="0.3">
      <c r="A153" s="482"/>
      <c r="B153" s="485"/>
      <c r="C153" s="488"/>
      <c r="D153" s="27" t="e">
        <v>#N/A</v>
      </c>
      <c r="E153" s="28" t="s">
        <v>32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92">
        <v>0</v>
      </c>
      <c r="AH153" s="193">
        <v>0</v>
      </c>
      <c r="AI153" s="193" t="e">
        <v>#N/A</v>
      </c>
    </row>
    <row r="154" spans="1:35" ht="15" hidden="1" customHeight="1" x14ac:dyDescent="0.25">
      <c r="A154" s="480">
        <v>30</v>
      </c>
      <c r="B154" s="483" t="e">
        <v>#N/A</v>
      </c>
      <c r="C154" s="486" t="e">
        <v>#N/A</v>
      </c>
      <c r="D154" s="23" t="e">
        <v>#N/A</v>
      </c>
      <c r="E154" s="24" t="s">
        <v>28</v>
      </c>
      <c r="F154" s="243"/>
      <c r="G154" s="226"/>
      <c r="H154" s="226"/>
      <c r="I154" s="226"/>
      <c r="J154" s="226"/>
      <c r="K154" s="226"/>
      <c r="L154" s="226"/>
      <c r="M154" s="226"/>
      <c r="N154" s="226"/>
      <c r="O154" s="226"/>
      <c r="P154" s="226"/>
      <c r="Q154" s="226"/>
      <c r="R154" s="226"/>
      <c r="S154" s="226"/>
      <c r="T154" s="226"/>
      <c r="U154" s="226"/>
      <c r="V154" s="226"/>
      <c r="W154" s="244"/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8">
        <v>0</v>
      </c>
      <c r="AH154" s="189">
        <v>0</v>
      </c>
      <c r="AI154" s="189" t="e">
        <v>#N/A</v>
      </c>
    </row>
    <row r="155" spans="1:35" ht="15" hidden="1" customHeight="1" x14ac:dyDescent="0.25">
      <c r="A155" s="481"/>
      <c r="B155" s="484"/>
      <c r="C155" s="487"/>
      <c r="D155" s="25" t="e">
        <v>#N/A</v>
      </c>
      <c r="E155" s="26" t="s">
        <v>29</v>
      </c>
      <c r="F155" s="230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42"/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90">
        <v>0</v>
      </c>
      <c r="AH155" s="191">
        <v>0</v>
      </c>
      <c r="AI155" s="191" t="e">
        <v>#N/A</v>
      </c>
    </row>
    <row r="156" spans="1:35" ht="15" hidden="1" customHeight="1" x14ac:dyDescent="0.25">
      <c r="A156" s="481"/>
      <c r="B156" s="484"/>
      <c r="C156" s="487"/>
      <c r="D156" s="25" t="e">
        <v>#N/A</v>
      </c>
      <c r="E156" s="26" t="s">
        <v>30</v>
      </c>
      <c r="F156" s="230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42"/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90">
        <v>0</v>
      </c>
      <c r="AH156" s="191">
        <v>0</v>
      </c>
      <c r="AI156" s="191" t="e">
        <v>#N/A</v>
      </c>
    </row>
    <row r="157" spans="1:35" ht="15.75" hidden="1" customHeight="1" thickBot="1" x14ac:dyDescent="0.3">
      <c r="A157" s="481"/>
      <c r="B157" s="484"/>
      <c r="C157" s="487"/>
      <c r="D157" s="25" t="e">
        <v>#N/A</v>
      </c>
      <c r="E157" s="26" t="s">
        <v>31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2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90">
        <v>0</v>
      </c>
      <c r="AH157" s="191">
        <v>0</v>
      </c>
      <c r="AI157" s="191" t="e">
        <v>#N/A</v>
      </c>
    </row>
    <row r="158" spans="1:35" ht="15.75" hidden="1" customHeight="1" thickBot="1" x14ac:dyDescent="0.3">
      <c r="A158" s="482"/>
      <c r="B158" s="485"/>
      <c r="C158" s="488"/>
      <c r="D158" s="27" t="e">
        <v>#N/A</v>
      </c>
      <c r="E158" s="28" t="s">
        <v>32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92">
        <v>0</v>
      </c>
      <c r="AH158" s="193">
        <v>0</v>
      </c>
      <c r="AI158" s="193" t="e">
        <v>#N/A</v>
      </c>
    </row>
    <row r="159" spans="1:35" ht="15" hidden="1" customHeight="1" x14ac:dyDescent="0.25">
      <c r="A159" s="480">
        <v>31</v>
      </c>
      <c r="B159" s="483" t="e">
        <v>#N/A</v>
      </c>
      <c r="C159" s="486" t="e">
        <v>#N/A</v>
      </c>
      <c r="D159" s="23" t="e">
        <v>#N/A</v>
      </c>
      <c r="E159" s="24" t="s">
        <v>28</v>
      </c>
      <c r="F159" s="243"/>
      <c r="G159" s="226"/>
      <c r="H159" s="226"/>
      <c r="I159" s="226"/>
      <c r="J159" s="226"/>
      <c r="K159" s="226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44"/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8">
        <v>0</v>
      </c>
      <c r="AH159" s="189">
        <v>0</v>
      </c>
      <c r="AI159" s="189" t="e">
        <v>#N/A</v>
      </c>
    </row>
    <row r="160" spans="1:35" ht="15" hidden="1" customHeight="1" x14ac:dyDescent="0.25">
      <c r="A160" s="481"/>
      <c r="B160" s="484"/>
      <c r="C160" s="487"/>
      <c r="D160" s="25" t="e">
        <v>#N/A</v>
      </c>
      <c r="E160" s="26" t="s">
        <v>29</v>
      </c>
      <c r="F160" s="230"/>
      <c r="G160" s="228"/>
      <c r="H160" s="228"/>
      <c r="I160" s="228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42"/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90">
        <v>0</v>
      </c>
      <c r="AH160" s="191">
        <v>0</v>
      </c>
      <c r="AI160" s="191" t="e">
        <v>#N/A</v>
      </c>
    </row>
    <row r="161" spans="1:35" ht="15" hidden="1" customHeight="1" x14ac:dyDescent="0.25">
      <c r="A161" s="481"/>
      <c r="B161" s="484"/>
      <c r="C161" s="487"/>
      <c r="D161" s="25" t="e">
        <v>#N/A</v>
      </c>
      <c r="E161" s="26" t="s">
        <v>30</v>
      </c>
      <c r="F161" s="230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42"/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90">
        <v>0</v>
      </c>
      <c r="AH161" s="191">
        <v>0</v>
      </c>
      <c r="AI161" s="191" t="e">
        <v>#N/A</v>
      </c>
    </row>
    <row r="162" spans="1:35" ht="15.75" hidden="1" customHeight="1" thickBot="1" x14ac:dyDescent="0.3">
      <c r="A162" s="481"/>
      <c r="B162" s="484"/>
      <c r="C162" s="487"/>
      <c r="D162" s="25" t="e">
        <v>#N/A</v>
      </c>
      <c r="E162" s="26" t="s">
        <v>31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2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90">
        <v>0</v>
      </c>
      <c r="AH162" s="191">
        <v>0</v>
      </c>
      <c r="AI162" s="191" t="e">
        <v>#N/A</v>
      </c>
    </row>
    <row r="163" spans="1:35" ht="15.75" hidden="1" customHeight="1" thickBot="1" x14ac:dyDescent="0.3">
      <c r="A163" s="482"/>
      <c r="B163" s="485"/>
      <c r="C163" s="488"/>
      <c r="D163" s="27" t="e">
        <v>#N/A</v>
      </c>
      <c r="E163" s="28" t="s">
        <v>32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92">
        <v>0</v>
      </c>
      <c r="AH163" s="193">
        <v>0</v>
      </c>
      <c r="AI163" s="193" t="e">
        <v>#N/A</v>
      </c>
    </row>
    <row r="164" spans="1:35" ht="15" hidden="1" customHeight="1" x14ac:dyDescent="0.25">
      <c r="A164" s="480">
        <v>32</v>
      </c>
      <c r="B164" s="483" t="e">
        <v>#N/A</v>
      </c>
      <c r="C164" s="486" t="e">
        <v>#N/A</v>
      </c>
      <c r="D164" s="23" t="e">
        <v>#N/A</v>
      </c>
      <c r="E164" s="24" t="s">
        <v>28</v>
      </c>
      <c r="F164" s="243"/>
      <c r="G164" s="226"/>
      <c r="H164" s="226"/>
      <c r="I164" s="226"/>
      <c r="J164" s="226"/>
      <c r="K164" s="226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44"/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8">
        <v>0</v>
      </c>
      <c r="AH164" s="189">
        <v>0</v>
      </c>
      <c r="AI164" s="189" t="e">
        <v>#N/A</v>
      </c>
    </row>
    <row r="165" spans="1:35" ht="15" hidden="1" customHeight="1" x14ac:dyDescent="0.25">
      <c r="A165" s="481"/>
      <c r="B165" s="484"/>
      <c r="C165" s="487"/>
      <c r="D165" s="25" t="e">
        <v>#N/A</v>
      </c>
      <c r="E165" s="26" t="s">
        <v>29</v>
      </c>
      <c r="F165" s="230"/>
      <c r="G165" s="228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42"/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90">
        <v>0</v>
      </c>
      <c r="AH165" s="191">
        <v>0</v>
      </c>
      <c r="AI165" s="191" t="e">
        <v>#N/A</v>
      </c>
    </row>
    <row r="166" spans="1:35" ht="15" hidden="1" customHeight="1" x14ac:dyDescent="0.25">
      <c r="A166" s="481"/>
      <c r="B166" s="484"/>
      <c r="C166" s="487"/>
      <c r="D166" s="25" t="e">
        <v>#N/A</v>
      </c>
      <c r="E166" s="26" t="s">
        <v>30</v>
      </c>
      <c r="F166" s="230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42"/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90">
        <v>0</v>
      </c>
      <c r="AH166" s="191">
        <v>0</v>
      </c>
      <c r="AI166" s="191" t="e">
        <v>#N/A</v>
      </c>
    </row>
    <row r="167" spans="1:35" ht="15.75" hidden="1" customHeight="1" thickBot="1" x14ac:dyDescent="0.3">
      <c r="A167" s="481"/>
      <c r="B167" s="484"/>
      <c r="C167" s="487"/>
      <c r="D167" s="25" t="e">
        <v>#N/A</v>
      </c>
      <c r="E167" s="26" t="s">
        <v>31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2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90">
        <v>0</v>
      </c>
      <c r="AH167" s="191">
        <v>0</v>
      </c>
      <c r="AI167" s="191" t="e">
        <v>#N/A</v>
      </c>
    </row>
    <row r="168" spans="1:35" ht="15.75" hidden="1" customHeight="1" thickBot="1" x14ac:dyDescent="0.3">
      <c r="A168" s="482"/>
      <c r="B168" s="485"/>
      <c r="C168" s="488"/>
      <c r="D168" s="27" t="e">
        <v>#N/A</v>
      </c>
      <c r="E168" s="28" t="s">
        <v>32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92">
        <v>0</v>
      </c>
      <c r="AH168" s="193">
        <v>0</v>
      </c>
      <c r="AI168" s="193" t="e">
        <v>#N/A</v>
      </c>
    </row>
    <row r="169" spans="1:35" ht="15" hidden="1" customHeight="1" x14ac:dyDescent="0.25">
      <c r="A169" s="480">
        <v>33</v>
      </c>
      <c r="B169" s="483" t="e">
        <v>#N/A</v>
      </c>
      <c r="C169" s="486" t="e">
        <v>#N/A</v>
      </c>
      <c r="D169" s="23" t="e">
        <v>#N/A</v>
      </c>
      <c r="E169" s="24" t="s">
        <v>28</v>
      </c>
      <c r="F169" s="243"/>
      <c r="G169" s="226"/>
      <c r="H169" s="226"/>
      <c r="I169" s="226"/>
      <c r="J169" s="226"/>
      <c r="K169" s="226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44"/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8">
        <v>0</v>
      </c>
      <c r="AH169" s="189">
        <v>0</v>
      </c>
      <c r="AI169" s="189" t="e">
        <v>#N/A</v>
      </c>
    </row>
    <row r="170" spans="1:35" ht="15" hidden="1" customHeight="1" x14ac:dyDescent="0.25">
      <c r="A170" s="481"/>
      <c r="B170" s="484"/>
      <c r="C170" s="487"/>
      <c r="D170" s="25" t="e">
        <v>#N/A</v>
      </c>
      <c r="E170" s="26" t="s">
        <v>29</v>
      </c>
      <c r="F170" s="230"/>
      <c r="G170" s="228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42"/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90">
        <v>0</v>
      </c>
      <c r="AH170" s="191">
        <v>0</v>
      </c>
      <c r="AI170" s="191" t="e">
        <v>#N/A</v>
      </c>
    </row>
    <row r="171" spans="1:35" ht="15" hidden="1" customHeight="1" x14ac:dyDescent="0.25">
      <c r="A171" s="481"/>
      <c r="B171" s="484"/>
      <c r="C171" s="487"/>
      <c r="D171" s="25" t="e">
        <v>#N/A</v>
      </c>
      <c r="E171" s="26" t="s">
        <v>30</v>
      </c>
      <c r="F171" s="230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42"/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90">
        <v>0</v>
      </c>
      <c r="AH171" s="191">
        <v>0</v>
      </c>
      <c r="AI171" s="191" t="e">
        <v>#N/A</v>
      </c>
    </row>
    <row r="172" spans="1:35" ht="15.75" hidden="1" customHeight="1" thickBot="1" x14ac:dyDescent="0.3">
      <c r="A172" s="481"/>
      <c r="B172" s="484"/>
      <c r="C172" s="487"/>
      <c r="D172" s="25" t="e">
        <v>#N/A</v>
      </c>
      <c r="E172" s="26" t="s">
        <v>31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2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90">
        <v>0</v>
      </c>
      <c r="AH172" s="191">
        <v>0</v>
      </c>
      <c r="AI172" s="191" t="e">
        <v>#N/A</v>
      </c>
    </row>
    <row r="173" spans="1:35" ht="15.75" hidden="1" customHeight="1" thickBot="1" x14ac:dyDescent="0.3">
      <c r="A173" s="482"/>
      <c r="B173" s="485"/>
      <c r="C173" s="488"/>
      <c r="D173" s="27" t="e">
        <v>#N/A</v>
      </c>
      <c r="E173" s="28" t="s">
        <v>32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92">
        <v>0</v>
      </c>
      <c r="AH173" s="193">
        <v>0</v>
      </c>
      <c r="AI173" s="193" t="e">
        <v>#N/A</v>
      </c>
    </row>
    <row r="174" spans="1:35" ht="15" hidden="1" customHeight="1" x14ac:dyDescent="0.25">
      <c r="A174" s="480">
        <v>34</v>
      </c>
      <c r="B174" s="483" t="e">
        <v>#N/A</v>
      </c>
      <c r="C174" s="486" t="e">
        <v>#N/A</v>
      </c>
      <c r="D174" s="23" t="e">
        <v>#N/A</v>
      </c>
      <c r="E174" s="24" t="s">
        <v>28</v>
      </c>
      <c r="F174" s="243"/>
      <c r="G174" s="226"/>
      <c r="H174" s="226"/>
      <c r="I174" s="226"/>
      <c r="J174" s="226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44"/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8">
        <v>0</v>
      </c>
      <c r="AH174" s="189">
        <v>0</v>
      </c>
      <c r="AI174" s="189" t="e">
        <v>#N/A</v>
      </c>
    </row>
    <row r="175" spans="1:35" ht="15" hidden="1" customHeight="1" x14ac:dyDescent="0.25">
      <c r="A175" s="481"/>
      <c r="B175" s="484"/>
      <c r="C175" s="487"/>
      <c r="D175" s="25" t="e">
        <v>#N/A</v>
      </c>
      <c r="E175" s="26" t="s">
        <v>29</v>
      </c>
      <c r="F175" s="230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42"/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90">
        <v>0</v>
      </c>
      <c r="AH175" s="191">
        <v>0</v>
      </c>
      <c r="AI175" s="191" t="e">
        <v>#N/A</v>
      </c>
    </row>
    <row r="176" spans="1:35" ht="15" hidden="1" customHeight="1" x14ac:dyDescent="0.25">
      <c r="A176" s="481"/>
      <c r="B176" s="484"/>
      <c r="C176" s="487"/>
      <c r="D176" s="25" t="e">
        <v>#N/A</v>
      </c>
      <c r="E176" s="26" t="s">
        <v>30</v>
      </c>
      <c r="F176" s="230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42"/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90">
        <v>0</v>
      </c>
      <c r="AH176" s="191">
        <v>0</v>
      </c>
      <c r="AI176" s="191" t="e">
        <v>#N/A</v>
      </c>
    </row>
    <row r="177" spans="1:35" ht="15.75" hidden="1" customHeight="1" thickBot="1" x14ac:dyDescent="0.3">
      <c r="A177" s="481"/>
      <c r="B177" s="484"/>
      <c r="C177" s="487"/>
      <c r="D177" s="25" t="e">
        <v>#N/A</v>
      </c>
      <c r="E177" s="26" t="s">
        <v>31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2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90">
        <v>0</v>
      </c>
      <c r="AH177" s="191">
        <v>0</v>
      </c>
      <c r="AI177" s="191" t="e">
        <v>#N/A</v>
      </c>
    </row>
    <row r="178" spans="1:35" ht="15.75" hidden="1" customHeight="1" thickBot="1" x14ac:dyDescent="0.3">
      <c r="A178" s="482"/>
      <c r="B178" s="485"/>
      <c r="C178" s="488"/>
      <c r="D178" s="27" t="e">
        <v>#N/A</v>
      </c>
      <c r="E178" s="28" t="s">
        <v>32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92">
        <v>0</v>
      </c>
      <c r="AH178" s="193">
        <v>0</v>
      </c>
      <c r="AI178" s="193" t="e">
        <v>#N/A</v>
      </c>
    </row>
    <row r="179" spans="1:35" ht="15" hidden="1" customHeight="1" x14ac:dyDescent="0.25">
      <c r="A179" s="480">
        <v>35</v>
      </c>
      <c r="B179" s="483" t="e">
        <v>#N/A</v>
      </c>
      <c r="C179" s="486" t="e">
        <v>#N/A</v>
      </c>
      <c r="D179" s="23" t="e">
        <v>#N/A</v>
      </c>
      <c r="E179" s="24" t="s">
        <v>28</v>
      </c>
      <c r="F179" s="243"/>
      <c r="G179" s="226"/>
      <c r="H179" s="226"/>
      <c r="I179" s="226"/>
      <c r="J179" s="226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44"/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8">
        <v>0</v>
      </c>
      <c r="AH179" s="189">
        <v>0</v>
      </c>
      <c r="AI179" s="189" t="e">
        <v>#N/A</v>
      </c>
    </row>
    <row r="180" spans="1:35" ht="15" hidden="1" customHeight="1" x14ac:dyDescent="0.25">
      <c r="A180" s="481"/>
      <c r="B180" s="484"/>
      <c r="C180" s="487"/>
      <c r="D180" s="25" t="e">
        <v>#N/A</v>
      </c>
      <c r="E180" s="26" t="s">
        <v>29</v>
      </c>
      <c r="F180" s="230"/>
      <c r="G180" s="228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42"/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90">
        <v>0</v>
      </c>
      <c r="AH180" s="191">
        <v>0</v>
      </c>
      <c r="AI180" s="191" t="e">
        <v>#N/A</v>
      </c>
    </row>
    <row r="181" spans="1:35" ht="15" hidden="1" customHeight="1" x14ac:dyDescent="0.25">
      <c r="A181" s="481"/>
      <c r="B181" s="484"/>
      <c r="C181" s="487"/>
      <c r="D181" s="25" t="e">
        <v>#N/A</v>
      </c>
      <c r="E181" s="26" t="s">
        <v>30</v>
      </c>
      <c r="F181" s="230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42"/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90">
        <v>0</v>
      </c>
      <c r="AH181" s="191">
        <v>0</v>
      </c>
      <c r="AI181" s="191" t="e">
        <v>#N/A</v>
      </c>
    </row>
    <row r="182" spans="1:35" ht="15.75" hidden="1" customHeight="1" thickBot="1" x14ac:dyDescent="0.3">
      <c r="A182" s="481"/>
      <c r="B182" s="484"/>
      <c r="C182" s="487"/>
      <c r="D182" s="25" t="e">
        <v>#N/A</v>
      </c>
      <c r="E182" s="26" t="s">
        <v>31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2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90">
        <v>0</v>
      </c>
      <c r="AH182" s="191">
        <v>0</v>
      </c>
      <c r="AI182" s="191" t="e">
        <v>#N/A</v>
      </c>
    </row>
    <row r="183" spans="1:35" ht="15.75" hidden="1" customHeight="1" thickBot="1" x14ac:dyDescent="0.3">
      <c r="A183" s="482"/>
      <c r="B183" s="485"/>
      <c r="C183" s="488"/>
      <c r="D183" s="27" t="e">
        <v>#N/A</v>
      </c>
      <c r="E183" s="28" t="s">
        <v>32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92">
        <v>0</v>
      </c>
      <c r="AH183" s="193">
        <v>0</v>
      </c>
      <c r="AI183" s="193" t="e">
        <v>#N/A</v>
      </c>
    </row>
    <row r="184" spans="1:35" ht="15" hidden="1" customHeight="1" x14ac:dyDescent="0.25">
      <c r="A184" s="480">
        <v>36</v>
      </c>
      <c r="B184" s="483" t="e">
        <v>#N/A</v>
      </c>
      <c r="C184" s="486" t="e">
        <v>#N/A</v>
      </c>
      <c r="D184" s="23" t="e">
        <v>#N/A</v>
      </c>
      <c r="E184" s="24" t="s">
        <v>28</v>
      </c>
      <c r="F184" s="243"/>
      <c r="G184" s="226"/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44"/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8">
        <v>0</v>
      </c>
      <c r="AH184" s="189">
        <v>0</v>
      </c>
      <c r="AI184" s="189" t="e">
        <v>#N/A</v>
      </c>
    </row>
    <row r="185" spans="1:35" ht="15" hidden="1" customHeight="1" x14ac:dyDescent="0.25">
      <c r="A185" s="481"/>
      <c r="B185" s="484"/>
      <c r="C185" s="487"/>
      <c r="D185" s="25" t="e">
        <v>#N/A</v>
      </c>
      <c r="E185" s="26" t="s">
        <v>29</v>
      </c>
      <c r="F185" s="230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42"/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90">
        <v>0</v>
      </c>
      <c r="AH185" s="191">
        <v>0</v>
      </c>
      <c r="AI185" s="191" t="e">
        <v>#N/A</v>
      </c>
    </row>
    <row r="186" spans="1:35" ht="15" hidden="1" customHeight="1" x14ac:dyDescent="0.25">
      <c r="A186" s="481"/>
      <c r="B186" s="484"/>
      <c r="C186" s="487"/>
      <c r="D186" s="25" t="e">
        <v>#N/A</v>
      </c>
      <c r="E186" s="26" t="s">
        <v>30</v>
      </c>
      <c r="F186" s="230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42"/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90">
        <v>0</v>
      </c>
      <c r="AH186" s="191">
        <v>0</v>
      </c>
      <c r="AI186" s="191" t="e">
        <v>#N/A</v>
      </c>
    </row>
    <row r="187" spans="1:35" ht="15.75" hidden="1" customHeight="1" thickBot="1" x14ac:dyDescent="0.3">
      <c r="A187" s="481"/>
      <c r="B187" s="484"/>
      <c r="C187" s="487"/>
      <c r="D187" s="25" t="e">
        <v>#N/A</v>
      </c>
      <c r="E187" s="26" t="s">
        <v>31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2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90">
        <v>0</v>
      </c>
      <c r="AH187" s="191">
        <v>0</v>
      </c>
      <c r="AI187" s="191" t="e">
        <v>#N/A</v>
      </c>
    </row>
    <row r="188" spans="1:35" ht="15.75" hidden="1" customHeight="1" thickBot="1" x14ac:dyDescent="0.3">
      <c r="A188" s="482"/>
      <c r="B188" s="485"/>
      <c r="C188" s="488"/>
      <c r="D188" s="27" t="e">
        <v>#N/A</v>
      </c>
      <c r="E188" s="28" t="s">
        <v>32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92">
        <v>0</v>
      </c>
      <c r="AH188" s="193">
        <v>0</v>
      </c>
      <c r="AI188" s="193" t="e">
        <v>#N/A</v>
      </c>
    </row>
    <row r="189" spans="1:35" ht="15" hidden="1" customHeight="1" x14ac:dyDescent="0.25">
      <c r="A189" s="480">
        <v>37</v>
      </c>
      <c r="B189" s="483" t="e">
        <v>#N/A</v>
      </c>
      <c r="C189" s="486" t="e">
        <v>#N/A</v>
      </c>
      <c r="D189" s="23" t="e">
        <v>#N/A</v>
      </c>
      <c r="E189" s="24" t="s">
        <v>28</v>
      </c>
      <c r="F189" s="243"/>
      <c r="G189" s="226"/>
      <c r="H189" s="226"/>
      <c r="I189" s="226"/>
      <c r="J189" s="226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44"/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8">
        <v>0</v>
      </c>
      <c r="AH189" s="189">
        <v>0</v>
      </c>
      <c r="AI189" s="189" t="e">
        <v>#N/A</v>
      </c>
    </row>
    <row r="190" spans="1:35" ht="15" hidden="1" customHeight="1" x14ac:dyDescent="0.25">
      <c r="A190" s="481"/>
      <c r="B190" s="484"/>
      <c r="C190" s="487"/>
      <c r="D190" s="25" t="e">
        <v>#N/A</v>
      </c>
      <c r="E190" s="26" t="s">
        <v>29</v>
      </c>
      <c r="F190" s="230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42"/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90">
        <v>0</v>
      </c>
      <c r="AH190" s="191">
        <v>0</v>
      </c>
      <c r="AI190" s="191" t="e">
        <v>#N/A</v>
      </c>
    </row>
    <row r="191" spans="1:35" ht="15" hidden="1" customHeight="1" x14ac:dyDescent="0.25">
      <c r="A191" s="481"/>
      <c r="B191" s="484"/>
      <c r="C191" s="487"/>
      <c r="D191" s="25" t="e">
        <v>#N/A</v>
      </c>
      <c r="E191" s="26" t="s">
        <v>30</v>
      </c>
      <c r="F191" s="230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42"/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90">
        <v>0</v>
      </c>
      <c r="AH191" s="191">
        <v>0</v>
      </c>
      <c r="AI191" s="191" t="e">
        <v>#N/A</v>
      </c>
    </row>
    <row r="192" spans="1:35" ht="15.75" hidden="1" customHeight="1" thickBot="1" x14ac:dyDescent="0.3">
      <c r="A192" s="481"/>
      <c r="B192" s="484"/>
      <c r="C192" s="487"/>
      <c r="D192" s="25" t="e">
        <v>#N/A</v>
      </c>
      <c r="E192" s="26" t="s">
        <v>31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2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90">
        <v>0</v>
      </c>
      <c r="AH192" s="191">
        <v>0</v>
      </c>
      <c r="AI192" s="191" t="e">
        <v>#N/A</v>
      </c>
    </row>
    <row r="193" spans="1:35" ht="15.75" hidden="1" customHeight="1" thickBot="1" x14ac:dyDescent="0.3">
      <c r="A193" s="482"/>
      <c r="B193" s="485"/>
      <c r="C193" s="488"/>
      <c r="D193" s="27" t="e">
        <v>#N/A</v>
      </c>
      <c r="E193" s="28" t="s">
        <v>32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92">
        <v>0</v>
      </c>
      <c r="AH193" s="193">
        <v>0</v>
      </c>
      <c r="AI193" s="193" t="e">
        <v>#N/A</v>
      </c>
    </row>
    <row r="194" spans="1:35" ht="15" hidden="1" customHeight="1" x14ac:dyDescent="0.25">
      <c r="A194" s="480">
        <v>38</v>
      </c>
      <c r="B194" s="483" t="e">
        <v>#N/A</v>
      </c>
      <c r="C194" s="486" t="e">
        <v>#N/A</v>
      </c>
      <c r="D194" s="23" t="e">
        <v>#N/A</v>
      </c>
      <c r="E194" s="24" t="s">
        <v>28</v>
      </c>
      <c r="F194" s="243"/>
      <c r="G194" s="226"/>
      <c r="H194" s="226"/>
      <c r="I194" s="226"/>
      <c r="J194" s="226"/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44"/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8">
        <v>0</v>
      </c>
      <c r="AH194" s="189">
        <v>0</v>
      </c>
      <c r="AI194" s="189" t="e">
        <v>#N/A</v>
      </c>
    </row>
    <row r="195" spans="1:35" ht="15" hidden="1" customHeight="1" x14ac:dyDescent="0.25">
      <c r="A195" s="481"/>
      <c r="B195" s="484"/>
      <c r="C195" s="487"/>
      <c r="D195" s="25" t="e">
        <v>#N/A</v>
      </c>
      <c r="E195" s="26" t="s">
        <v>29</v>
      </c>
      <c r="F195" s="230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42"/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90">
        <v>0</v>
      </c>
      <c r="AH195" s="191">
        <v>0</v>
      </c>
      <c r="AI195" s="191" t="e">
        <v>#N/A</v>
      </c>
    </row>
    <row r="196" spans="1:35" ht="15" hidden="1" customHeight="1" x14ac:dyDescent="0.25">
      <c r="A196" s="481"/>
      <c r="B196" s="484"/>
      <c r="C196" s="487"/>
      <c r="D196" s="25" t="e">
        <v>#N/A</v>
      </c>
      <c r="E196" s="26" t="s">
        <v>30</v>
      </c>
      <c r="F196" s="230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42"/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90">
        <v>0</v>
      </c>
      <c r="AH196" s="191">
        <v>0</v>
      </c>
      <c r="AI196" s="191" t="e">
        <v>#N/A</v>
      </c>
    </row>
    <row r="197" spans="1:35" ht="15.75" hidden="1" customHeight="1" thickBot="1" x14ac:dyDescent="0.3">
      <c r="A197" s="481"/>
      <c r="B197" s="484"/>
      <c r="C197" s="487"/>
      <c r="D197" s="25" t="e">
        <v>#N/A</v>
      </c>
      <c r="E197" s="26" t="s">
        <v>31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2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90">
        <v>0</v>
      </c>
      <c r="AH197" s="191">
        <v>0</v>
      </c>
      <c r="AI197" s="191" t="e">
        <v>#N/A</v>
      </c>
    </row>
    <row r="198" spans="1:35" ht="15.75" hidden="1" customHeight="1" thickBot="1" x14ac:dyDescent="0.3">
      <c r="A198" s="482"/>
      <c r="B198" s="485"/>
      <c r="C198" s="488"/>
      <c r="D198" s="27" t="e">
        <v>#N/A</v>
      </c>
      <c r="E198" s="28" t="s">
        <v>32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92">
        <v>0</v>
      </c>
      <c r="AH198" s="193">
        <v>0</v>
      </c>
      <c r="AI198" s="193" t="e">
        <v>#N/A</v>
      </c>
    </row>
    <row r="199" spans="1:35" ht="15" hidden="1" customHeight="1" x14ac:dyDescent="0.25">
      <c r="A199" s="480">
        <v>39</v>
      </c>
      <c r="B199" s="483" t="e">
        <v>#N/A</v>
      </c>
      <c r="C199" s="486" t="e">
        <v>#N/A</v>
      </c>
      <c r="D199" s="23" t="e">
        <v>#N/A</v>
      </c>
      <c r="E199" s="24" t="s">
        <v>28</v>
      </c>
      <c r="F199" s="243"/>
      <c r="G199" s="226"/>
      <c r="H199" s="226"/>
      <c r="I199" s="226"/>
      <c r="J199" s="226"/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44"/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8">
        <v>0</v>
      </c>
      <c r="AH199" s="189">
        <v>0</v>
      </c>
      <c r="AI199" s="189" t="e">
        <v>#N/A</v>
      </c>
    </row>
    <row r="200" spans="1:35" ht="15" hidden="1" customHeight="1" x14ac:dyDescent="0.25">
      <c r="A200" s="481"/>
      <c r="B200" s="484"/>
      <c r="C200" s="487"/>
      <c r="D200" s="25" t="e">
        <v>#N/A</v>
      </c>
      <c r="E200" s="26" t="s">
        <v>29</v>
      </c>
      <c r="F200" s="230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42"/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90">
        <v>0</v>
      </c>
      <c r="AH200" s="191">
        <v>0</v>
      </c>
      <c r="AI200" s="191" t="e">
        <v>#N/A</v>
      </c>
    </row>
    <row r="201" spans="1:35" ht="15" hidden="1" customHeight="1" x14ac:dyDescent="0.25">
      <c r="A201" s="481"/>
      <c r="B201" s="484"/>
      <c r="C201" s="487"/>
      <c r="D201" s="25" t="e">
        <v>#N/A</v>
      </c>
      <c r="E201" s="26" t="s">
        <v>30</v>
      </c>
      <c r="F201" s="230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42"/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90">
        <v>0</v>
      </c>
      <c r="AH201" s="191">
        <v>0</v>
      </c>
      <c r="AI201" s="191" t="e">
        <v>#N/A</v>
      </c>
    </row>
    <row r="202" spans="1:35" ht="15.75" hidden="1" customHeight="1" thickBot="1" x14ac:dyDescent="0.3">
      <c r="A202" s="481"/>
      <c r="B202" s="484"/>
      <c r="C202" s="487"/>
      <c r="D202" s="25" t="e">
        <v>#N/A</v>
      </c>
      <c r="E202" s="26" t="s">
        <v>31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2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90">
        <v>0</v>
      </c>
      <c r="AH202" s="191">
        <v>0</v>
      </c>
      <c r="AI202" s="191" t="e">
        <v>#N/A</v>
      </c>
    </row>
    <row r="203" spans="1:35" ht="15.75" hidden="1" customHeight="1" thickBot="1" x14ac:dyDescent="0.3">
      <c r="A203" s="482"/>
      <c r="B203" s="485"/>
      <c r="C203" s="488"/>
      <c r="D203" s="27" t="e">
        <v>#N/A</v>
      </c>
      <c r="E203" s="28" t="s">
        <v>32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92">
        <v>0</v>
      </c>
      <c r="AH203" s="193">
        <v>0</v>
      </c>
      <c r="AI203" s="193" t="e">
        <v>#N/A</v>
      </c>
    </row>
    <row r="204" spans="1:35" ht="15" hidden="1" customHeight="1" x14ac:dyDescent="0.25">
      <c r="A204" s="480">
        <v>40</v>
      </c>
      <c r="B204" s="483" t="e">
        <v>#N/A</v>
      </c>
      <c r="C204" s="486" t="e">
        <v>#N/A</v>
      </c>
      <c r="D204" s="23" t="e">
        <v>#N/A</v>
      </c>
      <c r="E204" s="24" t="s">
        <v>28</v>
      </c>
      <c r="F204" s="243"/>
      <c r="G204" s="226"/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44"/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8">
        <v>0</v>
      </c>
      <c r="AH204" s="189">
        <v>0</v>
      </c>
      <c r="AI204" s="189" t="e">
        <v>#N/A</v>
      </c>
    </row>
    <row r="205" spans="1:35" ht="15" hidden="1" customHeight="1" x14ac:dyDescent="0.25">
      <c r="A205" s="481"/>
      <c r="B205" s="484"/>
      <c r="C205" s="487"/>
      <c r="D205" s="25" t="e">
        <v>#N/A</v>
      </c>
      <c r="E205" s="26" t="s">
        <v>29</v>
      </c>
      <c r="F205" s="230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42"/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90">
        <v>0</v>
      </c>
      <c r="AH205" s="191">
        <v>0</v>
      </c>
      <c r="AI205" s="191" t="e">
        <v>#N/A</v>
      </c>
    </row>
    <row r="206" spans="1:35" ht="15" hidden="1" customHeight="1" x14ac:dyDescent="0.25">
      <c r="A206" s="481"/>
      <c r="B206" s="484"/>
      <c r="C206" s="487"/>
      <c r="D206" s="25" t="e">
        <v>#N/A</v>
      </c>
      <c r="E206" s="26" t="s">
        <v>30</v>
      </c>
      <c r="F206" s="230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42"/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90">
        <v>0</v>
      </c>
      <c r="AH206" s="191">
        <v>0</v>
      </c>
      <c r="AI206" s="191" t="e">
        <v>#N/A</v>
      </c>
    </row>
    <row r="207" spans="1:35" ht="15.75" hidden="1" customHeight="1" thickBot="1" x14ac:dyDescent="0.3">
      <c r="A207" s="481"/>
      <c r="B207" s="484"/>
      <c r="C207" s="487"/>
      <c r="D207" s="25" t="e">
        <v>#N/A</v>
      </c>
      <c r="E207" s="26" t="s">
        <v>31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2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90">
        <v>0</v>
      </c>
      <c r="AH207" s="191">
        <v>0</v>
      </c>
      <c r="AI207" s="191" t="e">
        <v>#N/A</v>
      </c>
    </row>
    <row r="208" spans="1:35" ht="15.75" hidden="1" customHeight="1" thickBot="1" x14ac:dyDescent="0.3">
      <c r="A208" s="482"/>
      <c r="B208" s="485"/>
      <c r="C208" s="488"/>
      <c r="D208" s="27" t="e">
        <v>#N/A</v>
      </c>
      <c r="E208" s="28" t="s">
        <v>32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92">
        <v>0</v>
      </c>
      <c r="AH208" s="193">
        <v>0</v>
      </c>
      <c r="AI208" s="193" t="e">
        <v>#N/A</v>
      </c>
    </row>
    <row r="209" spans="1:35" ht="15" hidden="1" customHeight="1" x14ac:dyDescent="0.25">
      <c r="A209" s="480">
        <v>41</v>
      </c>
      <c r="B209" s="483" t="e">
        <v>#N/A</v>
      </c>
      <c r="C209" s="486" t="e">
        <v>#N/A</v>
      </c>
      <c r="D209" s="23" t="e">
        <v>#N/A</v>
      </c>
      <c r="E209" s="24" t="s">
        <v>28</v>
      </c>
      <c r="F209" s="243"/>
      <c r="G209" s="226"/>
      <c r="H209" s="226"/>
      <c r="I209" s="226"/>
      <c r="J209" s="226"/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44"/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8">
        <v>0</v>
      </c>
      <c r="AH209" s="189">
        <v>0</v>
      </c>
      <c r="AI209" s="189" t="e">
        <v>#N/A</v>
      </c>
    </row>
    <row r="210" spans="1:35" ht="15" hidden="1" customHeight="1" x14ac:dyDescent="0.25">
      <c r="A210" s="481"/>
      <c r="B210" s="484"/>
      <c r="C210" s="487"/>
      <c r="D210" s="25" t="e">
        <v>#N/A</v>
      </c>
      <c r="E210" s="26" t="s">
        <v>29</v>
      </c>
      <c r="F210" s="230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42"/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90">
        <v>0</v>
      </c>
      <c r="AH210" s="191">
        <v>0</v>
      </c>
      <c r="AI210" s="191" t="e">
        <v>#N/A</v>
      </c>
    </row>
    <row r="211" spans="1:35" ht="15" hidden="1" customHeight="1" x14ac:dyDescent="0.25">
      <c r="A211" s="481"/>
      <c r="B211" s="484"/>
      <c r="C211" s="487"/>
      <c r="D211" s="25" t="e">
        <v>#N/A</v>
      </c>
      <c r="E211" s="26" t="s">
        <v>30</v>
      </c>
      <c r="F211" s="230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42"/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90">
        <v>0</v>
      </c>
      <c r="AH211" s="191">
        <v>0</v>
      </c>
      <c r="AI211" s="191" t="e">
        <v>#N/A</v>
      </c>
    </row>
    <row r="212" spans="1:35" ht="15.75" hidden="1" customHeight="1" thickBot="1" x14ac:dyDescent="0.3">
      <c r="A212" s="481"/>
      <c r="B212" s="484"/>
      <c r="C212" s="487"/>
      <c r="D212" s="25" t="e">
        <v>#N/A</v>
      </c>
      <c r="E212" s="26" t="s">
        <v>31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2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90">
        <v>0</v>
      </c>
      <c r="AH212" s="191">
        <v>0</v>
      </c>
      <c r="AI212" s="191" t="e">
        <v>#N/A</v>
      </c>
    </row>
    <row r="213" spans="1:35" ht="15.75" hidden="1" customHeight="1" thickBot="1" x14ac:dyDescent="0.3">
      <c r="A213" s="482"/>
      <c r="B213" s="485"/>
      <c r="C213" s="488"/>
      <c r="D213" s="27" t="e">
        <v>#N/A</v>
      </c>
      <c r="E213" s="28" t="s">
        <v>32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92">
        <v>0</v>
      </c>
      <c r="AH213" s="193">
        <v>0</v>
      </c>
      <c r="AI213" s="193" t="e">
        <v>#N/A</v>
      </c>
    </row>
    <row r="214" spans="1:35" ht="15" hidden="1" customHeight="1" x14ac:dyDescent="0.25">
      <c r="A214" s="480">
        <v>42</v>
      </c>
      <c r="B214" s="483" t="e">
        <v>#N/A</v>
      </c>
      <c r="C214" s="486" t="e">
        <v>#N/A</v>
      </c>
      <c r="D214" s="23" t="e">
        <v>#N/A</v>
      </c>
      <c r="E214" s="24" t="s">
        <v>28</v>
      </c>
      <c r="F214" s="243"/>
      <c r="G214" s="226"/>
      <c r="H214" s="226"/>
      <c r="I214" s="226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44"/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8">
        <v>0</v>
      </c>
      <c r="AH214" s="189">
        <v>0</v>
      </c>
      <c r="AI214" s="189" t="e">
        <v>#N/A</v>
      </c>
    </row>
    <row r="215" spans="1:35" ht="15" hidden="1" customHeight="1" x14ac:dyDescent="0.25">
      <c r="A215" s="481"/>
      <c r="B215" s="484"/>
      <c r="C215" s="487"/>
      <c r="D215" s="25" t="e">
        <v>#N/A</v>
      </c>
      <c r="E215" s="26" t="s">
        <v>29</v>
      </c>
      <c r="F215" s="230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42"/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90">
        <v>0</v>
      </c>
      <c r="AH215" s="191">
        <v>0</v>
      </c>
      <c r="AI215" s="191" t="e">
        <v>#N/A</v>
      </c>
    </row>
    <row r="216" spans="1:35" ht="15" hidden="1" customHeight="1" x14ac:dyDescent="0.25">
      <c r="A216" s="481"/>
      <c r="B216" s="484"/>
      <c r="C216" s="487"/>
      <c r="D216" s="25" t="e">
        <v>#N/A</v>
      </c>
      <c r="E216" s="26" t="s">
        <v>30</v>
      </c>
      <c r="F216" s="230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42"/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90">
        <v>0</v>
      </c>
      <c r="AH216" s="191">
        <v>0</v>
      </c>
      <c r="AI216" s="191" t="e">
        <v>#N/A</v>
      </c>
    </row>
    <row r="217" spans="1:35" ht="15.75" hidden="1" customHeight="1" thickBot="1" x14ac:dyDescent="0.3">
      <c r="A217" s="481"/>
      <c r="B217" s="484"/>
      <c r="C217" s="487"/>
      <c r="D217" s="25" t="e">
        <v>#N/A</v>
      </c>
      <c r="E217" s="26" t="s">
        <v>31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2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90">
        <v>0</v>
      </c>
      <c r="AH217" s="191">
        <v>0</v>
      </c>
      <c r="AI217" s="191" t="e">
        <v>#N/A</v>
      </c>
    </row>
    <row r="218" spans="1:35" ht="15.75" hidden="1" customHeight="1" thickBot="1" x14ac:dyDescent="0.3">
      <c r="A218" s="482"/>
      <c r="B218" s="485"/>
      <c r="C218" s="488"/>
      <c r="D218" s="27" t="e">
        <v>#N/A</v>
      </c>
      <c r="E218" s="28" t="s">
        <v>32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92">
        <v>0</v>
      </c>
      <c r="AH218" s="193">
        <v>0</v>
      </c>
      <c r="AI218" s="193" t="e">
        <v>#N/A</v>
      </c>
    </row>
    <row r="219" spans="1:35" ht="15" hidden="1" customHeight="1" x14ac:dyDescent="0.25">
      <c r="A219" s="480">
        <v>43</v>
      </c>
      <c r="B219" s="483" t="e">
        <v>#N/A</v>
      </c>
      <c r="C219" s="486" t="e">
        <v>#N/A</v>
      </c>
      <c r="D219" s="23" t="e">
        <v>#N/A</v>
      </c>
      <c r="E219" s="24" t="s">
        <v>28</v>
      </c>
      <c r="F219" s="243"/>
      <c r="G219" s="226"/>
      <c r="H219" s="226"/>
      <c r="I219" s="226"/>
      <c r="J219" s="226"/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44"/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8">
        <v>0</v>
      </c>
      <c r="AH219" s="189">
        <v>0</v>
      </c>
      <c r="AI219" s="189" t="e">
        <v>#N/A</v>
      </c>
    </row>
    <row r="220" spans="1:35" ht="15" hidden="1" customHeight="1" x14ac:dyDescent="0.25">
      <c r="A220" s="481"/>
      <c r="B220" s="484"/>
      <c r="C220" s="487"/>
      <c r="D220" s="25" t="e">
        <v>#N/A</v>
      </c>
      <c r="E220" s="26" t="s">
        <v>29</v>
      </c>
      <c r="F220" s="230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42"/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90">
        <v>0</v>
      </c>
      <c r="AH220" s="191">
        <v>0</v>
      </c>
      <c r="AI220" s="191" t="e">
        <v>#N/A</v>
      </c>
    </row>
    <row r="221" spans="1:35" ht="15" hidden="1" customHeight="1" x14ac:dyDescent="0.25">
      <c r="A221" s="481"/>
      <c r="B221" s="484"/>
      <c r="C221" s="487"/>
      <c r="D221" s="25" t="e">
        <v>#N/A</v>
      </c>
      <c r="E221" s="26" t="s">
        <v>30</v>
      </c>
      <c r="F221" s="230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42"/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90">
        <v>0</v>
      </c>
      <c r="AH221" s="191">
        <v>0</v>
      </c>
      <c r="AI221" s="191" t="e">
        <v>#N/A</v>
      </c>
    </row>
    <row r="222" spans="1:35" ht="15.75" hidden="1" customHeight="1" thickBot="1" x14ac:dyDescent="0.3">
      <c r="A222" s="481"/>
      <c r="B222" s="484"/>
      <c r="C222" s="487"/>
      <c r="D222" s="25" t="e">
        <v>#N/A</v>
      </c>
      <c r="E222" s="26" t="s">
        <v>31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2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90">
        <v>0</v>
      </c>
      <c r="AH222" s="191">
        <v>0</v>
      </c>
      <c r="AI222" s="191" t="e">
        <v>#N/A</v>
      </c>
    </row>
    <row r="223" spans="1:35" ht="15.75" hidden="1" customHeight="1" thickBot="1" x14ac:dyDescent="0.3">
      <c r="A223" s="482"/>
      <c r="B223" s="485"/>
      <c r="C223" s="488"/>
      <c r="D223" s="27" t="e">
        <v>#N/A</v>
      </c>
      <c r="E223" s="28" t="s">
        <v>32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92">
        <v>0</v>
      </c>
      <c r="AH223" s="193">
        <v>0</v>
      </c>
      <c r="AI223" s="193" t="e">
        <v>#N/A</v>
      </c>
    </row>
    <row r="224" spans="1:35" ht="15" hidden="1" customHeight="1" x14ac:dyDescent="0.25">
      <c r="A224" s="480">
        <v>44</v>
      </c>
      <c r="B224" s="483" t="e">
        <v>#N/A</v>
      </c>
      <c r="C224" s="486" t="e">
        <v>#N/A</v>
      </c>
      <c r="D224" s="23" t="e">
        <v>#N/A</v>
      </c>
      <c r="E224" s="24" t="s">
        <v>28</v>
      </c>
      <c r="F224" s="243"/>
      <c r="G224" s="226"/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44"/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8">
        <v>0</v>
      </c>
      <c r="AH224" s="189">
        <v>0</v>
      </c>
      <c r="AI224" s="189" t="e">
        <v>#N/A</v>
      </c>
    </row>
    <row r="225" spans="1:35" ht="15" hidden="1" customHeight="1" x14ac:dyDescent="0.25">
      <c r="A225" s="481"/>
      <c r="B225" s="484"/>
      <c r="C225" s="487"/>
      <c r="D225" s="25" t="e">
        <v>#N/A</v>
      </c>
      <c r="E225" s="26" t="s">
        <v>29</v>
      </c>
      <c r="F225" s="230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42"/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90">
        <v>0</v>
      </c>
      <c r="AH225" s="191">
        <v>0</v>
      </c>
      <c r="AI225" s="191" t="e">
        <v>#N/A</v>
      </c>
    </row>
    <row r="226" spans="1:35" ht="15" hidden="1" customHeight="1" x14ac:dyDescent="0.25">
      <c r="A226" s="481"/>
      <c r="B226" s="484"/>
      <c r="C226" s="487"/>
      <c r="D226" s="25" t="e">
        <v>#N/A</v>
      </c>
      <c r="E226" s="26" t="s">
        <v>30</v>
      </c>
      <c r="F226" s="230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42"/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90">
        <v>0</v>
      </c>
      <c r="AH226" s="191">
        <v>0</v>
      </c>
      <c r="AI226" s="191" t="e">
        <v>#N/A</v>
      </c>
    </row>
    <row r="227" spans="1:35" ht="15.75" hidden="1" customHeight="1" thickBot="1" x14ac:dyDescent="0.3">
      <c r="A227" s="481"/>
      <c r="B227" s="484"/>
      <c r="C227" s="487"/>
      <c r="D227" s="25" t="e">
        <v>#N/A</v>
      </c>
      <c r="E227" s="26" t="s">
        <v>31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2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90">
        <v>0</v>
      </c>
      <c r="AH227" s="191">
        <v>0</v>
      </c>
      <c r="AI227" s="191" t="e">
        <v>#N/A</v>
      </c>
    </row>
    <row r="228" spans="1:35" ht="15.75" hidden="1" customHeight="1" thickBot="1" x14ac:dyDescent="0.3">
      <c r="A228" s="482"/>
      <c r="B228" s="485"/>
      <c r="C228" s="488"/>
      <c r="D228" s="27" t="e">
        <v>#N/A</v>
      </c>
      <c r="E228" s="28" t="s">
        <v>32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92">
        <v>0</v>
      </c>
      <c r="AH228" s="193">
        <v>0</v>
      </c>
      <c r="AI228" s="193" t="e">
        <v>#N/A</v>
      </c>
    </row>
    <row r="229" spans="1:35" ht="15" hidden="1" customHeight="1" x14ac:dyDescent="0.25">
      <c r="A229" s="480">
        <v>45</v>
      </c>
      <c r="B229" s="483" t="e">
        <v>#N/A</v>
      </c>
      <c r="C229" s="486" t="e">
        <v>#N/A</v>
      </c>
      <c r="D229" s="23" t="e">
        <v>#N/A</v>
      </c>
      <c r="E229" s="24" t="s">
        <v>28</v>
      </c>
      <c r="F229" s="243"/>
      <c r="G229" s="226"/>
      <c r="H229" s="226"/>
      <c r="I229" s="226"/>
      <c r="J229" s="226"/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44"/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8">
        <v>0</v>
      </c>
      <c r="AH229" s="189">
        <v>0</v>
      </c>
      <c r="AI229" s="189" t="e">
        <v>#N/A</v>
      </c>
    </row>
    <row r="230" spans="1:35" ht="15" hidden="1" customHeight="1" x14ac:dyDescent="0.25">
      <c r="A230" s="481"/>
      <c r="B230" s="484"/>
      <c r="C230" s="487"/>
      <c r="D230" s="25" t="e">
        <v>#N/A</v>
      </c>
      <c r="E230" s="26" t="s">
        <v>29</v>
      </c>
      <c r="F230" s="230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42"/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90">
        <v>0</v>
      </c>
      <c r="AH230" s="191">
        <v>0</v>
      </c>
      <c r="AI230" s="191" t="e">
        <v>#N/A</v>
      </c>
    </row>
    <row r="231" spans="1:35" ht="15" hidden="1" customHeight="1" x14ac:dyDescent="0.25">
      <c r="A231" s="481"/>
      <c r="B231" s="484"/>
      <c r="C231" s="487"/>
      <c r="D231" s="25" t="e">
        <v>#N/A</v>
      </c>
      <c r="E231" s="26" t="s">
        <v>30</v>
      </c>
      <c r="F231" s="230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42"/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90">
        <v>0</v>
      </c>
      <c r="AH231" s="191">
        <v>0</v>
      </c>
      <c r="AI231" s="191" t="e">
        <v>#N/A</v>
      </c>
    </row>
    <row r="232" spans="1:35" ht="15.75" hidden="1" customHeight="1" thickBot="1" x14ac:dyDescent="0.3">
      <c r="A232" s="481"/>
      <c r="B232" s="484"/>
      <c r="C232" s="487"/>
      <c r="D232" s="25" t="e">
        <v>#N/A</v>
      </c>
      <c r="E232" s="26" t="s">
        <v>31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2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90">
        <v>0</v>
      </c>
      <c r="AH232" s="191">
        <v>0</v>
      </c>
      <c r="AI232" s="191" t="e">
        <v>#N/A</v>
      </c>
    </row>
    <row r="233" spans="1:35" ht="15.75" hidden="1" customHeight="1" thickBot="1" x14ac:dyDescent="0.3">
      <c r="A233" s="482"/>
      <c r="B233" s="485"/>
      <c r="C233" s="488"/>
      <c r="D233" s="27" t="e">
        <v>#N/A</v>
      </c>
      <c r="E233" s="28" t="s">
        <v>32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92">
        <v>0</v>
      </c>
      <c r="AH233" s="193">
        <v>0</v>
      </c>
      <c r="AI233" s="193" t="e">
        <v>#N/A</v>
      </c>
    </row>
    <row r="234" spans="1:35" ht="15" hidden="1" customHeight="1" x14ac:dyDescent="0.25">
      <c r="A234" s="480">
        <v>46</v>
      </c>
      <c r="B234" s="483" t="e">
        <v>#N/A</v>
      </c>
      <c r="C234" s="486" t="e">
        <v>#N/A</v>
      </c>
      <c r="D234" s="23" t="e">
        <v>#N/A</v>
      </c>
      <c r="E234" s="24" t="s">
        <v>28</v>
      </c>
      <c r="F234" s="243"/>
      <c r="G234" s="226"/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44"/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8">
        <v>0</v>
      </c>
      <c r="AH234" s="189">
        <v>0</v>
      </c>
      <c r="AI234" s="189" t="e">
        <v>#N/A</v>
      </c>
    </row>
    <row r="235" spans="1:35" ht="15" hidden="1" customHeight="1" x14ac:dyDescent="0.25">
      <c r="A235" s="481"/>
      <c r="B235" s="484"/>
      <c r="C235" s="487"/>
      <c r="D235" s="25" t="e">
        <v>#N/A</v>
      </c>
      <c r="E235" s="26" t="s">
        <v>29</v>
      </c>
      <c r="F235" s="230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42"/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90">
        <v>0</v>
      </c>
      <c r="AH235" s="191">
        <v>0</v>
      </c>
      <c r="AI235" s="191" t="e">
        <v>#N/A</v>
      </c>
    </row>
    <row r="236" spans="1:35" ht="15" hidden="1" customHeight="1" x14ac:dyDescent="0.25">
      <c r="A236" s="481"/>
      <c r="B236" s="484"/>
      <c r="C236" s="487"/>
      <c r="D236" s="25" t="e">
        <v>#N/A</v>
      </c>
      <c r="E236" s="26" t="s">
        <v>30</v>
      </c>
      <c r="F236" s="230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42"/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90">
        <v>0</v>
      </c>
      <c r="AH236" s="191">
        <v>0</v>
      </c>
      <c r="AI236" s="191" t="e">
        <v>#N/A</v>
      </c>
    </row>
    <row r="237" spans="1:35" ht="15.75" hidden="1" customHeight="1" thickBot="1" x14ac:dyDescent="0.3">
      <c r="A237" s="481"/>
      <c r="B237" s="484"/>
      <c r="C237" s="487"/>
      <c r="D237" s="25" t="e">
        <v>#N/A</v>
      </c>
      <c r="E237" s="26" t="s">
        <v>31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2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90">
        <v>0</v>
      </c>
      <c r="AH237" s="191">
        <v>0</v>
      </c>
      <c r="AI237" s="191" t="e">
        <v>#N/A</v>
      </c>
    </row>
    <row r="238" spans="1:35" ht="15.75" hidden="1" customHeight="1" thickBot="1" x14ac:dyDescent="0.3">
      <c r="A238" s="482"/>
      <c r="B238" s="485"/>
      <c r="C238" s="488"/>
      <c r="D238" s="27" t="e">
        <v>#N/A</v>
      </c>
      <c r="E238" s="28" t="s">
        <v>32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92">
        <v>0</v>
      </c>
      <c r="AH238" s="193">
        <v>0</v>
      </c>
      <c r="AI238" s="193" t="e">
        <v>#N/A</v>
      </c>
    </row>
    <row r="239" spans="1:35" ht="15" hidden="1" customHeight="1" x14ac:dyDescent="0.25">
      <c r="A239" s="480">
        <v>47</v>
      </c>
      <c r="B239" s="483" t="e">
        <v>#N/A</v>
      </c>
      <c r="C239" s="486" t="e">
        <v>#N/A</v>
      </c>
      <c r="D239" s="23" t="e">
        <v>#N/A</v>
      </c>
      <c r="E239" s="24" t="s">
        <v>28</v>
      </c>
      <c r="F239" s="243"/>
      <c r="G239" s="226"/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44"/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8">
        <v>0</v>
      </c>
      <c r="AH239" s="189">
        <v>0</v>
      </c>
      <c r="AI239" s="189" t="e">
        <v>#N/A</v>
      </c>
    </row>
    <row r="240" spans="1:35" ht="15" hidden="1" customHeight="1" x14ac:dyDescent="0.25">
      <c r="A240" s="481"/>
      <c r="B240" s="484"/>
      <c r="C240" s="487"/>
      <c r="D240" s="25" t="e">
        <v>#N/A</v>
      </c>
      <c r="E240" s="26" t="s">
        <v>29</v>
      </c>
      <c r="F240" s="230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42"/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90">
        <v>0</v>
      </c>
      <c r="AH240" s="191">
        <v>0</v>
      </c>
      <c r="AI240" s="191" t="e">
        <v>#N/A</v>
      </c>
    </row>
    <row r="241" spans="1:35" ht="15" hidden="1" customHeight="1" x14ac:dyDescent="0.25">
      <c r="A241" s="481"/>
      <c r="B241" s="484"/>
      <c r="C241" s="487"/>
      <c r="D241" s="25" t="e">
        <v>#N/A</v>
      </c>
      <c r="E241" s="26" t="s">
        <v>30</v>
      </c>
      <c r="F241" s="230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42"/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90">
        <v>0</v>
      </c>
      <c r="AH241" s="191">
        <v>0</v>
      </c>
      <c r="AI241" s="191" t="e">
        <v>#N/A</v>
      </c>
    </row>
    <row r="242" spans="1:35" ht="15.75" hidden="1" customHeight="1" thickBot="1" x14ac:dyDescent="0.3">
      <c r="A242" s="481"/>
      <c r="B242" s="484"/>
      <c r="C242" s="487"/>
      <c r="D242" s="25" t="e">
        <v>#N/A</v>
      </c>
      <c r="E242" s="26" t="s">
        <v>31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2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90">
        <v>0</v>
      </c>
      <c r="AH242" s="191">
        <v>0</v>
      </c>
      <c r="AI242" s="191" t="e">
        <v>#N/A</v>
      </c>
    </row>
    <row r="243" spans="1:35" ht="15.75" hidden="1" customHeight="1" thickBot="1" x14ac:dyDescent="0.3">
      <c r="A243" s="482"/>
      <c r="B243" s="485"/>
      <c r="C243" s="488"/>
      <c r="D243" s="27" t="e">
        <v>#N/A</v>
      </c>
      <c r="E243" s="28" t="s">
        <v>32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92">
        <v>0</v>
      </c>
      <c r="AH243" s="193">
        <v>0</v>
      </c>
      <c r="AI243" s="193" t="e">
        <v>#N/A</v>
      </c>
    </row>
    <row r="244" spans="1:35" ht="15" hidden="1" customHeight="1" x14ac:dyDescent="0.25">
      <c r="A244" s="480">
        <v>48</v>
      </c>
      <c r="B244" s="483" t="e">
        <v>#N/A</v>
      </c>
      <c r="C244" s="486" t="e">
        <v>#N/A</v>
      </c>
      <c r="D244" s="23" t="e">
        <v>#N/A</v>
      </c>
      <c r="E244" s="24" t="s">
        <v>28</v>
      </c>
      <c r="F244" s="243"/>
      <c r="G244" s="226"/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44"/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8">
        <v>0</v>
      </c>
      <c r="AH244" s="189">
        <v>0</v>
      </c>
      <c r="AI244" s="189" t="e">
        <v>#N/A</v>
      </c>
    </row>
    <row r="245" spans="1:35" ht="15" hidden="1" customHeight="1" x14ac:dyDescent="0.25">
      <c r="A245" s="481"/>
      <c r="B245" s="484"/>
      <c r="C245" s="487"/>
      <c r="D245" s="25" t="e">
        <v>#N/A</v>
      </c>
      <c r="E245" s="26" t="s">
        <v>29</v>
      </c>
      <c r="F245" s="230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42"/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90">
        <v>0</v>
      </c>
      <c r="AH245" s="191">
        <v>0</v>
      </c>
      <c r="AI245" s="191" t="e">
        <v>#N/A</v>
      </c>
    </row>
    <row r="246" spans="1:35" ht="15" hidden="1" customHeight="1" x14ac:dyDescent="0.25">
      <c r="A246" s="481"/>
      <c r="B246" s="484"/>
      <c r="C246" s="487"/>
      <c r="D246" s="25" t="e">
        <v>#N/A</v>
      </c>
      <c r="E246" s="26" t="s">
        <v>30</v>
      </c>
      <c r="F246" s="230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42"/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90">
        <v>0</v>
      </c>
      <c r="AH246" s="191">
        <v>0</v>
      </c>
      <c r="AI246" s="191" t="e">
        <v>#N/A</v>
      </c>
    </row>
    <row r="247" spans="1:35" ht="15.75" hidden="1" customHeight="1" thickBot="1" x14ac:dyDescent="0.3">
      <c r="A247" s="481"/>
      <c r="B247" s="484"/>
      <c r="C247" s="487"/>
      <c r="D247" s="25" t="e">
        <v>#N/A</v>
      </c>
      <c r="E247" s="26" t="s">
        <v>31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2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90">
        <v>0</v>
      </c>
      <c r="AH247" s="191">
        <v>0</v>
      </c>
      <c r="AI247" s="191" t="e">
        <v>#N/A</v>
      </c>
    </row>
    <row r="248" spans="1:35" ht="15.75" hidden="1" customHeight="1" thickBot="1" x14ac:dyDescent="0.3">
      <c r="A248" s="482"/>
      <c r="B248" s="485"/>
      <c r="C248" s="488"/>
      <c r="D248" s="27" t="e">
        <v>#N/A</v>
      </c>
      <c r="E248" s="28" t="s">
        <v>32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92">
        <v>0</v>
      </c>
      <c r="AH248" s="193">
        <v>0</v>
      </c>
      <c r="AI248" s="193" t="e">
        <v>#N/A</v>
      </c>
    </row>
    <row r="249" spans="1:35" ht="15" hidden="1" customHeight="1" x14ac:dyDescent="0.25">
      <c r="A249" s="480">
        <v>49</v>
      </c>
      <c r="B249" s="483" t="e">
        <v>#N/A</v>
      </c>
      <c r="C249" s="486" t="e">
        <v>#N/A</v>
      </c>
      <c r="D249" s="23" t="e">
        <v>#N/A</v>
      </c>
      <c r="E249" s="24" t="s">
        <v>28</v>
      </c>
      <c r="F249" s="243"/>
      <c r="G249" s="226"/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44"/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8">
        <v>0</v>
      </c>
      <c r="AH249" s="189">
        <v>0</v>
      </c>
      <c r="AI249" s="189" t="e">
        <v>#N/A</v>
      </c>
    </row>
    <row r="250" spans="1:35" ht="15" hidden="1" customHeight="1" x14ac:dyDescent="0.25">
      <c r="A250" s="481"/>
      <c r="B250" s="484"/>
      <c r="C250" s="487"/>
      <c r="D250" s="25" t="e">
        <v>#N/A</v>
      </c>
      <c r="E250" s="26" t="s">
        <v>29</v>
      </c>
      <c r="F250" s="230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42"/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90">
        <v>0</v>
      </c>
      <c r="AH250" s="191">
        <v>0</v>
      </c>
      <c r="AI250" s="191" t="e">
        <v>#N/A</v>
      </c>
    </row>
    <row r="251" spans="1:35" ht="15" hidden="1" customHeight="1" x14ac:dyDescent="0.25">
      <c r="A251" s="481"/>
      <c r="B251" s="484"/>
      <c r="C251" s="487"/>
      <c r="D251" s="25" t="e">
        <v>#N/A</v>
      </c>
      <c r="E251" s="26" t="s">
        <v>30</v>
      </c>
      <c r="F251" s="230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42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90">
        <v>0</v>
      </c>
      <c r="AH251" s="191">
        <v>0</v>
      </c>
      <c r="AI251" s="191" t="e">
        <v>#N/A</v>
      </c>
    </row>
    <row r="252" spans="1:35" ht="15.75" hidden="1" customHeight="1" thickBot="1" x14ac:dyDescent="0.3">
      <c r="A252" s="481"/>
      <c r="B252" s="484"/>
      <c r="C252" s="487"/>
      <c r="D252" s="25" t="e">
        <v>#N/A</v>
      </c>
      <c r="E252" s="26" t="s">
        <v>31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2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90">
        <v>0</v>
      </c>
      <c r="AH252" s="191">
        <v>0</v>
      </c>
      <c r="AI252" s="191" t="e">
        <v>#N/A</v>
      </c>
    </row>
    <row r="253" spans="1:35" ht="15.75" hidden="1" customHeight="1" thickBot="1" x14ac:dyDescent="0.3">
      <c r="A253" s="482"/>
      <c r="B253" s="485"/>
      <c r="C253" s="488"/>
      <c r="D253" s="27" t="e">
        <v>#N/A</v>
      </c>
      <c r="E253" s="28" t="s">
        <v>32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92">
        <v>0</v>
      </c>
      <c r="AH253" s="193">
        <v>0</v>
      </c>
      <c r="AI253" s="193" t="e">
        <v>#N/A</v>
      </c>
    </row>
    <row r="254" spans="1:35" ht="15" hidden="1" customHeight="1" x14ac:dyDescent="0.25">
      <c r="A254" s="480">
        <v>50</v>
      </c>
      <c r="B254" s="483" t="e">
        <v>#N/A</v>
      </c>
      <c r="C254" s="486" t="e">
        <v>#N/A</v>
      </c>
      <c r="D254" s="23" t="e">
        <v>#N/A</v>
      </c>
      <c r="E254" s="24" t="s">
        <v>28</v>
      </c>
      <c r="F254" s="243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44"/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8">
        <v>0</v>
      </c>
      <c r="AH254" s="189">
        <v>0</v>
      </c>
      <c r="AI254" s="189" t="e">
        <v>#N/A</v>
      </c>
    </row>
    <row r="255" spans="1:35" ht="15" hidden="1" customHeight="1" x14ac:dyDescent="0.25">
      <c r="A255" s="481"/>
      <c r="B255" s="484"/>
      <c r="C255" s="487"/>
      <c r="D255" s="25" t="e">
        <v>#N/A</v>
      </c>
      <c r="E255" s="26" t="s">
        <v>29</v>
      </c>
      <c r="F255" s="230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42"/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90">
        <v>0</v>
      </c>
      <c r="AH255" s="191">
        <v>0</v>
      </c>
      <c r="AI255" s="191" t="e">
        <v>#N/A</v>
      </c>
    </row>
    <row r="256" spans="1:35" ht="15" hidden="1" customHeight="1" x14ac:dyDescent="0.25">
      <c r="A256" s="481"/>
      <c r="B256" s="484"/>
      <c r="C256" s="487"/>
      <c r="D256" s="25" t="e">
        <v>#N/A</v>
      </c>
      <c r="E256" s="26" t="s">
        <v>30</v>
      </c>
      <c r="F256" s="230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42"/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90">
        <v>0</v>
      </c>
      <c r="AH256" s="191">
        <v>0</v>
      </c>
      <c r="AI256" s="191" t="e">
        <v>#N/A</v>
      </c>
    </row>
    <row r="257" spans="1:35" ht="15.75" hidden="1" customHeight="1" thickBot="1" x14ac:dyDescent="0.3">
      <c r="A257" s="481"/>
      <c r="B257" s="484"/>
      <c r="C257" s="487"/>
      <c r="D257" s="25" t="e">
        <v>#N/A</v>
      </c>
      <c r="E257" s="26" t="s">
        <v>31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2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90">
        <v>0</v>
      </c>
      <c r="AH257" s="191">
        <v>0</v>
      </c>
      <c r="AI257" s="191" t="e">
        <v>#N/A</v>
      </c>
    </row>
    <row r="258" spans="1:35" ht="15.75" hidden="1" customHeight="1" thickBot="1" x14ac:dyDescent="0.3">
      <c r="A258" s="482"/>
      <c r="B258" s="485"/>
      <c r="C258" s="488"/>
      <c r="D258" s="27" t="e">
        <v>#N/A</v>
      </c>
      <c r="E258" s="28" t="s">
        <v>32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92">
        <v>0</v>
      </c>
      <c r="AH258" s="193">
        <v>0</v>
      </c>
      <c r="AI258" s="193" t="e">
        <v>#N/A</v>
      </c>
    </row>
    <row r="259" spans="1:35" ht="15" hidden="1" customHeight="1" x14ac:dyDescent="0.25">
      <c r="A259" s="480">
        <v>51</v>
      </c>
      <c r="B259" s="483" t="e">
        <v>#N/A</v>
      </c>
      <c r="C259" s="486" t="e">
        <v>#N/A</v>
      </c>
      <c r="D259" s="23" t="e">
        <v>#N/A</v>
      </c>
      <c r="E259" s="24" t="s">
        <v>28</v>
      </c>
      <c r="F259" s="243"/>
      <c r="G259" s="226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44"/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8">
        <v>0</v>
      </c>
      <c r="AH259" s="189">
        <v>0</v>
      </c>
      <c r="AI259" s="189" t="e">
        <v>#N/A</v>
      </c>
    </row>
    <row r="260" spans="1:35" ht="15" hidden="1" customHeight="1" x14ac:dyDescent="0.25">
      <c r="A260" s="481"/>
      <c r="B260" s="484"/>
      <c r="C260" s="487"/>
      <c r="D260" s="25" t="e">
        <v>#N/A</v>
      </c>
      <c r="E260" s="26" t="s">
        <v>29</v>
      </c>
      <c r="F260" s="230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42"/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90">
        <v>0</v>
      </c>
      <c r="AH260" s="191">
        <v>0</v>
      </c>
      <c r="AI260" s="191" t="e">
        <v>#N/A</v>
      </c>
    </row>
    <row r="261" spans="1:35" ht="15" hidden="1" customHeight="1" x14ac:dyDescent="0.25">
      <c r="A261" s="481"/>
      <c r="B261" s="484"/>
      <c r="C261" s="487"/>
      <c r="D261" s="25" t="e">
        <v>#N/A</v>
      </c>
      <c r="E261" s="26" t="s">
        <v>30</v>
      </c>
      <c r="F261" s="230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42"/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90">
        <v>0</v>
      </c>
      <c r="AH261" s="191">
        <v>0</v>
      </c>
      <c r="AI261" s="191" t="e">
        <v>#N/A</v>
      </c>
    </row>
    <row r="262" spans="1:35" ht="15.75" hidden="1" customHeight="1" thickBot="1" x14ac:dyDescent="0.3">
      <c r="A262" s="481"/>
      <c r="B262" s="484"/>
      <c r="C262" s="487"/>
      <c r="D262" s="25" t="e">
        <v>#N/A</v>
      </c>
      <c r="E262" s="26" t="s">
        <v>31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2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90">
        <v>0</v>
      </c>
      <c r="AH262" s="191">
        <v>0</v>
      </c>
      <c r="AI262" s="191" t="e">
        <v>#N/A</v>
      </c>
    </row>
    <row r="263" spans="1:35" ht="15.75" hidden="1" customHeight="1" thickBot="1" x14ac:dyDescent="0.3">
      <c r="A263" s="482"/>
      <c r="B263" s="485"/>
      <c r="C263" s="488"/>
      <c r="D263" s="27" t="e">
        <v>#N/A</v>
      </c>
      <c r="E263" s="28" t="s">
        <v>32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92">
        <v>0</v>
      </c>
      <c r="AH263" s="193">
        <v>0</v>
      </c>
      <c r="AI263" s="193" t="e">
        <v>#N/A</v>
      </c>
    </row>
    <row r="264" spans="1:35" ht="15" hidden="1" customHeight="1" x14ac:dyDescent="0.25">
      <c r="A264" s="480">
        <v>52</v>
      </c>
      <c r="B264" s="483" t="e">
        <v>#N/A</v>
      </c>
      <c r="C264" s="486" t="e">
        <v>#N/A</v>
      </c>
      <c r="D264" s="23" t="e">
        <v>#N/A</v>
      </c>
      <c r="E264" s="24" t="s">
        <v>28</v>
      </c>
      <c r="F264" s="243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44"/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8">
        <v>0</v>
      </c>
      <c r="AH264" s="189">
        <v>0</v>
      </c>
      <c r="AI264" s="189" t="e">
        <v>#N/A</v>
      </c>
    </row>
    <row r="265" spans="1:35" ht="15" hidden="1" customHeight="1" x14ac:dyDescent="0.25">
      <c r="A265" s="481"/>
      <c r="B265" s="484"/>
      <c r="C265" s="487"/>
      <c r="D265" s="25" t="e">
        <v>#N/A</v>
      </c>
      <c r="E265" s="26" t="s">
        <v>29</v>
      </c>
      <c r="F265" s="230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42"/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90">
        <v>0</v>
      </c>
      <c r="AH265" s="191">
        <v>0</v>
      </c>
      <c r="AI265" s="191" t="e">
        <v>#N/A</v>
      </c>
    </row>
    <row r="266" spans="1:35" ht="15" hidden="1" customHeight="1" x14ac:dyDescent="0.25">
      <c r="A266" s="481"/>
      <c r="B266" s="484"/>
      <c r="C266" s="487"/>
      <c r="D266" s="25" t="e">
        <v>#N/A</v>
      </c>
      <c r="E266" s="26" t="s">
        <v>30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2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90">
        <v>0</v>
      </c>
      <c r="AH266" s="191">
        <v>0</v>
      </c>
      <c r="AI266" s="191" t="e">
        <v>#N/A</v>
      </c>
    </row>
    <row r="267" spans="1:35" ht="15.75" hidden="1" customHeight="1" thickBot="1" x14ac:dyDescent="0.3">
      <c r="A267" s="481"/>
      <c r="B267" s="484"/>
      <c r="C267" s="487"/>
      <c r="D267" s="25" t="e">
        <v>#N/A</v>
      </c>
      <c r="E267" s="26" t="s">
        <v>31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2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90">
        <v>0</v>
      </c>
      <c r="AH267" s="191">
        <v>0</v>
      </c>
      <c r="AI267" s="191" t="e">
        <v>#N/A</v>
      </c>
    </row>
    <row r="268" spans="1:35" ht="15.75" hidden="1" customHeight="1" thickBot="1" x14ac:dyDescent="0.3">
      <c r="A268" s="482"/>
      <c r="B268" s="485"/>
      <c r="C268" s="488"/>
      <c r="D268" s="27" t="e">
        <v>#N/A</v>
      </c>
      <c r="E268" s="28" t="s">
        <v>32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92">
        <v>0</v>
      </c>
      <c r="AH268" s="193">
        <v>0</v>
      </c>
      <c r="AI268" s="193" t="e">
        <v>#N/A</v>
      </c>
    </row>
    <row r="269" spans="1:35" ht="15" hidden="1" customHeight="1" x14ac:dyDescent="0.25">
      <c r="A269" s="480">
        <v>53</v>
      </c>
      <c r="B269" s="483" t="e">
        <v>#N/A</v>
      </c>
      <c r="C269" s="486" t="e">
        <v>#N/A</v>
      </c>
      <c r="D269" s="23" t="e">
        <v>#N/A</v>
      </c>
      <c r="E269" s="24" t="s">
        <v>28</v>
      </c>
      <c r="F269" s="243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44"/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8">
        <v>0</v>
      </c>
      <c r="AH269" s="189">
        <v>0</v>
      </c>
      <c r="AI269" s="189" t="e">
        <v>#N/A</v>
      </c>
    </row>
    <row r="270" spans="1:35" ht="15" hidden="1" customHeight="1" x14ac:dyDescent="0.25">
      <c r="A270" s="481"/>
      <c r="B270" s="484"/>
      <c r="C270" s="487"/>
      <c r="D270" s="25" t="e">
        <v>#N/A</v>
      </c>
      <c r="E270" s="26" t="s">
        <v>29</v>
      </c>
      <c r="F270" s="230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42"/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90">
        <v>0</v>
      </c>
      <c r="AH270" s="191">
        <v>0</v>
      </c>
      <c r="AI270" s="191" t="e">
        <v>#N/A</v>
      </c>
    </row>
    <row r="271" spans="1:35" ht="15" hidden="1" customHeight="1" x14ac:dyDescent="0.25">
      <c r="A271" s="481"/>
      <c r="B271" s="484"/>
      <c r="C271" s="487"/>
      <c r="D271" s="25" t="e">
        <v>#N/A</v>
      </c>
      <c r="E271" s="26" t="s">
        <v>30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2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90">
        <v>0</v>
      </c>
      <c r="AH271" s="191">
        <v>0</v>
      </c>
      <c r="AI271" s="191" t="e">
        <v>#N/A</v>
      </c>
    </row>
    <row r="272" spans="1:35" ht="15.75" hidden="1" customHeight="1" thickBot="1" x14ac:dyDescent="0.3">
      <c r="A272" s="481"/>
      <c r="B272" s="484"/>
      <c r="C272" s="487"/>
      <c r="D272" s="25" t="e">
        <v>#N/A</v>
      </c>
      <c r="E272" s="26" t="s">
        <v>31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2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90">
        <v>0</v>
      </c>
      <c r="AH272" s="191">
        <v>0</v>
      </c>
      <c r="AI272" s="191" t="e">
        <v>#N/A</v>
      </c>
    </row>
    <row r="273" spans="1:35" ht="15.75" hidden="1" customHeight="1" thickBot="1" x14ac:dyDescent="0.3">
      <c r="A273" s="482"/>
      <c r="B273" s="485"/>
      <c r="C273" s="488"/>
      <c r="D273" s="27" t="e">
        <v>#N/A</v>
      </c>
      <c r="E273" s="28" t="s">
        <v>32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92">
        <v>0</v>
      </c>
      <c r="AH273" s="193">
        <v>0</v>
      </c>
      <c r="AI273" s="193" t="e">
        <v>#N/A</v>
      </c>
    </row>
    <row r="274" spans="1:35" ht="15" hidden="1" customHeight="1" x14ac:dyDescent="0.25">
      <c r="A274" s="480">
        <v>54</v>
      </c>
      <c r="B274" s="483" t="e">
        <v>#N/A</v>
      </c>
      <c r="C274" s="486" t="e">
        <v>#N/A</v>
      </c>
      <c r="D274" s="23" t="e">
        <v>#N/A</v>
      </c>
      <c r="E274" s="24" t="s">
        <v>28</v>
      </c>
      <c r="F274" s="243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44"/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8">
        <v>0</v>
      </c>
      <c r="AH274" s="189">
        <v>0</v>
      </c>
      <c r="AI274" s="189" t="e">
        <v>#N/A</v>
      </c>
    </row>
    <row r="275" spans="1:35" ht="15" hidden="1" customHeight="1" x14ac:dyDescent="0.25">
      <c r="A275" s="481"/>
      <c r="B275" s="484"/>
      <c r="C275" s="487"/>
      <c r="D275" s="25" t="e">
        <v>#N/A</v>
      </c>
      <c r="E275" s="26" t="s">
        <v>29</v>
      </c>
      <c r="F275" s="230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42"/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90">
        <v>0</v>
      </c>
      <c r="AH275" s="191">
        <v>0</v>
      </c>
      <c r="AI275" s="191" t="e">
        <v>#N/A</v>
      </c>
    </row>
    <row r="276" spans="1:35" ht="15" hidden="1" customHeight="1" x14ac:dyDescent="0.25">
      <c r="A276" s="481"/>
      <c r="B276" s="484"/>
      <c r="C276" s="487"/>
      <c r="D276" s="25" t="e">
        <v>#N/A</v>
      </c>
      <c r="E276" s="26" t="s">
        <v>30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2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90">
        <v>0</v>
      </c>
      <c r="AH276" s="191">
        <v>0</v>
      </c>
      <c r="AI276" s="191" t="e">
        <v>#N/A</v>
      </c>
    </row>
    <row r="277" spans="1:35" ht="15.75" hidden="1" customHeight="1" thickBot="1" x14ac:dyDescent="0.3">
      <c r="A277" s="481"/>
      <c r="B277" s="484"/>
      <c r="C277" s="487"/>
      <c r="D277" s="25" t="e">
        <v>#N/A</v>
      </c>
      <c r="E277" s="26" t="s">
        <v>31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2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90">
        <v>0</v>
      </c>
      <c r="AH277" s="191">
        <v>0</v>
      </c>
      <c r="AI277" s="191" t="e">
        <v>#N/A</v>
      </c>
    </row>
    <row r="278" spans="1:35" ht="15.75" hidden="1" customHeight="1" thickBot="1" x14ac:dyDescent="0.3">
      <c r="A278" s="482"/>
      <c r="B278" s="485"/>
      <c r="C278" s="488"/>
      <c r="D278" s="27" t="e">
        <v>#N/A</v>
      </c>
      <c r="E278" s="28" t="s">
        <v>32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92">
        <v>0</v>
      </c>
      <c r="AH278" s="193">
        <v>0</v>
      </c>
      <c r="AI278" s="193" t="e">
        <v>#N/A</v>
      </c>
    </row>
    <row r="279" spans="1:35" ht="15" hidden="1" customHeight="1" x14ac:dyDescent="0.25">
      <c r="A279" s="480">
        <v>55</v>
      </c>
      <c r="B279" s="483" t="e">
        <v>#N/A</v>
      </c>
      <c r="C279" s="486" t="e">
        <v>#N/A</v>
      </c>
      <c r="D279" s="23" t="e">
        <v>#N/A</v>
      </c>
      <c r="E279" s="24" t="s">
        <v>28</v>
      </c>
      <c r="F279" s="243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44"/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8">
        <v>0</v>
      </c>
      <c r="AH279" s="189">
        <v>0</v>
      </c>
      <c r="AI279" s="189" t="e">
        <v>#N/A</v>
      </c>
    </row>
    <row r="280" spans="1:35" ht="15" hidden="1" customHeight="1" x14ac:dyDescent="0.25">
      <c r="A280" s="481"/>
      <c r="B280" s="484"/>
      <c r="C280" s="487"/>
      <c r="D280" s="25" t="e">
        <v>#N/A</v>
      </c>
      <c r="E280" s="26" t="s">
        <v>29</v>
      </c>
      <c r="F280" s="230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42"/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90">
        <v>0</v>
      </c>
      <c r="AH280" s="191">
        <v>0</v>
      </c>
      <c r="AI280" s="191" t="e">
        <v>#N/A</v>
      </c>
    </row>
    <row r="281" spans="1:35" ht="15" hidden="1" customHeight="1" x14ac:dyDescent="0.25">
      <c r="A281" s="481"/>
      <c r="B281" s="484"/>
      <c r="C281" s="487"/>
      <c r="D281" s="25" t="e">
        <v>#N/A</v>
      </c>
      <c r="E281" s="26" t="s">
        <v>30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2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90">
        <v>0</v>
      </c>
      <c r="AH281" s="191">
        <v>0</v>
      </c>
      <c r="AI281" s="191" t="e">
        <v>#N/A</v>
      </c>
    </row>
    <row r="282" spans="1:35" ht="15.75" hidden="1" customHeight="1" thickBot="1" x14ac:dyDescent="0.3">
      <c r="A282" s="481"/>
      <c r="B282" s="484"/>
      <c r="C282" s="487"/>
      <c r="D282" s="25" t="e">
        <v>#N/A</v>
      </c>
      <c r="E282" s="26" t="s">
        <v>31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2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90">
        <v>0</v>
      </c>
      <c r="AH282" s="191">
        <v>0</v>
      </c>
      <c r="AI282" s="191" t="e">
        <v>#N/A</v>
      </c>
    </row>
    <row r="283" spans="1:35" ht="15.75" hidden="1" customHeight="1" thickBot="1" x14ac:dyDescent="0.3">
      <c r="A283" s="482"/>
      <c r="B283" s="485"/>
      <c r="C283" s="488"/>
      <c r="D283" s="27" t="e">
        <v>#N/A</v>
      </c>
      <c r="E283" s="28" t="s">
        <v>32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92">
        <v>0</v>
      </c>
      <c r="AH283" s="193">
        <v>0</v>
      </c>
      <c r="AI283" s="193" t="e">
        <v>#N/A</v>
      </c>
    </row>
    <row r="284" spans="1:35" ht="15" hidden="1" customHeight="1" x14ac:dyDescent="0.25">
      <c r="A284" s="480">
        <v>56</v>
      </c>
      <c r="B284" s="483" t="e">
        <v>#N/A</v>
      </c>
      <c r="C284" s="486" t="e">
        <v>#N/A</v>
      </c>
      <c r="D284" s="23" t="e">
        <v>#N/A</v>
      </c>
      <c r="E284" s="24" t="s">
        <v>28</v>
      </c>
      <c r="F284" s="243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44"/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8">
        <v>0</v>
      </c>
      <c r="AH284" s="189">
        <v>0</v>
      </c>
      <c r="AI284" s="189" t="e">
        <v>#N/A</v>
      </c>
    </row>
    <row r="285" spans="1:35" ht="15" hidden="1" customHeight="1" x14ac:dyDescent="0.25">
      <c r="A285" s="481"/>
      <c r="B285" s="484"/>
      <c r="C285" s="487"/>
      <c r="D285" s="25" t="e">
        <v>#N/A</v>
      </c>
      <c r="E285" s="26" t="s">
        <v>29</v>
      </c>
      <c r="F285" s="230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42"/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90">
        <v>0</v>
      </c>
      <c r="AH285" s="191">
        <v>0</v>
      </c>
      <c r="AI285" s="191" t="e">
        <v>#N/A</v>
      </c>
    </row>
    <row r="286" spans="1:35" ht="15" hidden="1" customHeight="1" x14ac:dyDescent="0.25">
      <c r="A286" s="481"/>
      <c r="B286" s="484"/>
      <c r="C286" s="487"/>
      <c r="D286" s="25" t="e">
        <v>#N/A</v>
      </c>
      <c r="E286" s="26" t="s">
        <v>30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2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90">
        <v>0</v>
      </c>
      <c r="AH286" s="191">
        <v>0</v>
      </c>
      <c r="AI286" s="191" t="e">
        <v>#N/A</v>
      </c>
    </row>
    <row r="287" spans="1:35" ht="15.75" hidden="1" customHeight="1" thickBot="1" x14ac:dyDescent="0.3">
      <c r="A287" s="481"/>
      <c r="B287" s="484"/>
      <c r="C287" s="487"/>
      <c r="D287" s="25" t="e">
        <v>#N/A</v>
      </c>
      <c r="E287" s="26" t="s">
        <v>31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2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90">
        <v>0</v>
      </c>
      <c r="AH287" s="191">
        <v>0</v>
      </c>
      <c r="AI287" s="191" t="e">
        <v>#N/A</v>
      </c>
    </row>
    <row r="288" spans="1:35" ht="15.75" hidden="1" customHeight="1" thickBot="1" x14ac:dyDescent="0.3">
      <c r="A288" s="482"/>
      <c r="B288" s="485"/>
      <c r="C288" s="488"/>
      <c r="D288" s="27" t="e">
        <v>#N/A</v>
      </c>
      <c r="E288" s="28" t="s">
        <v>32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92">
        <v>0</v>
      </c>
      <c r="AH288" s="193">
        <v>0</v>
      </c>
      <c r="AI288" s="193" t="e">
        <v>#N/A</v>
      </c>
    </row>
    <row r="289" spans="1:35" ht="15" hidden="1" customHeight="1" x14ac:dyDescent="0.25">
      <c r="A289" s="480">
        <v>57</v>
      </c>
      <c r="B289" s="483" t="e">
        <v>#N/A</v>
      </c>
      <c r="C289" s="486" t="e">
        <v>#N/A</v>
      </c>
      <c r="D289" s="23" t="e">
        <v>#N/A</v>
      </c>
      <c r="E289" s="24" t="s">
        <v>28</v>
      </c>
      <c r="F289" s="243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44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8">
        <v>0</v>
      </c>
      <c r="AH289" s="189">
        <v>0</v>
      </c>
      <c r="AI289" s="189" t="e">
        <v>#N/A</v>
      </c>
    </row>
    <row r="290" spans="1:35" ht="15" hidden="1" customHeight="1" x14ac:dyDescent="0.25">
      <c r="A290" s="481"/>
      <c r="B290" s="484"/>
      <c r="C290" s="487"/>
      <c r="D290" s="25" t="e">
        <v>#N/A</v>
      </c>
      <c r="E290" s="26" t="s">
        <v>29</v>
      </c>
      <c r="F290" s="230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42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90">
        <v>0</v>
      </c>
      <c r="AH290" s="191">
        <v>0</v>
      </c>
      <c r="AI290" s="191" t="e">
        <v>#N/A</v>
      </c>
    </row>
    <row r="291" spans="1:35" ht="15" hidden="1" customHeight="1" x14ac:dyDescent="0.25">
      <c r="A291" s="481"/>
      <c r="B291" s="484"/>
      <c r="C291" s="487"/>
      <c r="D291" s="25" t="e">
        <v>#N/A</v>
      </c>
      <c r="E291" s="26" t="s">
        <v>30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2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90">
        <v>0</v>
      </c>
      <c r="AH291" s="191">
        <v>0</v>
      </c>
      <c r="AI291" s="191" t="e">
        <v>#N/A</v>
      </c>
    </row>
    <row r="292" spans="1:35" ht="15.75" hidden="1" customHeight="1" thickBot="1" x14ac:dyDescent="0.3">
      <c r="A292" s="481"/>
      <c r="B292" s="484"/>
      <c r="C292" s="487"/>
      <c r="D292" s="25" t="e">
        <v>#N/A</v>
      </c>
      <c r="E292" s="26" t="s">
        <v>31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2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90">
        <v>0</v>
      </c>
      <c r="AH292" s="191">
        <v>0</v>
      </c>
      <c r="AI292" s="191" t="e">
        <v>#N/A</v>
      </c>
    </row>
    <row r="293" spans="1:35" ht="15.75" hidden="1" customHeight="1" thickBot="1" x14ac:dyDescent="0.3">
      <c r="A293" s="482"/>
      <c r="B293" s="485"/>
      <c r="C293" s="488"/>
      <c r="D293" s="27" t="e">
        <v>#N/A</v>
      </c>
      <c r="E293" s="28" t="s">
        <v>32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92">
        <v>0</v>
      </c>
      <c r="AH293" s="193">
        <v>0</v>
      </c>
      <c r="AI293" s="193" t="e">
        <v>#N/A</v>
      </c>
    </row>
    <row r="294" spans="1:35" ht="15" hidden="1" customHeight="1" x14ac:dyDescent="0.25">
      <c r="A294" s="480">
        <v>58</v>
      </c>
      <c r="B294" s="483" t="e">
        <v>#N/A</v>
      </c>
      <c r="C294" s="486" t="e">
        <v>#N/A</v>
      </c>
      <c r="D294" s="23" t="e">
        <v>#N/A</v>
      </c>
      <c r="E294" s="24" t="s">
        <v>28</v>
      </c>
      <c r="F294" s="243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44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8">
        <v>0</v>
      </c>
      <c r="AH294" s="189">
        <v>0</v>
      </c>
      <c r="AI294" s="189" t="e">
        <v>#N/A</v>
      </c>
    </row>
    <row r="295" spans="1:35" ht="15" hidden="1" customHeight="1" x14ac:dyDescent="0.25">
      <c r="A295" s="481"/>
      <c r="B295" s="484"/>
      <c r="C295" s="487"/>
      <c r="D295" s="25" t="e">
        <v>#N/A</v>
      </c>
      <c r="E295" s="26" t="s">
        <v>29</v>
      </c>
      <c r="F295" s="230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42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90">
        <v>0</v>
      </c>
      <c r="AH295" s="191">
        <v>0</v>
      </c>
      <c r="AI295" s="191" t="e">
        <v>#N/A</v>
      </c>
    </row>
    <row r="296" spans="1:35" ht="15" hidden="1" customHeight="1" x14ac:dyDescent="0.25">
      <c r="A296" s="481"/>
      <c r="B296" s="484"/>
      <c r="C296" s="487"/>
      <c r="D296" s="25" t="e">
        <v>#N/A</v>
      </c>
      <c r="E296" s="26" t="s">
        <v>30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2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90">
        <v>0</v>
      </c>
      <c r="AH296" s="191">
        <v>0</v>
      </c>
      <c r="AI296" s="191" t="e">
        <v>#N/A</v>
      </c>
    </row>
    <row r="297" spans="1:35" ht="15.75" hidden="1" customHeight="1" thickBot="1" x14ac:dyDescent="0.3">
      <c r="A297" s="481"/>
      <c r="B297" s="484"/>
      <c r="C297" s="487"/>
      <c r="D297" s="25" t="e">
        <v>#N/A</v>
      </c>
      <c r="E297" s="26" t="s">
        <v>31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2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90">
        <v>0</v>
      </c>
      <c r="AH297" s="191">
        <v>0</v>
      </c>
      <c r="AI297" s="191" t="e">
        <v>#N/A</v>
      </c>
    </row>
    <row r="298" spans="1:35" ht="15.75" hidden="1" customHeight="1" thickBot="1" x14ac:dyDescent="0.3">
      <c r="A298" s="482"/>
      <c r="B298" s="485"/>
      <c r="C298" s="488"/>
      <c r="D298" s="27" t="e">
        <v>#N/A</v>
      </c>
      <c r="E298" s="28" t="s">
        <v>32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92">
        <v>0</v>
      </c>
      <c r="AH298" s="193">
        <v>0</v>
      </c>
      <c r="AI298" s="193" t="e">
        <v>#N/A</v>
      </c>
    </row>
    <row r="299" spans="1:35" ht="15" hidden="1" customHeight="1" x14ac:dyDescent="0.25">
      <c r="A299" s="480">
        <v>59</v>
      </c>
      <c r="B299" s="483" t="e">
        <v>#N/A</v>
      </c>
      <c r="C299" s="486" t="e">
        <v>#N/A</v>
      </c>
      <c r="D299" s="23" t="e">
        <v>#N/A</v>
      </c>
      <c r="E299" s="24" t="s">
        <v>28</v>
      </c>
      <c r="F299" s="243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4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8">
        <v>0</v>
      </c>
      <c r="AH299" s="189">
        <v>0</v>
      </c>
      <c r="AI299" s="189" t="e">
        <v>#N/A</v>
      </c>
    </row>
    <row r="300" spans="1:35" ht="15" hidden="1" customHeight="1" x14ac:dyDescent="0.25">
      <c r="A300" s="481"/>
      <c r="B300" s="484"/>
      <c r="C300" s="487"/>
      <c r="D300" s="25" t="e">
        <v>#N/A</v>
      </c>
      <c r="E300" s="26" t="s">
        <v>29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2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90">
        <v>0</v>
      </c>
      <c r="AH300" s="191">
        <v>0</v>
      </c>
      <c r="AI300" s="191" t="e">
        <v>#N/A</v>
      </c>
    </row>
    <row r="301" spans="1:35" ht="15" hidden="1" customHeight="1" x14ac:dyDescent="0.25">
      <c r="A301" s="481"/>
      <c r="B301" s="484"/>
      <c r="C301" s="487"/>
      <c r="D301" s="25" t="e">
        <v>#N/A</v>
      </c>
      <c r="E301" s="26" t="s">
        <v>30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2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90">
        <v>0</v>
      </c>
      <c r="AH301" s="191">
        <v>0</v>
      </c>
      <c r="AI301" s="191" t="e">
        <v>#N/A</v>
      </c>
    </row>
    <row r="302" spans="1:35" ht="15.75" hidden="1" customHeight="1" thickBot="1" x14ac:dyDescent="0.3">
      <c r="A302" s="481"/>
      <c r="B302" s="484"/>
      <c r="C302" s="487"/>
      <c r="D302" s="25" t="e">
        <v>#N/A</v>
      </c>
      <c r="E302" s="26" t="s">
        <v>31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2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90">
        <v>0</v>
      </c>
      <c r="AH302" s="191">
        <v>0</v>
      </c>
      <c r="AI302" s="191" t="e">
        <v>#N/A</v>
      </c>
    </row>
    <row r="303" spans="1:35" ht="15.75" hidden="1" customHeight="1" thickBot="1" x14ac:dyDescent="0.3">
      <c r="A303" s="482"/>
      <c r="B303" s="485"/>
      <c r="C303" s="488"/>
      <c r="D303" s="27" t="e">
        <v>#N/A</v>
      </c>
      <c r="E303" s="28" t="s">
        <v>32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92">
        <v>0</v>
      </c>
      <c r="AH303" s="193">
        <v>0</v>
      </c>
      <c r="AI303" s="193" t="e">
        <v>#N/A</v>
      </c>
    </row>
    <row r="304" spans="1:35" ht="15" hidden="1" customHeight="1" x14ac:dyDescent="0.25">
      <c r="A304" s="480">
        <v>60</v>
      </c>
      <c r="B304" s="483" t="e">
        <v>#N/A</v>
      </c>
      <c r="C304" s="486" t="e">
        <v>#N/A</v>
      </c>
      <c r="D304" s="23" t="e">
        <v>#N/A</v>
      </c>
      <c r="E304" s="24" t="s">
        <v>28</v>
      </c>
      <c r="F304" s="243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4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8">
        <v>0</v>
      </c>
      <c r="AH304" s="189">
        <v>0</v>
      </c>
      <c r="AI304" s="189" t="e">
        <v>#N/A</v>
      </c>
    </row>
    <row r="305" spans="1:35" ht="15" hidden="1" customHeight="1" x14ac:dyDescent="0.25">
      <c r="A305" s="481"/>
      <c r="B305" s="484"/>
      <c r="C305" s="487"/>
      <c r="D305" s="25" t="e">
        <v>#N/A</v>
      </c>
      <c r="E305" s="26" t="s">
        <v>29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2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90">
        <v>0</v>
      </c>
      <c r="AH305" s="191">
        <v>0</v>
      </c>
      <c r="AI305" s="191" t="e">
        <v>#N/A</v>
      </c>
    </row>
    <row r="306" spans="1:35" ht="15" hidden="1" customHeight="1" x14ac:dyDescent="0.25">
      <c r="A306" s="481"/>
      <c r="B306" s="484"/>
      <c r="C306" s="487"/>
      <c r="D306" s="25" t="e">
        <v>#N/A</v>
      </c>
      <c r="E306" s="26" t="s">
        <v>30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2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90">
        <v>0</v>
      </c>
      <c r="AH306" s="191">
        <v>0</v>
      </c>
      <c r="AI306" s="191" t="e">
        <v>#N/A</v>
      </c>
    </row>
    <row r="307" spans="1:35" ht="15.75" hidden="1" customHeight="1" thickBot="1" x14ac:dyDescent="0.3">
      <c r="A307" s="481"/>
      <c r="B307" s="484"/>
      <c r="C307" s="487"/>
      <c r="D307" s="25" t="e">
        <v>#N/A</v>
      </c>
      <c r="E307" s="26" t="s">
        <v>31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2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90">
        <v>0</v>
      </c>
      <c r="AH307" s="191">
        <v>0</v>
      </c>
      <c r="AI307" s="191" t="e">
        <v>#N/A</v>
      </c>
    </row>
    <row r="308" spans="1:35" ht="15.75" hidden="1" customHeight="1" thickBot="1" x14ac:dyDescent="0.3">
      <c r="A308" s="482"/>
      <c r="B308" s="485"/>
      <c r="C308" s="488"/>
      <c r="D308" s="27" t="e">
        <v>#N/A</v>
      </c>
      <c r="E308" s="28" t="s">
        <v>32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92">
        <v>0</v>
      </c>
      <c r="AH308" s="193">
        <v>0</v>
      </c>
      <c r="AI308" s="193" t="e">
        <v>#N/A</v>
      </c>
    </row>
    <row r="309" spans="1:35" ht="15" hidden="1" customHeight="1" x14ac:dyDescent="0.25">
      <c r="A309" s="480">
        <v>61</v>
      </c>
      <c r="B309" s="483" t="e">
        <v>#N/A</v>
      </c>
      <c r="C309" s="486" t="e">
        <v>#N/A</v>
      </c>
      <c r="D309" s="23" t="e">
        <v>#N/A</v>
      </c>
      <c r="E309" s="24" t="s">
        <v>28</v>
      </c>
      <c r="F309" s="243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4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8">
        <v>0</v>
      </c>
      <c r="AH309" s="189">
        <v>0</v>
      </c>
      <c r="AI309" s="189" t="e">
        <v>#N/A</v>
      </c>
    </row>
    <row r="310" spans="1:35" ht="15" hidden="1" customHeight="1" x14ac:dyDescent="0.25">
      <c r="A310" s="481"/>
      <c r="B310" s="484"/>
      <c r="C310" s="487"/>
      <c r="D310" s="25" t="e">
        <v>#N/A</v>
      </c>
      <c r="E310" s="26" t="s">
        <v>29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2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90">
        <v>0</v>
      </c>
      <c r="AH310" s="191">
        <v>0</v>
      </c>
      <c r="AI310" s="191" t="e">
        <v>#N/A</v>
      </c>
    </row>
    <row r="311" spans="1:35" ht="15" hidden="1" customHeight="1" x14ac:dyDescent="0.25">
      <c r="A311" s="481"/>
      <c r="B311" s="484"/>
      <c r="C311" s="487"/>
      <c r="D311" s="25" t="e">
        <v>#N/A</v>
      </c>
      <c r="E311" s="26" t="s">
        <v>30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2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90">
        <v>0</v>
      </c>
      <c r="AH311" s="191">
        <v>0</v>
      </c>
      <c r="AI311" s="191" t="e">
        <v>#N/A</v>
      </c>
    </row>
    <row r="312" spans="1:35" ht="15.75" hidden="1" customHeight="1" thickBot="1" x14ac:dyDescent="0.3">
      <c r="A312" s="481"/>
      <c r="B312" s="484"/>
      <c r="C312" s="487"/>
      <c r="D312" s="25" t="e">
        <v>#N/A</v>
      </c>
      <c r="E312" s="26" t="s">
        <v>31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2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90">
        <v>0</v>
      </c>
      <c r="AH312" s="191">
        <v>0</v>
      </c>
      <c r="AI312" s="191" t="e">
        <v>#N/A</v>
      </c>
    </row>
    <row r="313" spans="1:35" ht="15.75" hidden="1" customHeight="1" thickBot="1" x14ac:dyDescent="0.3">
      <c r="A313" s="482"/>
      <c r="B313" s="485"/>
      <c r="C313" s="488"/>
      <c r="D313" s="27" t="e">
        <v>#N/A</v>
      </c>
      <c r="E313" s="28" t="s">
        <v>32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92">
        <v>0</v>
      </c>
      <c r="AH313" s="193">
        <v>0</v>
      </c>
      <c r="AI313" s="193" t="e">
        <v>#N/A</v>
      </c>
    </row>
    <row r="314" spans="1:35" ht="15" hidden="1" customHeight="1" x14ac:dyDescent="0.25">
      <c r="A314" s="480">
        <v>62</v>
      </c>
      <c r="B314" s="483" t="e">
        <v>#N/A</v>
      </c>
      <c r="C314" s="486" t="e">
        <v>#N/A</v>
      </c>
      <c r="D314" s="23" t="e">
        <v>#N/A</v>
      </c>
      <c r="E314" s="24" t="s">
        <v>28</v>
      </c>
      <c r="F314" s="243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4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8">
        <v>0</v>
      </c>
      <c r="AH314" s="189">
        <v>0</v>
      </c>
      <c r="AI314" s="189" t="e">
        <v>#N/A</v>
      </c>
    </row>
    <row r="315" spans="1:35" ht="15" hidden="1" customHeight="1" x14ac:dyDescent="0.25">
      <c r="A315" s="481"/>
      <c r="B315" s="484"/>
      <c r="C315" s="487"/>
      <c r="D315" s="25" t="e">
        <v>#N/A</v>
      </c>
      <c r="E315" s="26" t="s">
        <v>29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2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90">
        <v>0</v>
      </c>
      <c r="AH315" s="191">
        <v>0</v>
      </c>
      <c r="AI315" s="191" t="e">
        <v>#N/A</v>
      </c>
    </row>
    <row r="316" spans="1:35" ht="15" hidden="1" customHeight="1" x14ac:dyDescent="0.25">
      <c r="A316" s="481"/>
      <c r="B316" s="484"/>
      <c r="C316" s="487"/>
      <c r="D316" s="25" t="e">
        <v>#N/A</v>
      </c>
      <c r="E316" s="26" t="s">
        <v>30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2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90">
        <v>0</v>
      </c>
      <c r="AH316" s="191">
        <v>0</v>
      </c>
      <c r="AI316" s="191" t="e">
        <v>#N/A</v>
      </c>
    </row>
    <row r="317" spans="1:35" ht="15.75" hidden="1" customHeight="1" thickBot="1" x14ac:dyDescent="0.3">
      <c r="A317" s="481"/>
      <c r="B317" s="484"/>
      <c r="C317" s="487"/>
      <c r="D317" s="25" t="e">
        <v>#N/A</v>
      </c>
      <c r="E317" s="26" t="s">
        <v>31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2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90">
        <v>0</v>
      </c>
      <c r="AH317" s="191">
        <v>0</v>
      </c>
      <c r="AI317" s="191" t="e">
        <v>#N/A</v>
      </c>
    </row>
    <row r="318" spans="1:35" ht="15.75" hidden="1" customHeight="1" thickBot="1" x14ac:dyDescent="0.3">
      <c r="A318" s="482"/>
      <c r="B318" s="485"/>
      <c r="C318" s="488"/>
      <c r="D318" s="27" t="e">
        <v>#N/A</v>
      </c>
      <c r="E318" s="28" t="s">
        <v>32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92">
        <v>0</v>
      </c>
      <c r="AH318" s="193">
        <v>0</v>
      </c>
      <c r="AI318" s="193" t="e">
        <v>#N/A</v>
      </c>
    </row>
    <row r="319" spans="1:35" ht="15" hidden="1" customHeight="1" x14ac:dyDescent="0.25">
      <c r="A319" s="480">
        <v>63</v>
      </c>
      <c r="B319" s="483" t="e">
        <v>#N/A</v>
      </c>
      <c r="C319" s="486" t="e">
        <v>#N/A</v>
      </c>
      <c r="D319" s="23" t="e">
        <v>#N/A</v>
      </c>
      <c r="E319" s="24" t="s">
        <v>28</v>
      </c>
      <c r="F319" s="243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4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8">
        <v>0</v>
      </c>
      <c r="AH319" s="189">
        <v>0</v>
      </c>
      <c r="AI319" s="189" t="e">
        <v>#N/A</v>
      </c>
    </row>
    <row r="320" spans="1:35" ht="15" hidden="1" customHeight="1" x14ac:dyDescent="0.25">
      <c r="A320" s="481"/>
      <c r="B320" s="484"/>
      <c r="C320" s="487"/>
      <c r="D320" s="25" t="e">
        <v>#N/A</v>
      </c>
      <c r="E320" s="26" t="s">
        <v>29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2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90">
        <v>0</v>
      </c>
      <c r="AH320" s="191">
        <v>0</v>
      </c>
      <c r="AI320" s="191" t="e">
        <v>#N/A</v>
      </c>
    </row>
    <row r="321" spans="1:35" ht="15" hidden="1" customHeight="1" x14ac:dyDescent="0.25">
      <c r="A321" s="481"/>
      <c r="B321" s="484"/>
      <c r="C321" s="487"/>
      <c r="D321" s="25" t="e">
        <v>#N/A</v>
      </c>
      <c r="E321" s="26" t="s">
        <v>30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2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90">
        <v>0</v>
      </c>
      <c r="AH321" s="191">
        <v>0</v>
      </c>
      <c r="AI321" s="191" t="e">
        <v>#N/A</v>
      </c>
    </row>
    <row r="322" spans="1:35" ht="15.75" hidden="1" customHeight="1" thickBot="1" x14ac:dyDescent="0.3">
      <c r="A322" s="481"/>
      <c r="B322" s="484"/>
      <c r="C322" s="487"/>
      <c r="D322" s="25" t="e">
        <v>#N/A</v>
      </c>
      <c r="E322" s="26" t="s">
        <v>31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2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90">
        <v>0</v>
      </c>
      <c r="AH322" s="191">
        <v>0</v>
      </c>
      <c r="AI322" s="191" t="e">
        <v>#N/A</v>
      </c>
    </row>
    <row r="323" spans="1:35" ht="15.75" hidden="1" customHeight="1" thickBot="1" x14ac:dyDescent="0.3">
      <c r="A323" s="482"/>
      <c r="B323" s="485"/>
      <c r="C323" s="488"/>
      <c r="D323" s="27" t="e">
        <v>#N/A</v>
      </c>
      <c r="E323" s="28" t="s">
        <v>32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92">
        <v>0</v>
      </c>
      <c r="AH323" s="193">
        <v>0</v>
      </c>
      <c r="AI323" s="193" t="e">
        <v>#N/A</v>
      </c>
    </row>
    <row r="324" spans="1:35" ht="15" hidden="1" customHeight="1" x14ac:dyDescent="0.25">
      <c r="A324" s="480">
        <v>64</v>
      </c>
      <c r="B324" s="483" t="e">
        <v>#N/A</v>
      </c>
      <c r="C324" s="486" t="e">
        <v>#N/A</v>
      </c>
      <c r="D324" s="23" t="e">
        <v>#N/A</v>
      </c>
      <c r="E324" s="24" t="s">
        <v>28</v>
      </c>
      <c r="F324" s="243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4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8">
        <v>0</v>
      </c>
      <c r="AH324" s="189">
        <v>0</v>
      </c>
      <c r="AI324" s="189" t="e">
        <v>#N/A</v>
      </c>
    </row>
    <row r="325" spans="1:35" ht="15" hidden="1" customHeight="1" x14ac:dyDescent="0.25">
      <c r="A325" s="481"/>
      <c r="B325" s="484"/>
      <c r="C325" s="487"/>
      <c r="D325" s="25" t="e">
        <v>#N/A</v>
      </c>
      <c r="E325" s="26" t="s">
        <v>29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2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90">
        <v>0</v>
      </c>
      <c r="AH325" s="191">
        <v>0</v>
      </c>
      <c r="AI325" s="191" t="e">
        <v>#N/A</v>
      </c>
    </row>
    <row r="326" spans="1:35" ht="15" hidden="1" customHeight="1" x14ac:dyDescent="0.25">
      <c r="A326" s="481"/>
      <c r="B326" s="484"/>
      <c r="C326" s="487"/>
      <c r="D326" s="25" t="e">
        <v>#N/A</v>
      </c>
      <c r="E326" s="26" t="s">
        <v>30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2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90">
        <v>0</v>
      </c>
      <c r="AH326" s="191">
        <v>0</v>
      </c>
      <c r="AI326" s="191" t="e">
        <v>#N/A</v>
      </c>
    </row>
    <row r="327" spans="1:35" ht="15.75" hidden="1" customHeight="1" thickBot="1" x14ac:dyDescent="0.3">
      <c r="A327" s="481"/>
      <c r="B327" s="484"/>
      <c r="C327" s="487"/>
      <c r="D327" s="25" t="e">
        <v>#N/A</v>
      </c>
      <c r="E327" s="26" t="s">
        <v>31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2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90">
        <v>0</v>
      </c>
      <c r="AH327" s="191">
        <v>0</v>
      </c>
      <c r="AI327" s="191" t="e">
        <v>#N/A</v>
      </c>
    </row>
    <row r="328" spans="1:35" ht="15.75" hidden="1" customHeight="1" thickBot="1" x14ac:dyDescent="0.3">
      <c r="A328" s="482"/>
      <c r="B328" s="485"/>
      <c r="C328" s="488"/>
      <c r="D328" s="27" t="e">
        <v>#N/A</v>
      </c>
      <c r="E328" s="28" t="s">
        <v>32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92">
        <v>0</v>
      </c>
      <c r="AH328" s="193">
        <v>0</v>
      </c>
      <c r="AI328" s="193" t="e">
        <v>#N/A</v>
      </c>
    </row>
    <row r="329" spans="1:35" ht="15" hidden="1" customHeight="1" x14ac:dyDescent="0.25">
      <c r="A329" s="480">
        <v>65</v>
      </c>
      <c r="B329" s="483" t="e">
        <v>#N/A</v>
      </c>
      <c r="C329" s="486" t="e">
        <v>#N/A</v>
      </c>
      <c r="D329" s="23" t="e">
        <v>#N/A</v>
      </c>
      <c r="E329" s="24" t="s">
        <v>28</v>
      </c>
      <c r="F329" s="243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4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8">
        <v>0</v>
      </c>
      <c r="AH329" s="189">
        <v>0</v>
      </c>
      <c r="AI329" s="189" t="e">
        <v>#N/A</v>
      </c>
    </row>
    <row r="330" spans="1:35" ht="15" hidden="1" customHeight="1" x14ac:dyDescent="0.25">
      <c r="A330" s="481"/>
      <c r="B330" s="484"/>
      <c r="C330" s="487"/>
      <c r="D330" s="25" t="e">
        <v>#N/A</v>
      </c>
      <c r="E330" s="26" t="s">
        <v>29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2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90">
        <v>0</v>
      </c>
      <c r="AH330" s="191">
        <v>0</v>
      </c>
      <c r="AI330" s="191" t="e">
        <v>#N/A</v>
      </c>
    </row>
    <row r="331" spans="1:35" ht="15" hidden="1" customHeight="1" x14ac:dyDescent="0.25">
      <c r="A331" s="481"/>
      <c r="B331" s="484"/>
      <c r="C331" s="487"/>
      <c r="D331" s="25" t="e">
        <v>#N/A</v>
      </c>
      <c r="E331" s="26" t="s">
        <v>30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2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90">
        <v>0</v>
      </c>
      <c r="AH331" s="191">
        <v>0</v>
      </c>
      <c r="AI331" s="191" t="e">
        <v>#N/A</v>
      </c>
    </row>
    <row r="332" spans="1:35" ht="15.75" hidden="1" customHeight="1" thickBot="1" x14ac:dyDescent="0.3">
      <c r="A332" s="481"/>
      <c r="B332" s="484"/>
      <c r="C332" s="487"/>
      <c r="D332" s="25" t="e">
        <v>#N/A</v>
      </c>
      <c r="E332" s="26" t="s">
        <v>31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2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90">
        <v>0</v>
      </c>
      <c r="AH332" s="191">
        <v>0</v>
      </c>
      <c r="AI332" s="191" t="e">
        <v>#N/A</v>
      </c>
    </row>
    <row r="333" spans="1:35" ht="15.75" hidden="1" customHeight="1" thickBot="1" x14ac:dyDescent="0.3">
      <c r="A333" s="482"/>
      <c r="B333" s="485"/>
      <c r="C333" s="488"/>
      <c r="D333" s="27" t="e">
        <v>#N/A</v>
      </c>
      <c r="E333" s="28" t="s">
        <v>32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92">
        <v>0</v>
      </c>
      <c r="AH333" s="193">
        <v>0</v>
      </c>
      <c r="AI333" s="193" t="e">
        <v>#N/A</v>
      </c>
    </row>
    <row r="334" spans="1:35" ht="15" hidden="1" customHeight="1" x14ac:dyDescent="0.25">
      <c r="A334" s="480">
        <v>66</v>
      </c>
      <c r="B334" s="483" t="e">
        <v>#N/A</v>
      </c>
      <c r="C334" s="486" t="e">
        <v>#N/A</v>
      </c>
      <c r="D334" s="23" t="e">
        <v>#N/A</v>
      </c>
      <c r="E334" s="24" t="s">
        <v>28</v>
      </c>
      <c r="F334" s="243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4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8">
        <v>0</v>
      </c>
      <c r="AH334" s="189">
        <v>0</v>
      </c>
      <c r="AI334" s="189" t="e">
        <v>#N/A</v>
      </c>
    </row>
    <row r="335" spans="1:35" ht="15" hidden="1" customHeight="1" x14ac:dyDescent="0.25">
      <c r="A335" s="481"/>
      <c r="B335" s="484"/>
      <c r="C335" s="487"/>
      <c r="D335" s="25" t="e">
        <v>#N/A</v>
      </c>
      <c r="E335" s="26" t="s">
        <v>29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2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90">
        <v>0</v>
      </c>
      <c r="AH335" s="191">
        <v>0</v>
      </c>
      <c r="AI335" s="191" t="e">
        <v>#N/A</v>
      </c>
    </row>
    <row r="336" spans="1:35" ht="15" hidden="1" customHeight="1" x14ac:dyDescent="0.25">
      <c r="A336" s="481"/>
      <c r="B336" s="484"/>
      <c r="C336" s="487"/>
      <c r="D336" s="25" t="e">
        <v>#N/A</v>
      </c>
      <c r="E336" s="26" t="s">
        <v>30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2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90">
        <v>0</v>
      </c>
      <c r="AH336" s="191">
        <v>0</v>
      </c>
      <c r="AI336" s="191" t="e">
        <v>#N/A</v>
      </c>
    </row>
    <row r="337" spans="1:35" ht="15.75" hidden="1" customHeight="1" thickBot="1" x14ac:dyDescent="0.3">
      <c r="A337" s="481"/>
      <c r="B337" s="484"/>
      <c r="C337" s="487"/>
      <c r="D337" s="25" t="e">
        <v>#N/A</v>
      </c>
      <c r="E337" s="26" t="s">
        <v>31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2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90">
        <v>0</v>
      </c>
      <c r="AH337" s="191">
        <v>0</v>
      </c>
      <c r="AI337" s="191" t="e">
        <v>#N/A</v>
      </c>
    </row>
    <row r="338" spans="1:35" ht="15.75" hidden="1" customHeight="1" thickBot="1" x14ac:dyDescent="0.3">
      <c r="A338" s="482"/>
      <c r="B338" s="485"/>
      <c r="C338" s="488"/>
      <c r="D338" s="27" t="e">
        <v>#N/A</v>
      </c>
      <c r="E338" s="28" t="s">
        <v>32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92">
        <v>0</v>
      </c>
      <c r="AH338" s="193">
        <v>0</v>
      </c>
      <c r="AI338" s="193" t="e">
        <v>#N/A</v>
      </c>
    </row>
    <row r="339" spans="1:35" ht="15" hidden="1" customHeight="1" x14ac:dyDescent="0.25">
      <c r="A339" s="480">
        <v>67</v>
      </c>
      <c r="B339" s="483" t="e">
        <v>#N/A</v>
      </c>
      <c r="C339" s="486" t="e">
        <v>#N/A</v>
      </c>
      <c r="D339" s="23" t="e">
        <v>#N/A</v>
      </c>
      <c r="E339" s="24" t="s">
        <v>28</v>
      </c>
      <c r="F339" s="243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4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8">
        <v>0</v>
      </c>
      <c r="AH339" s="189">
        <v>0</v>
      </c>
      <c r="AI339" s="189" t="e">
        <v>#N/A</v>
      </c>
    </row>
    <row r="340" spans="1:35" ht="15" hidden="1" customHeight="1" x14ac:dyDescent="0.25">
      <c r="A340" s="481"/>
      <c r="B340" s="484"/>
      <c r="C340" s="487"/>
      <c r="D340" s="25" t="e">
        <v>#N/A</v>
      </c>
      <c r="E340" s="26" t="s">
        <v>29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2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90">
        <v>0</v>
      </c>
      <c r="AH340" s="191">
        <v>0</v>
      </c>
      <c r="AI340" s="191" t="e">
        <v>#N/A</v>
      </c>
    </row>
    <row r="341" spans="1:35" ht="15" hidden="1" customHeight="1" x14ac:dyDescent="0.25">
      <c r="A341" s="481"/>
      <c r="B341" s="484"/>
      <c r="C341" s="487"/>
      <c r="D341" s="25" t="e">
        <v>#N/A</v>
      </c>
      <c r="E341" s="26" t="s">
        <v>30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2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90">
        <v>0</v>
      </c>
      <c r="AH341" s="191">
        <v>0</v>
      </c>
      <c r="AI341" s="191" t="e">
        <v>#N/A</v>
      </c>
    </row>
    <row r="342" spans="1:35" ht="15.75" hidden="1" customHeight="1" thickBot="1" x14ac:dyDescent="0.3">
      <c r="A342" s="481"/>
      <c r="B342" s="484"/>
      <c r="C342" s="487"/>
      <c r="D342" s="25" t="e">
        <v>#N/A</v>
      </c>
      <c r="E342" s="26" t="s">
        <v>31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2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90">
        <v>0</v>
      </c>
      <c r="AH342" s="191">
        <v>0</v>
      </c>
      <c r="AI342" s="191" t="e">
        <v>#N/A</v>
      </c>
    </row>
    <row r="343" spans="1:35" ht="15.75" hidden="1" customHeight="1" thickBot="1" x14ac:dyDescent="0.3">
      <c r="A343" s="482"/>
      <c r="B343" s="485"/>
      <c r="C343" s="488"/>
      <c r="D343" s="27" t="e">
        <v>#N/A</v>
      </c>
      <c r="E343" s="28" t="s">
        <v>32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92">
        <v>0</v>
      </c>
      <c r="AH343" s="193">
        <v>0</v>
      </c>
      <c r="AI343" s="193" t="e">
        <v>#N/A</v>
      </c>
    </row>
    <row r="344" spans="1:35" ht="15" hidden="1" customHeight="1" x14ac:dyDescent="0.25">
      <c r="A344" s="480">
        <v>68</v>
      </c>
      <c r="B344" s="483" t="e">
        <v>#N/A</v>
      </c>
      <c r="C344" s="486" t="e">
        <v>#N/A</v>
      </c>
      <c r="D344" s="23" t="e">
        <v>#N/A</v>
      </c>
      <c r="E344" s="24" t="s">
        <v>28</v>
      </c>
      <c r="F344" s="243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4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8">
        <v>0</v>
      </c>
      <c r="AH344" s="189">
        <v>0</v>
      </c>
      <c r="AI344" s="189" t="e">
        <v>#N/A</v>
      </c>
    </row>
    <row r="345" spans="1:35" ht="15" hidden="1" customHeight="1" x14ac:dyDescent="0.25">
      <c r="A345" s="481"/>
      <c r="B345" s="484"/>
      <c r="C345" s="487"/>
      <c r="D345" s="25" t="e">
        <v>#N/A</v>
      </c>
      <c r="E345" s="26" t="s">
        <v>29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2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90">
        <v>0</v>
      </c>
      <c r="AH345" s="191">
        <v>0</v>
      </c>
      <c r="AI345" s="191" t="e">
        <v>#N/A</v>
      </c>
    </row>
    <row r="346" spans="1:35" ht="15" hidden="1" customHeight="1" x14ac:dyDescent="0.25">
      <c r="A346" s="481"/>
      <c r="B346" s="484"/>
      <c r="C346" s="487"/>
      <c r="D346" s="25" t="e">
        <v>#N/A</v>
      </c>
      <c r="E346" s="26" t="s">
        <v>30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2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90">
        <v>0</v>
      </c>
      <c r="AH346" s="191">
        <v>0</v>
      </c>
      <c r="AI346" s="191" t="e">
        <v>#N/A</v>
      </c>
    </row>
    <row r="347" spans="1:35" ht="15.75" hidden="1" customHeight="1" thickBot="1" x14ac:dyDescent="0.3">
      <c r="A347" s="481"/>
      <c r="B347" s="484"/>
      <c r="C347" s="487"/>
      <c r="D347" s="25" t="e">
        <v>#N/A</v>
      </c>
      <c r="E347" s="26" t="s">
        <v>31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2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90">
        <v>0</v>
      </c>
      <c r="AH347" s="191">
        <v>0</v>
      </c>
      <c r="AI347" s="191" t="e">
        <v>#N/A</v>
      </c>
    </row>
    <row r="348" spans="1:35" ht="15.75" hidden="1" customHeight="1" thickBot="1" x14ac:dyDescent="0.3">
      <c r="A348" s="482"/>
      <c r="B348" s="485"/>
      <c r="C348" s="488"/>
      <c r="D348" s="27" t="e">
        <v>#N/A</v>
      </c>
      <c r="E348" s="28" t="s">
        <v>32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92">
        <v>0</v>
      </c>
      <c r="AH348" s="193">
        <v>0</v>
      </c>
      <c r="AI348" s="193" t="e">
        <v>#N/A</v>
      </c>
    </row>
    <row r="349" spans="1:35" ht="15" hidden="1" customHeight="1" x14ac:dyDescent="0.25">
      <c r="A349" s="480">
        <v>69</v>
      </c>
      <c r="B349" s="483" t="e">
        <v>#N/A</v>
      </c>
      <c r="C349" s="486" t="e">
        <v>#N/A</v>
      </c>
      <c r="D349" s="23" t="e">
        <v>#N/A</v>
      </c>
      <c r="E349" s="24" t="s">
        <v>28</v>
      </c>
      <c r="F349" s="243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4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8">
        <v>0</v>
      </c>
      <c r="AH349" s="189">
        <v>0</v>
      </c>
      <c r="AI349" s="189" t="e">
        <v>#N/A</v>
      </c>
    </row>
    <row r="350" spans="1:35" ht="15" hidden="1" customHeight="1" x14ac:dyDescent="0.25">
      <c r="A350" s="481"/>
      <c r="B350" s="484"/>
      <c r="C350" s="487"/>
      <c r="D350" s="25" t="e">
        <v>#N/A</v>
      </c>
      <c r="E350" s="26" t="s">
        <v>29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2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90">
        <v>0</v>
      </c>
      <c r="AH350" s="191">
        <v>0</v>
      </c>
      <c r="AI350" s="191" t="e">
        <v>#N/A</v>
      </c>
    </row>
    <row r="351" spans="1:35" ht="15" hidden="1" customHeight="1" x14ac:dyDescent="0.25">
      <c r="A351" s="481"/>
      <c r="B351" s="484"/>
      <c r="C351" s="487"/>
      <c r="D351" s="25" t="e">
        <v>#N/A</v>
      </c>
      <c r="E351" s="26" t="s">
        <v>30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2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90">
        <v>0</v>
      </c>
      <c r="AH351" s="191">
        <v>0</v>
      </c>
      <c r="AI351" s="191" t="e">
        <v>#N/A</v>
      </c>
    </row>
    <row r="352" spans="1:35" ht="15.75" hidden="1" customHeight="1" thickBot="1" x14ac:dyDescent="0.3">
      <c r="A352" s="481"/>
      <c r="B352" s="484"/>
      <c r="C352" s="487"/>
      <c r="D352" s="25" t="e">
        <v>#N/A</v>
      </c>
      <c r="E352" s="26" t="s">
        <v>31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2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90">
        <v>0</v>
      </c>
      <c r="AH352" s="191">
        <v>0</v>
      </c>
      <c r="AI352" s="191" t="e">
        <v>#N/A</v>
      </c>
    </row>
    <row r="353" spans="1:35" ht="15.75" hidden="1" customHeight="1" thickBot="1" x14ac:dyDescent="0.3">
      <c r="A353" s="482"/>
      <c r="B353" s="485"/>
      <c r="C353" s="488"/>
      <c r="D353" s="27" t="e">
        <v>#N/A</v>
      </c>
      <c r="E353" s="28" t="s">
        <v>32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92">
        <v>0</v>
      </c>
      <c r="AH353" s="193">
        <v>0</v>
      </c>
      <c r="AI353" s="193" t="e">
        <v>#N/A</v>
      </c>
    </row>
    <row r="354" spans="1:35" ht="15" hidden="1" customHeight="1" x14ac:dyDescent="0.25">
      <c r="A354" s="480">
        <v>70</v>
      </c>
      <c r="B354" s="483" t="e">
        <v>#N/A</v>
      </c>
      <c r="C354" s="486" t="e">
        <v>#N/A</v>
      </c>
      <c r="D354" s="23" t="e">
        <v>#N/A</v>
      </c>
      <c r="E354" s="24" t="s">
        <v>28</v>
      </c>
      <c r="F354" s="243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4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8">
        <v>0</v>
      </c>
      <c r="AH354" s="189">
        <v>0</v>
      </c>
      <c r="AI354" s="189" t="e">
        <v>#N/A</v>
      </c>
    </row>
    <row r="355" spans="1:35" ht="15" hidden="1" customHeight="1" x14ac:dyDescent="0.25">
      <c r="A355" s="481"/>
      <c r="B355" s="484"/>
      <c r="C355" s="487"/>
      <c r="D355" s="25" t="e">
        <v>#N/A</v>
      </c>
      <c r="E355" s="26" t="s">
        <v>29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2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90">
        <v>0</v>
      </c>
      <c r="AH355" s="191">
        <v>0</v>
      </c>
      <c r="AI355" s="191" t="e">
        <v>#N/A</v>
      </c>
    </row>
    <row r="356" spans="1:35" ht="15" hidden="1" customHeight="1" x14ac:dyDescent="0.25">
      <c r="A356" s="481"/>
      <c r="B356" s="484"/>
      <c r="C356" s="487"/>
      <c r="D356" s="25" t="e">
        <v>#N/A</v>
      </c>
      <c r="E356" s="26" t="s">
        <v>30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2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90">
        <v>0</v>
      </c>
      <c r="AH356" s="191">
        <v>0</v>
      </c>
      <c r="AI356" s="191" t="e">
        <v>#N/A</v>
      </c>
    </row>
    <row r="357" spans="1:35" ht="15.75" hidden="1" customHeight="1" thickBot="1" x14ac:dyDescent="0.3">
      <c r="A357" s="481"/>
      <c r="B357" s="484"/>
      <c r="C357" s="487"/>
      <c r="D357" s="25" t="e">
        <v>#N/A</v>
      </c>
      <c r="E357" s="26" t="s">
        <v>31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2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90">
        <v>0</v>
      </c>
      <c r="AH357" s="191">
        <v>0</v>
      </c>
      <c r="AI357" s="191" t="e">
        <v>#N/A</v>
      </c>
    </row>
    <row r="358" spans="1:35" ht="15.75" hidden="1" customHeight="1" thickBot="1" x14ac:dyDescent="0.3">
      <c r="A358" s="482"/>
      <c r="B358" s="485"/>
      <c r="C358" s="488"/>
      <c r="D358" s="27" t="e">
        <v>#N/A</v>
      </c>
      <c r="E358" s="28" t="s">
        <v>32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92">
        <v>0</v>
      </c>
      <c r="AH358" s="193">
        <v>0</v>
      </c>
      <c r="AI358" s="193" t="e">
        <v>#N/A</v>
      </c>
    </row>
    <row r="359" spans="1:35" ht="15" hidden="1" customHeight="1" x14ac:dyDescent="0.25">
      <c r="A359" s="480">
        <v>71</v>
      </c>
      <c r="B359" s="483" t="e">
        <v>#N/A</v>
      </c>
      <c r="C359" s="486" t="e">
        <v>#N/A</v>
      </c>
      <c r="D359" s="23" t="e">
        <v>#N/A</v>
      </c>
      <c r="E359" s="24" t="s">
        <v>28</v>
      </c>
      <c r="F359" s="243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4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8">
        <v>0</v>
      </c>
      <c r="AH359" s="189">
        <v>0</v>
      </c>
      <c r="AI359" s="189" t="e">
        <v>#N/A</v>
      </c>
    </row>
    <row r="360" spans="1:35" ht="15" hidden="1" customHeight="1" x14ac:dyDescent="0.25">
      <c r="A360" s="481"/>
      <c r="B360" s="484"/>
      <c r="C360" s="487"/>
      <c r="D360" s="25" t="e">
        <v>#N/A</v>
      </c>
      <c r="E360" s="26" t="s">
        <v>29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2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90">
        <v>0</v>
      </c>
      <c r="AH360" s="191">
        <v>0</v>
      </c>
      <c r="AI360" s="191" t="e">
        <v>#N/A</v>
      </c>
    </row>
    <row r="361" spans="1:35" ht="15" hidden="1" customHeight="1" x14ac:dyDescent="0.25">
      <c r="A361" s="481"/>
      <c r="B361" s="484"/>
      <c r="C361" s="487"/>
      <c r="D361" s="25" t="e">
        <v>#N/A</v>
      </c>
      <c r="E361" s="26" t="s">
        <v>30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2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90">
        <v>0</v>
      </c>
      <c r="AH361" s="191">
        <v>0</v>
      </c>
      <c r="AI361" s="191" t="e">
        <v>#N/A</v>
      </c>
    </row>
    <row r="362" spans="1:35" ht="15.75" hidden="1" customHeight="1" thickBot="1" x14ac:dyDescent="0.3">
      <c r="A362" s="481"/>
      <c r="B362" s="484"/>
      <c r="C362" s="487"/>
      <c r="D362" s="25" t="e">
        <v>#N/A</v>
      </c>
      <c r="E362" s="26" t="s">
        <v>31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2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90">
        <v>0</v>
      </c>
      <c r="AH362" s="191">
        <v>0</v>
      </c>
      <c r="AI362" s="191" t="e">
        <v>#N/A</v>
      </c>
    </row>
    <row r="363" spans="1:35" ht="15.75" hidden="1" customHeight="1" thickBot="1" x14ac:dyDescent="0.3">
      <c r="A363" s="482"/>
      <c r="B363" s="485"/>
      <c r="C363" s="488"/>
      <c r="D363" s="27" t="e">
        <v>#N/A</v>
      </c>
      <c r="E363" s="28" t="s">
        <v>32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92">
        <v>0</v>
      </c>
      <c r="AH363" s="193">
        <v>0</v>
      </c>
      <c r="AI363" s="193" t="e">
        <v>#N/A</v>
      </c>
    </row>
    <row r="364" spans="1:35" ht="15" hidden="1" customHeight="1" x14ac:dyDescent="0.25">
      <c r="A364" s="480">
        <v>72</v>
      </c>
      <c r="B364" s="483" t="e">
        <v>#N/A</v>
      </c>
      <c r="C364" s="486" t="e">
        <v>#N/A</v>
      </c>
      <c r="D364" s="23" t="e">
        <v>#N/A</v>
      </c>
      <c r="E364" s="24" t="s">
        <v>28</v>
      </c>
      <c r="F364" s="243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4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8">
        <v>0</v>
      </c>
      <c r="AH364" s="189">
        <v>0</v>
      </c>
      <c r="AI364" s="189" t="e">
        <v>#N/A</v>
      </c>
    </row>
    <row r="365" spans="1:35" ht="15" hidden="1" customHeight="1" x14ac:dyDescent="0.25">
      <c r="A365" s="481"/>
      <c r="B365" s="484"/>
      <c r="C365" s="487"/>
      <c r="D365" s="25" t="e">
        <v>#N/A</v>
      </c>
      <c r="E365" s="26" t="s">
        <v>29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2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90">
        <v>0</v>
      </c>
      <c r="AH365" s="191">
        <v>0</v>
      </c>
      <c r="AI365" s="191" t="e">
        <v>#N/A</v>
      </c>
    </row>
    <row r="366" spans="1:35" ht="15" hidden="1" customHeight="1" x14ac:dyDescent="0.25">
      <c r="A366" s="481"/>
      <c r="B366" s="484"/>
      <c r="C366" s="487"/>
      <c r="D366" s="25" t="e">
        <v>#N/A</v>
      </c>
      <c r="E366" s="26" t="s">
        <v>30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2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90">
        <v>0</v>
      </c>
      <c r="AH366" s="191">
        <v>0</v>
      </c>
      <c r="AI366" s="191" t="e">
        <v>#N/A</v>
      </c>
    </row>
    <row r="367" spans="1:35" ht="15.75" hidden="1" customHeight="1" thickBot="1" x14ac:dyDescent="0.3">
      <c r="A367" s="481"/>
      <c r="B367" s="484"/>
      <c r="C367" s="487"/>
      <c r="D367" s="25" t="e">
        <v>#N/A</v>
      </c>
      <c r="E367" s="26" t="s">
        <v>31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2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90">
        <v>0</v>
      </c>
      <c r="AH367" s="191">
        <v>0</v>
      </c>
      <c r="AI367" s="191" t="e">
        <v>#N/A</v>
      </c>
    </row>
    <row r="368" spans="1:35" ht="15.75" hidden="1" customHeight="1" thickBot="1" x14ac:dyDescent="0.3">
      <c r="A368" s="482"/>
      <c r="B368" s="485"/>
      <c r="C368" s="488"/>
      <c r="D368" s="27" t="e">
        <v>#N/A</v>
      </c>
      <c r="E368" s="28" t="s">
        <v>32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92">
        <v>0</v>
      </c>
      <c r="AH368" s="193">
        <v>0</v>
      </c>
      <c r="AI368" s="193" t="e">
        <v>#N/A</v>
      </c>
    </row>
    <row r="369" spans="1:35" ht="15" hidden="1" customHeight="1" x14ac:dyDescent="0.25">
      <c r="A369" s="480">
        <v>73</v>
      </c>
      <c r="B369" s="483" t="e">
        <v>#N/A</v>
      </c>
      <c r="C369" s="486" t="e">
        <v>#N/A</v>
      </c>
      <c r="D369" s="23" t="e">
        <v>#N/A</v>
      </c>
      <c r="E369" s="24" t="s">
        <v>28</v>
      </c>
      <c r="F369" s="243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4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8">
        <v>0</v>
      </c>
      <c r="AH369" s="189">
        <v>0</v>
      </c>
      <c r="AI369" s="189" t="e">
        <v>#N/A</v>
      </c>
    </row>
    <row r="370" spans="1:35" ht="15" hidden="1" customHeight="1" x14ac:dyDescent="0.25">
      <c r="A370" s="481"/>
      <c r="B370" s="484"/>
      <c r="C370" s="487"/>
      <c r="D370" s="25" t="e">
        <v>#N/A</v>
      </c>
      <c r="E370" s="26" t="s">
        <v>29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2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90">
        <v>0</v>
      </c>
      <c r="AH370" s="191">
        <v>0</v>
      </c>
      <c r="AI370" s="191" t="e">
        <v>#N/A</v>
      </c>
    </row>
    <row r="371" spans="1:35" ht="15" hidden="1" customHeight="1" x14ac:dyDescent="0.25">
      <c r="A371" s="481"/>
      <c r="B371" s="484"/>
      <c r="C371" s="487"/>
      <c r="D371" s="25" t="e">
        <v>#N/A</v>
      </c>
      <c r="E371" s="26" t="s">
        <v>30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2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90">
        <v>0</v>
      </c>
      <c r="AH371" s="191">
        <v>0</v>
      </c>
      <c r="AI371" s="191" t="e">
        <v>#N/A</v>
      </c>
    </row>
    <row r="372" spans="1:35" ht="15.75" hidden="1" customHeight="1" thickBot="1" x14ac:dyDescent="0.3">
      <c r="A372" s="481"/>
      <c r="B372" s="484"/>
      <c r="C372" s="487"/>
      <c r="D372" s="25" t="e">
        <v>#N/A</v>
      </c>
      <c r="E372" s="26" t="s">
        <v>31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2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90">
        <v>0</v>
      </c>
      <c r="AH372" s="191">
        <v>0</v>
      </c>
      <c r="AI372" s="191" t="e">
        <v>#N/A</v>
      </c>
    </row>
    <row r="373" spans="1:35" ht="15.75" hidden="1" customHeight="1" thickBot="1" x14ac:dyDescent="0.3">
      <c r="A373" s="482"/>
      <c r="B373" s="485"/>
      <c r="C373" s="488"/>
      <c r="D373" s="27" t="e">
        <v>#N/A</v>
      </c>
      <c r="E373" s="28" t="s">
        <v>32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92">
        <v>0</v>
      </c>
      <c r="AH373" s="193">
        <v>0</v>
      </c>
      <c r="AI373" s="193" t="e">
        <v>#N/A</v>
      </c>
    </row>
    <row r="374" spans="1:35" ht="15" hidden="1" customHeight="1" x14ac:dyDescent="0.25">
      <c r="A374" s="480">
        <v>74</v>
      </c>
      <c r="B374" s="483" t="e">
        <v>#N/A</v>
      </c>
      <c r="C374" s="486" t="e">
        <v>#N/A</v>
      </c>
      <c r="D374" s="23" t="e">
        <v>#N/A</v>
      </c>
      <c r="E374" s="24" t="s">
        <v>28</v>
      </c>
      <c r="F374" s="243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4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8">
        <v>0</v>
      </c>
      <c r="AH374" s="189">
        <v>0</v>
      </c>
      <c r="AI374" s="189" t="e">
        <v>#N/A</v>
      </c>
    </row>
    <row r="375" spans="1:35" ht="15" hidden="1" customHeight="1" x14ac:dyDescent="0.25">
      <c r="A375" s="481"/>
      <c r="B375" s="484"/>
      <c r="C375" s="487"/>
      <c r="D375" s="25" t="e">
        <v>#N/A</v>
      </c>
      <c r="E375" s="26" t="s">
        <v>29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2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90">
        <v>0</v>
      </c>
      <c r="AH375" s="191">
        <v>0</v>
      </c>
      <c r="AI375" s="191" t="e">
        <v>#N/A</v>
      </c>
    </row>
    <row r="376" spans="1:35" ht="15" hidden="1" customHeight="1" x14ac:dyDescent="0.25">
      <c r="A376" s="481"/>
      <c r="B376" s="484"/>
      <c r="C376" s="487"/>
      <c r="D376" s="25" t="e">
        <v>#N/A</v>
      </c>
      <c r="E376" s="26" t="s">
        <v>30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2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90">
        <v>0</v>
      </c>
      <c r="AH376" s="191">
        <v>0</v>
      </c>
      <c r="AI376" s="191" t="e">
        <v>#N/A</v>
      </c>
    </row>
    <row r="377" spans="1:35" ht="15.75" hidden="1" customHeight="1" thickBot="1" x14ac:dyDescent="0.3">
      <c r="A377" s="481"/>
      <c r="B377" s="484"/>
      <c r="C377" s="487"/>
      <c r="D377" s="25" t="e">
        <v>#N/A</v>
      </c>
      <c r="E377" s="26" t="s">
        <v>31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2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90">
        <v>0</v>
      </c>
      <c r="AH377" s="191">
        <v>0</v>
      </c>
      <c r="AI377" s="191" t="e">
        <v>#N/A</v>
      </c>
    </row>
    <row r="378" spans="1:35" ht="15.75" hidden="1" customHeight="1" thickBot="1" x14ac:dyDescent="0.3">
      <c r="A378" s="482"/>
      <c r="B378" s="485"/>
      <c r="C378" s="488"/>
      <c r="D378" s="27" t="e">
        <v>#N/A</v>
      </c>
      <c r="E378" s="28" t="s">
        <v>32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92">
        <v>0</v>
      </c>
      <c r="AH378" s="193">
        <v>0</v>
      </c>
      <c r="AI378" s="193" t="e">
        <v>#N/A</v>
      </c>
    </row>
    <row r="379" spans="1:35" ht="15" hidden="1" customHeight="1" x14ac:dyDescent="0.25">
      <c r="A379" s="480">
        <v>75</v>
      </c>
      <c r="B379" s="483" t="e">
        <v>#N/A</v>
      </c>
      <c r="C379" s="486" t="e">
        <v>#N/A</v>
      </c>
      <c r="D379" s="23" t="e">
        <v>#N/A</v>
      </c>
      <c r="E379" s="24" t="s">
        <v>28</v>
      </c>
      <c r="F379" s="243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4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8">
        <v>0</v>
      </c>
      <c r="AH379" s="189">
        <v>0</v>
      </c>
      <c r="AI379" s="189" t="e">
        <v>#N/A</v>
      </c>
    </row>
    <row r="380" spans="1:35" ht="15" hidden="1" customHeight="1" x14ac:dyDescent="0.25">
      <c r="A380" s="481"/>
      <c r="B380" s="484"/>
      <c r="C380" s="487"/>
      <c r="D380" s="25" t="e">
        <v>#N/A</v>
      </c>
      <c r="E380" s="26" t="s">
        <v>29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2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90">
        <v>0</v>
      </c>
      <c r="AH380" s="191">
        <v>0</v>
      </c>
      <c r="AI380" s="191" t="e">
        <v>#N/A</v>
      </c>
    </row>
    <row r="381" spans="1:35" ht="15" hidden="1" customHeight="1" x14ac:dyDescent="0.25">
      <c r="A381" s="481"/>
      <c r="B381" s="484"/>
      <c r="C381" s="487"/>
      <c r="D381" s="25" t="e">
        <v>#N/A</v>
      </c>
      <c r="E381" s="26" t="s">
        <v>30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2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90">
        <v>0</v>
      </c>
      <c r="AH381" s="191">
        <v>0</v>
      </c>
      <c r="AI381" s="191" t="e">
        <v>#N/A</v>
      </c>
    </row>
    <row r="382" spans="1:35" ht="15.75" hidden="1" customHeight="1" thickBot="1" x14ac:dyDescent="0.3">
      <c r="A382" s="481"/>
      <c r="B382" s="484"/>
      <c r="C382" s="487"/>
      <c r="D382" s="25" t="e">
        <v>#N/A</v>
      </c>
      <c r="E382" s="26" t="s">
        <v>31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2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90">
        <v>0</v>
      </c>
      <c r="AH382" s="191">
        <v>0</v>
      </c>
      <c r="AI382" s="191" t="e">
        <v>#N/A</v>
      </c>
    </row>
    <row r="383" spans="1:35" ht="15.75" hidden="1" customHeight="1" thickBot="1" x14ac:dyDescent="0.3">
      <c r="A383" s="482"/>
      <c r="B383" s="485"/>
      <c r="C383" s="488"/>
      <c r="D383" s="27" t="e">
        <v>#N/A</v>
      </c>
      <c r="E383" s="28" t="s">
        <v>32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92">
        <v>0</v>
      </c>
      <c r="AH383" s="193">
        <v>0</v>
      </c>
      <c r="AI383" s="193" t="e">
        <v>#N/A</v>
      </c>
    </row>
    <row r="384" spans="1:35" ht="15" hidden="1" customHeight="1" x14ac:dyDescent="0.25">
      <c r="A384" s="480">
        <v>76</v>
      </c>
      <c r="B384" s="483" t="e">
        <v>#N/A</v>
      </c>
      <c r="C384" s="486" t="e">
        <v>#N/A</v>
      </c>
      <c r="D384" s="23" t="e">
        <v>#N/A</v>
      </c>
      <c r="E384" s="24" t="s">
        <v>28</v>
      </c>
      <c r="F384" s="243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4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8">
        <v>0</v>
      </c>
      <c r="AH384" s="189">
        <v>0</v>
      </c>
      <c r="AI384" s="189" t="e">
        <v>#N/A</v>
      </c>
    </row>
    <row r="385" spans="1:35" ht="15" hidden="1" customHeight="1" x14ac:dyDescent="0.25">
      <c r="A385" s="481"/>
      <c r="B385" s="484"/>
      <c r="C385" s="487"/>
      <c r="D385" s="25" t="e">
        <v>#N/A</v>
      </c>
      <c r="E385" s="26" t="s">
        <v>29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2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90">
        <v>0</v>
      </c>
      <c r="AH385" s="191">
        <v>0</v>
      </c>
      <c r="AI385" s="191" t="e">
        <v>#N/A</v>
      </c>
    </row>
    <row r="386" spans="1:35" ht="15" hidden="1" customHeight="1" x14ac:dyDescent="0.25">
      <c r="A386" s="481"/>
      <c r="B386" s="484"/>
      <c r="C386" s="487"/>
      <c r="D386" s="25" t="e">
        <v>#N/A</v>
      </c>
      <c r="E386" s="26" t="s">
        <v>30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2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90">
        <v>0</v>
      </c>
      <c r="AH386" s="191">
        <v>0</v>
      </c>
      <c r="AI386" s="191" t="e">
        <v>#N/A</v>
      </c>
    </row>
    <row r="387" spans="1:35" ht="15.75" hidden="1" customHeight="1" thickBot="1" x14ac:dyDescent="0.3">
      <c r="A387" s="481"/>
      <c r="B387" s="484"/>
      <c r="C387" s="487"/>
      <c r="D387" s="25" t="e">
        <v>#N/A</v>
      </c>
      <c r="E387" s="26" t="s">
        <v>31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2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90">
        <v>0</v>
      </c>
      <c r="AH387" s="191">
        <v>0</v>
      </c>
      <c r="AI387" s="191" t="e">
        <v>#N/A</v>
      </c>
    </row>
    <row r="388" spans="1:35" ht="15.75" hidden="1" customHeight="1" thickBot="1" x14ac:dyDescent="0.3">
      <c r="A388" s="482"/>
      <c r="B388" s="485"/>
      <c r="C388" s="488"/>
      <c r="D388" s="27" t="e">
        <v>#N/A</v>
      </c>
      <c r="E388" s="28" t="s">
        <v>32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92">
        <v>0</v>
      </c>
      <c r="AH388" s="193">
        <v>0</v>
      </c>
      <c r="AI388" s="193" t="e">
        <v>#N/A</v>
      </c>
    </row>
    <row r="389" spans="1:35" ht="15" hidden="1" customHeight="1" x14ac:dyDescent="0.25">
      <c r="A389" s="480">
        <v>77</v>
      </c>
      <c r="B389" s="483" t="e">
        <v>#N/A</v>
      </c>
      <c r="C389" s="486" t="e">
        <v>#N/A</v>
      </c>
      <c r="D389" s="23" t="e">
        <v>#N/A</v>
      </c>
      <c r="E389" s="24" t="s">
        <v>28</v>
      </c>
      <c r="F389" s="243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4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8">
        <v>0</v>
      </c>
      <c r="AH389" s="189">
        <v>0</v>
      </c>
      <c r="AI389" s="189" t="e">
        <v>#N/A</v>
      </c>
    </row>
    <row r="390" spans="1:35" ht="15" hidden="1" customHeight="1" x14ac:dyDescent="0.25">
      <c r="A390" s="481"/>
      <c r="B390" s="484"/>
      <c r="C390" s="487"/>
      <c r="D390" s="25" t="e">
        <v>#N/A</v>
      </c>
      <c r="E390" s="26" t="s">
        <v>29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2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90">
        <v>0</v>
      </c>
      <c r="AH390" s="191">
        <v>0</v>
      </c>
      <c r="AI390" s="191" t="e">
        <v>#N/A</v>
      </c>
    </row>
    <row r="391" spans="1:35" ht="15" hidden="1" customHeight="1" x14ac:dyDescent="0.25">
      <c r="A391" s="481"/>
      <c r="B391" s="484"/>
      <c r="C391" s="487"/>
      <c r="D391" s="25" t="e">
        <v>#N/A</v>
      </c>
      <c r="E391" s="26" t="s">
        <v>30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2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90">
        <v>0</v>
      </c>
      <c r="AH391" s="191">
        <v>0</v>
      </c>
      <c r="AI391" s="191" t="e">
        <v>#N/A</v>
      </c>
    </row>
    <row r="392" spans="1:35" ht="15.75" hidden="1" customHeight="1" thickBot="1" x14ac:dyDescent="0.3">
      <c r="A392" s="481"/>
      <c r="B392" s="484"/>
      <c r="C392" s="487"/>
      <c r="D392" s="25" t="e">
        <v>#N/A</v>
      </c>
      <c r="E392" s="26" t="s">
        <v>31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2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90">
        <v>0</v>
      </c>
      <c r="AH392" s="191">
        <v>0</v>
      </c>
      <c r="AI392" s="191" t="e">
        <v>#N/A</v>
      </c>
    </row>
    <row r="393" spans="1:35" ht="15.75" hidden="1" customHeight="1" thickBot="1" x14ac:dyDescent="0.3">
      <c r="A393" s="482"/>
      <c r="B393" s="485"/>
      <c r="C393" s="488"/>
      <c r="D393" s="27" t="e">
        <v>#N/A</v>
      </c>
      <c r="E393" s="28" t="s">
        <v>32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92">
        <v>0</v>
      </c>
      <c r="AH393" s="193">
        <v>0</v>
      </c>
      <c r="AI393" s="193" t="e">
        <v>#N/A</v>
      </c>
    </row>
    <row r="394" spans="1:35" ht="15" hidden="1" customHeight="1" x14ac:dyDescent="0.25">
      <c r="A394" s="480">
        <v>78</v>
      </c>
      <c r="B394" s="483" t="e">
        <v>#N/A</v>
      </c>
      <c r="C394" s="486" t="e">
        <v>#N/A</v>
      </c>
      <c r="D394" s="23" t="e">
        <v>#N/A</v>
      </c>
      <c r="E394" s="24" t="s">
        <v>28</v>
      </c>
      <c r="F394" s="243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4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8">
        <v>0</v>
      </c>
      <c r="AH394" s="189">
        <v>0</v>
      </c>
      <c r="AI394" s="189" t="e">
        <v>#N/A</v>
      </c>
    </row>
    <row r="395" spans="1:35" ht="15" hidden="1" customHeight="1" x14ac:dyDescent="0.25">
      <c r="A395" s="481"/>
      <c r="B395" s="484"/>
      <c r="C395" s="487"/>
      <c r="D395" s="25" t="e">
        <v>#N/A</v>
      </c>
      <c r="E395" s="26" t="s">
        <v>29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2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90">
        <v>0</v>
      </c>
      <c r="AH395" s="191">
        <v>0</v>
      </c>
      <c r="AI395" s="191" t="e">
        <v>#N/A</v>
      </c>
    </row>
    <row r="396" spans="1:35" ht="15" hidden="1" customHeight="1" x14ac:dyDescent="0.25">
      <c r="A396" s="481"/>
      <c r="B396" s="484"/>
      <c r="C396" s="487"/>
      <c r="D396" s="25" t="e">
        <v>#N/A</v>
      </c>
      <c r="E396" s="26" t="s">
        <v>30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2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90">
        <v>0</v>
      </c>
      <c r="AH396" s="191">
        <v>0</v>
      </c>
      <c r="AI396" s="191" t="e">
        <v>#N/A</v>
      </c>
    </row>
    <row r="397" spans="1:35" ht="15.75" hidden="1" customHeight="1" thickBot="1" x14ac:dyDescent="0.3">
      <c r="A397" s="481"/>
      <c r="B397" s="484"/>
      <c r="C397" s="487"/>
      <c r="D397" s="25" t="e">
        <v>#N/A</v>
      </c>
      <c r="E397" s="26" t="s">
        <v>31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2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90">
        <v>0</v>
      </c>
      <c r="AH397" s="191">
        <v>0</v>
      </c>
      <c r="AI397" s="191" t="e">
        <v>#N/A</v>
      </c>
    </row>
    <row r="398" spans="1:35" ht="15.75" hidden="1" customHeight="1" thickBot="1" x14ac:dyDescent="0.3">
      <c r="A398" s="482"/>
      <c r="B398" s="485"/>
      <c r="C398" s="488"/>
      <c r="D398" s="27" t="e">
        <v>#N/A</v>
      </c>
      <c r="E398" s="28" t="s">
        <v>32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92">
        <v>0</v>
      </c>
      <c r="AH398" s="193">
        <v>0</v>
      </c>
      <c r="AI398" s="193" t="e">
        <v>#N/A</v>
      </c>
    </row>
    <row r="399" spans="1:35" ht="15" hidden="1" customHeight="1" x14ac:dyDescent="0.25">
      <c r="A399" s="480">
        <v>79</v>
      </c>
      <c r="B399" s="483" t="e">
        <v>#N/A</v>
      </c>
      <c r="C399" s="486" t="e">
        <v>#N/A</v>
      </c>
      <c r="D399" s="23" t="e">
        <v>#N/A</v>
      </c>
      <c r="E399" s="24" t="s">
        <v>28</v>
      </c>
      <c r="F399" s="243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4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8">
        <v>0</v>
      </c>
      <c r="AH399" s="189">
        <v>0</v>
      </c>
      <c r="AI399" s="189" t="e">
        <v>#N/A</v>
      </c>
    </row>
    <row r="400" spans="1:35" ht="15" hidden="1" customHeight="1" x14ac:dyDescent="0.25">
      <c r="A400" s="481"/>
      <c r="B400" s="484"/>
      <c r="C400" s="487"/>
      <c r="D400" s="25" t="e">
        <v>#N/A</v>
      </c>
      <c r="E400" s="26" t="s">
        <v>29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2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90">
        <v>0</v>
      </c>
      <c r="AH400" s="191">
        <v>0</v>
      </c>
      <c r="AI400" s="191" t="e">
        <v>#N/A</v>
      </c>
    </row>
    <row r="401" spans="1:35" ht="15" hidden="1" customHeight="1" x14ac:dyDescent="0.25">
      <c r="A401" s="481"/>
      <c r="B401" s="484"/>
      <c r="C401" s="487"/>
      <c r="D401" s="25" t="e">
        <v>#N/A</v>
      </c>
      <c r="E401" s="26" t="s">
        <v>30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2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90">
        <v>0</v>
      </c>
      <c r="AH401" s="191">
        <v>0</v>
      </c>
      <c r="AI401" s="191" t="e">
        <v>#N/A</v>
      </c>
    </row>
    <row r="402" spans="1:35" ht="15.75" hidden="1" customHeight="1" thickBot="1" x14ac:dyDescent="0.3">
      <c r="A402" s="481"/>
      <c r="B402" s="484"/>
      <c r="C402" s="487"/>
      <c r="D402" s="25" t="e">
        <v>#N/A</v>
      </c>
      <c r="E402" s="26" t="s">
        <v>31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2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90">
        <v>0</v>
      </c>
      <c r="AH402" s="191">
        <v>0</v>
      </c>
      <c r="AI402" s="191" t="e">
        <v>#N/A</v>
      </c>
    </row>
    <row r="403" spans="1:35" ht="15.75" hidden="1" customHeight="1" thickBot="1" x14ac:dyDescent="0.3">
      <c r="A403" s="482"/>
      <c r="B403" s="485"/>
      <c r="C403" s="488"/>
      <c r="D403" s="27" t="e">
        <v>#N/A</v>
      </c>
      <c r="E403" s="28" t="s">
        <v>32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92">
        <v>0</v>
      </c>
      <c r="AH403" s="193">
        <v>0</v>
      </c>
      <c r="AI403" s="193" t="e">
        <v>#N/A</v>
      </c>
    </row>
    <row r="404" spans="1:35" ht="15" hidden="1" customHeight="1" x14ac:dyDescent="0.25">
      <c r="A404" s="480">
        <v>80</v>
      </c>
      <c r="B404" s="483" t="e">
        <v>#N/A</v>
      </c>
      <c r="C404" s="486" t="e">
        <v>#N/A</v>
      </c>
      <c r="D404" s="23" t="e">
        <v>#N/A</v>
      </c>
      <c r="E404" s="24" t="s">
        <v>28</v>
      </c>
      <c r="F404" s="243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4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8">
        <v>0</v>
      </c>
      <c r="AH404" s="189">
        <v>0</v>
      </c>
      <c r="AI404" s="189" t="e">
        <v>#N/A</v>
      </c>
    </row>
    <row r="405" spans="1:35" ht="15" hidden="1" customHeight="1" x14ac:dyDescent="0.25">
      <c r="A405" s="481"/>
      <c r="B405" s="484"/>
      <c r="C405" s="487"/>
      <c r="D405" s="25" t="e">
        <v>#N/A</v>
      </c>
      <c r="E405" s="26" t="s">
        <v>29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2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90">
        <v>0</v>
      </c>
      <c r="AH405" s="191">
        <v>0</v>
      </c>
      <c r="AI405" s="191" t="e">
        <v>#N/A</v>
      </c>
    </row>
    <row r="406" spans="1:35" ht="15" hidden="1" customHeight="1" x14ac:dyDescent="0.25">
      <c r="A406" s="481"/>
      <c r="B406" s="484"/>
      <c r="C406" s="487"/>
      <c r="D406" s="25" t="e">
        <v>#N/A</v>
      </c>
      <c r="E406" s="26" t="s">
        <v>30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2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90">
        <v>0</v>
      </c>
      <c r="AH406" s="191">
        <v>0</v>
      </c>
      <c r="AI406" s="191" t="e">
        <v>#N/A</v>
      </c>
    </row>
    <row r="407" spans="1:35" ht="15.75" hidden="1" customHeight="1" thickBot="1" x14ac:dyDescent="0.3">
      <c r="A407" s="481"/>
      <c r="B407" s="484"/>
      <c r="C407" s="487"/>
      <c r="D407" s="25" t="e">
        <v>#N/A</v>
      </c>
      <c r="E407" s="26" t="s">
        <v>31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2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90">
        <v>0</v>
      </c>
      <c r="AH407" s="191">
        <v>0</v>
      </c>
      <c r="AI407" s="191" t="e">
        <v>#N/A</v>
      </c>
    </row>
    <row r="408" spans="1:35" ht="15.75" hidden="1" customHeight="1" thickBot="1" x14ac:dyDescent="0.3">
      <c r="A408" s="482"/>
      <c r="B408" s="485"/>
      <c r="C408" s="488"/>
      <c r="D408" s="27" t="e">
        <v>#N/A</v>
      </c>
      <c r="E408" s="28" t="s">
        <v>32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92">
        <v>0</v>
      </c>
      <c r="AH408" s="193">
        <v>0</v>
      </c>
      <c r="AI408" s="193" t="e">
        <v>#N/A</v>
      </c>
    </row>
    <row r="409" spans="1:35" ht="15" customHeight="1" x14ac:dyDescent="0.25">
      <c r="A409" s="480" t="s">
        <v>36</v>
      </c>
      <c r="B409" s="483" t="s">
        <v>797</v>
      </c>
      <c r="C409" s="486" t="s">
        <v>215</v>
      </c>
      <c r="D409" s="23" t="s">
        <v>215</v>
      </c>
      <c r="E409" s="24" t="s">
        <v>28</v>
      </c>
      <c r="F409" s="384">
        <v>6</v>
      </c>
      <c r="G409" s="236">
        <v>5</v>
      </c>
      <c r="H409" s="236">
        <v>4</v>
      </c>
      <c r="I409" s="238">
        <v>5</v>
      </c>
      <c r="J409" s="236">
        <v>4</v>
      </c>
      <c r="K409" s="241">
        <v>2</v>
      </c>
      <c r="L409" s="238">
        <v>7</v>
      </c>
      <c r="M409" s="236">
        <v>4</v>
      </c>
      <c r="N409" s="222">
        <v>3</v>
      </c>
      <c r="O409" s="236">
        <v>4</v>
      </c>
      <c r="P409" s="222">
        <v>3</v>
      </c>
      <c r="Q409" s="222">
        <v>3</v>
      </c>
      <c r="R409" s="222">
        <v>4</v>
      </c>
      <c r="S409" s="222">
        <v>4</v>
      </c>
      <c r="T409" s="238">
        <v>6</v>
      </c>
      <c r="U409" s="238">
        <v>5</v>
      </c>
      <c r="V409" s="222">
        <v>3</v>
      </c>
      <c r="W409" s="381">
        <v>5</v>
      </c>
      <c r="X409" s="226"/>
      <c r="Y409" s="226"/>
      <c r="Z409" s="226"/>
      <c r="AA409" s="226"/>
      <c r="AB409" s="226"/>
      <c r="AC409" s="226"/>
      <c r="AD409" s="226"/>
      <c r="AE409" s="226"/>
      <c r="AF409" s="227"/>
      <c r="AG409" s="188">
        <v>77</v>
      </c>
      <c r="AH409" s="189">
        <v>77</v>
      </c>
      <c r="AI409" s="189">
        <v>5</v>
      </c>
    </row>
    <row r="410" spans="1:35" ht="15" customHeight="1" x14ac:dyDescent="0.25">
      <c r="A410" s="481"/>
      <c r="B410" s="484"/>
      <c r="C410" s="487"/>
      <c r="D410" s="25" t="s">
        <v>215</v>
      </c>
      <c r="E410" s="26" t="s">
        <v>29</v>
      </c>
      <c r="F410" s="230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42"/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90">
        <v>0</v>
      </c>
      <c r="AH410" s="191">
        <v>77</v>
      </c>
      <c r="AI410" s="191" t="s">
        <v>797</v>
      </c>
    </row>
    <row r="411" spans="1:35" ht="15" customHeight="1" x14ac:dyDescent="0.25">
      <c r="A411" s="481"/>
      <c r="B411" s="484"/>
      <c r="C411" s="487"/>
      <c r="D411" s="25" t="s">
        <v>215</v>
      </c>
      <c r="E411" s="26" t="s">
        <v>30</v>
      </c>
      <c r="F411" s="359">
        <v>5</v>
      </c>
      <c r="G411" s="225">
        <v>4</v>
      </c>
      <c r="H411" s="237">
        <v>4</v>
      </c>
      <c r="I411" s="239">
        <v>7</v>
      </c>
      <c r="J411" s="225">
        <v>3</v>
      </c>
      <c r="K411" s="239">
        <v>5</v>
      </c>
      <c r="L411" s="237">
        <v>5</v>
      </c>
      <c r="M411" s="239">
        <v>6</v>
      </c>
      <c r="N411" s="225">
        <v>3</v>
      </c>
      <c r="O411" s="237">
        <v>4</v>
      </c>
      <c r="P411" s="237">
        <v>4</v>
      </c>
      <c r="Q411" s="225">
        <v>3</v>
      </c>
      <c r="R411" s="225">
        <v>4</v>
      </c>
      <c r="S411" s="237">
        <v>5</v>
      </c>
      <c r="T411" s="239">
        <v>6</v>
      </c>
      <c r="U411" s="235">
        <v>2</v>
      </c>
      <c r="V411" s="239">
        <v>5</v>
      </c>
      <c r="W411" s="377">
        <v>3</v>
      </c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90">
        <v>78</v>
      </c>
      <c r="AH411" s="191">
        <v>155</v>
      </c>
      <c r="AI411" s="191" t="s">
        <v>797</v>
      </c>
    </row>
    <row r="412" spans="1:35" ht="15.75" customHeight="1" thickBot="1" x14ac:dyDescent="0.3">
      <c r="A412" s="481"/>
      <c r="B412" s="484"/>
      <c r="C412" s="487"/>
      <c r="D412" s="25" t="s">
        <v>215</v>
      </c>
      <c r="E412" s="26" t="s">
        <v>31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2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90">
        <v>0</v>
      </c>
      <c r="AH412" s="191">
        <v>155</v>
      </c>
      <c r="AI412" s="191" t="s">
        <v>797</v>
      </c>
    </row>
    <row r="413" spans="1:35" ht="15.75" hidden="1" customHeight="1" thickBot="1" x14ac:dyDescent="0.3">
      <c r="A413" s="482"/>
      <c r="B413" s="485"/>
      <c r="C413" s="488"/>
      <c r="D413" s="27" t="s">
        <v>215</v>
      </c>
      <c r="E413" s="28" t="s">
        <v>32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92">
        <v>0</v>
      </c>
      <c r="AH413" s="193">
        <v>155</v>
      </c>
      <c r="AI413" s="193" t="s">
        <v>797</v>
      </c>
    </row>
    <row r="414" spans="1:35" ht="15" hidden="1" customHeight="1" x14ac:dyDescent="0.25">
      <c r="A414" s="480" t="s">
        <v>37</v>
      </c>
      <c r="B414" s="483" t="e">
        <v>#N/A</v>
      </c>
      <c r="C414" s="486" t="e">
        <v>#N/A</v>
      </c>
      <c r="D414" s="23" t="e">
        <v>#N/A</v>
      </c>
      <c r="E414" s="24" t="s">
        <v>28</v>
      </c>
      <c r="F414" s="243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44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8">
        <v>0</v>
      </c>
      <c r="AH414" s="189">
        <v>0</v>
      </c>
      <c r="AI414" s="189" t="e">
        <v>#N/A</v>
      </c>
    </row>
    <row r="415" spans="1:35" ht="15" hidden="1" customHeight="1" x14ac:dyDescent="0.25">
      <c r="A415" s="481"/>
      <c r="B415" s="484"/>
      <c r="C415" s="487"/>
      <c r="D415" s="25" t="e">
        <v>#N/A</v>
      </c>
      <c r="E415" s="26" t="s">
        <v>29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2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90">
        <v>0</v>
      </c>
      <c r="AH415" s="191">
        <v>0</v>
      </c>
      <c r="AI415" s="191" t="e">
        <v>#N/A</v>
      </c>
    </row>
    <row r="416" spans="1:35" ht="15" hidden="1" customHeight="1" x14ac:dyDescent="0.25">
      <c r="A416" s="481"/>
      <c r="B416" s="484"/>
      <c r="C416" s="487"/>
      <c r="D416" s="25" t="e">
        <v>#N/A</v>
      </c>
      <c r="E416" s="26" t="s">
        <v>30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2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90">
        <v>0</v>
      </c>
      <c r="AH416" s="191">
        <v>0</v>
      </c>
      <c r="AI416" s="191" t="e">
        <v>#N/A</v>
      </c>
    </row>
    <row r="417" spans="1:35" ht="15.75" hidden="1" customHeight="1" thickBot="1" x14ac:dyDescent="0.3">
      <c r="A417" s="481"/>
      <c r="B417" s="484"/>
      <c r="C417" s="487"/>
      <c r="D417" s="25" t="e">
        <v>#N/A</v>
      </c>
      <c r="E417" s="26" t="s">
        <v>31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2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90">
        <v>0</v>
      </c>
      <c r="AH417" s="191">
        <v>0</v>
      </c>
      <c r="AI417" s="191" t="e">
        <v>#N/A</v>
      </c>
    </row>
    <row r="418" spans="1:35" ht="15.75" hidden="1" customHeight="1" thickBot="1" x14ac:dyDescent="0.3">
      <c r="A418" s="482"/>
      <c r="B418" s="485"/>
      <c r="C418" s="488"/>
      <c r="D418" s="27" t="e">
        <v>#N/A</v>
      </c>
      <c r="E418" s="28" t="s">
        <v>32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92">
        <v>0</v>
      </c>
      <c r="AH418" s="193">
        <v>0</v>
      </c>
      <c r="AI418" s="193" t="e">
        <v>#N/A</v>
      </c>
    </row>
    <row r="419" spans="1:35" ht="15" hidden="1" customHeight="1" x14ac:dyDescent="0.25">
      <c r="A419" s="480" t="s">
        <v>38</v>
      </c>
      <c r="B419" s="483" t="e">
        <v>#N/A</v>
      </c>
      <c r="C419" s="486" t="e">
        <v>#N/A</v>
      </c>
      <c r="D419" s="23" t="e">
        <v>#N/A</v>
      </c>
      <c r="E419" s="24" t="s">
        <v>28</v>
      </c>
      <c r="F419" s="243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4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8">
        <v>0</v>
      </c>
      <c r="AH419" s="189">
        <v>0</v>
      </c>
      <c r="AI419" s="189" t="e">
        <v>#N/A</v>
      </c>
    </row>
    <row r="420" spans="1:35" ht="15" hidden="1" customHeight="1" x14ac:dyDescent="0.25">
      <c r="A420" s="481"/>
      <c r="B420" s="484"/>
      <c r="C420" s="487"/>
      <c r="D420" s="25" t="e">
        <v>#N/A</v>
      </c>
      <c r="E420" s="26" t="s">
        <v>29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2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90">
        <v>0</v>
      </c>
      <c r="AH420" s="191">
        <v>0</v>
      </c>
      <c r="AI420" s="191" t="e">
        <v>#N/A</v>
      </c>
    </row>
    <row r="421" spans="1:35" ht="15" hidden="1" customHeight="1" x14ac:dyDescent="0.25">
      <c r="A421" s="481"/>
      <c r="B421" s="484"/>
      <c r="C421" s="487"/>
      <c r="D421" s="25" t="e">
        <v>#N/A</v>
      </c>
      <c r="E421" s="26" t="s">
        <v>30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2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90">
        <v>0</v>
      </c>
      <c r="AH421" s="191">
        <v>0</v>
      </c>
      <c r="AI421" s="191" t="e">
        <v>#N/A</v>
      </c>
    </row>
    <row r="422" spans="1:35" ht="15.75" hidden="1" customHeight="1" thickBot="1" x14ac:dyDescent="0.3">
      <c r="A422" s="481"/>
      <c r="B422" s="484"/>
      <c r="C422" s="487"/>
      <c r="D422" s="25" t="e">
        <v>#N/A</v>
      </c>
      <c r="E422" s="26" t="s">
        <v>31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2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90">
        <v>0</v>
      </c>
      <c r="AH422" s="191">
        <v>0</v>
      </c>
      <c r="AI422" s="191" t="e">
        <v>#N/A</v>
      </c>
    </row>
    <row r="423" spans="1:35" ht="15.75" hidden="1" customHeight="1" thickBot="1" x14ac:dyDescent="0.3">
      <c r="A423" s="482"/>
      <c r="B423" s="485"/>
      <c r="C423" s="488"/>
      <c r="D423" s="27" t="e">
        <v>#N/A</v>
      </c>
      <c r="E423" s="28" t="s">
        <v>32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92">
        <v>0</v>
      </c>
      <c r="AH423" s="193">
        <v>0</v>
      </c>
      <c r="AI423" s="193" t="e">
        <v>#N/A</v>
      </c>
    </row>
    <row r="424" spans="1:35" ht="15" hidden="1" customHeight="1" x14ac:dyDescent="0.25">
      <c r="A424" s="480" t="s">
        <v>39</v>
      </c>
      <c r="B424" s="483" t="e">
        <v>#N/A</v>
      </c>
      <c r="C424" s="486" t="e">
        <v>#N/A</v>
      </c>
      <c r="D424" s="23" t="e">
        <v>#N/A</v>
      </c>
      <c r="E424" s="24" t="s">
        <v>28</v>
      </c>
      <c r="F424" s="243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4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8">
        <v>0</v>
      </c>
      <c r="AH424" s="189">
        <v>0</v>
      </c>
      <c r="AI424" s="189" t="e">
        <v>#N/A</v>
      </c>
    </row>
    <row r="425" spans="1:35" ht="15" hidden="1" customHeight="1" x14ac:dyDescent="0.25">
      <c r="A425" s="481"/>
      <c r="B425" s="484"/>
      <c r="C425" s="487"/>
      <c r="D425" s="25" t="e">
        <v>#N/A</v>
      </c>
      <c r="E425" s="26" t="s">
        <v>29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2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90">
        <v>0</v>
      </c>
      <c r="AH425" s="191">
        <v>0</v>
      </c>
      <c r="AI425" s="191" t="e">
        <v>#N/A</v>
      </c>
    </row>
    <row r="426" spans="1:35" ht="15" hidden="1" customHeight="1" x14ac:dyDescent="0.25">
      <c r="A426" s="481"/>
      <c r="B426" s="484"/>
      <c r="C426" s="487"/>
      <c r="D426" s="25" t="e">
        <v>#N/A</v>
      </c>
      <c r="E426" s="26" t="s">
        <v>30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2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90">
        <v>0</v>
      </c>
      <c r="AH426" s="191">
        <v>0</v>
      </c>
      <c r="AI426" s="191" t="e">
        <v>#N/A</v>
      </c>
    </row>
    <row r="427" spans="1:35" ht="15.75" hidden="1" customHeight="1" thickBot="1" x14ac:dyDescent="0.3">
      <c r="A427" s="481"/>
      <c r="B427" s="484"/>
      <c r="C427" s="487"/>
      <c r="D427" s="25" t="e">
        <v>#N/A</v>
      </c>
      <c r="E427" s="26" t="s">
        <v>31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2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90">
        <v>0</v>
      </c>
      <c r="AH427" s="191">
        <v>0</v>
      </c>
      <c r="AI427" s="191" t="e">
        <v>#N/A</v>
      </c>
    </row>
    <row r="428" spans="1:35" ht="15.75" hidden="1" customHeight="1" thickBot="1" x14ac:dyDescent="0.3">
      <c r="A428" s="482"/>
      <c r="B428" s="485"/>
      <c r="C428" s="488"/>
      <c r="D428" s="27" t="e">
        <v>#N/A</v>
      </c>
      <c r="E428" s="28" t="s">
        <v>32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92">
        <v>0</v>
      </c>
      <c r="AH428" s="193">
        <v>0</v>
      </c>
      <c r="AI428" s="193" t="e">
        <v>#N/A</v>
      </c>
    </row>
    <row r="429" spans="1:35" ht="15" hidden="1" customHeight="1" x14ac:dyDescent="0.25">
      <c r="A429" s="480" t="s">
        <v>40</v>
      </c>
      <c r="B429" s="483" t="e">
        <v>#N/A</v>
      </c>
      <c r="C429" s="486" t="e">
        <v>#N/A</v>
      </c>
      <c r="D429" s="23" t="e">
        <v>#N/A</v>
      </c>
      <c r="E429" s="24" t="s">
        <v>28</v>
      </c>
      <c r="F429" s="243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4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8">
        <v>0</v>
      </c>
      <c r="AH429" s="189">
        <v>0</v>
      </c>
      <c r="AI429" s="189" t="e">
        <v>#N/A</v>
      </c>
    </row>
    <row r="430" spans="1:35" ht="15" hidden="1" customHeight="1" x14ac:dyDescent="0.25">
      <c r="A430" s="481"/>
      <c r="B430" s="484"/>
      <c r="C430" s="487"/>
      <c r="D430" s="25" t="e">
        <v>#N/A</v>
      </c>
      <c r="E430" s="26" t="s">
        <v>29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2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90">
        <v>0</v>
      </c>
      <c r="AH430" s="191">
        <v>0</v>
      </c>
      <c r="AI430" s="191" t="e">
        <v>#N/A</v>
      </c>
    </row>
    <row r="431" spans="1:35" ht="15" hidden="1" customHeight="1" x14ac:dyDescent="0.25">
      <c r="A431" s="481"/>
      <c r="B431" s="484"/>
      <c r="C431" s="487"/>
      <c r="D431" s="25" t="e">
        <v>#N/A</v>
      </c>
      <c r="E431" s="26" t="s">
        <v>30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2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90">
        <v>0</v>
      </c>
      <c r="AH431" s="191">
        <v>0</v>
      </c>
      <c r="AI431" s="191" t="e">
        <v>#N/A</v>
      </c>
    </row>
    <row r="432" spans="1:35" ht="15.75" hidden="1" customHeight="1" thickBot="1" x14ac:dyDescent="0.3">
      <c r="A432" s="481"/>
      <c r="B432" s="484"/>
      <c r="C432" s="487"/>
      <c r="D432" s="25" t="e">
        <v>#N/A</v>
      </c>
      <c r="E432" s="26" t="s">
        <v>31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2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90">
        <v>0</v>
      </c>
      <c r="AH432" s="191">
        <v>0</v>
      </c>
      <c r="AI432" s="191" t="e">
        <v>#N/A</v>
      </c>
    </row>
    <row r="433" spans="1:35" ht="15.75" hidden="1" customHeight="1" thickBot="1" x14ac:dyDescent="0.3">
      <c r="A433" s="482"/>
      <c r="B433" s="485"/>
      <c r="C433" s="488"/>
      <c r="D433" s="27" t="e">
        <v>#N/A</v>
      </c>
      <c r="E433" s="28" t="s">
        <v>32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92">
        <v>0</v>
      </c>
      <c r="AH433" s="193">
        <v>0</v>
      </c>
      <c r="AI433" s="193" t="e">
        <v>#N/A</v>
      </c>
    </row>
    <row r="434" spans="1:35" ht="15" hidden="1" customHeight="1" x14ac:dyDescent="0.25">
      <c r="A434" s="480" t="s">
        <v>41</v>
      </c>
      <c r="B434" s="483" t="e">
        <v>#N/A</v>
      </c>
      <c r="C434" s="486" t="e">
        <v>#N/A</v>
      </c>
      <c r="D434" s="23" t="e">
        <v>#N/A</v>
      </c>
      <c r="E434" s="24" t="s">
        <v>28</v>
      </c>
      <c r="F434" s="243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4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8">
        <v>0</v>
      </c>
      <c r="AH434" s="189">
        <v>0</v>
      </c>
      <c r="AI434" s="189" t="e">
        <v>#N/A</v>
      </c>
    </row>
    <row r="435" spans="1:35" ht="15" hidden="1" customHeight="1" x14ac:dyDescent="0.25">
      <c r="A435" s="481"/>
      <c r="B435" s="484"/>
      <c r="C435" s="487"/>
      <c r="D435" s="25" t="e">
        <v>#N/A</v>
      </c>
      <c r="E435" s="26" t="s">
        <v>29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2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90">
        <v>0</v>
      </c>
      <c r="AH435" s="191">
        <v>0</v>
      </c>
      <c r="AI435" s="191" t="e">
        <v>#N/A</v>
      </c>
    </row>
    <row r="436" spans="1:35" ht="15" hidden="1" customHeight="1" x14ac:dyDescent="0.25">
      <c r="A436" s="481"/>
      <c r="B436" s="484"/>
      <c r="C436" s="487"/>
      <c r="D436" s="25" t="e">
        <v>#N/A</v>
      </c>
      <c r="E436" s="26" t="s">
        <v>30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2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90">
        <v>0</v>
      </c>
      <c r="AH436" s="191">
        <v>0</v>
      </c>
      <c r="AI436" s="191" t="e">
        <v>#N/A</v>
      </c>
    </row>
    <row r="437" spans="1:35" ht="15.75" hidden="1" customHeight="1" thickBot="1" x14ac:dyDescent="0.3">
      <c r="A437" s="481"/>
      <c r="B437" s="484"/>
      <c r="C437" s="487"/>
      <c r="D437" s="25" t="e">
        <v>#N/A</v>
      </c>
      <c r="E437" s="26" t="s">
        <v>31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2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90">
        <v>0</v>
      </c>
      <c r="AH437" s="191">
        <v>0</v>
      </c>
      <c r="AI437" s="191" t="e">
        <v>#N/A</v>
      </c>
    </row>
    <row r="438" spans="1:35" ht="15.75" hidden="1" customHeight="1" thickBot="1" x14ac:dyDescent="0.3">
      <c r="A438" s="482"/>
      <c r="B438" s="485"/>
      <c r="C438" s="488"/>
      <c r="D438" s="27" t="e">
        <v>#N/A</v>
      </c>
      <c r="E438" s="28" t="s">
        <v>32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92">
        <v>0</v>
      </c>
      <c r="AH438" s="193">
        <v>0</v>
      </c>
      <c r="AI438" s="193" t="e">
        <v>#N/A</v>
      </c>
    </row>
    <row r="439" spans="1:35" ht="15" hidden="1" customHeight="1" x14ac:dyDescent="0.25">
      <c r="A439" s="480" t="s">
        <v>42</v>
      </c>
      <c r="B439" s="483" t="e">
        <v>#N/A</v>
      </c>
      <c r="C439" s="486" t="e">
        <v>#N/A</v>
      </c>
      <c r="D439" s="23" t="e">
        <v>#N/A</v>
      </c>
      <c r="E439" s="24" t="s">
        <v>28</v>
      </c>
      <c r="F439" s="243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4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8">
        <v>0</v>
      </c>
      <c r="AH439" s="189">
        <v>0</v>
      </c>
      <c r="AI439" s="189" t="e">
        <v>#N/A</v>
      </c>
    </row>
    <row r="440" spans="1:35" ht="15" hidden="1" customHeight="1" x14ac:dyDescent="0.25">
      <c r="A440" s="481"/>
      <c r="B440" s="484"/>
      <c r="C440" s="487"/>
      <c r="D440" s="25" t="e">
        <v>#N/A</v>
      </c>
      <c r="E440" s="26" t="s">
        <v>29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2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90">
        <v>0</v>
      </c>
      <c r="AH440" s="191">
        <v>0</v>
      </c>
      <c r="AI440" s="191" t="e">
        <v>#N/A</v>
      </c>
    </row>
    <row r="441" spans="1:35" ht="15" hidden="1" customHeight="1" x14ac:dyDescent="0.25">
      <c r="A441" s="481"/>
      <c r="B441" s="484"/>
      <c r="C441" s="487"/>
      <c r="D441" s="25" t="e">
        <v>#N/A</v>
      </c>
      <c r="E441" s="26" t="s">
        <v>30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2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90">
        <v>0</v>
      </c>
      <c r="AH441" s="191">
        <v>0</v>
      </c>
      <c r="AI441" s="191" t="e">
        <v>#N/A</v>
      </c>
    </row>
    <row r="442" spans="1:35" ht="15.75" hidden="1" customHeight="1" thickBot="1" x14ac:dyDescent="0.3">
      <c r="A442" s="481"/>
      <c r="B442" s="484"/>
      <c r="C442" s="487"/>
      <c r="D442" s="25" t="e">
        <v>#N/A</v>
      </c>
      <c r="E442" s="26" t="s">
        <v>31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2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90">
        <v>0</v>
      </c>
      <c r="AH442" s="191">
        <v>0</v>
      </c>
      <c r="AI442" s="191" t="e">
        <v>#N/A</v>
      </c>
    </row>
    <row r="443" spans="1:35" ht="15.75" hidden="1" customHeight="1" thickBot="1" x14ac:dyDescent="0.3">
      <c r="A443" s="482"/>
      <c r="B443" s="485"/>
      <c r="C443" s="488"/>
      <c r="D443" s="27" t="e">
        <v>#N/A</v>
      </c>
      <c r="E443" s="28" t="s">
        <v>32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92">
        <v>0</v>
      </c>
      <c r="AH443" s="193">
        <v>0</v>
      </c>
      <c r="AI443" s="193" t="e">
        <v>#N/A</v>
      </c>
    </row>
    <row r="444" spans="1:35" ht="15" hidden="1" customHeight="1" x14ac:dyDescent="0.25">
      <c r="A444" s="480" t="s">
        <v>43</v>
      </c>
      <c r="B444" s="483" t="e">
        <v>#N/A</v>
      </c>
      <c r="C444" s="486" t="e">
        <v>#N/A</v>
      </c>
      <c r="D444" s="23" t="e">
        <v>#N/A</v>
      </c>
      <c r="E444" s="24" t="s">
        <v>28</v>
      </c>
      <c r="F444" s="243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4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8">
        <v>0</v>
      </c>
      <c r="AH444" s="189">
        <v>0</v>
      </c>
      <c r="AI444" s="189" t="e">
        <v>#N/A</v>
      </c>
    </row>
    <row r="445" spans="1:35" ht="15" hidden="1" customHeight="1" x14ac:dyDescent="0.25">
      <c r="A445" s="481"/>
      <c r="B445" s="484"/>
      <c r="C445" s="487"/>
      <c r="D445" s="25" t="e">
        <v>#N/A</v>
      </c>
      <c r="E445" s="26" t="s">
        <v>29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2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90">
        <v>0</v>
      </c>
      <c r="AH445" s="191">
        <v>0</v>
      </c>
      <c r="AI445" s="191" t="e">
        <v>#N/A</v>
      </c>
    </row>
    <row r="446" spans="1:35" ht="15" hidden="1" customHeight="1" x14ac:dyDescent="0.25">
      <c r="A446" s="481"/>
      <c r="B446" s="484"/>
      <c r="C446" s="487"/>
      <c r="D446" s="25" t="e">
        <v>#N/A</v>
      </c>
      <c r="E446" s="26" t="s">
        <v>30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2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90">
        <v>0</v>
      </c>
      <c r="AH446" s="191">
        <v>0</v>
      </c>
      <c r="AI446" s="191" t="e">
        <v>#N/A</v>
      </c>
    </row>
    <row r="447" spans="1:35" ht="15.75" hidden="1" customHeight="1" thickBot="1" x14ac:dyDescent="0.3">
      <c r="A447" s="481"/>
      <c r="B447" s="484"/>
      <c r="C447" s="487"/>
      <c r="D447" s="25" t="e">
        <v>#N/A</v>
      </c>
      <c r="E447" s="26" t="s">
        <v>31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2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90">
        <v>0</v>
      </c>
      <c r="AH447" s="191">
        <v>0</v>
      </c>
      <c r="AI447" s="191" t="e">
        <v>#N/A</v>
      </c>
    </row>
    <row r="448" spans="1:35" ht="15.75" hidden="1" customHeight="1" thickBot="1" x14ac:dyDescent="0.3">
      <c r="A448" s="482"/>
      <c r="B448" s="484"/>
      <c r="C448" s="487"/>
      <c r="D448" s="25" t="e">
        <v>#N/A</v>
      </c>
      <c r="E448" s="26" t="s">
        <v>32</v>
      </c>
      <c r="F448" s="230"/>
      <c r="G448" s="228"/>
      <c r="H448" s="228"/>
      <c r="I448" s="228"/>
      <c r="J448" s="228"/>
      <c r="K448" s="228"/>
      <c r="L448" s="228"/>
      <c r="M448" s="228"/>
      <c r="N448" s="228"/>
      <c r="O448" s="228"/>
      <c r="P448" s="228"/>
      <c r="Q448" s="228"/>
      <c r="R448" s="228"/>
      <c r="S448" s="228"/>
      <c r="T448" s="228"/>
      <c r="U448" s="228"/>
      <c r="V448" s="228"/>
      <c r="W448" s="242"/>
      <c r="X448" s="228"/>
      <c r="Y448" s="228"/>
      <c r="Z448" s="228"/>
      <c r="AA448" s="228"/>
      <c r="AB448" s="228"/>
      <c r="AC448" s="228"/>
      <c r="AD448" s="228"/>
      <c r="AE448" s="228"/>
      <c r="AF448" s="229"/>
      <c r="AG448" s="190">
        <v>0</v>
      </c>
      <c r="AH448" s="191">
        <v>0</v>
      </c>
      <c r="AI448" s="193" t="e">
        <v>#N/A</v>
      </c>
    </row>
    <row r="449" spans="1:35" s="200" customFormat="1" x14ac:dyDescent="0.25">
      <c r="A449" s="65"/>
      <c r="B449" s="251"/>
      <c r="C449" s="251"/>
      <c r="D449" s="252"/>
      <c r="E449" s="253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355"/>
      <c r="Z449" s="355"/>
      <c r="AA449" s="201"/>
      <c r="AB449" s="201"/>
      <c r="AC449" s="201"/>
      <c r="AD449" s="201"/>
      <c r="AE449" s="201"/>
      <c r="AF449" s="201"/>
      <c r="AG449" s="254"/>
      <c r="AH449" s="255"/>
      <c r="AI449" s="255"/>
    </row>
    <row r="450" spans="1:35" s="200" customFormat="1" x14ac:dyDescent="0.25">
      <c r="A450" s="65"/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7"/>
      <c r="Z450" s="357"/>
      <c r="AA450" s="197"/>
      <c r="AB450" s="197"/>
      <c r="AC450" s="197"/>
      <c r="AD450" s="197"/>
      <c r="AE450" s="197"/>
      <c r="AF450" s="197"/>
      <c r="AG450" s="65"/>
    </row>
    <row r="451" spans="1:35" s="200" customFormat="1" x14ac:dyDescent="0.25">
      <c r="A451" s="65"/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7"/>
      <c r="Z451" s="357"/>
      <c r="AA451" s="197"/>
      <c r="AB451" s="197"/>
      <c r="AC451" s="197"/>
      <c r="AD451" s="197"/>
      <c r="AE451" s="197"/>
      <c r="AF451" s="197"/>
      <c r="AG451" s="65"/>
    </row>
    <row r="452" spans="1:35" s="200" customFormat="1" x14ac:dyDescent="0.25">
      <c r="A452" s="65"/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7"/>
      <c r="Z452" s="357"/>
      <c r="AA452" s="197"/>
      <c r="AB452" s="197"/>
      <c r="AC452" s="197"/>
      <c r="AD452" s="197"/>
      <c r="AE452" s="197"/>
      <c r="AF452" s="197"/>
      <c r="AG452" s="65"/>
    </row>
    <row r="453" spans="1:35" s="200" customFormat="1" x14ac:dyDescent="0.25">
      <c r="A453" s="65"/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7"/>
      <c r="Z453" s="357"/>
      <c r="AA453" s="197"/>
      <c r="AB453" s="197"/>
      <c r="AC453" s="197"/>
      <c r="AD453" s="197"/>
      <c r="AE453" s="197"/>
      <c r="AF453" s="197"/>
      <c r="AG453" s="65"/>
    </row>
    <row r="454" spans="1:35" s="200" customFormat="1" x14ac:dyDescent="0.25">
      <c r="A454" s="65"/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7"/>
      <c r="Z454" s="357"/>
      <c r="AA454" s="197"/>
      <c r="AB454" s="197"/>
      <c r="AC454" s="197"/>
      <c r="AD454" s="197"/>
      <c r="AE454" s="197"/>
      <c r="AF454" s="197"/>
      <c r="AG454" s="65"/>
    </row>
    <row r="455" spans="1:35" s="200" customFormat="1" x14ac:dyDescent="0.25">
      <c r="A455" s="65"/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7"/>
      <c r="Z455" s="357"/>
      <c r="AA455" s="197"/>
      <c r="AB455" s="197"/>
      <c r="AC455" s="197"/>
      <c r="AD455" s="197"/>
      <c r="AE455" s="197"/>
      <c r="AF455" s="197"/>
      <c r="AG455" s="65"/>
    </row>
    <row r="456" spans="1:35" s="200" customFormat="1" x14ac:dyDescent="0.25">
      <c r="A456" s="65"/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7"/>
      <c r="Z456" s="357"/>
      <c r="AA456" s="197"/>
      <c r="AB456" s="197"/>
      <c r="AC456" s="197"/>
      <c r="AD456" s="197"/>
      <c r="AE456" s="197"/>
      <c r="AF456" s="197"/>
      <c r="AG456" s="65"/>
    </row>
    <row r="457" spans="1:35" s="200" customFormat="1" x14ac:dyDescent="0.25">
      <c r="A457" s="65"/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7"/>
      <c r="Z457" s="357"/>
      <c r="AA457" s="197"/>
      <c r="AB457" s="197"/>
      <c r="AC457" s="197"/>
      <c r="AD457" s="197"/>
      <c r="AE457" s="197"/>
      <c r="AF457" s="197"/>
      <c r="AG457" s="65"/>
    </row>
    <row r="458" spans="1:35" s="200" customFormat="1" x14ac:dyDescent="0.25">
      <c r="A458" s="65"/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7"/>
      <c r="Z458" s="357"/>
      <c r="AA458" s="197"/>
      <c r="AB458" s="197"/>
      <c r="AC458" s="197"/>
      <c r="AD458" s="197"/>
      <c r="AE458" s="197"/>
      <c r="AF458" s="197"/>
      <c r="AG458" s="65"/>
    </row>
    <row r="459" spans="1:35" s="200" customFormat="1" x14ac:dyDescent="0.25">
      <c r="A459" s="65"/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7"/>
      <c r="Z459" s="357"/>
      <c r="AA459" s="197"/>
      <c r="AB459" s="197"/>
      <c r="AC459" s="197"/>
      <c r="AD459" s="197"/>
      <c r="AE459" s="197"/>
      <c r="AF459" s="197"/>
      <c r="AG459" s="65"/>
    </row>
    <row r="460" spans="1:35" s="200" customFormat="1" x14ac:dyDescent="0.25">
      <c r="A460" s="65"/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7"/>
      <c r="Z460" s="357"/>
      <c r="AA460" s="197"/>
      <c r="AB460" s="197"/>
      <c r="AC460" s="197"/>
      <c r="AD460" s="197"/>
      <c r="AE460" s="197"/>
      <c r="AF460" s="197"/>
      <c r="AG460" s="65"/>
    </row>
    <row r="461" spans="1:35" s="200" customFormat="1" x14ac:dyDescent="0.25">
      <c r="A461" s="65"/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7"/>
      <c r="Z461" s="357"/>
      <c r="AA461" s="197"/>
      <c r="AB461" s="197"/>
      <c r="AC461" s="197"/>
      <c r="AD461" s="197"/>
      <c r="AE461" s="197"/>
      <c r="AF461" s="197"/>
      <c r="AG461" s="65"/>
    </row>
    <row r="462" spans="1:35" s="200" customFormat="1" x14ac:dyDescent="0.25">
      <c r="A462" s="65"/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7"/>
      <c r="Z462" s="357"/>
      <c r="AA462" s="197"/>
      <c r="AB462" s="197"/>
      <c r="AC462" s="197"/>
      <c r="AD462" s="197"/>
      <c r="AE462" s="197"/>
      <c r="AF462" s="197"/>
      <c r="AG462" s="65"/>
    </row>
    <row r="463" spans="1:35" s="200" customFormat="1" x14ac:dyDescent="0.25">
      <c r="A463" s="65"/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7"/>
      <c r="Z463" s="357"/>
      <c r="AA463" s="197"/>
      <c r="AB463" s="197"/>
      <c r="AC463" s="197"/>
      <c r="AD463" s="197"/>
      <c r="AE463" s="197"/>
      <c r="AF463" s="197"/>
      <c r="AG463" s="65"/>
    </row>
    <row r="464" spans="1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7"/>
      <c r="Z464" s="357"/>
      <c r="AA464" s="197"/>
      <c r="AB464" s="197"/>
      <c r="AC464" s="197"/>
      <c r="AD464" s="197"/>
      <c r="AE464" s="197"/>
      <c r="AF464" s="197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7"/>
      <c r="Z465" s="357"/>
      <c r="AA465" s="197"/>
      <c r="AB465" s="197"/>
      <c r="AC465" s="197"/>
      <c r="AD465" s="197"/>
      <c r="AE465" s="197"/>
      <c r="AF465" s="197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7"/>
      <c r="Z466" s="357"/>
      <c r="AA466" s="197"/>
      <c r="AB466" s="197"/>
      <c r="AC466" s="197"/>
      <c r="AD466" s="197"/>
      <c r="AE466" s="197"/>
      <c r="AF466" s="197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7"/>
      <c r="Z467" s="357"/>
      <c r="AA467" s="197"/>
      <c r="AB467" s="197"/>
      <c r="AC467" s="197"/>
      <c r="AD467" s="197"/>
      <c r="AE467" s="197"/>
      <c r="AF467" s="197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7"/>
      <c r="Z468" s="357"/>
      <c r="AA468" s="197"/>
      <c r="AB468" s="197"/>
      <c r="AC468" s="197"/>
      <c r="AD468" s="197"/>
      <c r="AE468" s="197"/>
      <c r="AF468" s="197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7"/>
      <c r="Z469" s="357"/>
      <c r="AA469" s="197"/>
      <c r="AB469" s="197"/>
      <c r="AC469" s="197"/>
      <c r="AD469" s="197"/>
      <c r="AE469" s="197"/>
      <c r="AF469" s="197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7"/>
      <c r="Z470" s="357"/>
      <c r="AA470" s="197"/>
      <c r="AB470" s="197"/>
      <c r="AC470" s="197"/>
      <c r="AD470" s="197"/>
      <c r="AE470" s="197"/>
      <c r="AF470" s="197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7"/>
      <c r="Z471" s="357"/>
      <c r="AA471" s="197"/>
      <c r="AB471" s="197"/>
      <c r="AC471" s="197"/>
      <c r="AD471" s="197"/>
      <c r="AE471" s="197"/>
      <c r="AF471" s="197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7"/>
      <c r="Z472" s="357"/>
      <c r="AA472" s="197"/>
      <c r="AB472" s="197"/>
      <c r="AC472" s="197"/>
      <c r="AD472" s="197"/>
      <c r="AE472" s="197"/>
      <c r="AF472" s="197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7"/>
      <c r="Z473" s="357"/>
      <c r="AA473" s="197"/>
      <c r="AB473" s="197"/>
      <c r="AC473" s="197"/>
      <c r="AD473" s="197"/>
      <c r="AE473" s="197"/>
      <c r="AF473" s="197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7"/>
      <c r="Z474" s="357"/>
      <c r="AA474" s="197"/>
      <c r="AB474" s="197"/>
      <c r="AC474" s="197"/>
      <c r="AD474" s="197"/>
      <c r="AE474" s="197"/>
      <c r="AF474" s="197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7"/>
      <c r="Z475" s="357"/>
      <c r="AA475" s="197"/>
      <c r="AB475" s="197"/>
      <c r="AC475" s="197"/>
      <c r="AD475" s="197"/>
      <c r="AE475" s="197"/>
      <c r="AF475" s="197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7"/>
      <c r="Z476" s="357"/>
      <c r="AA476" s="197"/>
      <c r="AB476" s="197"/>
      <c r="AC476" s="197"/>
      <c r="AD476" s="197"/>
      <c r="AE476" s="197"/>
      <c r="AF476" s="197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7"/>
      <c r="Z477" s="357"/>
      <c r="AA477" s="197"/>
      <c r="AB477" s="197"/>
      <c r="AC477" s="197"/>
      <c r="AD477" s="197"/>
      <c r="AE477" s="197"/>
      <c r="AF477" s="197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7"/>
      <c r="Z478" s="357"/>
      <c r="AA478" s="197"/>
      <c r="AB478" s="197"/>
      <c r="AC478" s="197"/>
      <c r="AD478" s="197"/>
      <c r="AE478" s="197"/>
      <c r="AF478" s="197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7"/>
      <c r="Z479" s="357"/>
      <c r="AA479" s="197"/>
      <c r="AB479" s="197"/>
      <c r="AC479" s="197"/>
      <c r="AD479" s="197"/>
      <c r="AE479" s="197"/>
      <c r="AF479" s="197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7"/>
      <c r="Z480" s="357"/>
      <c r="AA480" s="197"/>
      <c r="AB480" s="197"/>
      <c r="AC480" s="197"/>
      <c r="AD480" s="197"/>
      <c r="AE480" s="197"/>
      <c r="AF480" s="197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7"/>
      <c r="Z481" s="357"/>
      <c r="AA481" s="197"/>
      <c r="AB481" s="197"/>
      <c r="AC481" s="197"/>
      <c r="AD481" s="197"/>
      <c r="AE481" s="197"/>
      <c r="AF481" s="197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7"/>
      <c r="Z482" s="357"/>
      <c r="AA482" s="197"/>
      <c r="AB482" s="197"/>
      <c r="AC482" s="197"/>
      <c r="AD482" s="197"/>
      <c r="AE482" s="197"/>
      <c r="AF482" s="197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7"/>
      <c r="Z483" s="357"/>
      <c r="AA483" s="197"/>
      <c r="AB483" s="197"/>
      <c r="AC483" s="197"/>
      <c r="AD483" s="197"/>
      <c r="AE483" s="197"/>
      <c r="AF483" s="197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7"/>
      <c r="Z484" s="357"/>
      <c r="AA484" s="197"/>
      <c r="AB484" s="197"/>
      <c r="AC484" s="197"/>
      <c r="AD484" s="197"/>
      <c r="AE484" s="197"/>
      <c r="AF484" s="197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7"/>
      <c r="Z485" s="357"/>
      <c r="AA485" s="197"/>
      <c r="AB485" s="197"/>
      <c r="AC485" s="197"/>
      <c r="AD485" s="197"/>
      <c r="AE485" s="197"/>
      <c r="AF485" s="197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7"/>
      <c r="Z486" s="357"/>
      <c r="AA486" s="197"/>
      <c r="AB486" s="197"/>
      <c r="AC486" s="197"/>
      <c r="AD486" s="197"/>
      <c r="AE486" s="197"/>
      <c r="AF486" s="197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7"/>
      <c r="Z487" s="357"/>
      <c r="AA487" s="197"/>
      <c r="AB487" s="197"/>
      <c r="AC487" s="197"/>
      <c r="AD487" s="197"/>
      <c r="AE487" s="197"/>
      <c r="AF487" s="197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7"/>
      <c r="Z488" s="357"/>
      <c r="AA488" s="197"/>
      <c r="AB488" s="197"/>
      <c r="AC488" s="197"/>
      <c r="AD488" s="197"/>
      <c r="AE488" s="197"/>
      <c r="AF488" s="197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7"/>
      <c r="Z489" s="357"/>
      <c r="AA489" s="197"/>
      <c r="AB489" s="197"/>
      <c r="AC489" s="197"/>
      <c r="AD489" s="197"/>
      <c r="AE489" s="197"/>
      <c r="AF489" s="197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7"/>
      <c r="Z490" s="357"/>
      <c r="AA490" s="197"/>
      <c r="AB490" s="197"/>
      <c r="AC490" s="197"/>
      <c r="AD490" s="197"/>
      <c r="AE490" s="197"/>
      <c r="AF490" s="197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7"/>
      <c r="Z491" s="357"/>
      <c r="AA491" s="197"/>
      <c r="AB491" s="197"/>
      <c r="AC491" s="197"/>
      <c r="AD491" s="197"/>
      <c r="AE491" s="197"/>
      <c r="AF491" s="197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7"/>
      <c r="Z492" s="357"/>
      <c r="AA492" s="197"/>
      <c r="AB492" s="197"/>
      <c r="AC492" s="197"/>
      <c r="AD492" s="197"/>
      <c r="AE492" s="197"/>
      <c r="AF492" s="197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7"/>
      <c r="Z493" s="357"/>
      <c r="AA493" s="197"/>
      <c r="AB493" s="197"/>
      <c r="AC493" s="197"/>
      <c r="AD493" s="197"/>
      <c r="AE493" s="197"/>
      <c r="AF493" s="197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7"/>
      <c r="Z494" s="357"/>
      <c r="AA494" s="197"/>
      <c r="AB494" s="197"/>
      <c r="AC494" s="197"/>
      <c r="AD494" s="197"/>
      <c r="AE494" s="197"/>
      <c r="AF494" s="197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7"/>
      <c r="Z495" s="357"/>
      <c r="AA495" s="197"/>
      <c r="AB495" s="197"/>
      <c r="AC495" s="197"/>
      <c r="AD495" s="197"/>
      <c r="AE495" s="197"/>
      <c r="AF495" s="197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7"/>
      <c r="Z496" s="357"/>
      <c r="AA496" s="197"/>
      <c r="AB496" s="197"/>
      <c r="AC496" s="197"/>
      <c r="AD496" s="197"/>
      <c r="AE496" s="197"/>
      <c r="AF496" s="197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7"/>
      <c r="Z497" s="357"/>
      <c r="AA497" s="197"/>
      <c r="AB497" s="197"/>
      <c r="AC497" s="197"/>
      <c r="AD497" s="197"/>
      <c r="AE497" s="197"/>
      <c r="AF497" s="197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7"/>
      <c r="Z498" s="357"/>
      <c r="AA498" s="197"/>
      <c r="AB498" s="197"/>
      <c r="AC498" s="197"/>
      <c r="AD498" s="197"/>
      <c r="AE498" s="197"/>
      <c r="AF498" s="197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7"/>
      <c r="Z499" s="357"/>
      <c r="AA499" s="197"/>
      <c r="AB499" s="197"/>
      <c r="AC499" s="197"/>
      <c r="AD499" s="197"/>
      <c r="AE499" s="197"/>
      <c r="AF499" s="197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7"/>
      <c r="Z500" s="357"/>
      <c r="AA500" s="197"/>
      <c r="AB500" s="197"/>
      <c r="AC500" s="197"/>
      <c r="AD500" s="197"/>
      <c r="AE500" s="197"/>
      <c r="AF500" s="197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7"/>
      <c r="Z501" s="357"/>
      <c r="AA501" s="197"/>
      <c r="AB501" s="197"/>
      <c r="AC501" s="197"/>
      <c r="AD501" s="197"/>
      <c r="AE501" s="197"/>
      <c r="AF501" s="197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7"/>
      <c r="Z502" s="357"/>
      <c r="AA502" s="197"/>
      <c r="AB502" s="197"/>
      <c r="AC502" s="197"/>
      <c r="AD502" s="197"/>
      <c r="AE502" s="197"/>
      <c r="AF502" s="197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7"/>
      <c r="Z503" s="357"/>
      <c r="AA503" s="197"/>
      <c r="AB503" s="197"/>
      <c r="AC503" s="197"/>
      <c r="AD503" s="197"/>
      <c r="AE503" s="197"/>
      <c r="AF503" s="197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7"/>
      <c r="Z504" s="357"/>
      <c r="AA504" s="197"/>
      <c r="AB504" s="197"/>
      <c r="AC504" s="197"/>
      <c r="AD504" s="197"/>
      <c r="AE504" s="197"/>
      <c r="AF504" s="197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7"/>
      <c r="Z505" s="357"/>
      <c r="AA505" s="197"/>
      <c r="AB505" s="197"/>
      <c r="AC505" s="197"/>
      <c r="AD505" s="197"/>
      <c r="AE505" s="197"/>
      <c r="AF505" s="197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7"/>
      <c r="Z506" s="357"/>
      <c r="AA506" s="197"/>
      <c r="AB506" s="197"/>
      <c r="AC506" s="197"/>
      <c r="AD506" s="197"/>
      <c r="AE506" s="197"/>
      <c r="AF506" s="197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7"/>
      <c r="Z507" s="357"/>
      <c r="AA507" s="197"/>
      <c r="AB507" s="197"/>
      <c r="AC507" s="197"/>
      <c r="AD507" s="197"/>
      <c r="AE507" s="197"/>
      <c r="AF507" s="197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7"/>
      <c r="Z508" s="357"/>
      <c r="AA508" s="197"/>
      <c r="AB508" s="197"/>
      <c r="AC508" s="197"/>
      <c r="AD508" s="197"/>
      <c r="AE508" s="197"/>
      <c r="AF508" s="197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7"/>
      <c r="Z509" s="357"/>
      <c r="AA509" s="197"/>
      <c r="AB509" s="197"/>
      <c r="AC509" s="197"/>
      <c r="AD509" s="197"/>
      <c r="AE509" s="197"/>
      <c r="AF509" s="197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7"/>
      <c r="Z510" s="357"/>
      <c r="AA510" s="197"/>
      <c r="AB510" s="197"/>
      <c r="AC510" s="197"/>
      <c r="AD510" s="197"/>
      <c r="AE510" s="197"/>
      <c r="AF510" s="197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7"/>
      <c r="Z511" s="357"/>
      <c r="AA511" s="197"/>
      <c r="AB511" s="197"/>
      <c r="AC511" s="197"/>
      <c r="AD511" s="197"/>
      <c r="AE511" s="197"/>
      <c r="AF511" s="197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7"/>
      <c r="Z512" s="357"/>
      <c r="AA512" s="197"/>
      <c r="AB512" s="197"/>
      <c r="AC512" s="197"/>
      <c r="AD512" s="197"/>
      <c r="AE512" s="197"/>
      <c r="AF512" s="197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7"/>
      <c r="Z513" s="357"/>
      <c r="AA513" s="197"/>
      <c r="AB513" s="197"/>
      <c r="AC513" s="197"/>
      <c r="AD513" s="197"/>
      <c r="AE513" s="197"/>
      <c r="AF513" s="197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7"/>
      <c r="Z514" s="357"/>
      <c r="AA514" s="197"/>
      <c r="AB514" s="197"/>
      <c r="AC514" s="197"/>
      <c r="AD514" s="197"/>
      <c r="AE514" s="197"/>
      <c r="AF514" s="197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7"/>
      <c r="Z515" s="357"/>
      <c r="AA515" s="197"/>
      <c r="AB515" s="197"/>
      <c r="AC515" s="197"/>
      <c r="AD515" s="197"/>
      <c r="AE515" s="197"/>
      <c r="AF515" s="197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7"/>
      <c r="Z516" s="357"/>
      <c r="AA516" s="197"/>
      <c r="AB516" s="197"/>
      <c r="AC516" s="197"/>
      <c r="AD516" s="197"/>
      <c r="AE516" s="197"/>
      <c r="AF516" s="197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7"/>
      <c r="Z517" s="357"/>
      <c r="AA517" s="197"/>
      <c r="AB517" s="197"/>
      <c r="AC517" s="197"/>
      <c r="AD517" s="197"/>
      <c r="AE517" s="197"/>
      <c r="AF517" s="197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7"/>
      <c r="Z518" s="357"/>
      <c r="AA518" s="197"/>
      <c r="AB518" s="197"/>
      <c r="AC518" s="197"/>
      <c r="AD518" s="197"/>
      <c r="AE518" s="197"/>
      <c r="AF518" s="197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7"/>
      <c r="Z519" s="357"/>
      <c r="AA519" s="197"/>
      <c r="AB519" s="197"/>
      <c r="AC519" s="197"/>
      <c r="AD519" s="197"/>
      <c r="AE519" s="197"/>
      <c r="AF519" s="197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7"/>
      <c r="Z520" s="357"/>
      <c r="AA520" s="197"/>
      <c r="AB520" s="197"/>
      <c r="AC520" s="197"/>
      <c r="AD520" s="197"/>
      <c r="AE520" s="197"/>
      <c r="AF520" s="197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7"/>
      <c r="Z521" s="357"/>
      <c r="AA521" s="197"/>
      <c r="AB521" s="197"/>
      <c r="AC521" s="197"/>
      <c r="AD521" s="197"/>
      <c r="AE521" s="197"/>
      <c r="AF521" s="197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7"/>
      <c r="Z522" s="357"/>
      <c r="AA522" s="197"/>
      <c r="AB522" s="197"/>
      <c r="AC522" s="197"/>
      <c r="AD522" s="197"/>
      <c r="AE522" s="197"/>
      <c r="AF522" s="197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7"/>
      <c r="Z523" s="357"/>
      <c r="AA523" s="197"/>
      <c r="AB523" s="197"/>
      <c r="AC523" s="197"/>
      <c r="AD523" s="197"/>
      <c r="AE523" s="197"/>
      <c r="AF523" s="197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7"/>
      <c r="Z524" s="357"/>
      <c r="AA524" s="197"/>
      <c r="AB524" s="197"/>
      <c r="AC524" s="197"/>
      <c r="AD524" s="197"/>
      <c r="AE524" s="197"/>
      <c r="AF524" s="197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7"/>
      <c r="Z525" s="357"/>
      <c r="AA525" s="197"/>
      <c r="AB525" s="197"/>
      <c r="AC525" s="197"/>
      <c r="AD525" s="197"/>
      <c r="AE525" s="197"/>
      <c r="AF525" s="197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7"/>
      <c r="Z526" s="357"/>
      <c r="AA526" s="197"/>
      <c r="AB526" s="197"/>
      <c r="AC526" s="197"/>
      <c r="AD526" s="197"/>
      <c r="AE526" s="197"/>
      <c r="AF526" s="197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7"/>
      <c r="Z527" s="357"/>
      <c r="AA527" s="197"/>
      <c r="AB527" s="197"/>
      <c r="AC527" s="197"/>
      <c r="AD527" s="197"/>
      <c r="AE527" s="197"/>
      <c r="AF527" s="197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7"/>
      <c r="Z528" s="357"/>
      <c r="AA528" s="197"/>
      <c r="AB528" s="197"/>
      <c r="AC528" s="197"/>
      <c r="AD528" s="197"/>
      <c r="AE528" s="197"/>
      <c r="AF528" s="197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7"/>
      <c r="Z529" s="357"/>
      <c r="AA529" s="197"/>
      <c r="AB529" s="197"/>
      <c r="AC529" s="197"/>
      <c r="AD529" s="197"/>
      <c r="AE529" s="197"/>
      <c r="AF529" s="197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7"/>
      <c r="Z530" s="357"/>
      <c r="AA530" s="197"/>
      <c r="AB530" s="197"/>
      <c r="AC530" s="197"/>
      <c r="AD530" s="197"/>
      <c r="AE530" s="197"/>
      <c r="AF530" s="197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7"/>
      <c r="Z531" s="357"/>
      <c r="AA531" s="197"/>
      <c r="AB531" s="197"/>
      <c r="AC531" s="197"/>
      <c r="AD531" s="197"/>
      <c r="AE531" s="197"/>
      <c r="AF531" s="197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7"/>
      <c r="Z532" s="357"/>
      <c r="AA532" s="197"/>
      <c r="AB532" s="197"/>
      <c r="AC532" s="197"/>
      <c r="AD532" s="197"/>
      <c r="AE532" s="197"/>
      <c r="AF532" s="197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7"/>
      <c r="Z533" s="357"/>
      <c r="AA533" s="197"/>
      <c r="AB533" s="197"/>
      <c r="AC533" s="197"/>
      <c r="AD533" s="197"/>
      <c r="AE533" s="197"/>
      <c r="AF533" s="197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7"/>
      <c r="Z534" s="357"/>
      <c r="AA534" s="197"/>
      <c r="AB534" s="197"/>
      <c r="AC534" s="197"/>
      <c r="AD534" s="197"/>
      <c r="AE534" s="197"/>
      <c r="AF534" s="197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7"/>
      <c r="Z535" s="357"/>
      <c r="AA535" s="197"/>
      <c r="AB535" s="197"/>
      <c r="AC535" s="197"/>
      <c r="AD535" s="197"/>
      <c r="AE535" s="197"/>
      <c r="AF535" s="197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7"/>
      <c r="Z536" s="357"/>
      <c r="AA536" s="197"/>
      <c r="AB536" s="197"/>
      <c r="AC536" s="197"/>
      <c r="AD536" s="197"/>
      <c r="AE536" s="197"/>
      <c r="AF536" s="197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7"/>
      <c r="Z537" s="357"/>
      <c r="AA537" s="197"/>
      <c r="AB537" s="197"/>
      <c r="AC537" s="197"/>
      <c r="AD537" s="197"/>
      <c r="AE537" s="197"/>
      <c r="AF537" s="197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7"/>
      <c r="Z538" s="357"/>
      <c r="AA538" s="197"/>
      <c r="AB538" s="197"/>
      <c r="AC538" s="197"/>
      <c r="AD538" s="197"/>
      <c r="AE538" s="197"/>
      <c r="AF538" s="197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7"/>
      <c r="Z539" s="357"/>
      <c r="AA539" s="197"/>
      <c r="AB539" s="197"/>
      <c r="AC539" s="197"/>
      <c r="AD539" s="197"/>
      <c r="AE539" s="197"/>
      <c r="AF539" s="197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7"/>
      <c r="Z540" s="357"/>
      <c r="AA540" s="197"/>
      <c r="AB540" s="197"/>
      <c r="AC540" s="197"/>
      <c r="AD540" s="197"/>
      <c r="AE540" s="197"/>
      <c r="AF540" s="197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7"/>
      <c r="Z541" s="357"/>
      <c r="AA541" s="197"/>
      <c r="AB541" s="197"/>
      <c r="AC541" s="197"/>
      <c r="AD541" s="197"/>
      <c r="AE541" s="197"/>
      <c r="AF541" s="197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7"/>
      <c r="Z542" s="357"/>
      <c r="AA542" s="197"/>
      <c r="AB542" s="197"/>
      <c r="AC542" s="197"/>
      <c r="AD542" s="197"/>
      <c r="AE542" s="197"/>
      <c r="AF542" s="197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7"/>
      <c r="Z543" s="357"/>
      <c r="AA543" s="197"/>
      <c r="AB543" s="197"/>
      <c r="AC543" s="197"/>
      <c r="AD543" s="197"/>
      <c r="AE543" s="197"/>
      <c r="AF543" s="197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7"/>
      <c r="Z544" s="357"/>
      <c r="AA544" s="197"/>
      <c r="AB544" s="197"/>
      <c r="AC544" s="197"/>
      <c r="AD544" s="197"/>
      <c r="AE544" s="197"/>
      <c r="AF544" s="197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7"/>
      <c r="Z545" s="357"/>
      <c r="AA545" s="197"/>
      <c r="AB545" s="197"/>
      <c r="AC545" s="197"/>
      <c r="AD545" s="197"/>
      <c r="AE545" s="197"/>
      <c r="AF545" s="197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7"/>
      <c r="Z546" s="357"/>
      <c r="AA546" s="197"/>
      <c r="AB546" s="197"/>
      <c r="AC546" s="197"/>
      <c r="AD546" s="197"/>
      <c r="AE546" s="197"/>
      <c r="AF546" s="197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7"/>
      <c r="Z547" s="357"/>
      <c r="AA547" s="197"/>
      <c r="AB547" s="197"/>
      <c r="AC547" s="197"/>
      <c r="AD547" s="197"/>
      <c r="AE547" s="197"/>
      <c r="AF547" s="197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7"/>
      <c r="Z548" s="357"/>
      <c r="AA548" s="197"/>
      <c r="AB548" s="197"/>
      <c r="AC548" s="197"/>
      <c r="AD548" s="197"/>
      <c r="AE548" s="197"/>
      <c r="AF548" s="197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7"/>
      <c r="Z549" s="357"/>
      <c r="AA549" s="197"/>
      <c r="AB549" s="197"/>
      <c r="AC549" s="197"/>
      <c r="AD549" s="197"/>
      <c r="AE549" s="197"/>
      <c r="AF549" s="197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7"/>
      <c r="Z550" s="357"/>
      <c r="AA550" s="197"/>
      <c r="AB550" s="197"/>
      <c r="AC550" s="197"/>
      <c r="AD550" s="197"/>
      <c r="AE550" s="197"/>
      <c r="AF550" s="197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7"/>
      <c r="Z551" s="357"/>
      <c r="AA551" s="197"/>
      <c r="AB551" s="197"/>
      <c r="AC551" s="197"/>
      <c r="AD551" s="197"/>
      <c r="AE551" s="197"/>
      <c r="AF551" s="197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7"/>
      <c r="Z552" s="357"/>
      <c r="AA552" s="197"/>
      <c r="AB552" s="197"/>
      <c r="AC552" s="197"/>
      <c r="AD552" s="197"/>
      <c r="AE552" s="197"/>
      <c r="AF552" s="197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7"/>
      <c r="Z553" s="357"/>
      <c r="AA553" s="197"/>
      <c r="AB553" s="197"/>
      <c r="AC553" s="197"/>
      <c r="AD553" s="197"/>
      <c r="AE553" s="197"/>
      <c r="AF553" s="197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7"/>
      <c r="Z554" s="357"/>
      <c r="AA554" s="197"/>
      <c r="AB554" s="197"/>
      <c r="AC554" s="197"/>
      <c r="AD554" s="197"/>
      <c r="AE554" s="197"/>
      <c r="AF554" s="197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7"/>
      <c r="Z555" s="357"/>
      <c r="AA555" s="197"/>
      <c r="AB555" s="197"/>
      <c r="AC555" s="197"/>
      <c r="AD555" s="197"/>
      <c r="AE555" s="197"/>
      <c r="AF555" s="197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7"/>
      <c r="Z556" s="357"/>
      <c r="AA556" s="197"/>
      <c r="AB556" s="197"/>
      <c r="AC556" s="197"/>
      <c r="AD556" s="197"/>
      <c r="AE556" s="197"/>
      <c r="AF556" s="197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7"/>
      <c r="Z557" s="357"/>
      <c r="AA557" s="197"/>
      <c r="AB557" s="197"/>
      <c r="AC557" s="197"/>
      <c r="AD557" s="197"/>
      <c r="AE557" s="197"/>
      <c r="AF557" s="197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7"/>
      <c r="Z558" s="357"/>
      <c r="AA558" s="197"/>
      <c r="AB558" s="197"/>
      <c r="AC558" s="197"/>
      <c r="AD558" s="197"/>
      <c r="AE558" s="197"/>
      <c r="AF558" s="197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7"/>
      <c r="Z559" s="357"/>
      <c r="AA559" s="197"/>
      <c r="AB559" s="197"/>
      <c r="AC559" s="197"/>
      <c r="AD559" s="197"/>
      <c r="AE559" s="197"/>
      <c r="AF559" s="197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7"/>
      <c r="Z560" s="357"/>
      <c r="AA560" s="197"/>
      <c r="AB560" s="197"/>
      <c r="AC560" s="197"/>
      <c r="AD560" s="197"/>
      <c r="AE560" s="197"/>
      <c r="AF560" s="197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7"/>
      <c r="Z561" s="357"/>
      <c r="AA561" s="197"/>
      <c r="AB561" s="197"/>
      <c r="AC561" s="197"/>
      <c r="AD561" s="197"/>
      <c r="AE561" s="197"/>
      <c r="AF561" s="197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7"/>
      <c r="Z562" s="357"/>
      <c r="AA562" s="197"/>
      <c r="AB562" s="197"/>
      <c r="AC562" s="197"/>
      <c r="AD562" s="197"/>
      <c r="AE562" s="197"/>
      <c r="AF562" s="197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7"/>
      <c r="Z563" s="357"/>
      <c r="AA563" s="197"/>
      <c r="AB563" s="197"/>
      <c r="AC563" s="197"/>
      <c r="AD563" s="197"/>
      <c r="AE563" s="197"/>
      <c r="AF563" s="197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7"/>
      <c r="Z564" s="357"/>
      <c r="AA564" s="197"/>
      <c r="AB564" s="197"/>
      <c r="AC564" s="197"/>
      <c r="AD564" s="197"/>
      <c r="AE564" s="197"/>
      <c r="AF564" s="197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7"/>
      <c r="Z565" s="357"/>
      <c r="AA565" s="197"/>
      <c r="AB565" s="197"/>
      <c r="AC565" s="197"/>
      <c r="AD565" s="197"/>
      <c r="AE565" s="197"/>
      <c r="AF565" s="197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7"/>
      <c r="Z566" s="357"/>
      <c r="AA566" s="197"/>
      <c r="AB566" s="197"/>
      <c r="AC566" s="197"/>
      <c r="AD566" s="197"/>
      <c r="AE566" s="197"/>
      <c r="AF566" s="197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7"/>
      <c r="Z567" s="357"/>
      <c r="AA567" s="197"/>
      <c r="AB567" s="197"/>
      <c r="AC567" s="197"/>
      <c r="AD567" s="197"/>
      <c r="AE567" s="197"/>
      <c r="AF567" s="197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7"/>
      <c r="Z568" s="357"/>
      <c r="AA568" s="197"/>
      <c r="AB568" s="197"/>
      <c r="AC568" s="197"/>
      <c r="AD568" s="197"/>
      <c r="AE568" s="197"/>
      <c r="AF568" s="197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7"/>
      <c r="Z569" s="357"/>
      <c r="AA569" s="197"/>
      <c r="AB569" s="197"/>
      <c r="AC569" s="197"/>
      <c r="AD569" s="197"/>
      <c r="AE569" s="197"/>
      <c r="AF569" s="197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7"/>
      <c r="Z570" s="357"/>
      <c r="AA570" s="197"/>
      <c r="AB570" s="197"/>
      <c r="AC570" s="197"/>
      <c r="AD570" s="197"/>
      <c r="AE570" s="197"/>
      <c r="AF570" s="197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7"/>
      <c r="Z571" s="357"/>
      <c r="AA571" s="197"/>
      <c r="AB571" s="197"/>
      <c r="AC571" s="197"/>
      <c r="AD571" s="197"/>
      <c r="AE571" s="197"/>
      <c r="AF571" s="197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7"/>
      <c r="Z572" s="357"/>
      <c r="AA572" s="197"/>
      <c r="AB572" s="197"/>
      <c r="AC572" s="197"/>
      <c r="AD572" s="197"/>
      <c r="AE572" s="197"/>
      <c r="AF572" s="197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7"/>
      <c r="Z573" s="357"/>
      <c r="AA573" s="197"/>
      <c r="AB573" s="197"/>
      <c r="AC573" s="197"/>
      <c r="AD573" s="197"/>
      <c r="AE573" s="197"/>
      <c r="AF573" s="197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7"/>
      <c r="Z574" s="357"/>
      <c r="AA574" s="197"/>
      <c r="AB574" s="197"/>
      <c r="AC574" s="197"/>
      <c r="AD574" s="197"/>
      <c r="AE574" s="197"/>
      <c r="AF574" s="197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7"/>
      <c r="Z575" s="357"/>
      <c r="AA575" s="197"/>
      <c r="AB575" s="197"/>
      <c r="AC575" s="197"/>
      <c r="AD575" s="197"/>
      <c r="AE575" s="197"/>
      <c r="AF575" s="197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7"/>
      <c r="Z576" s="357"/>
      <c r="AA576" s="197"/>
      <c r="AB576" s="197"/>
      <c r="AC576" s="197"/>
      <c r="AD576" s="197"/>
      <c r="AE576" s="197"/>
      <c r="AF576" s="197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7"/>
      <c r="Z577" s="357"/>
      <c r="AA577" s="197"/>
      <c r="AB577" s="197"/>
      <c r="AC577" s="197"/>
      <c r="AD577" s="197"/>
      <c r="AE577" s="197"/>
      <c r="AF577" s="197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7"/>
      <c r="Z578" s="357"/>
      <c r="AA578" s="197"/>
      <c r="AB578" s="197"/>
      <c r="AC578" s="197"/>
      <c r="AD578" s="197"/>
      <c r="AE578" s="197"/>
      <c r="AF578" s="197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7"/>
      <c r="Z579" s="357"/>
      <c r="AA579" s="197"/>
      <c r="AB579" s="197"/>
      <c r="AC579" s="197"/>
      <c r="AD579" s="197"/>
      <c r="AE579" s="197"/>
      <c r="AF579" s="197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7"/>
      <c r="Z580" s="357"/>
      <c r="AA580" s="197"/>
      <c r="AB580" s="197"/>
      <c r="AC580" s="197"/>
      <c r="AD580" s="197"/>
      <c r="AE580" s="197"/>
      <c r="AF580" s="197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7"/>
      <c r="Z581" s="357"/>
      <c r="AA581" s="197"/>
      <c r="AB581" s="197"/>
      <c r="AC581" s="197"/>
      <c r="AD581" s="197"/>
      <c r="AE581" s="197"/>
      <c r="AF581" s="197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7"/>
      <c r="Z582" s="357"/>
      <c r="AA582" s="197"/>
      <c r="AB582" s="197"/>
      <c r="AC582" s="197"/>
      <c r="AD582" s="197"/>
      <c r="AE582" s="197"/>
      <c r="AF582" s="197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7"/>
      <c r="Z583" s="357"/>
      <c r="AA583" s="197"/>
      <c r="AB583" s="197"/>
      <c r="AC583" s="197"/>
      <c r="AD583" s="197"/>
      <c r="AE583" s="197"/>
      <c r="AF583" s="197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7"/>
      <c r="Z584" s="357"/>
      <c r="AA584" s="197"/>
      <c r="AB584" s="197"/>
      <c r="AC584" s="197"/>
      <c r="AD584" s="197"/>
      <c r="AE584" s="197"/>
      <c r="AF584" s="197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7"/>
      <c r="Z585" s="357"/>
      <c r="AA585" s="197"/>
      <c r="AB585" s="197"/>
      <c r="AC585" s="197"/>
      <c r="AD585" s="197"/>
      <c r="AE585" s="197"/>
      <c r="AF585" s="197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7"/>
      <c r="Z586" s="357"/>
      <c r="AA586" s="197"/>
      <c r="AB586" s="197"/>
      <c r="AC586" s="197"/>
      <c r="AD586" s="197"/>
      <c r="AE586" s="197"/>
      <c r="AF586" s="197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7"/>
      <c r="Z587" s="357"/>
      <c r="AA587" s="197"/>
      <c r="AB587" s="197"/>
      <c r="AC587" s="197"/>
      <c r="AD587" s="197"/>
      <c r="AE587" s="197"/>
      <c r="AF587" s="197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7"/>
      <c r="Z588" s="357"/>
      <c r="AA588" s="197"/>
      <c r="AB588" s="197"/>
      <c r="AC588" s="197"/>
      <c r="AD588" s="197"/>
      <c r="AE588" s="197"/>
      <c r="AF588" s="197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7"/>
      <c r="Z589" s="357"/>
      <c r="AA589" s="197"/>
      <c r="AB589" s="197"/>
      <c r="AC589" s="197"/>
      <c r="AD589" s="197"/>
      <c r="AE589" s="197"/>
      <c r="AF589" s="197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7"/>
      <c r="Z590" s="357"/>
      <c r="AA590" s="197"/>
      <c r="AB590" s="197"/>
      <c r="AC590" s="197"/>
      <c r="AD590" s="197"/>
      <c r="AE590" s="197"/>
      <c r="AF590" s="197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7"/>
      <c r="Z591" s="357"/>
      <c r="AA591" s="197"/>
      <c r="AB591" s="197"/>
      <c r="AC591" s="197"/>
      <c r="AD591" s="197"/>
      <c r="AE591" s="197"/>
      <c r="AF591" s="197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7"/>
      <c r="Z592" s="357"/>
      <c r="AA592" s="197"/>
      <c r="AB592" s="197"/>
      <c r="AC592" s="197"/>
      <c r="AD592" s="197"/>
      <c r="AE592" s="197"/>
      <c r="AF592" s="197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7"/>
      <c r="Z593" s="357"/>
      <c r="AA593" s="197"/>
      <c r="AB593" s="197"/>
      <c r="AC593" s="197"/>
      <c r="AD593" s="197"/>
      <c r="AE593" s="197"/>
      <c r="AF593" s="197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7"/>
      <c r="Z594" s="357"/>
      <c r="AA594" s="197"/>
      <c r="AB594" s="197"/>
      <c r="AC594" s="197"/>
      <c r="AD594" s="197"/>
      <c r="AE594" s="197"/>
      <c r="AF594" s="197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7"/>
      <c r="Z595" s="357"/>
      <c r="AA595" s="197"/>
      <c r="AB595" s="197"/>
      <c r="AC595" s="197"/>
      <c r="AD595" s="197"/>
      <c r="AE595" s="197"/>
      <c r="AF595" s="197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7"/>
      <c r="Z596" s="357"/>
      <c r="AA596" s="197"/>
      <c r="AB596" s="197"/>
      <c r="AC596" s="197"/>
      <c r="AD596" s="197"/>
      <c r="AE596" s="197"/>
      <c r="AF596" s="197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7"/>
      <c r="Z597" s="357"/>
      <c r="AA597" s="197"/>
      <c r="AB597" s="197"/>
      <c r="AC597" s="197"/>
      <c r="AD597" s="197"/>
      <c r="AE597" s="197"/>
      <c r="AF597" s="197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7"/>
      <c r="Z598" s="357"/>
      <c r="AA598" s="197"/>
      <c r="AB598" s="197"/>
      <c r="AC598" s="197"/>
      <c r="AD598" s="197"/>
      <c r="AE598" s="197"/>
      <c r="AF598" s="197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7"/>
      <c r="Z599" s="357"/>
      <c r="AA599" s="197"/>
      <c r="AB599" s="197"/>
      <c r="AC599" s="197"/>
      <c r="AD599" s="197"/>
      <c r="AE599" s="197"/>
      <c r="AF599" s="197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7"/>
      <c r="Z600" s="357"/>
      <c r="AA600" s="197"/>
      <c r="AB600" s="197"/>
      <c r="AC600" s="197"/>
      <c r="AD600" s="197"/>
      <c r="AE600" s="197"/>
      <c r="AF600" s="197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7"/>
      <c r="Z601" s="357"/>
      <c r="AA601" s="197"/>
      <c r="AB601" s="197"/>
      <c r="AC601" s="197"/>
      <c r="AD601" s="197"/>
      <c r="AE601" s="197"/>
      <c r="AF601" s="197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7"/>
      <c r="Z602" s="357"/>
      <c r="AA602" s="197"/>
      <c r="AB602" s="197"/>
      <c r="AC602" s="197"/>
      <c r="AD602" s="197"/>
      <c r="AE602" s="197"/>
      <c r="AF602" s="197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7"/>
      <c r="Z603" s="357"/>
      <c r="AA603" s="197"/>
      <c r="AB603" s="197"/>
      <c r="AC603" s="197"/>
      <c r="AD603" s="197"/>
      <c r="AE603" s="197"/>
      <c r="AF603" s="197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7"/>
      <c r="Z604" s="357"/>
      <c r="AA604" s="197"/>
      <c r="AB604" s="197"/>
      <c r="AC604" s="197"/>
      <c r="AD604" s="197"/>
      <c r="AE604" s="197"/>
      <c r="AF604" s="197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7"/>
      <c r="Z605" s="357"/>
      <c r="AA605" s="197"/>
      <c r="AB605" s="197"/>
      <c r="AC605" s="197"/>
      <c r="AD605" s="197"/>
      <c r="AE605" s="197"/>
      <c r="AF605" s="197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7"/>
      <c r="Z606" s="357"/>
      <c r="AA606" s="197"/>
      <c r="AB606" s="197"/>
      <c r="AC606" s="197"/>
      <c r="AD606" s="197"/>
      <c r="AE606" s="197"/>
      <c r="AF606" s="197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7"/>
      <c r="Z607" s="357"/>
      <c r="AA607" s="197"/>
      <c r="AB607" s="197"/>
      <c r="AC607" s="197"/>
      <c r="AD607" s="197"/>
      <c r="AE607" s="197"/>
      <c r="AF607" s="197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7"/>
      <c r="Z608" s="357"/>
      <c r="AA608" s="197"/>
      <c r="AB608" s="197"/>
      <c r="AC608" s="197"/>
      <c r="AD608" s="197"/>
      <c r="AE608" s="197"/>
      <c r="AF608" s="197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7"/>
      <c r="Z609" s="357"/>
      <c r="AA609" s="197"/>
      <c r="AB609" s="197"/>
      <c r="AC609" s="197"/>
      <c r="AD609" s="197"/>
      <c r="AE609" s="197"/>
      <c r="AF609" s="197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7"/>
      <c r="Z610" s="357"/>
      <c r="AA610" s="197"/>
      <c r="AB610" s="197"/>
      <c r="AC610" s="197"/>
      <c r="AD610" s="197"/>
      <c r="AE610" s="197"/>
      <c r="AF610" s="197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7"/>
      <c r="Z611" s="357"/>
      <c r="AA611" s="197"/>
      <c r="AB611" s="197"/>
      <c r="AC611" s="197"/>
      <c r="AD611" s="197"/>
      <c r="AE611" s="197"/>
      <c r="AF611" s="197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7"/>
      <c r="Z612" s="357"/>
      <c r="AA612" s="197"/>
      <c r="AB612" s="197"/>
      <c r="AC612" s="197"/>
      <c r="AD612" s="197"/>
      <c r="AE612" s="197"/>
      <c r="AF612" s="197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7"/>
      <c r="Z613" s="357"/>
      <c r="AA613" s="197"/>
      <c r="AB613" s="197"/>
      <c r="AC613" s="197"/>
      <c r="AD613" s="197"/>
      <c r="AE613" s="197"/>
      <c r="AF613" s="197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7"/>
      <c r="Z614" s="357"/>
      <c r="AA614" s="197"/>
      <c r="AB614" s="197"/>
      <c r="AC614" s="197"/>
      <c r="AD614" s="197"/>
      <c r="AE614" s="197"/>
      <c r="AF614" s="197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7"/>
      <c r="Z615" s="357"/>
      <c r="AA615" s="197"/>
      <c r="AB615" s="197"/>
      <c r="AC615" s="197"/>
      <c r="AD615" s="197"/>
      <c r="AE615" s="197"/>
      <c r="AF615" s="197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7"/>
      <c r="Z616" s="357"/>
      <c r="AA616" s="197"/>
      <c r="AB616" s="197"/>
      <c r="AC616" s="197"/>
      <c r="AD616" s="197"/>
      <c r="AE616" s="197"/>
      <c r="AF616" s="197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7"/>
      <c r="Z617" s="357"/>
      <c r="AA617" s="197"/>
      <c r="AB617" s="197"/>
      <c r="AC617" s="197"/>
      <c r="AD617" s="197"/>
      <c r="AE617" s="197"/>
      <c r="AF617" s="197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7"/>
      <c r="Z618" s="357"/>
      <c r="AA618" s="197"/>
      <c r="AB618" s="197"/>
      <c r="AC618" s="197"/>
      <c r="AD618" s="197"/>
      <c r="AE618" s="197"/>
      <c r="AF618" s="197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7"/>
      <c r="Z619" s="357"/>
      <c r="AA619" s="197"/>
      <c r="AB619" s="197"/>
      <c r="AC619" s="197"/>
      <c r="AD619" s="197"/>
      <c r="AE619" s="197"/>
      <c r="AF619" s="197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7"/>
      <c r="Z620" s="357"/>
      <c r="AA620" s="197"/>
      <c r="AB620" s="197"/>
      <c r="AC620" s="197"/>
      <c r="AD620" s="197"/>
      <c r="AE620" s="197"/>
      <c r="AF620" s="197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7"/>
      <c r="Z621" s="357"/>
      <c r="AA621" s="197"/>
      <c r="AB621" s="197"/>
      <c r="AC621" s="197"/>
      <c r="AD621" s="197"/>
      <c r="AE621" s="197"/>
      <c r="AF621" s="197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7"/>
      <c r="Z622" s="357"/>
      <c r="AA622" s="197"/>
      <c r="AB622" s="197"/>
      <c r="AC622" s="197"/>
      <c r="AD622" s="197"/>
      <c r="AE622" s="197"/>
      <c r="AF622" s="197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7"/>
      <c r="Z623" s="357"/>
      <c r="AA623" s="197"/>
      <c r="AB623" s="197"/>
      <c r="AC623" s="197"/>
      <c r="AD623" s="197"/>
      <c r="AE623" s="197"/>
      <c r="AF623" s="197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7"/>
      <c r="Z624" s="357"/>
      <c r="AA624" s="197"/>
      <c r="AB624" s="197"/>
      <c r="AC624" s="197"/>
      <c r="AD624" s="197"/>
      <c r="AE624" s="197"/>
      <c r="AF624" s="197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7"/>
      <c r="Z625" s="357"/>
      <c r="AA625" s="197"/>
      <c r="AB625" s="197"/>
      <c r="AC625" s="197"/>
      <c r="AD625" s="197"/>
      <c r="AE625" s="197"/>
      <c r="AF625" s="197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7"/>
      <c r="Z626" s="357"/>
      <c r="AA626" s="197"/>
      <c r="AB626" s="197"/>
      <c r="AC626" s="197"/>
      <c r="AD626" s="197"/>
      <c r="AE626" s="197"/>
      <c r="AF626" s="197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7"/>
      <c r="Z627" s="357"/>
      <c r="AA627" s="197"/>
      <c r="AB627" s="197"/>
      <c r="AC627" s="197"/>
      <c r="AD627" s="197"/>
      <c r="AE627" s="197"/>
      <c r="AF627" s="197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7"/>
      <c r="Z628" s="357"/>
      <c r="AA628" s="197"/>
      <c r="AB628" s="197"/>
      <c r="AC628" s="197"/>
      <c r="AD628" s="197"/>
      <c r="AE628" s="197"/>
      <c r="AF628" s="197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7"/>
      <c r="Z629" s="357"/>
      <c r="AA629" s="197"/>
      <c r="AB629" s="197"/>
      <c r="AC629" s="197"/>
      <c r="AD629" s="197"/>
      <c r="AE629" s="197"/>
      <c r="AF629" s="197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7"/>
      <c r="Z630" s="357"/>
      <c r="AA630" s="197"/>
      <c r="AB630" s="197"/>
      <c r="AC630" s="197"/>
      <c r="AD630" s="197"/>
      <c r="AE630" s="197"/>
      <c r="AF630" s="197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7"/>
      <c r="Z631" s="357"/>
      <c r="AA631" s="197"/>
      <c r="AB631" s="197"/>
      <c r="AC631" s="197"/>
      <c r="AD631" s="197"/>
      <c r="AE631" s="197"/>
      <c r="AF631" s="197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7"/>
      <c r="Z632" s="357"/>
      <c r="AA632" s="197"/>
      <c r="AB632" s="197"/>
      <c r="AC632" s="197"/>
      <c r="AD632" s="197"/>
      <c r="AE632" s="197"/>
      <c r="AF632" s="197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7"/>
      <c r="Z633" s="357"/>
      <c r="AA633" s="197"/>
      <c r="AB633" s="197"/>
      <c r="AC633" s="197"/>
      <c r="AD633" s="197"/>
      <c r="AE633" s="197"/>
      <c r="AF633" s="197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7"/>
      <c r="Z634" s="357"/>
      <c r="AA634" s="197"/>
      <c r="AB634" s="197"/>
      <c r="AC634" s="197"/>
      <c r="AD634" s="197"/>
      <c r="AE634" s="197"/>
      <c r="AF634" s="197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7"/>
      <c r="Z635" s="357"/>
      <c r="AA635" s="197"/>
      <c r="AB635" s="197"/>
      <c r="AC635" s="197"/>
      <c r="AD635" s="197"/>
      <c r="AE635" s="197"/>
      <c r="AF635" s="197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7"/>
      <c r="Z636" s="357"/>
      <c r="AA636" s="197"/>
      <c r="AB636" s="197"/>
      <c r="AC636" s="197"/>
      <c r="AD636" s="197"/>
      <c r="AE636" s="197"/>
      <c r="AF636" s="197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7"/>
      <c r="Z637" s="357"/>
      <c r="AA637" s="197"/>
      <c r="AB637" s="197"/>
      <c r="AC637" s="197"/>
      <c r="AD637" s="197"/>
      <c r="AE637" s="197"/>
      <c r="AF637" s="197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7"/>
      <c r="Z638" s="357"/>
      <c r="AA638" s="197"/>
      <c r="AB638" s="197"/>
      <c r="AC638" s="197"/>
      <c r="AD638" s="197"/>
      <c r="AE638" s="197"/>
      <c r="AF638" s="197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7"/>
      <c r="Z639" s="357"/>
      <c r="AA639" s="197"/>
      <c r="AB639" s="197"/>
      <c r="AC639" s="197"/>
      <c r="AD639" s="197"/>
      <c r="AE639" s="197"/>
      <c r="AF639" s="197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7"/>
      <c r="Z640" s="357"/>
      <c r="AA640" s="197"/>
      <c r="AB640" s="197"/>
      <c r="AC640" s="197"/>
      <c r="AD640" s="197"/>
      <c r="AE640" s="197"/>
      <c r="AF640" s="197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7"/>
      <c r="Z641" s="357"/>
      <c r="AA641" s="197"/>
      <c r="AB641" s="197"/>
      <c r="AC641" s="197"/>
      <c r="AD641" s="197"/>
      <c r="AE641" s="197"/>
      <c r="AF641" s="197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7"/>
      <c r="Z642" s="357"/>
      <c r="AA642" s="197"/>
      <c r="AB642" s="197"/>
      <c r="AC642" s="197"/>
      <c r="AD642" s="197"/>
      <c r="AE642" s="197"/>
      <c r="AF642" s="197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7"/>
      <c r="Z643" s="357"/>
      <c r="AA643" s="197"/>
      <c r="AB643" s="197"/>
      <c r="AC643" s="197"/>
      <c r="AD643" s="197"/>
      <c r="AE643" s="197"/>
      <c r="AF643" s="197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7"/>
      <c r="Z644" s="357"/>
      <c r="AA644" s="197"/>
      <c r="AB644" s="197"/>
      <c r="AC644" s="197"/>
      <c r="AD644" s="197"/>
      <c r="AE644" s="197"/>
      <c r="AF644" s="197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7"/>
      <c r="Z645" s="357"/>
      <c r="AA645" s="197"/>
      <c r="AB645" s="197"/>
      <c r="AC645" s="197"/>
      <c r="AD645" s="197"/>
      <c r="AE645" s="197"/>
      <c r="AF645" s="197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7"/>
      <c r="Z646" s="357"/>
      <c r="AA646" s="197"/>
      <c r="AB646" s="197"/>
      <c r="AC646" s="197"/>
      <c r="AD646" s="197"/>
      <c r="AE646" s="197"/>
      <c r="AF646" s="197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7"/>
      <c r="Z647" s="357"/>
      <c r="AA647" s="197"/>
      <c r="AB647" s="197"/>
      <c r="AC647" s="197"/>
      <c r="AD647" s="197"/>
      <c r="AE647" s="197"/>
      <c r="AF647" s="197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7"/>
      <c r="Z648" s="357"/>
      <c r="AA648" s="197"/>
      <c r="AB648" s="197"/>
      <c r="AC648" s="197"/>
      <c r="AD648" s="197"/>
      <c r="AE648" s="197"/>
      <c r="AF648" s="197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7"/>
      <c r="Z649" s="357"/>
      <c r="AA649" s="197"/>
      <c r="AB649" s="197"/>
      <c r="AC649" s="197"/>
      <c r="AD649" s="197"/>
      <c r="AE649" s="197"/>
      <c r="AF649" s="197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7"/>
      <c r="Z650" s="357"/>
      <c r="AA650" s="197"/>
      <c r="AB650" s="197"/>
      <c r="AC650" s="197"/>
      <c r="AD650" s="197"/>
      <c r="AE650" s="197"/>
      <c r="AF650" s="197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7"/>
      <c r="Z651" s="357"/>
      <c r="AA651" s="197"/>
      <c r="AB651" s="197"/>
      <c r="AC651" s="197"/>
      <c r="AD651" s="197"/>
      <c r="AE651" s="197"/>
      <c r="AF651" s="197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7"/>
      <c r="Z652" s="357"/>
      <c r="AA652" s="197"/>
      <c r="AB652" s="197"/>
      <c r="AC652" s="197"/>
      <c r="AD652" s="197"/>
      <c r="AE652" s="197"/>
      <c r="AF652" s="197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7"/>
      <c r="Z653" s="357"/>
      <c r="AA653" s="197"/>
      <c r="AB653" s="197"/>
      <c r="AC653" s="197"/>
      <c r="AD653" s="197"/>
      <c r="AE653" s="197"/>
      <c r="AF653" s="197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7"/>
      <c r="Z654" s="357"/>
      <c r="AA654" s="197"/>
      <c r="AB654" s="197"/>
      <c r="AC654" s="197"/>
      <c r="AD654" s="197"/>
      <c r="AE654" s="197"/>
      <c r="AF654" s="197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7"/>
      <c r="Z655" s="357"/>
      <c r="AA655" s="197"/>
      <c r="AB655" s="197"/>
      <c r="AC655" s="197"/>
      <c r="AD655" s="197"/>
      <c r="AE655" s="197"/>
      <c r="AF655" s="197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7"/>
      <c r="Z656" s="357"/>
      <c r="AA656" s="197"/>
      <c r="AB656" s="197"/>
      <c r="AC656" s="197"/>
      <c r="AD656" s="197"/>
      <c r="AE656" s="197"/>
      <c r="AF656" s="197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7"/>
      <c r="Z657" s="357"/>
      <c r="AA657" s="197"/>
      <c r="AB657" s="197"/>
      <c r="AC657" s="197"/>
      <c r="AD657" s="197"/>
      <c r="AE657" s="197"/>
      <c r="AF657" s="197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7"/>
      <c r="Z658" s="357"/>
      <c r="AA658" s="197"/>
      <c r="AB658" s="197"/>
      <c r="AC658" s="197"/>
      <c r="AD658" s="197"/>
      <c r="AE658" s="197"/>
      <c r="AF658" s="197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7"/>
      <c r="Z659" s="357"/>
      <c r="AA659" s="197"/>
      <c r="AB659" s="197"/>
      <c r="AC659" s="197"/>
      <c r="AD659" s="197"/>
      <c r="AE659" s="197"/>
      <c r="AF659" s="197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7"/>
      <c r="Z660" s="357"/>
      <c r="AA660" s="197"/>
      <c r="AB660" s="197"/>
      <c r="AC660" s="197"/>
      <c r="AD660" s="197"/>
      <c r="AE660" s="197"/>
      <c r="AF660" s="197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7"/>
      <c r="Z661" s="357"/>
      <c r="AA661" s="197"/>
      <c r="AB661" s="197"/>
      <c r="AC661" s="197"/>
      <c r="AD661" s="197"/>
      <c r="AE661" s="197"/>
      <c r="AF661" s="197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7"/>
      <c r="Z662" s="357"/>
      <c r="AA662" s="197"/>
      <c r="AB662" s="197"/>
      <c r="AC662" s="197"/>
      <c r="AD662" s="197"/>
      <c r="AE662" s="197"/>
      <c r="AF662" s="197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7"/>
      <c r="Z663" s="357"/>
      <c r="AA663" s="197"/>
      <c r="AB663" s="197"/>
      <c r="AC663" s="197"/>
      <c r="AD663" s="197"/>
      <c r="AE663" s="197"/>
      <c r="AF663" s="197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7"/>
      <c r="Z664" s="357"/>
      <c r="AA664" s="197"/>
      <c r="AB664" s="197"/>
      <c r="AC664" s="197"/>
      <c r="AD664" s="197"/>
      <c r="AE664" s="197"/>
      <c r="AF664" s="197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7"/>
      <c r="Z665" s="357"/>
      <c r="AA665" s="197"/>
      <c r="AB665" s="197"/>
      <c r="AC665" s="197"/>
      <c r="AD665" s="197"/>
      <c r="AE665" s="197"/>
      <c r="AF665" s="197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7"/>
      <c r="Z666" s="357"/>
      <c r="AA666" s="197"/>
      <c r="AB666" s="197"/>
      <c r="AC666" s="197"/>
      <c r="AD666" s="197"/>
      <c r="AE666" s="197"/>
      <c r="AF666" s="197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7"/>
      <c r="Z667" s="357"/>
      <c r="AA667" s="197"/>
      <c r="AB667" s="197"/>
      <c r="AC667" s="197"/>
      <c r="AD667" s="197"/>
      <c r="AE667" s="197"/>
      <c r="AF667" s="197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7"/>
      <c r="Z668" s="357"/>
      <c r="AA668" s="197"/>
      <c r="AB668" s="197"/>
      <c r="AC668" s="197"/>
      <c r="AD668" s="197"/>
      <c r="AE668" s="197"/>
      <c r="AF668" s="197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7"/>
      <c r="Z669" s="357"/>
      <c r="AA669" s="197"/>
      <c r="AB669" s="197"/>
      <c r="AC669" s="197"/>
      <c r="AD669" s="197"/>
      <c r="AE669" s="197"/>
      <c r="AF669" s="197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7"/>
      <c r="Z670" s="357"/>
      <c r="AA670" s="197"/>
      <c r="AB670" s="197"/>
      <c r="AC670" s="197"/>
      <c r="AD670" s="197"/>
      <c r="AE670" s="197"/>
      <c r="AF670" s="197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7"/>
      <c r="Z671" s="357"/>
      <c r="AA671" s="197"/>
      <c r="AB671" s="197"/>
      <c r="AC671" s="197"/>
      <c r="AD671" s="197"/>
      <c r="AE671" s="197"/>
      <c r="AF671" s="197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7"/>
      <c r="Z672" s="357"/>
      <c r="AA672" s="197"/>
      <c r="AB672" s="197"/>
      <c r="AC672" s="197"/>
      <c r="AD672" s="197"/>
      <c r="AE672" s="197"/>
      <c r="AF672" s="197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7"/>
      <c r="Z673" s="357"/>
      <c r="AA673" s="197"/>
      <c r="AB673" s="197"/>
      <c r="AC673" s="197"/>
      <c r="AD673" s="197"/>
      <c r="AE673" s="197"/>
      <c r="AF673" s="197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7"/>
      <c r="Z674" s="357"/>
      <c r="AA674" s="197"/>
      <c r="AB674" s="197"/>
      <c r="AC674" s="197"/>
      <c r="AD674" s="197"/>
      <c r="AE674" s="197"/>
      <c r="AF674" s="197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7"/>
      <c r="Z675" s="357"/>
      <c r="AA675" s="197"/>
      <c r="AB675" s="197"/>
      <c r="AC675" s="197"/>
      <c r="AD675" s="197"/>
      <c r="AE675" s="197"/>
      <c r="AF675" s="197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7"/>
      <c r="Z676" s="357"/>
      <c r="AA676" s="197"/>
      <c r="AB676" s="197"/>
      <c r="AC676" s="197"/>
      <c r="AD676" s="197"/>
      <c r="AE676" s="197"/>
      <c r="AF676" s="197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7"/>
      <c r="Z677" s="357"/>
      <c r="AA677" s="197"/>
      <c r="AB677" s="197"/>
      <c r="AC677" s="197"/>
      <c r="AD677" s="197"/>
      <c r="AE677" s="197"/>
      <c r="AF677" s="197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7"/>
      <c r="Z678" s="357"/>
      <c r="AA678" s="197"/>
      <c r="AB678" s="197"/>
      <c r="AC678" s="197"/>
      <c r="AD678" s="197"/>
      <c r="AE678" s="197"/>
      <c r="AF678" s="197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7"/>
      <c r="Z679" s="357"/>
      <c r="AA679" s="197"/>
      <c r="AB679" s="197"/>
      <c r="AC679" s="197"/>
      <c r="AD679" s="197"/>
      <c r="AE679" s="197"/>
      <c r="AF679" s="197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7"/>
      <c r="Z680" s="357"/>
      <c r="AA680" s="197"/>
      <c r="AB680" s="197"/>
      <c r="AC680" s="197"/>
      <c r="AD680" s="197"/>
      <c r="AE680" s="197"/>
      <c r="AF680" s="197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7"/>
      <c r="Z681" s="357"/>
      <c r="AA681" s="197"/>
      <c r="AB681" s="197"/>
      <c r="AC681" s="197"/>
      <c r="AD681" s="197"/>
      <c r="AE681" s="197"/>
      <c r="AF681" s="197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7"/>
      <c r="Z682" s="357"/>
      <c r="AA682" s="197"/>
      <c r="AB682" s="197"/>
      <c r="AC682" s="197"/>
      <c r="AD682" s="197"/>
      <c r="AE682" s="197"/>
      <c r="AF682" s="197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7"/>
      <c r="Z683" s="357"/>
      <c r="AA683" s="197"/>
      <c r="AB683" s="197"/>
      <c r="AC683" s="197"/>
      <c r="AD683" s="197"/>
      <c r="AE683" s="197"/>
      <c r="AF683" s="197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7"/>
      <c r="Z684" s="357"/>
      <c r="AA684" s="197"/>
      <c r="AB684" s="197"/>
      <c r="AC684" s="197"/>
      <c r="AD684" s="197"/>
      <c r="AE684" s="197"/>
      <c r="AF684" s="197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7"/>
      <c r="Z685" s="357"/>
      <c r="AA685" s="197"/>
      <c r="AB685" s="197"/>
      <c r="AC685" s="197"/>
      <c r="AD685" s="197"/>
      <c r="AE685" s="197"/>
      <c r="AF685" s="197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7"/>
      <c r="Z686" s="357"/>
      <c r="AA686" s="197"/>
      <c r="AB686" s="197"/>
      <c r="AC686" s="197"/>
      <c r="AD686" s="197"/>
      <c r="AE686" s="197"/>
      <c r="AF686" s="197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7"/>
      <c r="Z687" s="357"/>
      <c r="AA687" s="197"/>
      <c r="AB687" s="197"/>
      <c r="AC687" s="197"/>
      <c r="AD687" s="197"/>
      <c r="AE687" s="197"/>
      <c r="AF687" s="197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7"/>
      <c r="Z688" s="357"/>
      <c r="AA688" s="197"/>
      <c r="AB688" s="197"/>
      <c r="AC688" s="197"/>
      <c r="AD688" s="197"/>
      <c r="AE688" s="197"/>
      <c r="AF688" s="197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7"/>
      <c r="Z689" s="357"/>
      <c r="AA689" s="197"/>
      <c r="AB689" s="197"/>
      <c r="AC689" s="197"/>
      <c r="AD689" s="197"/>
      <c r="AE689" s="197"/>
      <c r="AF689" s="197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7"/>
      <c r="Z690" s="357"/>
      <c r="AA690" s="197"/>
      <c r="AB690" s="197"/>
      <c r="AC690" s="197"/>
      <c r="AD690" s="197"/>
      <c r="AE690" s="197"/>
      <c r="AF690" s="197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7"/>
      <c r="Z691" s="357"/>
      <c r="AA691" s="197"/>
      <c r="AB691" s="197"/>
      <c r="AC691" s="197"/>
      <c r="AD691" s="197"/>
      <c r="AE691" s="197"/>
      <c r="AF691" s="197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7"/>
      <c r="Z692" s="357"/>
      <c r="AA692" s="197"/>
      <c r="AB692" s="197"/>
      <c r="AC692" s="197"/>
      <c r="AD692" s="197"/>
      <c r="AE692" s="197"/>
      <c r="AF692" s="197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7"/>
      <c r="Z693" s="357"/>
      <c r="AA693" s="197"/>
      <c r="AB693" s="197"/>
      <c r="AC693" s="197"/>
      <c r="AD693" s="197"/>
      <c r="AE693" s="197"/>
      <c r="AF693" s="197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7"/>
      <c r="Z694" s="357"/>
      <c r="AA694" s="197"/>
      <c r="AB694" s="197"/>
      <c r="AC694" s="197"/>
      <c r="AD694" s="197"/>
      <c r="AE694" s="197"/>
      <c r="AF694" s="197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7"/>
      <c r="Z695" s="357"/>
      <c r="AA695" s="197"/>
      <c r="AB695" s="197"/>
      <c r="AC695" s="197"/>
      <c r="AD695" s="197"/>
      <c r="AE695" s="197"/>
      <c r="AF695" s="197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7"/>
      <c r="Z696" s="357"/>
      <c r="AA696" s="197"/>
      <c r="AB696" s="197"/>
      <c r="AC696" s="197"/>
      <c r="AD696" s="197"/>
      <c r="AE696" s="197"/>
      <c r="AF696" s="197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7"/>
      <c r="Z697" s="357"/>
      <c r="AA697" s="197"/>
      <c r="AB697" s="197"/>
      <c r="AC697" s="197"/>
      <c r="AD697" s="197"/>
      <c r="AE697" s="197"/>
      <c r="AF697" s="197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7"/>
      <c r="Z698" s="357"/>
      <c r="AA698" s="197"/>
      <c r="AB698" s="197"/>
      <c r="AC698" s="197"/>
      <c r="AD698" s="197"/>
      <c r="AE698" s="197"/>
      <c r="AF698" s="197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7"/>
      <c r="Z699" s="357"/>
      <c r="AA699" s="197"/>
      <c r="AB699" s="197"/>
      <c r="AC699" s="197"/>
      <c r="AD699" s="197"/>
      <c r="AE699" s="197"/>
      <c r="AF699" s="197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7"/>
      <c r="Z700" s="357"/>
      <c r="AA700" s="197"/>
      <c r="AB700" s="197"/>
      <c r="AC700" s="197"/>
      <c r="AD700" s="197"/>
      <c r="AE700" s="197"/>
      <c r="AF700" s="197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7"/>
      <c r="Z701" s="357"/>
      <c r="AA701" s="197"/>
      <c r="AB701" s="197"/>
      <c r="AC701" s="197"/>
      <c r="AD701" s="197"/>
      <c r="AE701" s="197"/>
      <c r="AF701" s="197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7"/>
      <c r="Z702" s="357"/>
      <c r="AA702" s="197"/>
      <c r="AB702" s="197"/>
      <c r="AC702" s="197"/>
      <c r="AD702" s="197"/>
      <c r="AE702" s="197"/>
      <c r="AF702" s="197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7"/>
      <c r="Z703" s="357"/>
      <c r="AA703" s="197"/>
      <c r="AB703" s="197"/>
      <c r="AC703" s="197"/>
      <c r="AD703" s="197"/>
      <c r="AE703" s="197"/>
      <c r="AF703" s="197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7"/>
      <c r="Z704" s="357"/>
      <c r="AA704" s="197"/>
      <c r="AB704" s="197"/>
      <c r="AC704" s="197"/>
      <c r="AD704" s="197"/>
      <c r="AE704" s="197"/>
      <c r="AF704" s="197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7"/>
      <c r="Z705" s="357"/>
      <c r="AA705" s="197"/>
      <c r="AB705" s="197"/>
      <c r="AC705" s="197"/>
      <c r="AD705" s="197"/>
      <c r="AE705" s="197"/>
      <c r="AF705" s="197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7"/>
      <c r="Z706" s="357"/>
      <c r="AA706" s="197"/>
      <c r="AB706" s="197"/>
      <c r="AC706" s="197"/>
      <c r="AD706" s="197"/>
      <c r="AE706" s="197"/>
      <c r="AF706" s="197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7"/>
      <c r="Z707" s="357"/>
      <c r="AA707" s="197"/>
      <c r="AB707" s="197"/>
      <c r="AC707" s="197"/>
      <c r="AD707" s="197"/>
      <c r="AE707" s="197"/>
      <c r="AF707" s="197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7"/>
      <c r="Z708" s="357"/>
      <c r="AA708" s="197"/>
      <c r="AB708" s="197"/>
      <c r="AC708" s="197"/>
      <c r="AD708" s="197"/>
      <c r="AE708" s="197"/>
      <c r="AF708" s="197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7"/>
      <c r="Z709" s="357"/>
      <c r="AA709" s="197"/>
      <c r="AB709" s="197"/>
      <c r="AC709" s="197"/>
      <c r="AD709" s="197"/>
      <c r="AE709" s="197"/>
      <c r="AF709" s="197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7"/>
      <c r="Z710" s="357"/>
      <c r="AA710" s="197"/>
      <c r="AB710" s="197"/>
      <c r="AC710" s="197"/>
      <c r="AD710" s="197"/>
      <c r="AE710" s="197"/>
      <c r="AF710" s="197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7"/>
      <c r="Z711" s="357"/>
      <c r="AA711" s="197"/>
      <c r="AB711" s="197"/>
      <c r="AC711" s="197"/>
      <c r="AD711" s="197"/>
      <c r="AE711" s="197"/>
      <c r="AF711" s="197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7"/>
      <c r="Z712" s="357"/>
      <c r="AA712" s="197"/>
      <c r="AB712" s="197"/>
      <c r="AC712" s="197"/>
      <c r="AD712" s="197"/>
      <c r="AE712" s="197"/>
      <c r="AF712" s="197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7"/>
      <c r="Z713" s="357"/>
      <c r="AA713" s="197"/>
      <c r="AB713" s="197"/>
      <c r="AC713" s="197"/>
      <c r="AD713" s="197"/>
      <c r="AE713" s="197"/>
      <c r="AF713" s="197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7"/>
      <c r="Z714" s="357"/>
      <c r="AA714" s="197"/>
      <c r="AB714" s="197"/>
      <c r="AC714" s="197"/>
      <c r="AD714" s="197"/>
      <c r="AE714" s="197"/>
      <c r="AF714" s="197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7"/>
      <c r="Z715" s="357"/>
      <c r="AA715" s="197"/>
      <c r="AB715" s="197"/>
      <c r="AC715" s="197"/>
      <c r="AD715" s="197"/>
      <c r="AE715" s="197"/>
      <c r="AF715" s="197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7"/>
      <c r="Z716" s="357"/>
      <c r="AA716" s="197"/>
      <c r="AB716" s="197"/>
      <c r="AC716" s="197"/>
      <c r="AD716" s="197"/>
      <c r="AE716" s="197"/>
      <c r="AF716" s="197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7"/>
      <c r="Z717" s="357"/>
      <c r="AA717" s="197"/>
      <c r="AB717" s="197"/>
      <c r="AC717" s="197"/>
      <c r="AD717" s="197"/>
      <c r="AE717" s="197"/>
      <c r="AF717" s="197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7"/>
      <c r="Z718" s="357"/>
      <c r="AA718" s="197"/>
      <c r="AB718" s="197"/>
      <c r="AC718" s="197"/>
      <c r="AD718" s="197"/>
      <c r="AE718" s="197"/>
      <c r="AF718" s="197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7"/>
      <c r="Z719" s="357"/>
      <c r="AA719" s="197"/>
      <c r="AB719" s="197"/>
      <c r="AC719" s="197"/>
      <c r="AD719" s="197"/>
      <c r="AE719" s="197"/>
      <c r="AF719" s="197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7"/>
      <c r="Z720" s="357"/>
      <c r="AA720" s="197"/>
      <c r="AB720" s="197"/>
      <c r="AC720" s="197"/>
      <c r="AD720" s="197"/>
      <c r="AE720" s="197"/>
      <c r="AF720" s="197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7"/>
      <c r="Z721" s="357"/>
      <c r="AA721" s="197"/>
      <c r="AB721" s="197"/>
      <c r="AC721" s="197"/>
      <c r="AD721" s="197"/>
      <c r="AE721" s="197"/>
      <c r="AF721" s="197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7"/>
      <c r="Z722" s="357"/>
      <c r="AA722" s="197"/>
      <c r="AB722" s="197"/>
      <c r="AC722" s="197"/>
      <c r="AD722" s="197"/>
      <c r="AE722" s="197"/>
      <c r="AF722" s="197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7"/>
      <c r="Z723" s="357"/>
      <c r="AA723" s="197"/>
      <c r="AB723" s="197"/>
      <c r="AC723" s="197"/>
      <c r="AD723" s="197"/>
      <c r="AE723" s="197"/>
      <c r="AF723" s="197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7"/>
      <c r="Z724" s="357"/>
      <c r="AA724" s="197"/>
      <c r="AB724" s="197"/>
      <c r="AC724" s="197"/>
      <c r="AD724" s="197"/>
      <c r="AE724" s="197"/>
      <c r="AF724" s="197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7"/>
      <c r="Z725" s="357"/>
      <c r="AA725" s="197"/>
      <c r="AB725" s="197"/>
      <c r="AC725" s="197"/>
      <c r="AD725" s="197"/>
      <c r="AE725" s="197"/>
      <c r="AF725" s="197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7"/>
      <c r="Z726" s="357"/>
      <c r="AA726" s="197"/>
      <c r="AB726" s="197"/>
      <c r="AC726" s="197"/>
      <c r="AD726" s="197"/>
      <c r="AE726" s="197"/>
      <c r="AF726" s="197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7"/>
      <c r="Z727" s="357"/>
      <c r="AA727" s="197"/>
      <c r="AB727" s="197"/>
      <c r="AC727" s="197"/>
      <c r="AD727" s="197"/>
      <c r="AE727" s="197"/>
      <c r="AF727" s="197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7"/>
      <c r="Z728" s="357"/>
      <c r="AA728" s="197"/>
      <c r="AB728" s="197"/>
      <c r="AC728" s="197"/>
      <c r="AD728" s="197"/>
      <c r="AE728" s="197"/>
      <c r="AF728" s="197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7"/>
      <c r="Z729" s="357"/>
      <c r="AA729" s="197"/>
      <c r="AB729" s="197"/>
      <c r="AC729" s="197"/>
      <c r="AD729" s="197"/>
      <c r="AE729" s="197"/>
      <c r="AF729" s="197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7"/>
      <c r="Z730" s="357"/>
      <c r="AA730" s="197"/>
      <c r="AB730" s="197"/>
      <c r="AC730" s="197"/>
      <c r="AD730" s="197"/>
      <c r="AE730" s="197"/>
      <c r="AF730" s="197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7"/>
      <c r="Z731" s="357"/>
      <c r="AA731" s="197"/>
      <c r="AB731" s="197"/>
      <c r="AC731" s="197"/>
      <c r="AD731" s="197"/>
      <c r="AE731" s="197"/>
      <c r="AF731" s="197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7"/>
      <c r="Z732" s="357"/>
      <c r="AA732" s="197"/>
      <c r="AB732" s="197"/>
      <c r="AC732" s="197"/>
      <c r="AD732" s="197"/>
      <c r="AE732" s="197"/>
      <c r="AF732" s="197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7"/>
      <c r="Z733" s="357"/>
      <c r="AA733" s="197"/>
      <c r="AB733" s="197"/>
      <c r="AC733" s="197"/>
      <c r="AD733" s="197"/>
      <c r="AE733" s="197"/>
      <c r="AF733" s="197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7"/>
      <c r="Z734" s="357"/>
      <c r="AA734" s="197"/>
      <c r="AB734" s="197"/>
      <c r="AC734" s="197"/>
      <c r="AD734" s="197"/>
      <c r="AE734" s="197"/>
      <c r="AF734" s="197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7"/>
      <c r="Z735" s="357"/>
      <c r="AA735" s="197"/>
      <c r="AB735" s="197"/>
      <c r="AC735" s="197"/>
      <c r="AD735" s="197"/>
      <c r="AE735" s="197"/>
      <c r="AF735" s="197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7"/>
      <c r="Z736" s="357"/>
      <c r="AA736" s="197"/>
      <c r="AB736" s="197"/>
      <c r="AC736" s="197"/>
      <c r="AD736" s="197"/>
      <c r="AE736" s="197"/>
      <c r="AF736" s="197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7"/>
      <c r="Z737" s="357"/>
      <c r="AA737" s="197"/>
      <c r="AB737" s="197"/>
      <c r="AC737" s="197"/>
      <c r="AD737" s="197"/>
      <c r="AE737" s="197"/>
      <c r="AF737" s="197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7"/>
      <c r="Z738" s="357"/>
      <c r="AA738" s="197"/>
      <c r="AB738" s="197"/>
      <c r="AC738" s="197"/>
      <c r="AD738" s="197"/>
      <c r="AE738" s="197"/>
      <c r="AF738" s="197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7"/>
      <c r="Z739" s="357"/>
      <c r="AA739" s="197"/>
      <c r="AB739" s="197"/>
      <c r="AC739" s="197"/>
      <c r="AD739" s="197"/>
      <c r="AE739" s="197"/>
      <c r="AF739" s="197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7"/>
      <c r="Z740" s="357"/>
      <c r="AA740" s="197"/>
      <c r="AB740" s="197"/>
      <c r="AC740" s="197"/>
      <c r="AD740" s="197"/>
      <c r="AE740" s="197"/>
      <c r="AF740" s="197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7"/>
      <c r="Z741" s="357"/>
      <c r="AA741" s="197"/>
      <c r="AB741" s="197"/>
      <c r="AC741" s="197"/>
      <c r="AD741" s="197"/>
      <c r="AE741" s="197"/>
      <c r="AF741" s="197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7"/>
      <c r="Z742" s="357"/>
      <c r="AA742" s="197"/>
      <c r="AB742" s="197"/>
      <c r="AC742" s="197"/>
      <c r="AD742" s="197"/>
      <c r="AE742" s="197"/>
      <c r="AF742" s="197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7"/>
      <c r="Z743" s="357"/>
      <c r="AA743" s="197"/>
      <c r="AB743" s="197"/>
      <c r="AC743" s="197"/>
      <c r="AD743" s="197"/>
      <c r="AE743" s="197"/>
      <c r="AF743" s="197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7"/>
      <c r="Z744" s="357"/>
      <c r="AA744" s="197"/>
      <c r="AB744" s="197"/>
      <c r="AC744" s="197"/>
      <c r="AD744" s="197"/>
      <c r="AE744" s="197"/>
      <c r="AF744" s="197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7"/>
      <c r="Z745" s="357"/>
      <c r="AA745" s="197"/>
      <c r="AB745" s="197"/>
      <c r="AC745" s="197"/>
      <c r="AD745" s="197"/>
      <c r="AE745" s="197"/>
      <c r="AF745" s="197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7"/>
      <c r="Z746" s="357"/>
      <c r="AA746" s="197"/>
      <c r="AB746" s="197"/>
      <c r="AC746" s="197"/>
      <c r="AD746" s="197"/>
      <c r="AE746" s="197"/>
      <c r="AF746" s="197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7"/>
      <c r="Z747" s="357"/>
      <c r="AA747" s="197"/>
      <c r="AB747" s="197"/>
      <c r="AC747" s="197"/>
      <c r="AD747" s="197"/>
      <c r="AE747" s="197"/>
      <c r="AF747" s="197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7"/>
      <c r="Z748" s="357"/>
      <c r="AA748" s="197"/>
      <c r="AB748" s="197"/>
      <c r="AC748" s="197"/>
      <c r="AD748" s="197"/>
      <c r="AE748" s="197"/>
      <c r="AF748" s="197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7"/>
      <c r="Z749" s="357"/>
      <c r="AA749" s="197"/>
      <c r="AB749" s="197"/>
      <c r="AC749" s="197"/>
      <c r="AD749" s="197"/>
      <c r="AE749" s="197"/>
      <c r="AF749" s="197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7"/>
      <c r="Z750" s="357"/>
      <c r="AA750" s="197"/>
      <c r="AB750" s="197"/>
      <c r="AC750" s="197"/>
      <c r="AD750" s="197"/>
      <c r="AE750" s="197"/>
      <c r="AF750" s="197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7"/>
      <c r="Z751" s="357"/>
      <c r="AA751" s="197"/>
      <c r="AB751" s="197"/>
      <c r="AC751" s="197"/>
      <c r="AD751" s="197"/>
      <c r="AE751" s="197"/>
      <c r="AF751" s="197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7"/>
      <c r="Z752" s="357"/>
      <c r="AA752" s="197"/>
      <c r="AB752" s="197"/>
      <c r="AC752" s="197"/>
      <c r="AD752" s="197"/>
      <c r="AE752" s="197"/>
      <c r="AF752" s="197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7"/>
      <c r="Z753" s="357"/>
      <c r="AA753" s="197"/>
      <c r="AB753" s="197"/>
      <c r="AC753" s="197"/>
      <c r="AD753" s="197"/>
      <c r="AE753" s="197"/>
      <c r="AF753" s="197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7"/>
      <c r="Z754" s="357"/>
      <c r="AA754" s="197"/>
      <c r="AB754" s="197"/>
      <c r="AC754" s="197"/>
      <c r="AD754" s="197"/>
      <c r="AE754" s="197"/>
      <c r="AF754" s="197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7"/>
      <c r="Z755" s="357"/>
      <c r="AA755" s="197"/>
      <c r="AB755" s="197"/>
      <c r="AC755" s="197"/>
      <c r="AD755" s="197"/>
      <c r="AE755" s="197"/>
      <c r="AF755" s="197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7"/>
      <c r="Z756" s="357"/>
      <c r="AA756" s="197"/>
      <c r="AB756" s="197"/>
      <c r="AC756" s="197"/>
      <c r="AD756" s="197"/>
      <c r="AE756" s="197"/>
      <c r="AF756" s="197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7"/>
      <c r="Z757" s="357"/>
      <c r="AA757" s="197"/>
      <c r="AB757" s="197"/>
      <c r="AC757" s="197"/>
      <c r="AD757" s="197"/>
      <c r="AE757" s="197"/>
      <c r="AF757" s="197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7"/>
      <c r="Z758" s="357"/>
      <c r="AA758" s="197"/>
      <c r="AB758" s="197"/>
      <c r="AC758" s="197"/>
      <c r="AD758" s="197"/>
      <c r="AE758" s="197"/>
      <c r="AF758" s="197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7"/>
      <c r="Z759" s="357"/>
      <c r="AA759" s="197"/>
      <c r="AB759" s="197"/>
      <c r="AC759" s="197"/>
      <c r="AD759" s="197"/>
      <c r="AE759" s="197"/>
      <c r="AF759" s="197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7"/>
      <c r="Z760" s="357"/>
      <c r="AA760" s="197"/>
      <c r="AB760" s="197"/>
      <c r="AC760" s="197"/>
      <c r="AD760" s="197"/>
      <c r="AE760" s="197"/>
      <c r="AF760" s="197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7"/>
      <c r="Z761" s="357"/>
      <c r="AA761" s="197"/>
      <c r="AB761" s="197"/>
      <c r="AC761" s="197"/>
      <c r="AD761" s="197"/>
      <c r="AE761" s="197"/>
      <c r="AF761" s="197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7"/>
      <c r="Z762" s="357"/>
      <c r="AA762" s="197"/>
      <c r="AB762" s="197"/>
      <c r="AC762" s="197"/>
      <c r="AD762" s="197"/>
      <c r="AE762" s="197"/>
      <c r="AF762" s="197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7"/>
      <c r="Z763" s="357"/>
      <c r="AA763" s="197"/>
      <c r="AB763" s="197"/>
      <c r="AC763" s="197"/>
      <c r="AD763" s="197"/>
      <c r="AE763" s="197"/>
      <c r="AF763" s="197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7"/>
      <c r="Z764" s="357"/>
      <c r="AA764" s="197"/>
      <c r="AB764" s="197"/>
      <c r="AC764" s="197"/>
      <c r="AD764" s="197"/>
      <c r="AE764" s="197"/>
      <c r="AF764" s="197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7"/>
      <c r="Z765" s="357"/>
      <c r="AA765" s="197"/>
      <c r="AB765" s="197"/>
      <c r="AC765" s="197"/>
      <c r="AD765" s="197"/>
      <c r="AE765" s="197"/>
      <c r="AF765" s="197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7"/>
      <c r="Z766" s="357"/>
      <c r="AA766" s="197"/>
      <c r="AB766" s="197"/>
      <c r="AC766" s="197"/>
      <c r="AD766" s="197"/>
      <c r="AE766" s="197"/>
      <c r="AF766" s="197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7"/>
      <c r="Z767" s="357"/>
      <c r="AA767" s="197"/>
      <c r="AB767" s="197"/>
      <c r="AC767" s="197"/>
      <c r="AD767" s="197"/>
      <c r="AE767" s="197"/>
      <c r="AF767" s="197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7"/>
      <c r="Z768" s="357"/>
      <c r="AA768" s="197"/>
      <c r="AB768" s="197"/>
      <c r="AC768" s="197"/>
      <c r="AD768" s="197"/>
      <c r="AE768" s="197"/>
      <c r="AF768" s="197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7"/>
      <c r="Z769" s="357"/>
      <c r="AA769" s="197"/>
      <c r="AB769" s="197"/>
      <c r="AC769" s="197"/>
      <c r="AD769" s="197"/>
      <c r="AE769" s="197"/>
      <c r="AF769" s="197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7"/>
      <c r="Z770" s="357"/>
      <c r="AA770" s="197"/>
      <c r="AB770" s="197"/>
      <c r="AC770" s="197"/>
      <c r="AD770" s="197"/>
      <c r="AE770" s="197"/>
      <c r="AF770" s="197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7"/>
      <c r="Z771" s="357"/>
      <c r="AA771" s="197"/>
      <c r="AB771" s="197"/>
      <c r="AC771" s="197"/>
      <c r="AD771" s="197"/>
      <c r="AE771" s="197"/>
      <c r="AF771" s="197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7"/>
      <c r="Z772" s="357"/>
      <c r="AA772" s="197"/>
      <c r="AB772" s="197"/>
      <c r="AC772" s="197"/>
      <c r="AD772" s="197"/>
      <c r="AE772" s="197"/>
      <c r="AF772" s="197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7"/>
      <c r="Z773" s="357"/>
      <c r="AA773" s="197"/>
      <c r="AB773" s="197"/>
      <c r="AC773" s="197"/>
      <c r="AD773" s="197"/>
      <c r="AE773" s="197"/>
      <c r="AF773" s="197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7"/>
      <c r="Z774" s="357"/>
      <c r="AA774" s="197"/>
      <c r="AB774" s="197"/>
      <c r="AC774" s="197"/>
      <c r="AD774" s="197"/>
      <c r="AE774" s="197"/>
      <c r="AF774" s="197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7"/>
      <c r="Z775" s="357"/>
      <c r="AA775" s="197"/>
      <c r="AB775" s="197"/>
      <c r="AC775" s="197"/>
      <c r="AD775" s="197"/>
      <c r="AE775" s="197"/>
      <c r="AF775" s="197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7"/>
      <c r="Z776" s="357"/>
      <c r="AA776" s="197"/>
      <c r="AB776" s="197"/>
      <c r="AC776" s="197"/>
      <c r="AD776" s="197"/>
      <c r="AE776" s="197"/>
      <c r="AF776" s="197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7"/>
      <c r="Z777" s="357"/>
      <c r="AA777" s="197"/>
      <c r="AB777" s="197"/>
      <c r="AC777" s="197"/>
      <c r="AD777" s="197"/>
      <c r="AE777" s="197"/>
      <c r="AF777" s="197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7"/>
      <c r="Z778" s="357"/>
      <c r="AA778" s="197"/>
      <c r="AB778" s="197"/>
      <c r="AC778" s="197"/>
      <c r="AD778" s="197"/>
      <c r="AE778" s="197"/>
      <c r="AF778" s="197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7"/>
      <c r="Z779" s="357"/>
      <c r="AA779" s="197"/>
      <c r="AB779" s="197"/>
      <c r="AC779" s="197"/>
      <c r="AD779" s="197"/>
      <c r="AE779" s="197"/>
      <c r="AF779" s="197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7"/>
      <c r="Z780" s="357"/>
      <c r="AA780" s="197"/>
      <c r="AB780" s="197"/>
      <c r="AC780" s="197"/>
      <c r="AD780" s="197"/>
      <c r="AE780" s="197"/>
      <c r="AF780" s="197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7"/>
      <c r="Z781" s="357"/>
      <c r="AA781" s="197"/>
      <c r="AB781" s="197"/>
      <c r="AC781" s="197"/>
      <c r="AD781" s="197"/>
      <c r="AE781" s="197"/>
      <c r="AF781" s="197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7"/>
      <c r="Z782" s="357"/>
      <c r="AA782" s="197"/>
      <c r="AB782" s="197"/>
      <c r="AC782" s="197"/>
      <c r="AD782" s="197"/>
      <c r="AE782" s="197"/>
      <c r="AF782" s="197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7"/>
      <c r="Z783" s="357"/>
      <c r="AA783" s="197"/>
      <c r="AB783" s="197"/>
      <c r="AC783" s="197"/>
      <c r="AD783" s="197"/>
      <c r="AE783" s="197"/>
      <c r="AF783" s="197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7"/>
      <c r="Z784" s="357"/>
      <c r="AA784" s="197"/>
      <c r="AB784" s="197"/>
      <c r="AC784" s="197"/>
      <c r="AD784" s="197"/>
      <c r="AE784" s="197"/>
      <c r="AF784" s="197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7"/>
      <c r="Z785" s="357"/>
      <c r="AA785" s="197"/>
      <c r="AB785" s="197"/>
      <c r="AC785" s="197"/>
      <c r="AD785" s="197"/>
      <c r="AE785" s="197"/>
      <c r="AF785" s="197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7"/>
      <c r="Z786" s="357"/>
      <c r="AA786" s="197"/>
      <c r="AB786" s="197"/>
      <c r="AC786" s="197"/>
      <c r="AD786" s="197"/>
      <c r="AE786" s="197"/>
      <c r="AF786" s="197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7"/>
      <c r="Z787" s="357"/>
      <c r="AA787" s="197"/>
      <c r="AB787" s="197"/>
      <c r="AC787" s="197"/>
      <c r="AD787" s="197"/>
      <c r="AE787" s="197"/>
      <c r="AF787" s="197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7"/>
      <c r="Z788" s="357"/>
      <c r="AA788" s="197"/>
      <c r="AB788" s="197"/>
      <c r="AC788" s="197"/>
      <c r="AD788" s="197"/>
      <c r="AE788" s="197"/>
      <c r="AF788" s="197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7"/>
      <c r="Z789" s="357"/>
      <c r="AA789" s="197"/>
      <c r="AB789" s="197"/>
      <c r="AC789" s="197"/>
      <c r="AD789" s="197"/>
      <c r="AE789" s="197"/>
      <c r="AF789" s="197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7"/>
      <c r="Z790" s="357"/>
      <c r="AA790" s="197"/>
      <c r="AB790" s="197"/>
      <c r="AC790" s="197"/>
      <c r="AD790" s="197"/>
      <c r="AE790" s="197"/>
      <c r="AF790" s="197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7"/>
      <c r="Z791" s="357"/>
      <c r="AA791" s="197"/>
      <c r="AB791" s="197"/>
      <c r="AC791" s="197"/>
      <c r="AD791" s="197"/>
      <c r="AE791" s="197"/>
      <c r="AF791" s="197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7"/>
      <c r="Z792" s="357"/>
      <c r="AA792" s="197"/>
      <c r="AB792" s="197"/>
      <c r="AC792" s="197"/>
      <c r="AD792" s="197"/>
      <c r="AE792" s="197"/>
      <c r="AF792" s="197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7"/>
      <c r="Z793" s="357"/>
      <c r="AA793" s="197"/>
      <c r="AB793" s="197"/>
      <c r="AC793" s="197"/>
      <c r="AD793" s="197"/>
      <c r="AE793" s="197"/>
      <c r="AF793" s="197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7"/>
      <c r="Z794" s="357"/>
      <c r="AA794" s="197"/>
      <c r="AB794" s="197"/>
      <c r="AC794" s="197"/>
      <c r="AD794" s="197"/>
      <c r="AE794" s="197"/>
      <c r="AF794" s="197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7"/>
      <c r="Z795" s="357"/>
      <c r="AA795" s="197"/>
      <c r="AB795" s="197"/>
      <c r="AC795" s="197"/>
      <c r="AD795" s="197"/>
      <c r="AE795" s="197"/>
      <c r="AF795" s="197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7"/>
      <c r="Z796" s="357"/>
      <c r="AA796" s="197"/>
      <c r="AB796" s="197"/>
      <c r="AC796" s="197"/>
      <c r="AD796" s="197"/>
      <c r="AE796" s="197"/>
      <c r="AF796" s="197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7"/>
      <c r="Z797" s="357"/>
      <c r="AA797" s="197"/>
      <c r="AB797" s="197"/>
      <c r="AC797" s="197"/>
      <c r="AD797" s="197"/>
      <c r="AE797" s="197"/>
      <c r="AF797" s="197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7"/>
      <c r="Z798" s="357"/>
      <c r="AA798" s="197"/>
      <c r="AB798" s="197"/>
      <c r="AC798" s="197"/>
      <c r="AD798" s="197"/>
      <c r="AE798" s="197"/>
      <c r="AF798" s="197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7"/>
      <c r="Z799" s="357"/>
      <c r="AA799" s="197"/>
      <c r="AB799" s="197"/>
      <c r="AC799" s="197"/>
      <c r="AD799" s="197"/>
      <c r="AE799" s="197"/>
      <c r="AF799" s="197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7"/>
      <c r="Z800" s="357"/>
      <c r="AA800" s="197"/>
      <c r="AB800" s="197"/>
      <c r="AC800" s="197"/>
      <c r="AD800" s="197"/>
      <c r="AE800" s="197"/>
      <c r="AF800" s="197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7"/>
      <c r="Z801" s="357"/>
      <c r="AA801" s="197"/>
      <c r="AB801" s="197"/>
      <c r="AC801" s="197"/>
      <c r="AD801" s="197"/>
      <c r="AE801" s="197"/>
      <c r="AF801" s="197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7"/>
      <c r="Z802" s="357"/>
      <c r="AA802" s="197"/>
      <c r="AB802" s="197"/>
      <c r="AC802" s="197"/>
      <c r="AD802" s="197"/>
      <c r="AE802" s="197"/>
      <c r="AF802" s="197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7"/>
      <c r="Z803" s="357"/>
      <c r="AA803" s="197"/>
      <c r="AB803" s="197"/>
      <c r="AC803" s="197"/>
      <c r="AD803" s="197"/>
      <c r="AE803" s="197"/>
      <c r="AF803" s="197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7"/>
      <c r="Z804" s="357"/>
      <c r="AA804" s="197"/>
      <c r="AB804" s="197"/>
      <c r="AC804" s="197"/>
      <c r="AD804" s="197"/>
      <c r="AE804" s="197"/>
      <c r="AF804" s="197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7"/>
      <c r="Z805" s="357"/>
      <c r="AA805" s="197"/>
      <c r="AB805" s="197"/>
      <c r="AC805" s="197"/>
      <c r="AD805" s="197"/>
      <c r="AE805" s="197"/>
      <c r="AF805" s="197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7"/>
      <c r="Z806" s="357"/>
      <c r="AA806" s="197"/>
      <c r="AB806" s="197"/>
      <c r="AC806" s="197"/>
      <c r="AD806" s="197"/>
      <c r="AE806" s="197"/>
      <c r="AF806" s="197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7"/>
      <c r="Z807" s="357"/>
      <c r="AA807" s="197"/>
      <c r="AB807" s="197"/>
      <c r="AC807" s="197"/>
      <c r="AD807" s="197"/>
      <c r="AE807" s="197"/>
      <c r="AF807" s="197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7"/>
      <c r="Z808" s="357"/>
      <c r="AA808" s="197"/>
      <c r="AB808" s="197"/>
      <c r="AC808" s="197"/>
      <c r="AD808" s="197"/>
      <c r="AE808" s="197"/>
      <c r="AF808" s="197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7"/>
      <c r="Z809" s="357"/>
      <c r="AA809" s="197"/>
      <c r="AB809" s="197"/>
      <c r="AC809" s="197"/>
      <c r="AD809" s="197"/>
      <c r="AE809" s="197"/>
      <c r="AF809" s="197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7"/>
      <c r="Z810" s="357"/>
      <c r="AA810" s="197"/>
      <c r="AB810" s="197"/>
      <c r="AC810" s="197"/>
      <c r="AD810" s="197"/>
      <c r="AE810" s="197"/>
      <c r="AF810" s="197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7"/>
      <c r="Z811" s="357"/>
      <c r="AA811" s="197"/>
      <c r="AB811" s="197"/>
      <c r="AC811" s="197"/>
      <c r="AD811" s="197"/>
      <c r="AE811" s="197"/>
      <c r="AF811" s="197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7"/>
      <c r="Z812" s="357"/>
      <c r="AA812" s="197"/>
      <c r="AB812" s="197"/>
      <c r="AC812" s="197"/>
      <c r="AD812" s="197"/>
      <c r="AE812" s="197"/>
      <c r="AF812" s="197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7"/>
      <c r="Z813" s="357"/>
      <c r="AA813" s="197"/>
      <c r="AB813" s="197"/>
      <c r="AC813" s="197"/>
      <c r="AD813" s="197"/>
      <c r="AE813" s="197"/>
      <c r="AF813" s="197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7"/>
      <c r="Z814" s="357"/>
      <c r="AA814" s="197"/>
      <c r="AB814" s="197"/>
      <c r="AC814" s="197"/>
      <c r="AD814" s="197"/>
      <c r="AE814" s="197"/>
      <c r="AF814" s="197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7"/>
      <c r="Z815" s="357"/>
      <c r="AA815" s="197"/>
      <c r="AB815" s="197"/>
      <c r="AC815" s="197"/>
      <c r="AD815" s="197"/>
      <c r="AE815" s="197"/>
      <c r="AF815" s="197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7"/>
      <c r="Z816" s="357"/>
      <c r="AA816" s="197"/>
      <c r="AB816" s="197"/>
      <c r="AC816" s="197"/>
      <c r="AD816" s="197"/>
      <c r="AE816" s="197"/>
      <c r="AF816" s="197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7"/>
      <c r="Z817" s="357"/>
      <c r="AA817" s="197"/>
      <c r="AB817" s="197"/>
      <c r="AC817" s="197"/>
      <c r="AD817" s="197"/>
      <c r="AE817" s="197"/>
      <c r="AF817" s="197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7"/>
      <c r="Z818" s="357"/>
      <c r="AA818" s="197"/>
      <c r="AB818" s="197"/>
      <c r="AC818" s="197"/>
      <c r="AD818" s="197"/>
      <c r="AE818" s="197"/>
      <c r="AF818" s="197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7"/>
      <c r="Z819" s="357"/>
      <c r="AA819" s="197"/>
      <c r="AB819" s="197"/>
      <c r="AC819" s="197"/>
      <c r="AD819" s="197"/>
      <c r="AE819" s="197"/>
      <c r="AF819" s="197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7"/>
      <c r="Z820" s="357"/>
      <c r="AA820" s="197"/>
      <c r="AB820" s="197"/>
      <c r="AC820" s="197"/>
      <c r="AD820" s="197"/>
      <c r="AE820" s="197"/>
      <c r="AF820" s="197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7"/>
      <c r="Z821" s="357"/>
      <c r="AA821" s="197"/>
      <c r="AB821" s="197"/>
      <c r="AC821" s="197"/>
      <c r="AD821" s="197"/>
      <c r="AE821" s="197"/>
      <c r="AF821" s="197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7"/>
      <c r="Z822" s="357"/>
      <c r="AA822" s="197"/>
      <c r="AB822" s="197"/>
      <c r="AC822" s="197"/>
      <c r="AD822" s="197"/>
      <c r="AE822" s="197"/>
      <c r="AF822" s="197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7"/>
      <c r="Z823" s="357"/>
      <c r="AA823" s="197"/>
      <c r="AB823" s="197"/>
      <c r="AC823" s="197"/>
      <c r="AD823" s="197"/>
      <c r="AE823" s="197"/>
      <c r="AF823" s="197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7"/>
      <c r="Z824" s="357"/>
      <c r="AA824" s="197"/>
      <c r="AB824" s="197"/>
      <c r="AC824" s="197"/>
      <c r="AD824" s="197"/>
      <c r="AE824" s="197"/>
      <c r="AF824" s="197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7"/>
      <c r="Z825" s="357"/>
      <c r="AA825" s="197"/>
      <c r="AB825" s="197"/>
      <c r="AC825" s="197"/>
      <c r="AD825" s="197"/>
      <c r="AE825" s="197"/>
      <c r="AF825" s="197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7"/>
      <c r="Z826" s="357"/>
      <c r="AA826" s="197"/>
      <c r="AB826" s="197"/>
      <c r="AC826" s="197"/>
      <c r="AD826" s="197"/>
      <c r="AE826" s="197"/>
      <c r="AF826" s="197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7"/>
      <c r="Z827" s="357"/>
      <c r="AA827" s="197"/>
      <c r="AB827" s="197"/>
      <c r="AC827" s="197"/>
      <c r="AD827" s="197"/>
      <c r="AE827" s="197"/>
      <c r="AF827" s="197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7"/>
      <c r="Z828" s="357"/>
      <c r="AA828" s="197"/>
      <c r="AB828" s="197"/>
      <c r="AC828" s="197"/>
      <c r="AD828" s="197"/>
      <c r="AE828" s="197"/>
      <c r="AF828" s="197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7"/>
      <c r="Z829" s="357"/>
      <c r="AA829" s="197"/>
      <c r="AB829" s="197"/>
      <c r="AC829" s="197"/>
      <c r="AD829" s="197"/>
      <c r="AE829" s="197"/>
      <c r="AF829" s="197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7"/>
      <c r="Z830" s="357"/>
      <c r="AA830" s="197"/>
      <c r="AB830" s="197"/>
      <c r="AC830" s="197"/>
      <c r="AD830" s="197"/>
      <c r="AE830" s="197"/>
      <c r="AF830" s="197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7"/>
      <c r="Z831" s="357"/>
      <c r="AA831" s="197"/>
      <c r="AB831" s="197"/>
      <c r="AC831" s="197"/>
      <c r="AD831" s="197"/>
      <c r="AE831" s="197"/>
      <c r="AF831" s="197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7"/>
      <c r="Z832" s="357"/>
      <c r="AA832" s="197"/>
      <c r="AB832" s="197"/>
      <c r="AC832" s="197"/>
      <c r="AD832" s="197"/>
      <c r="AE832" s="197"/>
      <c r="AF832" s="197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7"/>
      <c r="Z833" s="357"/>
      <c r="AA833" s="197"/>
      <c r="AB833" s="197"/>
      <c r="AC833" s="197"/>
      <c r="AD833" s="197"/>
      <c r="AE833" s="197"/>
      <c r="AF833" s="197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7"/>
      <c r="Z834" s="357"/>
      <c r="AA834" s="197"/>
      <c r="AB834" s="197"/>
      <c r="AC834" s="197"/>
      <c r="AD834" s="197"/>
      <c r="AE834" s="197"/>
      <c r="AF834" s="197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7"/>
      <c r="Z835" s="357"/>
      <c r="AA835" s="197"/>
      <c r="AB835" s="197"/>
      <c r="AC835" s="197"/>
      <c r="AD835" s="197"/>
      <c r="AE835" s="197"/>
      <c r="AF835" s="197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7"/>
      <c r="Z836" s="357"/>
      <c r="AA836" s="197"/>
      <c r="AB836" s="197"/>
      <c r="AC836" s="197"/>
      <c r="AD836" s="197"/>
      <c r="AE836" s="197"/>
      <c r="AF836" s="197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7"/>
      <c r="Z837" s="357"/>
      <c r="AA837" s="197"/>
      <c r="AB837" s="197"/>
      <c r="AC837" s="197"/>
      <c r="AD837" s="197"/>
      <c r="AE837" s="197"/>
      <c r="AF837" s="197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7"/>
      <c r="Z838" s="357"/>
      <c r="AA838" s="197"/>
      <c r="AB838" s="197"/>
      <c r="AC838" s="197"/>
      <c r="AD838" s="197"/>
      <c r="AE838" s="197"/>
      <c r="AF838" s="197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7"/>
      <c r="Z839" s="357"/>
      <c r="AA839" s="197"/>
      <c r="AB839" s="197"/>
      <c r="AC839" s="197"/>
      <c r="AD839" s="197"/>
      <c r="AE839" s="197"/>
      <c r="AF839" s="197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7"/>
      <c r="Z840" s="357"/>
      <c r="AA840" s="197"/>
      <c r="AB840" s="197"/>
      <c r="AC840" s="197"/>
      <c r="AD840" s="197"/>
      <c r="AE840" s="197"/>
      <c r="AF840" s="197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7"/>
      <c r="Z841" s="357"/>
      <c r="AA841" s="197"/>
      <c r="AB841" s="197"/>
      <c r="AC841" s="197"/>
      <c r="AD841" s="197"/>
      <c r="AE841" s="197"/>
      <c r="AF841" s="197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7"/>
      <c r="Z842" s="357"/>
      <c r="AA842" s="197"/>
      <c r="AB842" s="197"/>
      <c r="AC842" s="197"/>
      <c r="AD842" s="197"/>
      <c r="AE842" s="197"/>
      <c r="AF842" s="197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7"/>
      <c r="Z843" s="357"/>
      <c r="AA843" s="197"/>
      <c r="AB843" s="197"/>
      <c r="AC843" s="197"/>
      <c r="AD843" s="197"/>
      <c r="AE843" s="197"/>
      <c r="AF843" s="197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7"/>
      <c r="Z844" s="357"/>
      <c r="AA844" s="197"/>
      <c r="AB844" s="197"/>
      <c r="AC844" s="197"/>
      <c r="AD844" s="197"/>
      <c r="AE844" s="197"/>
      <c r="AF844" s="197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7"/>
      <c r="Z845" s="357"/>
      <c r="AA845" s="197"/>
      <c r="AB845" s="197"/>
      <c r="AC845" s="197"/>
      <c r="AD845" s="197"/>
      <c r="AE845" s="197"/>
      <c r="AF845" s="197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7"/>
      <c r="Z846" s="357"/>
      <c r="AA846" s="197"/>
      <c r="AB846" s="197"/>
      <c r="AC846" s="197"/>
      <c r="AD846" s="197"/>
      <c r="AE846" s="197"/>
      <c r="AF846" s="197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7"/>
      <c r="Z847" s="357"/>
      <c r="AA847" s="197"/>
      <c r="AB847" s="197"/>
      <c r="AC847" s="197"/>
      <c r="AD847" s="197"/>
      <c r="AE847" s="197"/>
      <c r="AF847" s="197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7"/>
      <c r="Z848" s="357"/>
      <c r="AA848" s="197"/>
      <c r="AB848" s="197"/>
      <c r="AC848" s="197"/>
      <c r="AD848" s="197"/>
      <c r="AE848" s="197"/>
      <c r="AF848" s="197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7"/>
      <c r="Z849" s="357"/>
      <c r="AA849" s="197"/>
      <c r="AB849" s="197"/>
      <c r="AC849" s="197"/>
      <c r="AD849" s="197"/>
      <c r="AE849" s="197"/>
      <c r="AF849" s="197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7"/>
      <c r="Z850" s="357"/>
      <c r="AA850" s="197"/>
      <c r="AB850" s="197"/>
      <c r="AC850" s="197"/>
      <c r="AD850" s="197"/>
      <c r="AE850" s="197"/>
      <c r="AF850" s="197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7"/>
      <c r="Z851" s="357"/>
      <c r="AA851" s="197"/>
      <c r="AB851" s="197"/>
      <c r="AC851" s="197"/>
      <c r="AD851" s="197"/>
      <c r="AE851" s="197"/>
      <c r="AF851" s="197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7"/>
      <c r="Z852" s="357"/>
      <c r="AA852" s="197"/>
      <c r="AB852" s="197"/>
      <c r="AC852" s="197"/>
      <c r="AD852" s="197"/>
      <c r="AE852" s="197"/>
      <c r="AF852" s="197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7"/>
      <c r="Z853" s="357"/>
      <c r="AA853" s="197"/>
      <c r="AB853" s="197"/>
      <c r="AC853" s="197"/>
      <c r="AD853" s="197"/>
      <c r="AE853" s="197"/>
      <c r="AF853" s="197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7"/>
      <c r="Z854" s="357"/>
      <c r="AA854" s="197"/>
      <c r="AB854" s="197"/>
      <c r="AC854" s="197"/>
      <c r="AD854" s="197"/>
      <c r="AE854" s="197"/>
      <c r="AF854" s="197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7"/>
      <c r="Z855" s="357"/>
      <c r="AA855" s="197"/>
      <c r="AB855" s="197"/>
      <c r="AC855" s="197"/>
      <c r="AD855" s="197"/>
      <c r="AE855" s="197"/>
      <c r="AF855" s="197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7"/>
      <c r="Z856" s="357"/>
      <c r="AA856" s="197"/>
      <c r="AB856" s="197"/>
      <c r="AC856" s="197"/>
      <c r="AD856" s="197"/>
      <c r="AE856" s="197"/>
      <c r="AF856" s="197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7"/>
      <c r="Z857" s="357"/>
      <c r="AA857" s="197"/>
      <c r="AB857" s="197"/>
      <c r="AC857" s="197"/>
      <c r="AD857" s="197"/>
      <c r="AE857" s="197"/>
      <c r="AF857" s="197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7"/>
      <c r="Z858" s="357"/>
      <c r="AA858" s="197"/>
      <c r="AB858" s="197"/>
      <c r="AC858" s="197"/>
      <c r="AD858" s="197"/>
      <c r="AE858" s="197"/>
      <c r="AF858" s="197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7"/>
      <c r="Z859" s="357"/>
      <c r="AA859" s="197"/>
      <c r="AB859" s="197"/>
      <c r="AC859" s="197"/>
      <c r="AD859" s="197"/>
      <c r="AE859" s="197"/>
      <c r="AF859" s="197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7"/>
      <c r="Z860" s="357"/>
      <c r="AA860" s="197"/>
      <c r="AB860" s="197"/>
      <c r="AC860" s="197"/>
      <c r="AD860" s="197"/>
      <c r="AE860" s="197"/>
      <c r="AF860" s="197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7"/>
      <c r="Z861" s="357"/>
      <c r="AA861" s="197"/>
      <c r="AB861" s="197"/>
      <c r="AC861" s="197"/>
      <c r="AD861" s="197"/>
      <c r="AE861" s="197"/>
      <c r="AF861" s="197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7"/>
      <c r="Z862" s="357"/>
      <c r="AA862" s="197"/>
      <c r="AB862" s="197"/>
      <c r="AC862" s="197"/>
      <c r="AD862" s="197"/>
      <c r="AE862" s="197"/>
      <c r="AF862" s="197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7"/>
      <c r="Z863" s="357"/>
      <c r="AA863" s="197"/>
      <c r="AB863" s="197"/>
      <c r="AC863" s="197"/>
      <c r="AD863" s="197"/>
      <c r="AE863" s="197"/>
      <c r="AF863" s="197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7"/>
      <c r="Z864" s="357"/>
      <c r="AA864" s="197"/>
      <c r="AB864" s="197"/>
      <c r="AC864" s="197"/>
      <c r="AD864" s="197"/>
      <c r="AE864" s="197"/>
      <c r="AF864" s="197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7"/>
      <c r="Z865" s="357"/>
      <c r="AA865" s="197"/>
      <c r="AB865" s="197"/>
      <c r="AC865" s="197"/>
      <c r="AD865" s="197"/>
      <c r="AE865" s="197"/>
      <c r="AF865" s="197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7"/>
      <c r="Z866" s="357"/>
      <c r="AA866" s="197"/>
      <c r="AB866" s="197"/>
      <c r="AC866" s="197"/>
      <c r="AD866" s="197"/>
      <c r="AE866" s="197"/>
      <c r="AF866" s="197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7"/>
      <c r="Z867" s="357"/>
      <c r="AA867" s="197"/>
      <c r="AB867" s="197"/>
      <c r="AC867" s="197"/>
      <c r="AD867" s="197"/>
      <c r="AE867" s="197"/>
      <c r="AF867" s="197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7"/>
      <c r="Z868" s="357"/>
      <c r="AA868" s="197"/>
      <c r="AB868" s="197"/>
      <c r="AC868" s="197"/>
      <c r="AD868" s="197"/>
      <c r="AE868" s="197"/>
      <c r="AF868" s="197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7"/>
      <c r="Z869" s="357"/>
      <c r="AA869" s="197"/>
      <c r="AB869" s="197"/>
      <c r="AC869" s="197"/>
      <c r="AD869" s="197"/>
      <c r="AE869" s="197"/>
      <c r="AF869" s="197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7"/>
      <c r="Z870" s="357"/>
      <c r="AA870" s="197"/>
      <c r="AB870" s="197"/>
      <c r="AC870" s="197"/>
      <c r="AD870" s="197"/>
      <c r="AE870" s="197"/>
      <c r="AF870" s="197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7"/>
      <c r="Z871" s="357"/>
      <c r="AA871" s="197"/>
      <c r="AB871" s="197"/>
      <c r="AC871" s="197"/>
      <c r="AD871" s="197"/>
      <c r="AE871" s="197"/>
      <c r="AF871" s="197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7"/>
      <c r="Z872" s="357"/>
      <c r="AA872" s="197"/>
      <c r="AB872" s="197"/>
      <c r="AC872" s="197"/>
      <c r="AD872" s="197"/>
      <c r="AE872" s="197"/>
      <c r="AF872" s="197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7"/>
      <c r="Z873" s="357"/>
      <c r="AA873" s="197"/>
      <c r="AB873" s="197"/>
      <c r="AC873" s="197"/>
      <c r="AD873" s="197"/>
      <c r="AE873" s="197"/>
      <c r="AF873" s="197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7"/>
      <c r="Z874" s="357"/>
      <c r="AA874" s="197"/>
      <c r="AB874" s="197"/>
      <c r="AC874" s="197"/>
      <c r="AD874" s="197"/>
      <c r="AE874" s="197"/>
      <c r="AF874" s="197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7"/>
      <c r="Z875" s="357"/>
      <c r="AA875" s="197"/>
      <c r="AB875" s="197"/>
      <c r="AC875" s="197"/>
      <c r="AD875" s="197"/>
      <c r="AE875" s="197"/>
      <c r="AF875" s="197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7"/>
      <c r="Z876" s="357"/>
      <c r="AA876" s="197"/>
      <c r="AB876" s="197"/>
      <c r="AC876" s="197"/>
      <c r="AD876" s="197"/>
      <c r="AE876" s="197"/>
      <c r="AF876" s="197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7"/>
      <c r="Z877" s="357"/>
      <c r="AA877" s="197"/>
      <c r="AB877" s="197"/>
      <c r="AC877" s="197"/>
      <c r="AD877" s="197"/>
      <c r="AE877" s="197"/>
      <c r="AF877" s="197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7"/>
      <c r="Z878" s="357"/>
      <c r="AA878" s="197"/>
      <c r="AB878" s="197"/>
      <c r="AC878" s="197"/>
      <c r="AD878" s="197"/>
      <c r="AE878" s="197"/>
      <c r="AF878" s="197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7"/>
      <c r="Z879" s="357"/>
      <c r="AA879" s="197"/>
      <c r="AB879" s="197"/>
      <c r="AC879" s="197"/>
      <c r="AD879" s="197"/>
      <c r="AE879" s="197"/>
      <c r="AF879" s="197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7"/>
      <c r="Z880" s="357"/>
      <c r="AA880" s="197"/>
      <c r="AB880" s="197"/>
      <c r="AC880" s="197"/>
      <c r="AD880" s="197"/>
      <c r="AE880" s="197"/>
      <c r="AF880" s="197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7"/>
      <c r="Z881" s="357"/>
      <c r="AA881" s="197"/>
      <c r="AB881" s="197"/>
      <c r="AC881" s="197"/>
      <c r="AD881" s="197"/>
      <c r="AE881" s="197"/>
      <c r="AF881" s="197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7"/>
      <c r="Z882" s="357"/>
      <c r="AA882" s="197"/>
      <c r="AB882" s="197"/>
      <c r="AC882" s="197"/>
      <c r="AD882" s="197"/>
      <c r="AE882" s="197"/>
      <c r="AF882" s="197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7"/>
      <c r="Z883" s="357"/>
      <c r="AA883" s="197"/>
      <c r="AB883" s="197"/>
      <c r="AC883" s="197"/>
      <c r="AD883" s="197"/>
      <c r="AE883" s="197"/>
      <c r="AF883" s="197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7"/>
      <c r="Z884" s="357"/>
      <c r="AA884" s="197"/>
      <c r="AB884" s="197"/>
      <c r="AC884" s="197"/>
      <c r="AD884" s="197"/>
      <c r="AE884" s="197"/>
      <c r="AF884" s="197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7"/>
      <c r="Z885" s="357"/>
      <c r="AA885" s="197"/>
      <c r="AB885" s="197"/>
      <c r="AC885" s="197"/>
      <c r="AD885" s="197"/>
      <c r="AE885" s="197"/>
      <c r="AF885" s="197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7"/>
      <c r="Z886" s="357"/>
      <c r="AA886" s="197"/>
      <c r="AB886" s="197"/>
      <c r="AC886" s="197"/>
      <c r="AD886" s="197"/>
      <c r="AE886" s="197"/>
      <c r="AF886" s="197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7"/>
      <c r="Z887" s="357"/>
      <c r="AA887" s="197"/>
      <c r="AB887" s="197"/>
      <c r="AC887" s="197"/>
      <c r="AD887" s="197"/>
      <c r="AE887" s="197"/>
      <c r="AF887" s="197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7"/>
      <c r="Z888" s="357"/>
      <c r="AA888" s="197"/>
      <c r="AB888" s="197"/>
      <c r="AC888" s="197"/>
      <c r="AD888" s="197"/>
      <c r="AE888" s="197"/>
      <c r="AF888" s="197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7"/>
      <c r="Z889" s="357"/>
      <c r="AA889" s="197"/>
      <c r="AB889" s="197"/>
      <c r="AC889" s="197"/>
      <c r="AD889" s="197"/>
      <c r="AE889" s="197"/>
      <c r="AF889" s="197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7"/>
      <c r="Z890" s="357"/>
      <c r="AA890" s="197"/>
      <c r="AB890" s="197"/>
      <c r="AC890" s="197"/>
      <c r="AD890" s="197"/>
      <c r="AE890" s="197"/>
      <c r="AF890" s="197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7"/>
      <c r="Z891" s="357"/>
      <c r="AA891" s="197"/>
      <c r="AB891" s="197"/>
      <c r="AC891" s="197"/>
      <c r="AD891" s="197"/>
      <c r="AE891" s="197"/>
      <c r="AF891" s="197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7"/>
      <c r="Z892" s="357"/>
      <c r="AA892" s="197"/>
      <c r="AB892" s="197"/>
      <c r="AC892" s="197"/>
      <c r="AD892" s="197"/>
      <c r="AE892" s="197"/>
      <c r="AF892" s="197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7"/>
      <c r="Z893" s="357"/>
      <c r="AA893" s="197"/>
      <c r="AB893" s="197"/>
      <c r="AC893" s="197"/>
      <c r="AD893" s="197"/>
      <c r="AE893" s="197"/>
      <c r="AF893" s="197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7"/>
      <c r="Z894" s="357"/>
      <c r="AA894" s="197"/>
      <c r="AB894" s="197"/>
      <c r="AC894" s="197"/>
      <c r="AD894" s="197"/>
      <c r="AE894" s="197"/>
      <c r="AF894" s="197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7"/>
      <c r="Z895" s="357"/>
      <c r="AA895" s="197"/>
      <c r="AB895" s="197"/>
      <c r="AC895" s="197"/>
      <c r="AD895" s="197"/>
      <c r="AE895" s="197"/>
      <c r="AF895" s="197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7"/>
      <c r="Z896" s="357"/>
      <c r="AA896" s="197"/>
      <c r="AB896" s="197"/>
      <c r="AC896" s="197"/>
      <c r="AD896" s="197"/>
      <c r="AE896" s="197"/>
      <c r="AF896" s="197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7"/>
      <c r="Z897" s="357"/>
      <c r="AA897" s="197"/>
      <c r="AB897" s="197"/>
      <c r="AC897" s="197"/>
      <c r="AD897" s="197"/>
      <c r="AE897" s="197"/>
      <c r="AF897" s="197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7"/>
      <c r="Z898" s="357"/>
      <c r="AA898" s="197"/>
      <c r="AB898" s="197"/>
      <c r="AC898" s="197"/>
      <c r="AD898" s="197"/>
      <c r="AE898" s="197"/>
      <c r="AF898" s="197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7"/>
      <c r="Z899" s="357"/>
      <c r="AA899" s="197"/>
      <c r="AB899" s="197"/>
      <c r="AC899" s="197"/>
      <c r="AD899" s="197"/>
      <c r="AE899" s="197"/>
      <c r="AF899" s="197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7"/>
      <c r="Z900" s="357"/>
      <c r="AA900" s="197"/>
      <c r="AB900" s="197"/>
      <c r="AC900" s="197"/>
      <c r="AD900" s="197"/>
      <c r="AE900" s="197"/>
      <c r="AF900" s="197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7"/>
      <c r="Z901" s="357"/>
      <c r="AA901" s="197"/>
      <c r="AB901" s="197"/>
      <c r="AC901" s="197"/>
      <c r="AD901" s="197"/>
      <c r="AE901" s="197"/>
      <c r="AF901" s="197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7"/>
      <c r="Z902" s="357"/>
      <c r="AA902" s="197"/>
      <c r="AB902" s="197"/>
      <c r="AC902" s="197"/>
      <c r="AD902" s="197"/>
      <c r="AE902" s="197"/>
      <c r="AF902" s="197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7"/>
      <c r="Z903" s="357"/>
      <c r="AA903" s="197"/>
      <c r="AB903" s="197"/>
      <c r="AC903" s="197"/>
      <c r="AD903" s="197"/>
      <c r="AE903" s="197"/>
      <c r="AF903" s="197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7"/>
      <c r="Z904" s="357"/>
      <c r="AA904" s="197"/>
      <c r="AB904" s="197"/>
      <c r="AC904" s="197"/>
      <c r="AD904" s="197"/>
      <c r="AE904" s="197"/>
      <c r="AF904" s="197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7"/>
      <c r="Z905" s="357"/>
      <c r="AA905" s="197"/>
      <c r="AB905" s="197"/>
      <c r="AC905" s="197"/>
      <c r="AD905" s="197"/>
      <c r="AE905" s="197"/>
      <c r="AF905" s="197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7"/>
      <c r="Z906" s="357"/>
      <c r="AA906" s="197"/>
      <c r="AB906" s="197"/>
      <c r="AC906" s="197"/>
      <c r="AD906" s="197"/>
      <c r="AE906" s="197"/>
      <c r="AF906" s="197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7"/>
      <c r="Z907" s="357"/>
      <c r="AA907" s="197"/>
      <c r="AB907" s="197"/>
      <c r="AC907" s="197"/>
      <c r="AD907" s="197"/>
      <c r="AE907" s="197"/>
      <c r="AF907" s="197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7"/>
      <c r="Z908" s="357"/>
      <c r="AA908" s="197"/>
      <c r="AB908" s="197"/>
      <c r="AC908" s="197"/>
      <c r="AD908" s="197"/>
      <c r="AE908" s="197"/>
      <c r="AF908" s="197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7"/>
      <c r="Z909" s="357"/>
      <c r="AA909" s="197"/>
      <c r="AB909" s="197"/>
      <c r="AC909" s="197"/>
      <c r="AD909" s="197"/>
      <c r="AE909" s="197"/>
      <c r="AF909" s="197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7"/>
      <c r="Z910" s="357"/>
      <c r="AA910" s="197"/>
      <c r="AB910" s="197"/>
      <c r="AC910" s="197"/>
      <c r="AD910" s="197"/>
      <c r="AE910" s="197"/>
      <c r="AF910" s="197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7"/>
      <c r="Z911" s="357"/>
      <c r="AA911" s="197"/>
      <c r="AB911" s="197"/>
      <c r="AC911" s="197"/>
      <c r="AD911" s="197"/>
      <c r="AE911" s="197"/>
      <c r="AF911" s="197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7"/>
      <c r="Z912" s="357"/>
      <c r="AA912" s="197"/>
      <c r="AB912" s="197"/>
      <c r="AC912" s="197"/>
      <c r="AD912" s="197"/>
      <c r="AE912" s="197"/>
      <c r="AF912" s="197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7"/>
      <c r="Z913" s="357"/>
      <c r="AA913" s="197"/>
      <c r="AB913" s="197"/>
      <c r="AC913" s="197"/>
      <c r="AD913" s="197"/>
      <c r="AE913" s="197"/>
      <c r="AF913" s="197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7"/>
      <c r="Z914" s="357"/>
      <c r="AA914" s="197"/>
      <c r="AB914" s="197"/>
      <c r="AC914" s="197"/>
      <c r="AD914" s="197"/>
      <c r="AE914" s="197"/>
      <c r="AF914" s="197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7"/>
      <c r="Z915" s="357"/>
      <c r="AA915" s="197"/>
      <c r="AB915" s="197"/>
      <c r="AC915" s="197"/>
      <c r="AD915" s="197"/>
      <c r="AE915" s="197"/>
      <c r="AF915" s="197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7"/>
      <c r="Z916" s="357"/>
      <c r="AA916" s="197"/>
      <c r="AB916" s="197"/>
      <c r="AC916" s="197"/>
      <c r="AD916" s="197"/>
      <c r="AE916" s="197"/>
      <c r="AF916" s="197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7"/>
      <c r="Z917" s="357"/>
      <c r="AA917" s="197"/>
      <c r="AB917" s="197"/>
      <c r="AC917" s="197"/>
      <c r="AD917" s="197"/>
      <c r="AE917" s="197"/>
      <c r="AF917" s="197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7"/>
      <c r="Z918" s="357"/>
      <c r="AA918" s="197"/>
      <c r="AB918" s="197"/>
      <c r="AC918" s="197"/>
      <c r="AD918" s="197"/>
      <c r="AE918" s="197"/>
      <c r="AF918" s="197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7"/>
      <c r="Z919" s="357"/>
      <c r="AA919" s="197"/>
      <c r="AB919" s="197"/>
      <c r="AC919" s="197"/>
      <c r="AD919" s="197"/>
      <c r="AE919" s="197"/>
      <c r="AF919" s="197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7"/>
      <c r="Z920" s="357"/>
      <c r="AA920" s="197"/>
      <c r="AB920" s="197"/>
      <c r="AC920" s="197"/>
      <c r="AD920" s="197"/>
      <c r="AE920" s="197"/>
      <c r="AF920" s="197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7"/>
      <c r="Z921" s="357"/>
      <c r="AA921" s="197"/>
      <c r="AB921" s="197"/>
      <c r="AC921" s="197"/>
      <c r="AD921" s="197"/>
      <c r="AE921" s="197"/>
      <c r="AF921" s="197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7"/>
      <c r="Z922" s="357"/>
      <c r="AA922" s="197"/>
      <c r="AB922" s="197"/>
      <c r="AC922" s="197"/>
      <c r="AD922" s="197"/>
      <c r="AE922" s="197"/>
      <c r="AF922" s="197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7"/>
      <c r="Z923" s="357"/>
      <c r="AA923" s="197"/>
      <c r="AB923" s="197"/>
      <c r="AC923" s="197"/>
      <c r="AD923" s="197"/>
      <c r="AE923" s="197"/>
      <c r="AF923" s="197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7"/>
      <c r="Z924" s="357"/>
      <c r="AA924" s="197"/>
      <c r="AB924" s="197"/>
      <c r="AC924" s="197"/>
      <c r="AD924" s="197"/>
      <c r="AE924" s="197"/>
      <c r="AF924" s="197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7"/>
      <c r="Z925" s="357"/>
      <c r="AA925" s="197"/>
      <c r="AB925" s="197"/>
      <c r="AC925" s="197"/>
      <c r="AD925" s="197"/>
      <c r="AE925" s="197"/>
      <c r="AF925" s="197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7"/>
      <c r="Z926" s="357"/>
      <c r="AA926" s="197"/>
      <c r="AB926" s="197"/>
      <c r="AC926" s="197"/>
      <c r="AD926" s="197"/>
      <c r="AE926" s="197"/>
      <c r="AF926" s="197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7"/>
      <c r="Z927" s="357"/>
      <c r="AA927" s="197"/>
      <c r="AB927" s="197"/>
      <c r="AC927" s="197"/>
      <c r="AD927" s="197"/>
      <c r="AE927" s="197"/>
      <c r="AF927" s="197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7"/>
      <c r="Z928" s="357"/>
      <c r="AA928" s="197"/>
      <c r="AB928" s="197"/>
      <c r="AC928" s="197"/>
      <c r="AD928" s="197"/>
      <c r="AE928" s="197"/>
      <c r="AF928" s="197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7"/>
      <c r="Z929" s="357"/>
      <c r="AA929" s="197"/>
      <c r="AB929" s="197"/>
      <c r="AC929" s="197"/>
      <c r="AD929" s="197"/>
      <c r="AE929" s="197"/>
      <c r="AF929" s="197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7"/>
      <c r="Z930" s="357"/>
      <c r="AA930" s="197"/>
      <c r="AB930" s="197"/>
      <c r="AC930" s="197"/>
      <c r="AD930" s="197"/>
      <c r="AE930" s="197"/>
      <c r="AF930" s="197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7"/>
      <c r="Z931" s="357"/>
      <c r="AA931" s="197"/>
      <c r="AB931" s="197"/>
      <c r="AC931" s="197"/>
      <c r="AD931" s="197"/>
      <c r="AE931" s="197"/>
      <c r="AF931" s="197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7"/>
      <c r="Z932" s="357"/>
      <c r="AA932" s="197"/>
      <c r="AB932" s="197"/>
      <c r="AC932" s="197"/>
      <c r="AD932" s="197"/>
      <c r="AE932" s="197"/>
      <c r="AF932" s="197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7"/>
      <c r="Z933" s="357"/>
      <c r="AA933" s="197"/>
      <c r="AB933" s="197"/>
      <c r="AC933" s="197"/>
      <c r="AD933" s="197"/>
      <c r="AE933" s="197"/>
      <c r="AF933" s="197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7"/>
      <c r="Z934" s="357"/>
      <c r="AA934" s="197"/>
      <c r="AB934" s="197"/>
      <c r="AC934" s="197"/>
      <c r="AD934" s="197"/>
      <c r="AE934" s="197"/>
      <c r="AF934" s="197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7"/>
      <c r="Z935" s="357"/>
      <c r="AA935" s="197"/>
      <c r="AB935" s="197"/>
      <c r="AC935" s="197"/>
      <c r="AD935" s="197"/>
      <c r="AE935" s="197"/>
      <c r="AF935" s="197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7"/>
      <c r="Z936" s="357"/>
      <c r="AA936" s="197"/>
      <c r="AB936" s="197"/>
      <c r="AC936" s="197"/>
      <c r="AD936" s="197"/>
      <c r="AE936" s="197"/>
      <c r="AF936" s="197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7"/>
      <c r="Z937" s="357"/>
      <c r="AA937" s="197"/>
      <c r="AB937" s="197"/>
      <c r="AC937" s="197"/>
      <c r="AD937" s="197"/>
      <c r="AE937" s="197"/>
      <c r="AF937" s="197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7"/>
      <c r="Z938" s="357"/>
      <c r="AA938" s="197"/>
      <c r="AB938" s="197"/>
      <c r="AC938" s="197"/>
      <c r="AD938" s="197"/>
      <c r="AE938" s="197"/>
      <c r="AF938" s="197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7"/>
      <c r="Z939" s="357"/>
      <c r="AA939" s="197"/>
      <c r="AB939" s="197"/>
      <c r="AC939" s="197"/>
      <c r="AD939" s="197"/>
      <c r="AE939" s="197"/>
      <c r="AF939" s="197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7"/>
      <c r="Z940" s="357"/>
      <c r="AA940" s="197"/>
      <c r="AB940" s="197"/>
      <c r="AC940" s="197"/>
      <c r="AD940" s="197"/>
      <c r="AE940" s="197"/>
      <c r="AF940" s="197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7"/>
      <c r="Z941" s="357"/>
      <c r="AA941" s="197"/>
      <c r="AB941" s="197"/>
      <c r="AC941" s="197"/>
      <c r="AD941" s="197"/>
      <c r="AE941" s="197"/>
      <c r="AF941" s="197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7"/>
      <c r="Z942" s="357"/>
      <c r="AA942" s="197"/>
      <c r="AB942" s="197"/>
      <c r="AC942" s="197"/>
      <c r="AD942" s="197"/>
      <c r="AE942" s="197"/>
      <c r="AF942" s="197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7"/>
      <c r="Z943" s="357"/>
      <c r="AA943" s="197"/>
      <c r="AB943" s="197"/>
      <c r="AC943" s="197"/>
      <c r="AD943" s="197"/>
      <c r="AE943" s="197"/>
      <c r="AF943" s="197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7"/>
      <c r="Z944" s="357"/>
      <c r="AA944" s="197"/>
      <c r="AB944" s="197"/>
      <c r="AC944" s="197"/>
      <c r="AD944" s="197"/>
      <c r="AE944" s="197"/>
      <c r="AF944" s="197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7"/>
      <c r="Z945" s="357"/>
      <c r="AA945" s="197"/>
      <c r="AB945" s="197"/>
      <c r="AC945" s="197"/>
      <c r="AD945" s="197"/>
      <c r="AE945" s="197"/>
      <c r="AF945" s="197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7"/>
      <c r="Z946" s="357"/>
      <c r="AA946" s="197"/>
      <c r="AB946" s="197"/>
      <c r="AC946" s="197"/>
      <c r="AD946" s="197"/>
      <c r="AE946" s="197"/>
      <c r="AF946" s="197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7"/>
      <c r="Z947" s="357"/>
      <c r="AA947" s="197"/>
      <c r="AB947" s="197"/>
      <c r="AC947" s="197"/>
      <c r="AD947" s="197"/>
      <c r="AE947" s="197"/>
      <c r="AF947" s="197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7"/>
      <c r="Z948" s="357"/>
      <c r="AA948" s="197"/>
      <c r="AB948" s="197"/>
      <c r="AC948" s="197"/>
      <c r="AD948" s="197"/>
      <c r="AE948" s="197"/>
      <c r="AF948" s="197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7"/>
      <c r="Z949" s="357"/>
      <c r="AA949" s="197"/>
      <c r="AB949" s="197"/>
      <c r="AC949" s="197"/>
      <c r="AD949" s="197"/>
      <c r="AE949" s="197"/>
      <c r="AF949" s="197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7"/>
      <c r="Z950" s="357"/>
      <c r="AA950" s="197"/>
      <c r="AB950" s="197"/>
      <c r="AC950" s="197"/>
      <c r="AD950" s="197"/>
      <c r="AE950" s="197"/>
      <c r="AF950" s="197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7"/>
      <c r="Z951" s="357"/>
      <c r="AA951" s="197"/>
      <c r="AB951" s="197"/>
      <c r="AC951" s="197"/>
      <c r="AD951" s="197"/>
      <c r="AE951" s="197"/>
      <c r="AF951" s="197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7"/>
      <c r="Z952" s="357"/>
      <c r="AA952" s="197"/>
      <c r="AB952" s="197"/>
      <c r="AC952" s="197"/>
      <c r="AD952" s="197"/>
      <c r="AE952" s="197"/>
      <c r="AF952" s="197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7"/>
      <c r="Z953" s="357"/>
      <c r="AA953" s="197"/>
      <c r="AB953" s="197"/>
      <c r="AC953" s="197"/>
      <c r="AD953" s="197"/>
      <c r="AE953" s="197"/>
      <c r="AF953" s="197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7"/>
      <c r="Z954" s="357"/>
      <c r="AA954" s="197"/>
      <c r="AB954" s="197"/>
      <c r="AC954" s="197"/>
      <c r="AD954" s="197"/>
      <c r="AE954" s="197"/>
      <c r="AF954" s="197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7"/>
      <c r="Z955" s="357"/>
      <c r="AA955" s="197"/>
      <c r="AB955" s="197"/>
      <c r="AC955" s="197"/>
      <c r="AD955" s="197"/>
      <c r="AE955" s="197"/>
      <c r="AF955" s="197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7"/>
      <c r="Z956" s="357"/>
      <c r="AA956" s="197"/>
      <c r="AB956" s="197"/>
      <c r="AC956" s="197"/>
      <c r="AD956" s="197"/>
      <c r="AE956" s="197"/>
      <c r="AF956" s="197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7"/>
      <c r="Z957" s="357"/>
      <c r="AA957" s="197"/>
      <c r="AB957" s="197"/>
      <c r="AC957" s="197"/>
      <c r="AD957" s="197"/>
      <c r="AE957" s="197"/>
      <c r="AF957" s="197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7"/>
      <c r="Z958" s="357"/>
      <c r="AA958" s="197"/>
      <c r="AB958" s="197"/>
      <c r="AC958" s="197"/>
      <c r="AD958" s="197"/>
      <c r="AE958" s="197"/>
      <c r="AF958" s="197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7"/>
      <c r="Z959" s="357"/>
      <c r="AA959" s="197"/>
      <c r="AB959" s="197"/>
      <c r="AC959" s="197"/>
      <c r="AD959" s="197"/>
      <c r="AE959" s="197"/>
      <c r="AF959" s="197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7"/>
      <c r="Z960" s="357"/>
      <c r="AA960" s="197"/>
      <c r="AB960" s="197"/>
      <c r="AC960" s="197"/>
      <c r="AD960" s="197"/>
      <c r="AE960" s="197"/>
      <c r="AF960" s="197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7"/>
      <c r="Z961" s="357"/>
      <c r="AA961" s="197"/>
      <c r="AB961" s="197"/>
      <c r="AC961" s="197"/>
      <c r="AD961" s="197"/>
      <c r="AE961" s="197"/>
      <c r="AF961" s="197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7"/>
      <c r="Z962" s="357"/>
      <c r="AA962" s="197"/>
      <c r="AB962" s="197"/>
      <c r="AC962" s="197"/>
      <c r="AD962" s="197"/>
      <c r="AE962" s="197"/>
      <c r="AF962" s="197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7"/>
      <c r="Z963" s="357"/>
      <c r="AA963" s="197"/>
      <c r="AB963" s="197"/>
      <c r="AC963" s="197"/>
      <c r="AD963" s="197"/>
      <c r="AE963" s="197"/>
      <c r="AF963" s="197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7"/>
      <c r="Z964" s="357"/>
      <c r="AA964" s="197"/>
      <c r="AB964" s="197"/>
      <c r="AC964" s="197"/>
      <c r="AD964" s="197"/>
      <c r="AE964" s="197"/>
      <c r="AF964" s="197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7"/>
      <c r="Z965" s="357"/>
      <c r="AA965" s="197"/>
      <c r="AB965" s="197"/>
      <c r="AC965" s="197"/>
      <c r="AD965" s="197"/>
      <c r="AE965" s="197"/>
      <c r="AF965" s="197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7"/>
      <c r="Z966" s="357"/>
      <c r="AA966" s="197"/>
      <c r="AB966" s="197"/>
      <c r="AC966" s="197"/>
      <c r="AD966" s="197"/>
      <c r="AE966" s="197"/>
      <c r="AF966" s="197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7"/>
      <c r="Z967" s="357"/>
      <c r="AA967" s="197"/>
      <c r="AB967" s="197"/>
      <c r="AC967" s="197"/>
      <c r="AD967" s="197"/>
      <c r="AE967" s="197"/>
      <c r="AF967" s="197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7"/>
      <c r="Z968" s="357"/>
      <c r="AA968" s="197"/>
      <c r="AB968" s="197"/>
      <c r="AC968" s="197"/>
      <c r="AD968" s="197"/>
      <c r="AE968" s="197"/>
      <c r="AF968" s="197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7"/>
      <c r="Z969" s="357"/>
      <c r="AA969" s="197"/>
      <c r="AB969" s="197"/>
      <c r="AC969" s="197"/>
      <c r="AD969" s="197"/>
      <c r="AE969" s="197"/>
      <c r="AF969" s="197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7"/>
      <c r="Z970" s="357"/>
      <c r="AA970" s="197"/>
      <c r="AB970" s="197"/>
      <c r="AC970" s="197"/>
      <c r="AD970" s="197"/>
      <c r="AE970" s="197"/>
      <c r="AF970" s="197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7"/>
      <c r="Z971" s="357"/>
      <c r="AA971" s="197"/>
      <c r="AB971" s="197"/>
      <c r="AC971" s="197"/>
      <c r="AD971" s="197"/>
      <c r="AE971" s="197"/>
      <c r="AF971" s="197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7"/>
      <c r="Z972" s="357"/>
      <c r="AA972" s="197"/>
      <c r="AB972" s="197"/>
      <c r="AC972" s="197"/>
      <c r="AD972" s="197"/>
      <c r="AE972" s="197"/>
      <c r="AF972" s="197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7"/>
      <c r="Z973" s="357"/>
      <c r="AA973" s="197"/>
      <c r="AB973" s="197"/>
      <c r="AC973" s="197"/>
      <c r="AD973" s="197"/>
      <c r="AE973" s="197"/>
      <c r="AF973" s="197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7"/>
      <c r="Z974" s="357"/>
      <c r="AA974" s="197"/>
      <c r="AB974" s="197"/>
      <c r="AC974" s="197"/>
      <c r="AD974" s="197"/>
      <c r="AE974" s="197"/>
      <c r="AF974" s="197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7"/>
      <c r="Z975" s="357"/>
      <c r="AA975" s="197"/>
      <c r="AB975" s="197"/>
      <c r="AC975" s="197"/>
      <c r="AD975" s="197"/>
      <c r="AE975" s="197"/>
      <c r="AF975" s="197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7"/>
      <c r="Z976" s="357"/>
      <c r="AA976" s="197"/>
      <c r="AB976" s="197"/>
      <c r="AC976" s="197"/>
      <c r="AD976" s="197"/>
      <c r="AE976" s="197"/>
      <c r="AF976" s="197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7"/>
      <c r="Z977" s="357"/>
      <c r="AA977" s="197"/>
      <c r="AB977" s="197"/>
      <c r="AC977" s="197"/>
      <c r="AD977" s="197"/>
      <c r="AE977" s="197"/>
      <c r="AF977" s="197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7"/>
      <c r="Z978" s="357"/>
      <c r="AA978" s="197"/>
      <c r="AB978" s="197"/>
      <c r="AC978" s="197"/>
      <c r="AD978" s="197"/>
      <c r="AE978" s="197"/>
      <c r="AF978" s="197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7"/>
      <c r="Z979" s="357"/>
      <c r="AA979" s="197"/>
      <c r="AB979" s="197"/>
      <c r="AC979" s="197"/>
      <c r="AD979" s="197"/>
      <c r="AE979" s="197"/>
      <c r="AF979" s="197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7"/>
      <c r="Z980" s="357"/>
      <c r="AA980" s="197"/>
      <c r="AB980" s="197"/>
      <c r="AC980" s="197"/>
      <c r="AD980" s="197"/>
      <c r="AE980" s="197"/>
      <c r="AF980" s="197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7"/>
      <c r="Z981" s="357"/>
      <c r="AA981" s="197"/>
      <c r="AB981" s="197"/>
      <c r="AC981" s="197"/>
      <c r="AD981" s="197"/>
      <c r="AE981" s="197"/>
      <c r="AF981" s="197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7"/>
      <c r="Z982" s="357"/>
      <c r="AA982" s="197"/>
      <c r="AB982" s="197"/>
      <c r="AC982" s="197"/>
      <c r="AD982" s="197"/>
      <c r="AE982" s="197"/>
      <c r="AF982" s="197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7"/>
      <c r="Z983" s="357"/>
      <c r="AA983" s="197"/>
      <c r="AB983" s="197"/>
      <c r="AC983" s="197"/>
      <c r="AD983" s="197"/>
      <c r="AE983" s="197"/>
      <c r="AF983" s="197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7"/>
      <c r="Z984" s="357"/>
      <c r="AA984" s="197"/>
      <c r="AB984" s="197"/>
      <c r="AC984" s="197"/>
      <c r="AD984" s="197"/>
      <c r="AE984" s="197"/>
      <c r="AF984" s="197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7"/>
      <c r="Z985" s="357"/>
      <c r="AA985" s="197"/>
      <c r="AB985" s="197"/>
      <c r="AC985" s="197"/>
      <c r="AD985" s="197"/>
      <c r="AE985" s="197"/>
      <c r="AF985" s="197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7"/>
      <c r="Z986" s="357"/>
      <c r="AA986" s="197"/>
      <c r="AB986" s="197"/>
      <c r="AC986" s="197"/>
      <c r="AD986" s="197"/>
      <c r="AE986" s="197"/>
      <c r="AF986" s="197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7"/>
      <c r="Z987" s="357"/>
      <c r="AA987" s="197"/>
      <c r="AB987" s="197"/>
      <c r="AC987" s="197"/>
      <c r="AD987" s="197"/>
      <c r="AE987" s="197"/>
      <c r="AF987" s="197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7"/>
      <c r="Z988" s="357"/>
      <c r="AA988" s="197"/>
      <c r="AB988" s="197"/>
      <c r="AC988" s="197"/>
      <c r="AD988" s="197"/>
      <c r="AE988" s="197"/>
      <c r="AF988" s="197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7"/>
      <c r="Z989" s="357"/>
      <c r="AA989" s="197"/>
      <c r="AB989" s="197"/>
      <c r="AC989" s="197"/>
      <c r="AD989" s="197"/>
      <c r="AE989" s="197"/>
      <c r="AF989" s="197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7"/>
      <c r="Z990" s="357"/>
      <c r="AA990" s="197"/>
      <c r="AB990" s="197"/>
      <c r="AC990" s="197"/>
      <c r="AD990" s="197"/>
      <c r="AE990" s="197"/>
      <c r="AF990" s="197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7"/>
      <c r="Z991" s="357"/>
      <c r="AA991" s="197"/>
      <c r="AB991" s="197"/>
      <c r="AC991" s="197"/>
      <c r="AD991" s="197"/>
      <c r="AE991" s="197"/>
      <c r="AF991" s="197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7"/>
      <c r="Z992" s="357"/>
      <c r="AA992" s="197"/>
      <c r="AB992" s="197"/>
      <c r="AC992" s="197"/>
      <c r="AD992" s="197"/>
      <c r="AE992" s="197"/>
      <c r="AF992" s="197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7"/>
      <c r="Z993" s="357"/>
      <c r="AA993" s="197"/>
      <c r="AB993" s="197"/>
      <c r="AC993" s="197"/>
      <c r="AD993" s="197"/>
      <c r="AE993" s="197"/>
      <c r="AF993" s="197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7"/>
      <c r="Z994" s="357"/>
      <c r="AA994" s="197"/>
      <c r="AB994" s="197"/>
      <c r="AC994" s="197"/>
      <c r="AD994" s="197"/>
      <c r="AE994" s="197"/>
      <c r="AF994" s="197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7"/>
      <c r="Z995" s="357"/>
      <c r="AA995" s="197"/>
      <c r="AB995" s="197"/>
      <c r="AC995" s="197"/>
      <c r="AD995" s="197"/>
      <c r="AE995" s="197"/>
      <c r="AF995" s="197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7"/>
      <c r="Z996" s="357"/>
      <c r="AA996" s="197"/>
      <c r="AB996" s="197"/>
      <c r="AC996" s="197"/>
      <c r="AD996" s="197"/>
      <c r="AE996" s="197"/>
      <c r="AF996" s="197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7"/>
      <c r="Z997" s="357"/>
      <c r="AA997" s="197"/>
      <c r="AB997" s="197"/>
      <c r="AC997" s="197"/>
      <c r="AD997" s="197"/>
      <c r="AE997" s="197"/>
      <c r="AF997" s="197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7"/>
      <c r="Z998" s="357"/>
      <c r="AA998" s="197"/>
      <c r="AB998" s="197"/>
      <c r="AC998" s="197"/>
      <c r="AD998" s="197"/>
      <c r="AE998" s="197"/>
      <c r="AF998" s="197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7"/>
      <c r="Z999" s="357"/>
      <c r="AA999" s="197"/>
      <c r="AB999" s="197"/>
      <c r="AC999" s="197"/>
      <c r="AD999" s="197"/>
      <c r="AE999" s="197"/>
      <c r="AF999" s="197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7"/>
      <c r="Z1000" s="357"/>
      <c r="AA1000" s="197"/>
      <c r="AB1000" s="197"/>
      <c r="AC1000" s="197"/>
      <c r="AD1000" s="197"/>
      <c r="AE1000" s="197"/>
      <c r="AF1000" s="197"/>
      <c r="AH1000" s="200"/>
      <c r="AI1000" s="200"/>
    </row>
  </sheetData>
  <sheetProtection password="DF65" sheet="1" objects="1" scenarios="1"/>
  <mergeCells count="274">
    <mergeCell ref="AI1:AI7"/>
    <mergeCell ref="A399:A403"/>
    <mergeCell ref="B399:B403"/>
    <mergeCell ref="C399:C403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79:A383"/>
    <mergeCell ref="B379:B383"/>
    <mergeCell ref="C379:C383"/>
    <mergeCell ref="A384:A388"/>
    <mergeCell ref="B384:B388"/>
    <mergeCell ref="C384:C388"/>
    <mergeCell ref="A369:A373"/>
    <mergeCell ref="B369:B373"/>
    <mergeCell ref="C369:C373"/>
    <mergeCell ref="A374:A378"/>
    <mergeCell ref="B374:B378"/>
    <mergeCell ref="C374:C378"/>
    <mergeCell ref="A444:A448"/>
    <mergeCell ref="B444:B448"/>
    <mergeCell ref="C444:C448"/>
    <mergeCell ref="A429:A433"/>
    <mergeCell ref="B429:B433"/>
    <mergeCell ref="C429:C433"/>
    <mergeCell ref="A434:A438"/>
    <mergeCell ref="B434:B438"/>
    <mergeCell ref="C434:C438"/>
    <mergeCell ref="A404:A408"/>
    <mergeCell ref="B404:B408"/>
    <mergeCell ref="C404:C408"/>
    <mergeCell ref="A439:A443"/>
    <mergeCell ref="B439:B443"/>
    <mergeCell ref="C439:C443"/>
    <mergeCell ref="A389:A393"/>
    <mergeCell ref="B389:B393"/>
    <mergeCell ref="C389:C393"/>
    <mergeCell ref="A394:A398"/>
    <mergeCell ref="B394:B398"/>
    <mergeCell ref="C394:C398"/>
    <mergeCell ref="A419:A423"/>
    <mergeCell ref="B419:B423"/>
    <mergeCell ref="C419:C423"/>
    <mergeCell ref="A424:A428"/>
    <mergeCell ref="B424:B428"/>
    <mergeCell ref="C424:C428"/>
    <mergeCell ref="A409:A413"/>
    <mergeCell ref="B409:B413"/>
    <mergeCell ref="C409:C413"/>
    <mergeCell ref="A414:A418"/>
    <mergeCell ref="B414:B418"/>
    <mergeCell ref="C414:C418"/>
    <mergeCell ref="A359:A363"/>
    <mergeCell ref="B359:B363"/>
    <mergeCell ref="C359:C363"/>
    <mergeCell ref="A364:A368"/>
    <mergeCell ref="B364:B368"/>
    <mergeCell ref="C364:C368"/>
    <mergeCell ref="A349:A353"/>
    <mergeCell ref="B349:B353"/>
    <mergeCell ref="C349:C353"/>
    <mergeCell ref="A354:A358"/>
    <mergeCell ref="B354:B358"/>
    <mergeCell ref="C354:C358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334:C338"/>
    <mergeCell ref="A319:A323"/>
    <mergeCell ref="B319:B323"/>
    <mergeCell ref="C319:C323"/>
    <mergeCell ref="A324:A328"/>
    <mergeCell ref="B324:B328"/>
    <mergeCell ref="C324:C328"/>
    <mergeCell ref="A309:A313"/>
    <mergeCell ref="B309:B313"/>
    <mergeCell ref="C309:C313"/>
    <mergeCell ref="A314:A318"/>
    <mergeCell ref="B314:B318"/>
    <mergeCell ref="C314:C31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259:A263"/>
    <mergeCell ref="B259:B263"/>
    <mergeCell ref="C259:C263"/>
    <mergeCell ref="A264:A268"/>
    <mergeCell ref="B264:B268"/>
    <mergeCell ref="C264:C268"/>
    <mergeCell ref="A249:A253"/>
    <mergeCell ref="B249:B253"/>
    <mergeCell ref="C249:C253"/>
    <mergeCell ref="A254:A258"/>
    <mergeCell ref="B254:B258"/>
    <mergeCell ref="C254:C258"/>
    <mergeCell ref="A239:A243"/>
    <mergeCell ref="B239:B243"/>
    <mergeCell ref="C239:C243"/>
    <mergeCell ref="A244:A248"/>
    <mergeCell ref="B244:B248"/>
    <mergeCell ref="C244:C248"/>
    <mergeCell ref="A229:A233"/>
    <mergeCell ref="B229:B233"/>
    <mergeCell ref="C229:C233"/>
    <mergeCell ref="A234:A238"/>
    <mergeCell ref="B234:B238"/>
    <mergeCell ref="C234:C238"/>
    <mergeCell ref="A219:A223"/>
    <mergeCell ref="B219:B223"/>
    <mergeCell ref="C219:C223"/>
    <mergeCell ref="A224:A228"/>
    <mergeCell ref="B224:B228"/>
    <mergeCell ref="C224:C228"/>
    <mergeCell ref="A209:A213"/>
    <mergeCell ref="B209:B213"/>
    <mergeCell ref="C209:C213"/>
    <mergeCell ref="A214:A218"/>
    <mergeCell ref="B214:B218"/>
    <mergeCell ref="C214:C218"/>
    <mergeCell ref="A199:A203"/>
    <mergeCell ref="B199:B203"/>
    <mergeCell ref="C199:C203"/>
    <mergeCell ref="A204:A208"/>
    <mergeCell ref="B204:B208"/>
    <mergeCell ref="C204:C208"/>
    <mergeCell ref="A189:A193"/>
    <mergeCell ref="B189:B193"/>
    <mergeCell ref="C189:C193"/>
    <mergeCell ref="A194:A198"/>
    <mergeCell ref="B194:B198"/>
    <mergeCell ref="C194:C198"/>
    <mergeCell ref="A179:A183"/>
    <mergeCell ref="B179:B183"/>
    <mergeCell ref="C179:C183"/>
    <mergeCell ref="A184:A188"/>
    <mergeCell ref="B184:B188"/>
    <mergeCell ref="C184:C188"/>
    <mergeCell ref="A169:A173"/>
    <mergeCell ref="B169:B173"/>
    <mergeCell ref="C169:C173"/>
    <mergeCell ref="A174:A178"/>
    <mergeCell ref="B174:B178"/>
    <mergeCell ref="C174:C178"/>
    <mergeCell ref="A159:A163"/>
    <mergeCell ref="B159:B163"/>
    <mergeCell ref="C159:C163"/>
    <mergeCell ref="A164:A168"/>
    <mergeCell ref="B164:B168"/>
    <mergeCell ref="C164:C168"/>
    <mergeCell ref="A149:A153"/>
    <mergeCell ref="B149:B153"/>
    <mergeCell ref="C149:C153"/>
    <mergeCell ref="A154:A158"/>
    <mergeCell ref="B154:B158"/>
    <mergeCell ref="C154:C158"/>
    <mergeCell ref="A139:A143"/>
    <mergeCell ref="B139:B143"/>
    <mergeCell ref="C139:C143"/>
    <mergeCell ref="A144:A148"/>
    <mergeCell ref="B144:B148"/>
    <mergeCell ref="C144:C148"/>
    <mergeCell ref="A129:A133"/>
    <mergeCell ref="B129:B133"/>
    <mergeCell ref="C129:C133"/>
    <mergeCell ref="A134:A138"/>
    <mergeCell ref="B134:B138"/>
    <mergeCell ref="C134:C138"/>
    <mergeCell ref="A119:A123"/>
    <mergeCell ref="B119:B123"/>
    <mergeCell ref="C119:C123"/>
    <mergeCell ref="A124:A128"/>
    <mergeCell ref="B124:B128"/>
    <mergeCell ref="C124:C128"/>
    <mergeCell ref="A109:A113"/>
    <mergeCell ref="B109:B113"/>
    <mergeCell ref="C109:C113"/>
    <mergeCell ref="A114:A118"/>
    <mergeCell ref="B114:B118"/>
    <mergeCell ref="C114:C118"/>
    <mergeCell ref="A99:A103"/>
    <mergeCell ref="B99:B103"/>
    <mergeCell ref="C99:C103"/>
    <mergeCell ref="A104:A108"/>
    <mergeCell ref="B104:B108"/>
    <mergeCell ref="C104:C108"/>
    <mergeCell ref="A89:A93"/>
    <mergeCell ref="B89:B93"/>
    <mergeCell ref="C89:C93"/>
    <mergeCell ref="A94:A98"/>
    <mergeCell ref="B94:B98"/>
    <mergeCell ref="C94:C98"/>
    <mergeCell ref="A79:A83"/>
    <mergeCell ref="B79:B83"/>
    <mergeCell ref="C79:C83"/>
    <mergeCell ref="A84:A88"/>
    <mergeCell ref="B84:B88"/>
    <mergeCell ref="C84:C88"/>
    <mergeCell ref="A69:A73"/>
    <mergeCell ref="B69:B73"/>
    <mergeCell ref="C69:C73"/>
    <mergeCell ref="A74:A78"/>
    <mergeCell ref="B74:B78"/>
    <mergeCell ref="C74:C78"/>
    <mergeCell ref="A64:A68"/>
    <mergeCell ref="B64:B68"/>
    <mergeCell ref="C64:C68"/>
    <mergeCell ref="A49:A53"/>
    <mergeCell ref="B49:B53"/>
    <mergeCell ref="C49:C53"/>
    <mergeCell ref="A54:A58"/>
    <mergeCell ref="B54:B58"/>
    <mergeCell ref="C54:C58"/>
    <mergeCell ref="A44:A48"/>
    <mergeCell ref="B44:B48"/>
    <mergeCell ref="C44:C48"/>
    <mergeCell ref="A34:A38"/>
    <mergeCell ref="B34:B38"/>
    <mergeCell ref="C34:C38"/>
    <mergeCell ref="A59:A63"/>
    <mergeCell ref="B59:B63"/>
    <mergeCell ref="C59:C63"/>
    <mergeCell ref="A9:A13"/>
    <mergeCell ref="B9:B13"/>
    <mergeCell ref="C9:C13"/>
    <mergeCell ref="A14:A18"/>
    <mergeCell ref="B14:B18"/>
    <mergeCell ref="C14:C18"/>
    <mergeCell ref="A39:A43"/>
    <mergeCell ref="B39:B43"/>
    <mergeCell ref="C39:C43"/>
    <mergeCell ref="A29:A33"/>
    <mergeCell ref="B29:B33"/>
    <mergeCell ref="C29:C33"/>
    <mergeCell ref="A19:A23"/>
    <mergeCell ref="B19:B23"/>
    <mergeCell ref="C19:C23"/>
    <mergeCell ref="A24:A28"/>
    <mergeCell ref="B24:B28"/>
    <mergeCell ref="C24:C28"/>
  </mergeCells>
  <conditionalFormatting sqref="B9:E448">
    <cfRule type="expression" dxfId="44" priority="5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7">
    <tabColor rgb="FF99CCFF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57" customWidth="1"/>
    <col min="24" max="26" width="3.7109375" style="69" hidden="1" customWidth="1"/>
    <col min="27" max="31" width="3.7109375" style="50" hidden="1" customWidth="1"/>
    <col min="32" max="32" width="3.7109375" style="51" hidden="1" customWidth="1"/>
    <col min="33" max="33" width="4" style="2" bestFit="1" customWidth="1"/>
    <col min="34" max="34" width="5" style="8" customWidth="1"/>
    <col min="35" max="35" width="3.7109375" style="8" customWidth="1"/>
    <col min="36" max="37" width="2.85546875" style="65" customWidth="1"/>
    <col min="38" max="38" width="4.28515625" style="65" customWidth="1"/>
    <col min="39" max="52" width="2.85546875" style="65" customWidth="1"/>
    <col min="53" max="78" width="11.42578125" style="65"/>
    <col min="79" max="16384" width="11.42578125" style="2"/>
  </cols>
  <sheetData>
    <row r="1" spans="1:35" ht="15" customHeight="1" thickBot="1" x14ac:dyDescent="0.3">
      <c r="E1" s="35" t="s">
        <v>35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>
        <v>7</v>
      </c>
      <c r="M1" s="52">
        <v>8</v>
      </c>
      <c r="N1" s="52">
        <v>9</v>
      </c>
      <c r="O1" s="52">
        <v>10</v>
      </c>
      <c r="P1" s="52">
        <v>11</v>
      </c>
      <c r="Q1" s="52">
        <v>12</v>
      </c>
      <c r="R1" s="52">
        <v>13</v>
      </c>
      <c r="S1" s="52">
        <v>14</v>
      </c>
      <c r="T1" s="52">
        <v>15</v>
      </c>
      <c r="U1" s="52">
        <v>16</v>
      </c>
      <c r="V1" s="52">
        <v>17</v>
      </c>
      <c r="W1" s="140">
        <v>18</v>
      </c>
      <c r="X1" s="52">
        <v>19</v>
      </c>
      <c r="Y1" s="52">
        <v>20</v>
      </c>
      <c r="Z1" s="52">
        <v>21</v>
      </c>
      <c r="AA1" s="52">
        <v>22</v>
      </c>
      <c r="AB1" s="52">
        <v>23</v>
      </c>
      <c r="AC1" s="52">
        <v>24</v>
      </c>
      <c r="AD1" s="52">
        <v>25</v>
      </c>
      <c r="AE1" s="52">
        <v>26</v>
      </c>
      <c r="AF1" s="53">
        <v>27</v>
      </c>
      <c r="AG1" s="498" t="s">
        <v>22</v>
      </c>
      <c r="AH1" s="499"/>
      <c r="AI1" s="489" t="s">
        <v>478</v>
      </c>
    </row>
    <row r="2" spans="1:35" ht="15" customHeight="1" x14ac:dyDescent="0.25">
      <c r="A2" s="4" t="s">
        <v>34</v>
      </c>
      <c r="E2" s="34" t="s">
        <v>23</v>
      </c>
      <c r="F2" s="141">
        <v>4</v>
      </c>
      <c r="G2" s="54">
        <v>4</v>
      </c>
      <c r="H2" s="54">
        <v>3</v>
      </c>
      <c r="I2" s="54">
        <v>3</v>
      </c>
      <c r="J2" s="54">
        <v>3</v>
      </c>
      <c r="K2" s="54">
        <v>3</v>
      </c>
      <c r="L2" s="54">
        <v>4</v>
      </c>
      <c r="M2" s="54">
        <v>3</v>
      </c>
      <c r="N2" s="54">
        <v>3</v>
      </c>
      <c r="O2" s="54">
        <v>3</v>
      </c>
      <c r="P2" s="54">
        <v>3</v>
      </c>
      <c r="Q2" s="54">
        <v>3</v>
      </c>
      <c r="R2" s="54">
        <v>4</v>
      </c>
      <c r="S2" s="54">
        <v>4</v>
      </c>
      <c r="T2" s="54">
        <v>4</v>
      </c>
      <c r="U2" s="54">
        <v>3</v>
      </c>
      <c r="V2" s="54">
        <v>3</v>
      </c>
      <c r="W2" s="54">
        <v>3</v>
      </c>
      <c r="X2" s="54" t="s">
        <v>52</v>
      </c>
      <c r="Y2" s="54" t="s">
        <v>52</v>
      </c>
      <c r="Z2" s="54" t="s">
        <v>52</v>
      </c>
      <c r="AA2" s="54" t="s">
        <v>52</v>
      </c>
      <c r="AB2" s="54" t="s">
        <v>52</v>
      </c>
      <c r="AC2" s="54" t="s">
        <v>52</v>
      </c>
      <c r="AD2" s="54" t="s">
        <v>52</v>
      </c>
      <c r="AE2" s="54" t="s">
        <v>52</v>
      </c>
      <c r="AF2" s="55" t="s">
        <v>52</v>
      </c>
      <c r="AG2" s="500">
        <v>60</v>
      </c>
      <c r="AH2" s="501"/>
      <c r="AI2" s="490"/>
    </row>
    <row r="3" spans="1:35" ht="15" customHeight="1" x14ac:dyDescent="0.25">
      <c r="A3" s="4" t="s">
        <v>34</v>
      </c>
      <c r="E3" s="13" t="s">
        <v>24</v>
      </c>
      <c r="F3" s="361">
        <v>4.1818181818181817</v>
      </c>
      <c r="G3" s="362">
        <v>3.9747474747474749</v>
      </c>
      <c r="H3" s="362">
        <v>3.3636363636363638</v>
      </c>
      <c r="I3" s="362">
        <v>4.7020202020202024</v>
      </c>
      <c r="J3" s="362">
        <v>3.2529411764705882</v>
      </c>
      <c r="K3" s="362">
        <v>3.8434343434343434</v>
      </c>
      <c r="L3" s="362">
        <v>4.2525252525252526</v>
      </c>
      <c r="M3" s="362">
        <v>3.4090909090909092</v>
      </c>
      <c r="N3" s="362">
        <v>2.8176470588235296</v>
      </c>
      <c r="O3" s="362">
        <v>3.3647058823529412</v>
      </c>
      <c r="P3" s="362">
        <v>3.3434343434343434</v>
      </c>
      <c r="Q3" s="362">
        <v>3.1363636363636362</v>
      </c>
      <c r="R3" s="362">
        <v>4.1117647058823525</v>
      </c>
      <c r="S3" s="362">
        <v>4.0941176470588232</v>
      </c>
      <c r="T3" s="362">
        <v>4.7588235294117647</v>
      </c>
      <c r="U3" s="362">
        <v>3.3941176470588235</v>
      </c>
      <c r="V3" s="362">
        <v>3.2294117647058824</v>
      </c>
      <c r="W3" s="362">
        <v>2.6470588235294117</v>
      </c>
      <c r="X3" s="362" t="s">
        <v>52</v>
      </c>
      <c r="Y3" s="362" t="s">
        <v>52</v>
      </c>
      <c r="Z3" s="362" t="s">
        <v>52</v>
      </c>
      <c r="AA3" s="36" t="s">
        <v>52</v>
      </c>
      <c r="AB3" s="36" t="s">
        <v>52</v>
      </c>
      <c r="AC3" s="36" t="s">
        <v>52</v>
      </c>
      <c r="AD3" s="36" t="s">
        <v>52</v>
      </c>
      <c r="AE3" s="36" t="s">
        <v>52</v>
      </c>
      <c r="AF3" s="36" t="s">
        <v>52</v>
      </c>
      <c r="AG3" s="502">
        <v>65.877658942364818</v>
      </c>
      <c r="AH3" s="503"/>
      <c r="AI3" s="490"/>
    </row>
    <row r="4" spans="1:35" ht="15" customHeight="1" x14ac:dyDescent="0.25">
      <c r="A4" s="4" t="s">
        <v>34</v>
      </c>
      <c r="B4" s="492" t="s">
        <v>691</v>
      </c>
      <c r="C4" s="493"/>
      <c r="E4" s="13" t="s">
        <v>46</v>
      </c>
      <c r="F4" s="363">
        <v>0</v>
      </c>
      <c r="G4" s="56">
        <v>1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1</v>
      </c>
      <c r="Q4" s="56">
        <v>0</v>
      </c>
      <c r="R4" s="56">
        <v>1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6" t="s">
        <v>52</v>
      </c>
      <c r="Y4" s="56" t="s">
        <v>52</v>
      </c>
      <c r="Z4" s="56" t="s">
        <v>52</v>
      </c>
      <c r="AA4" s="7" t="s">
        <v>52</v>
      </c>
      <c r="AB4" s="7" t="s">
        <v>52</v>
      </c>
      <c r="AC4" s="7" t="s">
        <v>52</v>
      </c>
      <c r="AD4" s="7" t="s">
        <v>52</v>
      </c>
      <c r="AE4" s="7" t="s">
        <v>52</v>
      </c>
      <c r="AF4" s="7" t="s">
        <v>52</v>
      </c>
      <c r="AG4" s="502">
        <v>3</v>
      </c>
      <c r="AH4" s="503"/>
      <c r="AI4" s="490"/>
    </row>
    <row r="5" spans="1:35" ht="15" customHeight="1" x14ac:dyDescent="0.25">
      <c r="A5" s="4" t="s">
        <v>34</v>
      </c>
      <c r="B5" s="492"/>
      <c r="C5" s="493"/>
      <c r="E5" s="13" t="s">
        <v>44</v>
      </c>
      <c r="F5" s="363">
        <v>34</v>
      </c>
      <c r="G5" s="56">
        <v>46</v>
      </c>
      <c r="H5" s="56">
        <v>7</v>
      </c>
      <c r="I5" s="56">
        <v>1</v>
      </c>
      <c r="J5" s="56">
        <v>22</v>
      </c>
      <c r="K5" s="56">
        <v>54</v>
      </c>
      <c r="L5" s="56">
        <v>48</v>
      </c>
      <c r="M5" s="56">
        <v>18</v>
      </c>
      <c r="N5" s="56">
        <v>56</v>
      </c>
      <c r="O5" s="56">
        <v>11</v>
      </c>
      <c r="P5" s="56">
        <v>19</v>
      </c>
      <c r="Q5" s="56">
        <v>39</v>
      </c>
      <c r="R5" s="56">
        <v>32</v>
      </c>
      <c r="S5" s="56">
        <v>43</v>
      </c>
      <c r="T5" s="56">
        <v>7</v>
      </c>
      <c r="U5" s="56">
        <v>14</v>
      </c>
      <c r="V5" s="56">
        <v>26</v>
      </c>
      <c r="W5" s="364">
        <v>72</v>
      </c>
      <c r="X5" s="56" t="s">
        <v>52</v>
      </c>
      <c r="Y5" s="56" t="s">
        <v>52</v>
      </c>
      <c r="Z5" s="56" t="s">
        <v>52</v>
      </c>
      <c r="AA5" s="56" t="s">
        <v>52</v>
      </c>
      <c r="AB5" s="56" t="s">
        <v>52</v>
      </c>
      <c r="AC5" s="56" t="s">
        <v>52</v>
      </c>
      <c r="AD5" s="56" t="s">
        <v>52</v>
      </c>
      <c r="AE5" s="56" t="s">
        <v>52</v>
      </c>
      <c r="AF5" s="57" t="s">
        <v>52</v>
      </c>
      <c r="AG5" s="502">
        <v>549</v>
      </c>
      <c r="AH5" s="503"/>
      <c r="AI5" s="490"/>
    </row>
    <row r="6" spans="1:35" ht="15" customHeight="1" x14ac:dyDescent="0.25">
      <c r="A6" s="4" t="s">
        <v>34</v>
      </c>
      <c r="B6" s="494" t="s">
        <v>692</v>
      </c>
      <c r="C6" s="495"/>
      <c r="E6" s="13" t="s">
        <v>27</v>
      </c>
      <c r="F6" s="363">
        <v>46</v>
      </c>
      <c r="G6" s="56">
        <v>23</v>
      </c>
      <c r="H6" s="56">
        <v>51</v>
      </c>
      <c r="I6" s="56">
        <v>71</v>
      </c>
      <c r="J6" s="56">
        <v>44</v>
      </c>
      <c r="K6" s="56">
        <v>41</v>
      </c>
      <c r="L6" s="56">
        <v>46</v>
      </c>
      <c r="M6" s="56">
        <v>48</v>
      </c>
      <c r="N6" s="56">
        <v>17</v>
      </c>
      <c r="O6" s="56">
        <v>46</v>
      </c>
      <c r="P6" s="56">
        <v>52</v>
      </c>
      <c r="Q6" s="56">
        <v>39</v>
      </c>
      <c r="R6" s="56">
        <v>39</v>
      </c>
      <c r="S6" s="56">
        <v>38</v>
      </c>
      <c r="T6" s="56">
        <v>55</v>
      </c>
      <c r="U6" s="56">
        <v>60</v>
      </c>
      <c r="V6" s="56">
        <v>42</v>
      </c>
      <c r="W6" s="364">
        <v>12</v>
      </c>
      <c r="X6" s="56" t="s">
        <v>52</v>
      </c>
      <c r="Y6" s="56" t="s">
        <v>52</v>
      </c>
      <c r="Z6" s="56" t="s">
        <v>52</v>
      </c>
      <c r="AA6" s="56" t="s">
        <v>52</v>
      </c>
      <c r="AB6" s="56" t="s">
        <v>52</v>
      </c>
      <c r="AC6" s="56" t="s">
        <v>52</v>
      </c>
      <c r="AD6" s="56" t="s">
        <v>52</v>
      </c>
      <c r="AE6" s="56" t="s">
        <v>52</v>
      </c>
      <c r="AF6" s="57" t="s">
        <v>52</v>
      </c>
      <c r="AG6" s="502">
        <v>770</v>
      </c>
      <c r="AH6" s="503"/>
      <c r="AI6" s="490"/>
    </row>
    <row r="7" spans="1:35" ht="15" customHeight="1" thickBot="1" x14ac:dyDescent="0.3">
      <c r="A7" s="4" t="s">
        <v>34</v>
      </c>
      <c r="B7" s="496"/>
      <c r="C7" s="497"/>
      <c r="E7" s="30" t="s">
        <v>45</v>
      </c>
      <c r="F7" s="365">
        <v>11</v>
      </c>
      <c r="G7" s="58">
        <v>8</v>
      </c>
      <c r="H7" s="58">
        <v>13</v>
      </c>
      <c r="I7" s="58">
        <v>105</v>
      </c>
      <c r="J7" s="58">
        <v>10</v>
      </c>
      <c r="K7" s="58">
        <v>61</v>
      </c>
      <c r="L7" s="58">
        <v>22</v>
      </c>
      <c r="M7" s="58">
        <v>23</v>
      </c>
      <c r="N7" s="58">
        <v>3</v>
      </c>
      <c r="O7" s="58">
        <v>13</v>
      </c>
      <c r="P7" s="58">
        <v>17</v>
      </c>
      <c r="Q7" s="58">
        <v>12</v>
      </c>
      <c r="R7" s="58">
        <v>6</v>
      </c>
      <c r="S7" s="58">
        <v>10</v>
      </c>
      <c r="T7" s="58">
        <v>36</v>
      </c>
      <c r="U7" s="58">
        <v>9</v>
      </c>
      <c r="V7" s="58">
        <v>11</v>
      </c>
      <c r="W7" s="366">
        <v>0</v>
      </c>
      <c r="X7" s="58" t="s">
        <v>52</v>
      </c>
      <c r="Y7" s="58" t="s">
        <v>52</v>
      </c>
      <c r="Z7" s="58" t="s">
        <v>52</v>
      </c>
      <c r="AA7" s="58" t="s">
        <v>52</v>
      </c>
      <c r="AB7" s="58" t="s">
        <v>52</v>
      </c>
      <c r="AC7" s="58" t="s">
        <v>52</v>
      </c>
      <c r="AD7" s="58" t="s">
        <v>52</v>
      </c>
      <c r="AE7" s="58" t="s">
        <v>52</v>
      </c>
      <c r="AF7" s="59" t="s">
        <v>52</v>
      </c>
      <c r="AG7" s="504">
        <v>370</v>
      </c>
      <c r="AH7" s="505"/>
      <c r="AI7" s="491"/>
    </row>
    <row r="8" spans="1:35" ht="15" customHeight="1" thickBot="1" x14ac:dyDescent="0.3">
      <c r="A8" s="4" t="s">
        <v>34</v>
      </c>
      <c r="B8" s="39" t="s">
        <v>55</v>
      </c>
      <c r="C8" s="40" t="s">
        <v>47</v>
      </c>
      <c r="D8" s="41"/>
      <c r="E8" s="42" t="s">
        <v>33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80">
        <v>1</v>
      </c>
      <c r="B9" s="506">
        <v>1</v>
      </c>
      <c r="C9" s="509" t="s">
        <v>352</v>
      </c>
      <c r="D9" s="43" t="s">
        <v>352</v>
      </c>
      <c r="E9" s="44" t="s">
        <v>28</v>
      </c>
      <c r="F9" s="245">
        <v>3</v>
      </c>
      <c r="G9" s="222">
        <v>4</v>
      </c>
      <c r="H9" s="241">
        <v>2</v>
      </c>
      <c r="I9" s="241">
        <v>2</v>
      </c>
      <c r="J9" s="222">
        <v>3</v>
      </c>
      <c r="K9" s="241">
        <v>2</v>
      </c>
      <c r="L9" s="241">
        <v>3</v>
      </c>
      <c r="M9" s="241">
        <v>2</v>
      </c>
      <c r="N9" s="236">
        <v>4</v>
      </c>
      <c r="O9" s="222">
        <v>3</v>
      </c>
      <c r="P9" s="222">
        <v>3</v>
      </c>
      <c r="Q9" s="222">
        <v>3</v>
      </c>
      <c r="R9" s="241">
        <v>3</v>
      </c>
      <c r="S9" s="241">
        <v>3</v>
      </c>
      <c r="T9" s="241">
        <v>3</v>
      </c>
      <c r="U9" s="222">
        <v>3</v>
      </c>
      <c r="V9" s="241">
        <v>2</v>
      </c>
      <c r="W9" s="385">
        <v>2</v>
      </c>
      <c r="X9" s="226"/>
      <c r="Y9" s="226"/>
      <c r="Z9" s="226"/>
      <c r="AA9" s="226"/>
      <c r="AB9" s="226"/>
      <c r="AC9" s="226"/>
      <c r="AD9" s="226"/>
      <c r="AE9" s="226"/>
      <c r="AF9" s="227"/>
      <c r="AG9" s="184">
        <v>50</v>
      </c>
      <c r="AH9" s="185">
        <v>50</v>
      </c>
      <c r="AI9" s="185">
        <v>1</v>
      </c>
    </row>
    <row r="10" spans="1:35" ht="15" customHeight="1" x14ac:dyDescent="0.25">
      <c r="A10" s="481"/>
      <c r="B10" s="507"/>
      <c r="C10" s="510"/>
      <c r="D10" s="45" t="s">
        <v>352</v>
      </c>
      <c r="E10" s="46" t="s">
        <v>29</v>
      </c>
      <c r="F10" s="240">
        <v>3</v>
      </c>
      <c r="G10" s="225">
        <v>4</v>
      </c>
      <c r="H10" s="225">
        <v>3</v>
      </c>
      <c r="I10" s="237">
        <v>4</v>
      </c>
      <c r="J10" s="237">
        <v>4</v>
      </c>
      <c r="K10" s="235">
        <v>2</v>
      </c>
      <c r="L10" s="235">
        <v>3</v>
      </c>
      <c r="M10" s="235">
        <v>2</v>
      </c>
      <c r="N10" s="235">
        <v>2</v>
      </c>
      <c r="O10" s="225">
        <v>3</v>
      </c>
      <c r="P10" s="235">
        <v>2</v>
      </c>
      <c r="Q10" s="225">
        <v>3</v>
      </c>
      <c r="R10" s="235">
        <v>3</v>
      </c>
      <c r="S10" s="235">
        <v>3</v>
      </c>
      <c r="T10" s="225">
        <v>4</v>
      </c>
      <c r="U10" s="235">
        <v>2</v>
      </c>
      <c r="V10" s="235">
        <v>2</v>
      </c>
      <c r="W10" s="379">
        <v>2</v>
      </c>
      <c r="X10" s="228"/>
      <c r="Y10" s="228"/>
      <c r="Z10" s="228"/>
      <c r="AA10" s="228"/>
      <c r="AB10" s="228"/>
      <c r="AC10" s="228"/>
      <c r="AD10" s="228"/>
      <c r="AE10" s="228"/>
      <c r="AF10" s="229"/>
      <c r="AG10" s="166">
        <v>51</v>
      </c>
      <c r="AH10" s="186">
        <v>101</v>
      </c>
      <c r="AI10" s="186">
        <v>1</v>
      </c>
    </row>
    <row r="11" spans="1:35" ht="15" customHeight="1" x14ac:dyDescent="0.25">
      <c r="A11" s="481"/>
      <c r="B11" s="507"/>
      <c r="C11" s="510"/>
      <c r="D11" s="45" t="s">
        <v>352</v>
      </c>
      <c r="E11" s="46" t="s">
        <v>30</v>
      </c>
      <c r="F11" s="224">
        <v>4</v>
      </c>
      <c r="G11" s="235">
        <v>3</v>
      </c>
      <c r="H11" s="225">
        <v>3</v>
      </c>
      <c r="I11" s="239">
        <v>5</v>
      </c>
      <c r="J11" s="235">
        <v>2</v>
      </c>
      <c r="K11" s="235">
        <v>2</v>
      </c>
      <c r="L11" s="235">
        <v>3</v>
      </c>
      <c r="M11" s="235">
        <v>2</v>
      </c>
      <c r="N11" s="237">
        <v>4</v>
      </c>
      <c r="O11" s="225">
        <v>3</v>
      </c>
      <c r="P11" s="237">
        <v>4</v>
      </c>
      <c r="Q11" s="225">
        <v>3</v>
      </c>
      <c r="R11" s="225">
        <v>4</v>
      </c>
      <c r="S11" s="235">
        <v>3</v>
      </c>
      <c r="T11" s="237">
        <v>5</v>
      </c>
      <c r="U11" s="225">
        <v>3</v>
      </c>
      <c r="V11" s="225">
        <v>3</v>
      </c>
      <c r="W11" s="379">
        <v>2</v>
      </c>
      <c r="X11" s="228"/>
      <c r="Y11" s="228"/>
      <c r="Z11" s="228"/>
      <c r="AA11" s="228"/>
      <c r="AB11" s="228"/>
      <c r="AC11" s="228"/>
      <c r="AD11" s="228"/>
      <c r="AE11" s="228"/>
      <c r="AF11" s="229"/>
      <c r="AG11" s="166">
        <v>58</v>
      </c>
      <c r="AH11" s="186">
        <v>159</v>
      </c>
      <c r="AI11" s="186">
        <v>1</v>
      </c>
    </row>
    <row r="12" spans="1:35" ht="15.75" customHeight="1" thickBot="1" x14ac:dyDescent="0.3">
      <c r="A12" s="481"/>
      <c r="B12" s="507"/>
      <c r="C12" s="510"/>
      <c r="D12" s="45" t="s">
        <v>352</v>
      </c>
      <c r="E12" s="46" t="s">
        <v>31</v>
      </c>
      <c r="F12" s="240">
        <v>3</v>
      </c>
      <c r="G12" s="235">
        <v>3</v>
      </c>
      <c r="H12" s="225">
        <v>3</v>
      </c>
      <c r="I12" s="237">
        <v>4</v>
      </c>
      <c r="J12" s="228"/>
      <c r="K12" s="239">
        <v>6</v>
      </c>
      <c r="L12" s="225">
        <v>4</v>
      </c>
      <c r="M12" s="225">
        <v>3</v>
      </c>
      <c r="N12" s="228"/>
      <c r="O12" s="228"/>
      <c r="P12" s="239">
        <v>5</v>
      </c>
      <c r="Q12" s="237">
        <v>4</v>
      </c>
      <c r="R12" s="228"/>
      <c r="S12" s="228"/>
      <c r="T12" s="228"/>
      <c r="U12" s="228"/>
      <c r="V12" s="228"/>
      <c r="W12" s="242"/>
      <c r="X12" s="228"/>
      <c r="Y12" s="228"/>
      <c r="Z12" s="228"/>
      <c r="AA12" s="228"/>
      <c r="AB12" s="228"/>
      <c r="AC12" s="228"/>
      <c r="AD12" s="228"/>
      <c r="AE12" s="228"/>
      <c r="AF12" s="229"/>
      <c r="AG12" s="166">
        <v>35</v>
      </c>
      <c r="AH12" s="186">
        <v>194</v>
      </c>
      <c r="AI12" s="186">
        <v>1</v>
      </c>
    </row>
    <row r="13" spans="1:35" ht="15.75" hidden="1" customHeight="1" thickBot="1" x14ac:dyDescent="0.3">
      <c r="A13" s="482"/>
      <c r="B13" s="508"/>
      <c r="C13" s="511"/>
      <c r="D13" s="47" t="s">
        <v>352</v>
      </c>
      <c r="E13" s="48" t="s">
        <v>32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75">
        <v>0</v>
      </c>
      <c r="AH13" s="187">
        <v>194</v>
      </c>
      <c r="AI13" s="187">
        <v>1</v>
      </c>
    </row>
    <row r="14" spans="1:35" ht="15" customHeight="1" x14ac:dyDescent="0.25">
      <c r="A14" s="480">
        <v>2</v>
      </c>
      <c r="B14" s="506">
        <v>2</v>
      </c>
      <c r="C14" s="509" t="s">
        <v>2</v>
      </c>
      <c r="D14" s="43" t="s">
        <v>2</v>
      </c>
      <c r="E14" s="44" t="s">
        <v>28</v>
      </c>
      <c r="F14" s="223">
        <v>4</v>
      </c>
      <c r="G14" s="241">
        <v>3</v>
      </c>
      <c r="H14" s="222">
        <v>3</v>
      </c>
      <c r="I14" s="222">
        <v>3</v>
      </c>
      <c r="J14" s="241">
        <v>2</v>
      </c>
      <c r="K14" s="222">
        <v>3</v>
      </c>
      <c r="L14" s="241">
        <v>3</v>
      </c>
      <c r="M14" s="222">
        <v>3</v>
      </c>
      <c r="N14" s="241">
        <v>2</v>
      </c>
      <c r="O14" s="222">
        <v>3</v>
      </c>
      <c r="P14" s="222">
        <v>3</v>
      </c>
      <c r="Q14" s="222">
        <v>3</v>
      </c>
      <c r="R14" s="222">
        <v>4</v>
      </c>
      <c r="S14" s="222">
        <v>4</v>
      </c>
      <c r="T14" s="222">
        <v>4</v>
      </c>
      <c r="U14" s="222">
        <v>3</v>
      </c>
      <c r="V14" s="222">
        <v>3</v>
      </c>
      <c r="W14" s="385">
        <v>2</v>
      </c>
      <c r="X14" s="226"/>
      <c r="Y14" s="226"/>
      <c r="Z14" s="226"/>
      <c r="AA14" s="226"/>
      <c r="AB14" s="226"/>
      <c r="AC14" s="226"/>
      <c r="AD14" s="226"/>
      <c r="AE14" s="226"/>
      <c r="AF14" s="227"/>
      <c r="AG14" s="184">
        <v>55</v>
      </c>
      <c r="AH14" s="185">
        <v>55</v>
      </c>
      <c r="AI14" s="185">
        <v>2</v>
      </c>
    </row>
    <row r="15" spans="1:35" ht="15" customHeight="1" x14ac:dyDescent="0.25">
      <c r="A15" s="481"/>
      <c r="B15" s="507"/>
      <c r="C15" s="510"/>
      <c r="D15" s="45" t="s">
        <v>2</v>
      </c>
      <c r="E15" s="46" t="s">
        <v>29</v>
      </c>
      <c r="F15" s="224">
        <v>4</v>
      </c>
      <c r="G15" s="235">
        <v>3</v>
      </c>
      <c r="H15" s="225">
        <v>3</v>
      </c>
      <c r="I15" s="239">
        <v>5</v>
      </c>
      <c r="J15" s="235">
        <v>2</v>
      </c>
      <c r="K15" s="235">
        <v>2</v>
      </c>
      <c r="L15" s="235">
        <v>3</v>
      </c>
      <c r="M15" s="225">
        <v>3</v>
      </c>
      <c r="N15" s="235">
        <v>2</v>
      </c>
      <c r="O15" s="225">
        <v>3</v>
      </c>
      <c r="P15" s="225">
        <v>3</v>
      </c>
      <c r="Q15" s="235">
        <v>2</v>
      </c>
      <c r="R15" s="225">
        <v>4</v>
      </c>
      <c r="S15" s="225">
        <v>4</v>
      </c>
      <c r="T15" s="225">
        <v>4</v>
      </c>
      <c r="U15" s="225">
        <v>3</v>
      </c>
      <c r="V15" s="225">
        <v>3</v>
      </c>
      <c r="W15" s="379">
        <v>2</v>
      </c>
      <c r="X15" s="228"/>
      <c r="Y15" s="228"/>
      <c r="Z15" s="228"/>
      <c r="AA15" s="228"/>
      <c r="AB15" s="228"/>
      <c r="AC15" s="228"/>
      <c r="AD15" s="228"/>
      <c r="AE15" s="228"/>
      <c r="AF15" s="229"/>
      <c r="AG15" s="166">
        <v>55</v>
      </c>
      <c r="AH15" s="186">
        <v>110</v>
      </c>
      <c r="AI15" s="186">
        <v>2</v>
      </c>
    </row>
    <row r="16" spans="1:35" ht="15" customHeight="1" x14ac:dyDescent="0.25">
      <c r="A16" s="481"/>
      <c r="B16" s="507"/>
      <c r="C16" s="510"/>
      <c r="D16" s="45" t="s">
        <v>2</v>
      </c>
      <c r="E16" s="46" t="s">
        <v>30</v>
      </c>
      <c r="F16" s="224">
        <v>4</v>
      </c>
      <c r="G16" s="235">
        <v>3</v>
      </c>
      <c r="H16" s="225">
        <v>3</v>
      </c>
      <c r="I16" s="237">
        <v>4</v>
      </c>
      <c r="J16" s="225">
        <v>3</v>
      </c>
      <c r="K16" s="235">
        <v>2</v>
      </c>
      <c r="L16" s="225">
        <v>4</v>
      </c>
      <c r="M16" s="235">
        <v>2</v>
      </c>
      <c r="N16" s="235">
        <v>2</v>
      </c>
      <c r="O16" s="225">
        <v>3</v>
      </c>
      <c r="P16" s="237">
        <v>4</v>
      </c>
      <c r="Q16" s="237">
        <v>4</v>
      </c>
      <c r="R16" s="225">
        <v>4</v>
      </c>
      <c r="S16" s="225">
        <v>4</v>
      </c>
      <c r="T16" s="225">
        <v>4</v>
      </c>
      <c r="U16" s="225">
        <v>3</v>
      </c>
      <c r="V16" s="225">
        <v>3</v>
      </c>
      <c r="W16" s="379">
        <v>2</v>
      </c>
      <c r="X16" s="228"/>
      <c r="Y16" s="228"/>
      <c r="Z16" s="228"/>
      <c r="AA16" s="228"/>
      <c r="AB16" s="228"/>
      <c r="AC16" s="228"/>
      <c r="AD16" s="228"/>
      <c r="AE16" s="228"/>
      <c r="AF16" s="229"/>
      <c r="AG16" s="166">
        <v>58</v>
      </c>
      <c r="AH16" s="186">
        <v>168</v>
      </c>
      <c r="AI16" s="186">
        <v>2</v>
      </c>
    </row>
    <row r="17" spans="1:35" ht="15.75" customHeight="1" thickBot="1" x14ac:dyDescent="0.3">
      <c r="A17" s="481"/>
      <c r="B17" s="507"/>
      <c r="C17" s="510"/>
      <c r="D17" s="45" t="s">
        <v>2</v>
      </c>
      <c r="E17" s="46" t="s">
        <v>31</v>
      </c>
      <c r="F17" s="359">
        <v>5</v>
      </c>
      <c r="G17" s="235">
        <v>3</v>
      </c>
      <c r="H17" s="225">
        <v>3</v>
      </c>
      <c r="I17" s="239">
        <v>5</v>
      </c>
      <c r="J17" s="228"/>
      <c r="K17" s="235">
        <v>2</v>
      </c>
      <c r="L17" s="225">
        <v>4</v>
      </c>
      <c r="M17" s="225">
        <v>3</v>
      </c>
      <c r="N17" s="228"/>
      <c r="O17" s="228"/>
      <c r="P17" s="239">
        <v>5</v>
      </c>
      <c r="Q17" s="225">
        <v>3</v>
      </c>
      <c r="R17" s="228"/>
      <c r="S17" s="228"/>
      <c r="T17" s="228"/>
      <c r="U17" s="228"/>
      <c r="V17" s="228"/>
      <c r="W17" s="242"/>
      <c r="X17" s="228"/>
      <c r="Y17" s="228"/>
      <c r="Z17" s="228"/>
      <c r="AA17" s="228"/>
      <c r="AB17" s="228"/>
      <c r="AC17" s="228"/>
      <c r="AD17" s="228"/>
      <c r="AE17" s="228"/>
      <c r="AF17" s="229"/>
      <c r="AG17" s="166">
        <v>33</v>
      </c>
      <c r="AH17" s="186">
        <v>201</v>
      </c>
      <c r="AI17" s="186">
        <v>2</v>
      </c>
    </row>
    <row r="18" spans="1:35" ht="15.75" hidden="1" customHeight="1" thickBot="1" x14ac:dyDescent="0.3">
      <c r="A18" s="482"/>
      <c r="B18" s="508"/>
      <c r="C18" s="511"/>
      <c r="D18" s="47" t="s">
        <v>2</v>
      </c>
      <c r="E18" s="48" t="s">
        <v>32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75">
        <v>0</v>
      </c>
      <c r="AH18" s="187">
        <v>201</v>
      </c>
      <c r="AI18" s="187">
        <v>2</v>
      </c>
    </row>
    <row r="19" spans="1:35" ht="15" customHeight="1" x14ac:dyDescent="0.25">
      <c r="A19" s="480">
        <v>3</v>
      </c>
      <c r="B19" s="506">
        <v>3</v>
      </c>
      <c r="C19" s="509" t="s">
        <v>328</v>
      </c>
      <c r="D19" s="43" t="s">
        <v>328</v>
      </c>
      <c r="E19" s="44" t="s">
        <v>28</v>
      </c>
      <c r="F19" s="223">
        <v>4</v>
      </c>
      <c r="G19" s="241">
        <v>3</v>
      </c>
      <c r="H19" s="222">
        <v>3</v>
      </c>
      <c r="I19" s="238">
        <v>6</v>
      </c>
      <c r="J19" s="222">
        <v>3</v>
      </c>
      <c r="K19" s="222">
        <v>3</v>
      </c>
      <c r="L19" s="241">
        <v>3</v>
      </c>
      <c r="M19" s="241">
        <v>2</v>
      </c>
      <c r="N19" s="222">
        <v>3</v>
      </c>
      <c r="O19" s="222">
        <v>3</v>
      </c>
      <c r="P19" s="222">
        <v>3</v>
      </c>
      <c r="Q19" s="241">
        <v>2</v>
      </c>
      <c r="R19" s="241">
        <v>3</v>
      </c>
      <c r="S19" s="222">
        <v>4</v>
      </c>
      <c r="T19" s="222">
        <v>4</v>
      </c>
      <c r="U19" s="241">
        <v>2</v>
      </c>
      <c r="V19" s="222">
        <v>3</v>
      </c>
      <c r="W19" s="385">
        <v>2</v>
      </c>
      <c r="X19" s="226"/>
      <c r="Y19" s="226"/>
      <c r="Z19" s="226"/>
      <c r="AA19" s="226"/>
      <c r="AB19" s="226"/>
      <c r="AC19" s="226"/>
      <c r="AD19" s="226"/>
      <c r="AE19" s="226"/>
      <c r="AF19" s="227"/>
      <c r="AG19" s="184">
        <v>56</v>
      </c>
      <c r="AH19" s="185">
        <v>56</v>
      </c>
      <c r="AI19" s="185">
        <v>3</v>
      </c>
    </row>
    <row r="20" spans="1:35" ht="15" customHeight="1" x14ac:dyDescent="0.25">
      <c r="A20" s="481"/>
      <c r="B20" s="507"/>
      <c r="C20" s="510"/>
      <c r="D20" s="45" t="s">
        <v>328</v>
      </c>
      <c r="E20" s="46" t="s">
        <v>29</v>
      </c>
      <c r="F20" s="359">
        <v>5</v>
      </c>
      <c r="G20" s="225">
        <v>4</v>
      </c>
      <c r="H20" s="225">
        <v>3</v>
      </c>
      <c r="I20" s="237">
        <v>4</v>
      </c>
      <c r="J20" s="235">
        <v>2</v>
      </c>
      <c r="K20" s="237">
        <v>4</v>
      </c>
      <c r="L20" s="225">
        <v>4</v>
      </c>
      <c r="M20" s="225">
        <v>3</v>
      </c>
      <c r="N20" s="225">
        <v>3</v>
      </c>
      <c r="O20" s="225">
        <v>3</v>
      </c>
      <c r="P20" s="225">
        <v>3</v>
      </c>
      <c r="Q20" s="225">
        <v>3</v>
      </c>
      <c r="R20" s="225">
        <v>4</v>
      </c>
      <c r="S20" s="225">
        <v>4</v>
      </c>
      <c r="T20" s="225">
        <v>4</v>
      </c>
      <c r="U20" s="237">
        <v>4</v>
      </c>
      <c r="V20" s="235">
        <v>2</v>
      </c>
      <c r="W20" s="379">
        <v>2</v>
      </c>
      <c r="X20" s="228"/>
      <c r="Y20" s="228"/>
      <c r="Z20" s="228"/>
      <c r="AA20" s="228"/>
      <c r="AB20" s="228"/>
      <c r="AC20" s="228"/>
      <c r="AD20" s="228"/>
      <c r="AE20" s="228"/>
      <c r="AF20" s="229"/>
      <c r="AG20" s="166">
        <v>61</v>
      </c>
      <c r="AH20" s="186">
        <v>117</v>
      </c>
      <c r="AI20" s="186">
        <v>6</v>
      </c>
    </row>
    <row r="21" spans="1:35" ht="15" customHeight="1" x14ac:dyDescent="0.25">
      <c r="A21" s="481"/>
      <c r="B21" s="507"/>
      <c r="C21" s="510"/>
      <c r="D21" s="45" t="s">
        <v>328</v>
      </c>
      <c r="E21" s="46" t="s">
        <v>30</v>
      </c>
      <c r="F21" s="224">
        <v>4</v>
      </c>
      <c r="G21" s="225">
        <v>4</v>
      </c>
      <c r="H21" s="225">
        <v>3</v>
      </c>
      <c r="I21" s="237">
        <v>4</v>
      </c>
      <c r="J21" s="225">
        <v>3</v>
      </c>
      <c r="K21" s="237">
        <v>4</v>
      </c>
      <c r="L21" s="235">
        <v>3</v>
      </c>
      <c r="M21" s="235">
        <v>2</v>
      </c>
      <c r="N21" s="235">
        <v>2</v>
      </c>
      <c r="O21" s="235">
        <v>2</v>
      </c>
      <c r="P21" s="235">
        <v>2</v>
      </c>
      <c r="Q21" s="225">
        <v>3</v>
      </c>
      <c r="R21" s="235">
        <v>3</v>
      </c>
      <c r="S21" s="225">
        <v>4</v>
      </c>
      <c r="T21" s="225">
        <v>4</v>
      </c>
      <c r="U21" s="237">
        <v>4</v>
      </c>
      <c r="V21" s="237">
        <v>4</v>
      </c>
      <c r="W21" s="377">
        <v>3</v>
      </c>
      <c r="X21" s="228"/>
      <c r="Y21" s="228"/>
      <c r="Z21" s="228"/>
      <c r="AA21" s="228"/>
      <c r="AB21" s="228"/>
      <c r="AC21" s="228"/>
      <c r="AD21" s="228"/>
      <c r="AE21" s="228"/>
      <c r="AF21" s="229"/>
      <c r="AG21" s="166">
        <v>58</v>
      </c>
      <c r="AH21" s="186">
        <v>175</v>
      </c>
      <c r="AI21" s="186">
        <v>8</v>
      </c>
    </row>
    <row r="22" spans="1:35" ht="15.75" customHeight="1" thickBot="1" x14ac:dyDescent="0.3">
      <c r="A22" s="481"/>
      <c r="B22" s="507"/>
      <c r="C22" s="510"/>
      <c r="D22" s="45" t="s">
        <v>328</v>
      </c>
      <c r="E22" s="46" t="s">
        <v>31</v>
      </c>
      <c r="F22" s="224">
        <v>4</v>
      </c>
      <c r="G22" s="235">
        <v>3</v>
      </c>
      <c r="H22" s="235">
        <v>2</v>
      </c>
      <c r="I22" s="225">
        <v>3</v>
      </c>
      <c r="J22" s="228"/>
      <c r="K22" s="225">
        <v>3</v>
      </c>
      <c r="L22" s="225">
        <v>4</v>
      </c>
      <c r="M22" s="235">
        <v>2</v>
      </c>
      <c r="N22" s="228"/>
      <c r="O22" s="228"/>
      <c r="P22" s="237">
        <v>4</v>
      </c>
      <c r="Q22" s="225">
        <v>3</v>
      </c>
      <c r="R22" s="228"/>
      <c r="S22" s="228"/>
      <c r="T22" s="228"/>
      <c r="U22" s="228"/>
      <c r="V22" s="228"/>
      <c r="W22" s="242"/>
      <c r="X22" s="228"/>
      <c r="Y22" s="228"/>
      <c r="Z22" s="228"/>
      <c r="AA22" s="228"/>
      <c r="AB22" s="228"/>
      <c r="AC22" s="228"/>
      <c r="AD22" s="228"/>
      <c r="AE22" s="228"/>
      <c r="AF22" s="229"/>
      <c r="AG22" s="166">
        <v>28</v>
      </c>
      <c r="AH22" s="186">
        <v>203</v>
      </c>
      <c r="AI22" s="186">
        <v>3</v>
      </c>
    </row>
    <row r="23" spans="1:35" ht="15.75" hidden="1" customHeight="1" thickBot="1" x14ac:dyDescent="0.3">
      <c r="A23" s="482"/>
      <c r="B23" s="508"/>
      <c r="C23" s="511"/>
      <c r="D23" s="47" t="s">
        <v>328</v>
      </c>
      <c r="E23" s="48" t="s">
        <v>32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75">
        <v>0</v>
      </c>
      <c r="AH23" s="187">
        <v>203</v>
      </c>
      <c r="AI23" s="187">
        <v>3</v>
      </c>
    </row>
    <row r="24" spans="1:35" ht="15" customHeight="1" x14ac:dyDescent="0.25">
      <c r="A24" s="480">
        <v>4</v>
      </c>
      <c r="B24" s="506">
        <v>4</v>
      </c>
      <c r="C24" s="509" t="s">
        <v>5</v>
      </c>
      <c r="D24" s="43" t="s">
        <v>5</v>
      </c>
      <c r="E24" s="44" t="s">
        <v>28</v>
      </c>
      <c r="F24" s="223">
        <v>4</v>
      </c>
      <c r="G24" s="222">
        <v>4</v>
      </c>
      <c r="H24" s="222">
        <v>3</v>
      </c>
      <c r="I24" s="222">
        <v>3</v>
      </c>
      <c r="J24" s="241">
        <v>2</v>
      </c>
      <c r="K24" s="241">
        <v>2</v>
      </c>
      <c r="L24" s="222">
        <v>4</v>
      </c>
      <c r="M24" s="222">
        <v>3</v>
      </c>
      <c r="N24" s="241">
        <v>2</v>
      </c>
      <c r="O24" s="222">
        <v>3</v>
      </c>
      <c r="P24" s="222">
        <v>3</v>
      </c>
      <c r="Q24" s="236">
        <v>4</v>
      </c>
      <c r="R24" s="241">
        <v>3</v>
      </c>
      <c r="S24" s="222">
        <v>4</v>
      </c>
      <c r="T24" s="222">
        <v>4</v>
      </c>
      <c r="U24" s="222">
        <v>3</v>
      </c>
      <c r="V24" s="222">
        <v>3</v>
      </c>
      <c r="W24" s="376">
        <v>3</v>
      </c>
      <c r="X24" s="226"/>
      <c r="Y24" s="226"/>
      <c r="Z24" s="226"/>
      <c r="AA24" s="226"/>
      <c r="AB24" s="226"/>
      <c r="AC24" s="226"/>
      <c r="AD24" s="226"/>
      <c r="AE24" s="226"/>
      <c r="AF24" s="227"/>
      <c r="AG24" s="184">
        <v>57</v>
      </c>
      <c r="AH24" s="185">
        <v>57</v>
      </c>
      <c r="AI24" s="185">
        <v>4</v>
      </c>
    </row>
    <row r="25" spans="1:35" ht="15" customHeight="1" x14ac:dyDescent="0.25">
      <c r="A25" s="481"/>
      <c r="B25" s="507"/>
      <c r="C25" s="510"/>
      <c r="D25" s="45" t="s">
        <v>5</v>
      </c>
      <c r="E25" s="46" t="s">
        <v>29</v>
      </c>
      <c r="F25" s="224">
        <v>4</v>
      </c>
      <c r="G25" s="225">
        <v>4</v>
      </c>
      <c r="H25" s="225">
        <v>3</v>
      </c>
      <c r="I25" s="237">
        <v>4</v>
      </c>
      <c r="J25" s="235">
        <v>2</v>
      </c>
      <c r="K25" s="235">
        <v>2</v>
      </c>
      <c r="L25" s="235">
        <v>3</v>
      </c>
      <c r="M25" s="225">
        <v>3</v>
      </c>
      <c r="N25" s="225">
        <v>3</v>
      </c>
      <c r="O25" s="225">
        <v>3</v>
      </c>
      <c r="P25" s="225">
        <v>3</v>
      </c>
      <c r="Q25" s="225">
        <v>3</v>
      </c>
      <c r="R25" s="225">
        <v>4</v>
      </c>
      <c r="S25" s="225">
        <v>4</v>
      </c>
      <c r="T25" s="237">
        <v>5</v>
      </c>
      <c r="U25" s="225">
        <v>3</v>
      </c>
      <c r="V25" s="235">
        <v>2</v>
      </c>
      <c r="W25" s="377">
        <v>3</v>
      </c>
      <c r="X25" s="228"/>
      <c r="Y25" s="228"/>
      <c r="Z25" s="228"/>
      <c r="AA25" s="228"/>
      <c r="AB25" s="228"/>
      <c r="AC25" s="228"/>
      <c r="AD25" s="228"/>
      <c r="AE25" s="228"/>
      <c r="AF25" s="229"/>
      <c r="AG25" s="166">
        <v>58</v>
      </c>
      <c r="AH25" s="186">
        <v>115</v>
      </c>
      <c r="AI25" s="186">
        <v>5</v>
      </c>
    </row>
    <row r="26" spans="1:35" ht="15" customHeight="1" x14ac:dyDescent="0.25">
      <c r="A26" s="481"/>
      <c r="B26" s="507"/>
      <c r="C26" s="510"/>
      <c r="D26" s="45" t="s">
        <v>5</v>
      </c>
      <c r="E26" s="46" t="s">
        <v>30</v>
      </c>
      <c r="F26" s="240">
        <v>3</v>
      </c>
      <c r="G26" s="235">
        <v>3</v>
      </c>
      <c r="H26" s="225">
        <v>3</v>
      </c>
      <c r="I26" s="237">
        <v>4</v>
      </c>
      <c r="J26" s="235">
        <v>2</v>
      </c>
      <c r="K26" s="225">
        <v>3</v>
      </c>
      <c r="L26" s="235">
        <v>3</v>
      </c>
      <c r="M26" s="235">
        <v>2</v>
      </c>
      <c r="N26" s="225">
        <v>3</v>
      </c>
      <c r="O26" s="235">
        <v>2</v>
      </c>
      <c r="P26" s="225">
        <v>3</v>
      </c>
      <c r="Q26" s="225">
        <v>3</v>
      </c>
      <c r="R26" s="225">
        <v>4</v>
      </c>
      <c r="S26" s="225">
        <v>4</v>
      </c>
      <c r="T26" s="225">
        <v>4</v>
      </c>
      <c r="U26" s="225">
        <v>3</v>
      </c>
      <c r="V26" s="225">
        <v>3</v>
      </c>
      <c r="W26" s="379">
        <v>2</v>
      </c>
      <c r="X26" s="228"/>
      <c r="Y26" s="228"/>
      <c r="Z26" s="228"/>
      <c r="AA26" s="228"/>
      <c r="AB26" s="228"/>
      <c r="AC26" s="228"/>
      <c r="AD26" s="228"/>
      <c r="AE26" s="228"/>
      <c r="AF26" s="229"/>
      <c r="AG26" s="166">
        <v>54</v>
      </c>
      <c r="AH26" s="186">
        <v>169</v>
      </c>
      <c r="AI26" s="186">
        <v>3</v>
      </c>
    </row>
    <row r="27" spans="1:35" ht="15.75" customHeight="1" thickBot="1" x14ac:dyDescent="0.3">
      <c r="A27" s="481"/>
      <c r="B27" s="507"/>
      <c r="C27" s="510"/>
      <c r="D27" s="45" t="s">
        <v>5</v>
      </c>
      <c r="E27" s="46" t="s">
        <v>31</v>
      </c>
      <c r="F27" s="224">
        <v>4</v>
      </c>
      <c r="G27" s="237">
        <v>5</v>
      </c>
      <c r="H27" s="235">
        <v>2</v>
      </c>
      <c r="I27" s="239">
        <v>5</v>
      </c>
      <c r="J27" s="228"/>
      <c r="K27" s="237">
        <v>4</v>
      </c>
      <c r="L27" s="225">
        <v>4</v>
      </c>
      <c r="M27" s="239">
        <v>6</v>
      </c>
      <c r="N27" s="228"/>
      <c r="O27" s="228"/>
      <c r="P27" s="225">
        <v>3</v>
      </c>
      <c r="Q27" s="235">
        <v>2</v>
      </c>
      <c r="R27" s="228"/>
      <c r="S27" s="228"/>
      <c r="T27" s="228"/>
      <c r="U27" s="228"/>
      <c r="V27" s="228"/>
      <c r="W27" s="242"/>
      <c r="X27" s="228"/>
      <c r="Y27" s="228"/>
      <c r="Z27" s="228"/>
      <c r="AA27" s="228"/>
      <c r="AB27" s="228"/>
      <c r="AC27" s="228"/>
      <c r="AD27" s="228"/>
      <c r="AE27" s="228"/>
      <c r="AF27" s="229"/>
      <c r="AG27" s="166">
        <v>35</v>
      </c>
      <c r="AH27" s="186">
        <v>204</v>
      </c>
      <c r="AI27" s="186">
        <v>4</v>
      </c>
    </row>
    <row r="28" spans="1:35" ht="15.75" hidden="1" customHeight="1" thickBot="1" x14ac:dyDescent="0.3">
      <c r="A28" s="482"/>
      <c r="B28" s="508"/>
      <c r="C28" s="511"/>
      <c r="D28" s="47" t="s">
        <v>5</v>
      </c>
      <c r="E28" s="48" t="s">
        <v>32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75">
        <v>0</v>
      </c>
      <c r="AH28" s="187">
        <v>204</v>
      </c>
      <c r="AI28" s="187">
        <v>4</v>
      </c>
    </row>
    <row r="29" spans="1:35" ht="15" customHeight="1" x14ac:dyDescent="0.25">
      <c r="A29" s="480">
        <v>5</v>
      </c>
      <c r="B29" s="506">
        <v>4</v>
      </c>
      <c r="C29" s="509" t="s">
        <v>10</v>
      </c>
      <c r="D29" s="43" t="s">
        <v>10</v>
      </c>
      <c r="E29" s="44" t="s">
        <v>28</v>
      </c>
      <c r="F29" s="223">
        <v>4</v>
      </c>
      <c r="G29" s="241">
        <v>3</v>
      </c>
      <c r="H29" s="222">
        <v>3</v>
      </c>
      <c r="I29" s="236">
        <v>4</v>
      </c>
      <c r="J29" s="241">
        <v>2</v>
      </c>
      <c r="K29" s="238">
        <v>6</v>
      </c>
      <c r="L29" s="222">
        <v>4</v>
      </c>
      <c r="M29" s="222">
        <v>3</v>
      </c>
      <c r="N29" s="222">
        <v>3</v>
      </c>
      <c r="O29" s="222">
        <v>3</v>
      </c>
      <c r="P29" s="241">
        <v>2</v>
      </c>
      <c r="Q29" s="222">
        <v>3</v>
      </c>
      <c r="R29" s="222">
        <v>4</v>
      </c>
      <c r="S29" s="222">
        <v>4</v>
      </c>
      <c r="T29" s="241">
        <v>3</v>
      </c>
      <c r="U29" s="241">
        <v>2</v>
      </c>
      <c r="V29" s="241">
        <v>2</v>
      </c>
      <c r="W29" s="385">
        <v>2</v>
      </c>
      <c r="X29" s="226"/>
      <c r="Y29" s="226"/>
      <c r="Z29" s="226"/>
      <c r="AA29" s="226"/>
      <c r="AB29" s="226"/>
      <c r="AC29" s="226"/>
      <c r="AD29" s="226"/>
      <c r="AE29" s="226"/>
      <c r="AF29" s="227"/>
      <c r="AG29" s="184">
        <v>57</v>
      </c>
      <c r="AH29" s="185">
        <v>57</v>
      </c>
      <c r="AI29" s="185">
        <v>4</v>
      </c>
    </row>
    <row r="30" spans="1:35" ht="15" customHeight="1" x14ac:dyDescent="0.25">
      <c r="A30" s="481"/>
      <c r="B30" s="507"/>
      <c r="C30" s="510"/>
      <c r="D30" s="45" t="s">
        <v>10</v>
      </c>
      <c r="E30" s="46" t="s">
        <v>29</v>
      </c>
      <c r="F30" s="224">
        <v>4</v>
      </c>
      <c r="G30" s="225">
        <v>4</v>
      </c>
      <c r="H30" s="237">
        <v>4</v>
      </c>
      <c r="I30" s="225">
        <v>3</v>
      </c>
      <c r="J30" s="237">
        <v>4</v>
      </c>
      <c r="K30" s="237">
        <v>4</v>
      </c>
      <c r="L30" s="235">
        <v>3</v>
      </c>
      <c r="M30" s="235">
        <v>2</v>
      </c>
      <c r="N30" s="235">
        <v>2</v>
      </c>
      <c r="O30" s="225">
        <v>3</v>
      </c>
      <c r="P30" s="225">
        <v>3</v>
      </c>
      <c r="Q30" s="235">
        <v>2</v>
      </c>
      <c r="R30" s="225">
        <v>4</v>
      </c>
      <c r="S30" s="235">
        <v>3</v>
      </c>
      <c r="T30" s="237">
        <v>5</v>
      </c>
      <c r="U30" s="225">
        <v>3</v>
      </c>
      <c r="V30" s="235">
        <v>2</v>
      </c>
      <c r="W30" s="379">
        <v>2</v>
      </c>
      <c r="X30" s="228"/>
      <c r="Y30" s="228"/>
      <c r="Z30" s="228"/>
      <c r="AA30" s="228"/>
      <c r="AB30" s="228"/>
      <c r="AC30" s="228"/>
      <c r="AD30" s="228"/>
      <c r="AE30" s="228"/>
      <c r="AF30" s="229"/>
      <c r="AG30" s="166">
        <v>57</v>
      </c>
      <c r="AH30" s="186">
        <v>114</v>
      </c>
      <c r="AI30" s="186">
        <v>4</v>
      </c>
    </row>
    <row r="31" spans="1:35" ht="15" customHeight="1" x14ac:dyDescent="0.25">
      <c r="A31" s="481"/>
      <c r="B31" s="507"/>
      <c r="C31" s="510"/>
      <c r="D31" s="45" t="s">
        <v>10</v>
      </c>
      <c r="E31" s="46" t="s">
        <v>30</v>
      </c>
      <c r="F31" s="224">
        <v>4</v>
      </c>
      <c r="G31" s="225">
        <v>4</v>
      </c>
      <c r="H31" s="237">
        <v>4</v>
      </c>
      <c r="I31" s="237">
        <v>4</v>
      </c>
      <c r="J31" s="237">
        <v>4</v>
      </c>
      <c r="K31" s="225">
        <v>3</v>
      </c>
      <c r="L31" s="225">
        <v>4</v>
      </c>
      <c r="M31" s="237">
        <v>4</v>
      </c>
      <c r="N31" s="235">
        <v>2</v>
      </c>
      <c r="O31" s="235">
        <v>2</v>
      </c>
      <c r="P31" s="225">
        <v>3</v>
      </c>
      <c r="Q31" s="225">
        <v>3</v>
      </c>
      <c r="R31" s="235">
        <v>3</v>
      </c>
      <c r="S31" s="225">
        <v>4</v>
      </c>
      <c r="T31" s="225">
        <v>4</v>
      </c>
      <c r="U31" s="237">
        <v>4</v>
      </c>
      <c r="V31" s="235">
        <v>2</v>
      </c>
      <c r="W31" s="379">
        <v>2</v>
      </c>
      <c r="X31" s="228"/>
      <c r="Y31" s="228"/>
      <c r="Z31" s="228"/>
      <c r="AA31" s="228"/>
      <c r="AB31" s="228"/>
      <c r="AC31" s="228"/>
      <c r="AD31" s="228"/>
      <c r="AE31" s="228"/>
      <c r="AF31" s="229"/>
      <c r="AG31" s="166">
        <v>60</v>
      </c>
      <c r="AH31" s="186">
        <v>174</v>
      </c>
      <c r="AI31" s="186">
        <v>6</v>
      </c>
    </row>
    <row r="32" spans="1:35" ht="15.75" customHeight="1" thickBot="1" x14ac:dyDescent="0.3">
      <c r="A32" s="481"/>
      <c r="B32" s="507"/>
      <c r="C32" s="510"/>
      <c r="D32" s="45" t="s">
        <v>10</v>
      </c>
      <c r="E32" s="46" t="s">
        <v>31</v>
      </c>
      <c r="F32" s="240">
        <v>3</v>
      </c>
      <c r="G32" s="225">
        <v>4</v>
      </c>
      <c r="H32" s="225">
        <v>3</v>
      </c>
      <c r="I32" s="225">
        <v>3</v>
      </c>
      <c r="J32" s="228"/>
      <c r="K32" s="239">
        <v>5</v>
      </c>
      <c r="L32" s="235">
        <v>3</v>
      </c>
      <c r="M32" s="237">
        <v>4</v>
      </c>
      <c r="N32" s="228"/>
      <c r="O32" s="228"/>
      <c r="P32" s="225">
        <v>3</v>
      </c>
      <c r="Q32" s="235">
        <v>2</v>
      </c>
      <c r="R32" s="228"/>
      <c r="S32" s="228"/>
      <c r="T32" s="228"/>
      <c r="U32" s="228"/>
      <c r="V32" s="228"/>
      <c r="W32" s="242"/>
      <c r="X32" s="228"/>
      <c r="Y32" s="228"/>
      <c r="Z32" s="228"/>
      <c r="AA32" s="228"/>
      <c r="AB32" s="228"/>
      <c r="AC32" s="228"/>
      <c r="AD32" s="228"/>
      <c r="AE32" s="228"/>
      <c r="AF32" s="229"/>
      <c r="AG32" s="166">
        <v>30</v>
      </c>
      <c r="AH32" s="186">
        <v>204</v>
      </c>
      <c r="AI32" s="186">
        <v>4</v>
      </c>
    </row>
    <row r="33" spans="1:35" ht="15.75" hidden="1" customHeight="1" thickBot="1" x14ac:dyDescent="0.3">
      <c r="A33" s="482"/>
      <c r="B33" s="508"/>
      <c r="C33" s="511"/>
      <c r="D33" s="47" t="s">
        <v>10</v>
      </c>
      <c r="E33" s="48" t="s">
        <v>32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75">
        <v>0</v>
      </c>
      <c r="AH33" s="187">
        <v>204</v>
      </c>
      <c r="AI33" s="187">
        <v>4</v>
      </c>
    </row>
    <row r="34" spans="1:35" ht="15" customHeight="1" x14ac:dyDescent="0.25">
      <c r="A34" s="480">
        <v>6</v>
      </c>
      <c r="B34" s="506">
        <v>6</v>
      </c>
      <c r="C34" s="509" t="s">
        <v>4</v>
      </c>
      <c r="D34" s="43" t="s">
        <v>4</v>
      </c>
      <c r="E34" s="44" t="s">
        <v>28</v>
      </c>
      <c r="F34" s="223">
        <v>4</v>
      </c>
      <c r="G34" s="241">
        <v>3</v>
      </c>
      <c r="H34" s="222">
        <v>3</v>
      </c>
      <c r="I34" s="236">
        <v>4</v>
      </c>
      <c r="J34" s="222">
        <v>3</v>
      </c>
      <c r="K34" s="238">
        <v>7</v>
      </c>
      <c r="L34" s="222">
        <v>4</v>
      </c>
      <c r="M34" s="241">
        <v>2</v>
      </c>
      <c r="N34" s="222">
        <v>3</v>
      </c>
      <c r="O34" s="222">
        <v>3</v>
      </c>
      <c r="P34" s="241">
        <v>2</v>
      </c>
      <c r="Q34" s="222">
        <v>3</v>
      </c>
      <c r="R34" s="241">
        <v>3</v>
      </c>
      <c r="S34" s="222">
        <v>4</v>
      </c>
      <c r="T34" s="241">
        <v>3</v>
      </c>
      <c r="U34" s="241">
        <v>2</v>
      </c>
      <c r="V34" s="222">
        <v>3</v>
      </c>
      <c r="W34" s="385">
        <v>2</v>
      </c>
      <c r="X34" s="226"/>
      <c r="Y34" s="226"/>
      <c r="Z34" s="226"/>
      <c r="AA34" s="226"/>
      <c r="AB34" s="226"/>
      <c r="AC34" s="226"/>
      <c r="AD34" s="226"/>
      <c r="AE34" s="226"/>
      <c r="AF34" s="227"/>
      <c r="AG34" s="184">
        <v>58</v>
      </c>
      <c r="AH34" s="185">
        <v>58</v>
      </c>
      <c r="AI34" s="185">
        <v>6</v>
      </c>
    </row>
    <row r="35" spans="1:35" ht="15" customHeight="1" x14ac:dyDescent="0.25">
      <c r="A35" s="481"/>
      <c r="B35" s="507"/>
      <c r="C35" s="510"/>
      <c r="D35" s="45" t="s">
        <v>4</v>
      </c>
      <c r="E35" s="46" t="s">
        <v>29</v>
      </c>
      <c r="F35" s="240">
        <v>3</v>
      </c>
      <c r="G35" s="235">
        <v>3</v>
      </c>
      <c r="H35" s="225">
        <v>3</v>
      </c>
      <c r="I35" s="237">
        <v>4</v>
      </c>
      <c r="J35" s="225">
        <v>3</v>
      </c>
      <c r="K35" s="225">
        <v>3</v>
      </c>
      <c r="L35" s="235">
        <v>3</v>
      </c>
      <c r="M35" s="225">
        <v>3</v>
      </c>
      <c r="N35" s="225">
        <v>3</v>
      </c>
      <c r="O35" s="237">
        <v>4</v>
      </c>
      <c r="P35" s="237">
        <v>4</v>
      </c>
      <c r="Q35" s="225">
        <v>3</v>
      </c>
      <c r="R35" s="235">
        <v>3</v>
      </c>
      <c r="S35" s="225">
        <v>4</v>
      </c>
      <c r="T35" s="225">
        <v>4</v>
      </c>
      <c r="U35" s="237">
        <v>4</v>
      </c>
      <c r="V35" s="225">
        <v>3</v>
      </c>
      <c r="W35" s="379">
        <v>2</v>
      </c>
      <c r="X35" s="228"/>
      <c r="Y35" s="228"/>
      <c r="Z35" s="228"/>
      <c r="AA35" s="228"/>
      <c r="AB35" s="228"/>
      <c r="AC35" s="228"/>
      <c r="AD35" s="228"/>
      <c r="AE35" s="228"/>
      <c r="AF35" s="229"/>
      <c r="AG35" s="166">
        <v>59</v>
      </c>
      <c r="AH35" s="186">
        <v>117</v>
      </c>
      <c r="AI35" s="186">
        <v>6</v>
      </c>
    </row>
    <row r="36" spans="1:35" ht="15" customHeight="1" x14ac:dyDescent="0.25">
      <c r="A36" s="481"/>
      <c r="B36" s="507"/>
      <c r="C36" s="510"/>
      <c r="D36" s="45" t="s">
        <v>4</v>
      </c>
      <c r="E36" s="46" t="s">
        <v>30</v>
      </c>
      <c r="F36" s="359">
        <v>5</v>
      </c>
      <c r="G36" s="235">
        <v>3</v>
      </c>
      <c r="H36" s="225">
        <v>3</v>
      </c>
      <c r="I36" s="237">
        <v>4</v>
      </c>
      <c r="J36" s="235">
        <v>2</v>
      </c>
      <c r="K36" s="235">
        <v>2</v>
      </c>
      <c r="L36" s="235">
        <v>3</v>
      </c>
      <c r="M36" s="225">
        <v>3</v>
      </c>
      <c r="N36" s="225">
        <v>3</v>
      </c>
      <c r="O36" s="225">
        <v>3</v>
      </c>
      <c r="P36" s="225">
        <v>3</v>
      </c>
      <c r="Q36" s="225">
        <v>3</v>
      </c>
      <c r="R36" s="225">
        <v>4</v>
      </c>
      <c r="S36" s="235">
        <v>3</v>
      </c>
      <c r="T36" s="225">
        <v>4</v>
      </c>
      <c r="U36" s="235">
        <v>2</v>
      </c>
      <c r="V36" s="237">
        <v>4</v>
      </c>
      <c r="W36" s="379">
        <v>2</v>
      </c>
      <c r="X36" s="228"/>
      <c r="Y36" s="228"/>
      <c r="Z36" s="228"/>
      <c r="AA36" s="228"/>
      <c r="AB36" s="228"/>
      <c r="AC36" s="228"/>
      <c r="AD36" s="228"/>
      <c r="AE36" s="228"/>
      <c r="AF36" s="229"/>
      <c r="AG36" s="166">
        <v>56</v>
      </c>
      <c r="AH36" s="186">
        <v>173</v>
      </c>
      <c r="AI36" s="186">
        <v>4</v>
      </c>
    </row>
    <row r="37" spans="1:35" ht="15.75" customHeight="1" thickBot="1" x14ac:dyDescent="0.3">
      <c r="A37" s="481"/>
      <c r="B37" s="507"/>
      <c r="C37" s="510"/>
      <c r="D37" s="45" t="s">
        <v>4</v>
      </c>
      <c r="E37" s="46" t="s">
        <v>31</v>
      </c>
      <c r="F37" s="359">
        <v>5</v>
      </c>
      <c r="G37" s="225">
        <v>4</v>
      </c>
      <c r="H37" s="225">
        <v>3</v>
      </c>
      <c r="I37" s="239">
        <v>5</v>
      </c>
      <c r="J37" s="228"/>
      <c r="K37" s="225">
        <v>3</v>
      </c>
      <c r="L37" s="235">
        <v>3</v>
      </c>
      <c r="M37" s="225">
        <v>3</v>
      </c>
      <c r="N37" s="228"/>
      <c r="O37" s="228"/>
      <c r="P37" s="225">
        <v>3</v>
      </c>
      <c r="Q37" s="225">
        <v>3</v>
      </c>
      <c r="R37" s="228"/>
      <c r="S37" s="228"/>
      <c r="T37" s="228"/>
      <c r="U37" s="228"/>
      <c r="V37" s="228"/>
      <c r="W37" s="242"/>
      <c r="X37" s="228"/>
      <c r="Y37" s="228"/>
      <c r="Z37" s="228"/>
      <c r="AA37" s="228"/>
      <c r="AB37" s="228"/>
      <c r="AC37" s="228"/>
      <c r="AD37" s="228"/>
      <c r="AE37" s="228"/>
      <c r="AF37" s="229"/>
      <c r="AG37" s="166">
        <v>32</v>
      </c>
      <c r="AH37" s="186">
        <v>205</v>
      </c>
      <c r="AI37" s="186">
        <v>6</v>
      </c>
    </row>
    <row r="38" spans="1:35" ht="15.75" hidden="1" customHeight="1" thickBot="1" x14ac:dyDescent="0.3">
      <c r="A38" s="482"/>
      <c r="B38" s="508"/>
      <c r="C38" s="511"/>
      <c r="D38" s="47" t="s">
        <v>4</v>
      </c>
      <c r="E38" s="48" t="s">
        <v>32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75">
        <v>0</v>
      </c>
      <c r="AH38" s="187">
        <v>205</v>
      </c>
      <c r="AI38" s="187">
        <v>6</v>
      </c>
    </row>
    <row r="39" spans="1:35" ht="15" customHeight="1" x14ac:dyDescent="0.25">
      <c r="A39" s="480">
        <v>7</v>
      </c>
      <c r="B39" s="506">
        <v>6</v>
      </c>
      <c r="C39" s="509" t="s">
        <v>0</v>
      </c>
      <c r="D39" s="43" t="s">
        <v>0</v>
      </c>
      <c r="E39" s="44" t="s">
        <v>28</v>
      </c>
      <c r="F39" s="245">
        <v>3</v>
      </c>
      <c r="G39" s="241">
        <v>3</v>
      </c>
      <c r="H39" s="222">
        <v>3</v>
      </c>
      <c r="I39" s="238">
        <v>5</v>
      </c>
      <c r="J39" s="222">
        <v>3</v>
      </c>
      <c r="K39" s="236">
        <v>4</v>
      </c>
      <c r="L39" s="241">
        <v>3</v>
      </c>
      <c r="M39" s="222">
        <v>3</v>
      </c>
      <c r="N39" s="222">
        <v>3</v>
      </c>
      <c r="O39" s="222">
        <v>3</v>
      </c>
      <c r="P39" s="236">
        <v>4</v>
      </c>
      <c r="Q39" s="222">
        <v>3</v>
      </c>
      <c r="R39" s="236">
        <v>5</v>
      </c>
      <c r="S39" s="222">
        <v>4</v>
      </c>
      <c r="T39" s="222">
        <v>4</v>
      </c>
      <c r="U39" s="222">
        <v>3</v>
      </c>
      <c r="V39" s="241">
        <v>2</v>
      </c>
      <c r="W39" s="376">
        <v>3</v>
      </c>
      <c r="X39" s="226"/>
      <c r="Y39" s="226"/>
      <c r="Z39" s="226"/>
      <c r="AA39" s="226"/>
      <c r="AB39" s="226"/>
      <c r="AC39" s="226"/>
      <c r="AD39" s="226"/>
      <c r="AE39" s="226"/>
      <c r="AF39" s="227"/>
      <c r="AG39" s="184">
        <v>61</v>
      </c>
      <c r="AH39" s="185">
        <v>61</v>
      </c>
      <c r="AI39" s="185">
        <v>8</v>
      </c>
    </row>
    <row r="40" spans="1:35" ht="15" customHeight="1" x14ac:dyDescent="0.25">
      <c r="A40" s="481"/>
      <c r="B40" s="507"/>
      <c r="C40" s="510"/>
      <c r="D40" s="45" t="s">
        <v>0</v>
      </c>
      <c r="E40" s="46" t="s">
        <v>29</v>
      </c>
      <c r="F40" s="224">
        <v>4</v>
      </c>
      <c r="G40" s="235">
        <v>3</v>
      </c>
      <c r="H40" s="237">
        <v>4</v>
      </c>
      <c r="I40" s="237">
        <v>4</v>
      </c>
      <c r="J40" s="225">
        <v>3</v>
      </c>
      <c r="K40" s="225">
        <v>3</v>
      </c>
      <c r="L40" s="235">
        <v>3</v>
      </c>
      <c r="M40" s="239">
        <v>5</v>
      </c>
      <c r="N40" s="235">
        <v>2</v>
      </c>
      <c r="O40" s="235">
        <v>2</v>
      </c>
      <c r="P40" s="237">
        <v>4</v>
      </c>
      <c r="Q40" s="225">
        <v>3</v>
      </c>
      <c r="R40" s="235">
        <v>3</v>
      </c>
      <c r="S40" s="235">
        <v>3</v>
      </c>
      <c r="T40" s="235">
        <v>3</v>
      </c>
      <c r="U40" s="225">
        <v>3</v>
      </c>
      <c r="V40" s="225">
        <v>3</v>
      </c>
      <c r="W40" s="377">
        <v>3</v>
      </c>
      <c r="X40" s="228"/>
      <c r="Y40" s="228"/>
      <c r="Z40" s="228"/>
      <c r="AA40" s="228"/>
      <c r="AB40" s="228"/>
      <c r="AC40" s="228"/>
      <c r="AD40" s="228"/>
      <c r="AE40" s="228"/>
      <c r="AF40" s="229"/>
      <c r="AG40" s="166">
        <v>58</v>
      </c>
      <c r="AH40" s="186">
        <v>119</v>
      </c>
      <c r="AI40" s="186">
        <v>8</v>
      </c>
    </row>
    <row r="41" spans="1:35" ht="15" customHeight="1" x14ac:dyDescent="0.25">
      <c r="A41" s="481"/>
      <c r="B41" s="507"/>
      <c r="C41" s="510"/>
      <c r="D41" s="45" t="s">
        <v>0</v>
      </c>
      <c r="E41" s="46" t="s">
        <v>30</v>
      </c>
      <c r="F41" s="240">
        <v>3</v>
      </c>
      <c r="G41" s="235">
        <v>3</v>
      </c>
      <c r="H41" s="225">
        <v>3</v>
      </c>
      <c r="I41" s="225">
        <v>3</v>
      </c>
      <c r="J41" s="235">
        <v>2</v>
      </c>
      <c r="K41" s="235">
        <v>2</v>
      </c>
      <c r="L41" s="225">
        <v>4</v>
      </c>
      <c r="M41" s="225">
        <v>3</v>
      </c>
      <c r="N41" s="225">
        <v>3</v>
      </c>
      <c r="O41" s="239">
        <v>5</v>
      </c>
      <c r="P41" s="225">
        <v>3</v>
      </c>
      <c r="Q41" s="235">
        <v>2</v>
      </c>
      <c r="R41" s="235">
        <v>3</v>
      </c>
      <c r="S41" s="235">
        <v>3</v>
      </c>
      <c r="T41" s="225">
        <v>4</v>
      </c>
      <c r="U41" s="235">
        <v>2</v>
      </c>
      <c r="V41" s="225">
        <v>3</v>
      </c>
      <c r="W41" s="377">
        <v>3</v>
      </c>
      <c r="X41" s="228"/>
      <c r="Y41" s="228"/>
      <c r="Z41" s="228"/>
      <c r="AA41" s="228"/>
      <c r="AB41" s="228"/>
      <c r="AC41" s="228"/>
      <c r="AD41" s="228"/>
      <c r="AE41" s="228"/>
      <c r="AF41" s="229"/>
      <c r="AG41" s="166">
        <v>54</v>
      </c>
      <c r="AH41" s="186">
        <v>173</v>
      </c>
      <c r="AI41" s="186">
        <v>4</v>
      </c>
    </row>
    <row r="42" spans="1:35" ht="15.75" customHeight="1" thickBot="1" x14ac:dyDescent="0.3">
      <c r="A42" s="481"/>
      <c r="B42" s="507"/>
      <c r="C42" s="510"/>
      <c r="D42" s="45" t="s">
        <v>0</v>
      </c>
      <c r="E42" s="46" t="s">
        <v>31</v>
      </c>
      <c r="F42" s="224">
        <v>4</v>
      </c>
      <c r="G42" s="225">
        <v>4</v>
      </c>
      <c r="H42" s="225">
        <v>3</v>
      </c>
      <c r="I42" s="225">
        <v>3</v>
      </c>
      <c r="J42" s="228"/>
      <c r="K42" s="239">
        <v>5</v>
      </c>
      <c r="L42" s="235">
        <v>3</v>
      </c>
      <c r="M42" s="225">
        <v>3</v>
      </c>
      <c r="N42" s="228"/>
      <c r="O42" s="228"/>
      <c r="P42" s="237">
        <v>4</v>
      </c>
      <c r="Q42" s="225">
        <v>3</v>
      </c>
      <c r="R42" s="228"/>
      <c r="S42" s="228"/>
      <c r="T42" s="228"/>
      <c r="U42" s="228"/>
      <c r="V42" s="228"/>
      <c r="W42" s="242"/>
      <c r="X42" s="228"/>
      <c r="Y42" s="228"/>
      <c r="Z42" s="228"/>
      <c r="AA42" s="228"/>
      <c r="AB42" s="228"/>
      <c r="AC42" s="228"/>
      <c r="AD42" s="228"/>
      <c r="AE42" s="228"/>
      <c r="AF42" s="229"/>
      <c r="AG42" s="166">
        <v>32</v>
      </c>
      <c r="AH42" s="186">
        <v>205</v>
      </c>
      <c r="AI42" s="186">
        <v>6</v>
      </c>
    </row>
    <row r="43" spans="1:35" ht="15.75" hidden="1" customHeight="1" thickBot="1" x14ac:dyDescent="0.3">
      <c r="A43" s="482"/>
      <c r="B43" s="508"/>
      <c r="C43" s="511"/>
      <c r="D43" s="47" t="s">
        <v>0</v>
      </c>
      <c r="E43" s="48" t="s">
        <v>32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75">
        <v>0</v>
      </c>
      <c r="AH43" s="187">
        <v>205</v>
      </c>
      <c r="AI43" s="187">
        <v>6</v>
      </c>
    </row>
    <row r="44" spans="1:35" ht="15" customHeight="1" x14ac:dyDescent="0.25">
      <c r="A44" s="480">
        <v>8</v>
      </c>
      <c r="B44" s="506">
        <v>8</v>
      </c>
      <c r="C44" s="509" t="s">
        <v>199</v>
      </c>
      <c r="D44" s="43" t="s">
        <v>199</v>
      </c>
      <c r="E44" s="44" t="s">
        <v>28</v>
      </c>
      <c r="F44" s="245">
        <v>3</v>
      </c>
      <c r="G44" s="222">
        <v>4</v>
      </c>
      <c r="H44" s="222">
        <v>3</v>
      </c>
      <c r="I44" s="238">
        <v>8</v>
      </c>
      <c r="J44" s="222">
        <v>3</v>
      </c>
      <c r="K44" s="241">
        <v>2</v>
      </c>
      <c r="L44" s="222">
        <v>4</v>
      </c>
      <c r="M44" s="222">
        <v>3</v>
      </c>
      <c r="N44" s="222">
        <v>3</v>
      </c>
      <c r="O44" s="222">
        <v>3</v>
      </c>
      <c r="P44" s="241">
        <v>2</v>
      </c>
      <c r="Q44" s="222">
        <v>3</v>
      </c>
      <c r="R44" s="222">
        <v>4</v>
      </c>
      <c r="S44" s="241">
        <v>3</v>
      </c>
      <c r="T44" s="236">
        <v>5</v>
      </c>
      <c r="U44" s="241">
        <v>2</v>
      </c>
      <c r="V44" s="222">
        <v>3</v>
      </c>
      <c r="W44" s="376">
        <v>3</v>
      </c>
      <c r="X44" s="226"/>
      <c r="Y44" s="226"/>
      <c r="Z44" s="226"/>
      <c r="AA44" s="226"/>
      <c r="AB44" s="226"/>
      <c r="AC44" s="226"/>
      <c r="AD44" s="226"/>
      <c r="AE44" s="226"/>
      <c r="AF44" s="227"/>
      <c r="AG44" s="184">
        <v>61</v>
      </c>
      <c r="AH44" s="185">
        <v>61</v>
      </c>
      <c r="AI44" s="185">
        <v>8</v>
      </c>
    </row>
    <row r="45" spans="1:35" ht="15" customHeight="1" x14ac:dyDescent="0.25">
      <c r="A45" s="481"/>
      <c r="B45" s="507"/>
      <c r="C45" s="510"/>
      <c r="D45" s="45" t="s">
        <v>199</v>
      </c>
      <c r="E45" s="46" t="s">
        <v>29</v>
      </c>
      <c r="F45" s="359">
        <v>5</v>
      </c>
      <c r="G45" s="225">
        <v>4</v>
      </c>
      <c r="H45" s="237">
        <v>4</v>
      </c>
      <c r="I45" s="225">
        <v>3</v>
      </c>
      <c r="J45" s="225">
        <v>3</v>
      </c>
      <c r="K45" s="235">
        <v>2</v>
      </c>
      <c r="L45" s="225">
        <v>4</v>
      </c>
      <c r="M45" s="235">
        <v>2</v>
      </c>
      <c r="N45" s="225">
        <v>3</v>
      </c>
      <c r="O45" s="237">
        <v>4</v>
      </c>
      <c r="P45" s="235">
        <v>2</v>
      </c>
      <c r="Q45" s="237">
        <v>4</v>
      </c>
      <c r="R45" s="225">
        <v>4</v>
      </c>
      <c r="S45" s="235">
        <v>3</v>
      </c>
      <c r="T45" s="225">
        <v>4</v>
      </c>
      <c r="U45" s="225">
        <v>3</v>
      </c>
      <c r="V45" s="225">
        <v>3</v>
      </c>
      <c r="W45" s="379">
        <v>2</v>
      </c>
      <c r="X45" s="228"/>
      <c r="Y45" s="228"/>
      <c r="Z45" s="228"/>
      <c r="AA45" s="228"/>
      <c r="AB45" s="228"/>
      <c r="AC45" s="228"/>
      <c r="AD45" s="228"/>
      <c r="AE45" s="228"/>
      <c r="AF45" s="229"/>
      <c r="AG45" s="166">
        <v>59</v>
      </c>
      <c r="AH45" s="186">
        <v>120</v>
      </c>
      <c r="AI45" s="186">
        <v>11</v>
      </c>
    </row>
    <row r="46" spans="1:35" ht="15" customHeight="1" x14ac:dyDescent="0.25">
      <c r="A46" s="481"/>
      <c r="B46" s="507"/>
      <c r="C46" s="510"/>
      <c r="D46" s="45" t="s">
        <v>199</v>
      </c>
      <c r="E46" s="46" t="s">
        <v>30</v>
      </c>
      <c r="F46" s="224">
        <v>4</v>
      </c>
      <c r="G46" s="235">
        <v>3</v>
      </c>
      <c r="H46" s="235">
        <v>2</v>
      </c>
      <c r="I46" s="225">
        <v>3</v>
      </c>
      <c r="J46" s="235">
        <v>2</v>
      </c>
      <c r="K46" s="225">
        <v>3</v>
      </c>
      <c r="L46" s="235">
        <v>3</v>
      </c>
      <c r="M46" s="225">
        <v>3</v>
      </c>
      <c r="N46" s="225">
        <v>3</v>
      </c>
      <c r="O46" s="225">
        <v>3</v>
      </c>
      <c r="P46" s="225">
        <v>3</v>
      </c>
      <c r="Q46" s="237">
        <v>4</v>
      </c>
      <c r="R46" s="235">
        <v>3</v>
      </c>
      <c r="S46" s="235">
        <v>3</v>
      </c>
      <c r="T46" s="237">
        <v>5</v>
      </c>
      <c r="U46" s="235">
        <v>2</v>
      </c>
      <c r="V46" s="235">
        <v>2</v>
      </c>
      <c r="W46" s="377">
        <v>3</v>
      </c>
      <c r="X46" s="228"/>
      <c r="Y46" s="228"/>
      <c r="Z46" s="228"/>
      <c r="AA46" s="228"/>
      <c r="AB46" s="228"/>
      <c r="AC46" s="228"/>
      <c r="AD46" s="228"/>
      <c r="AE46" s="228"/>
      <c r="AF46" s="229"/>
      <c r="AG46" s="166">
        <v>54</v>
      </c>
      <c r="AH46" s="186">
        <v>174</v>
      </c>
      <c r="AI46" s="186">
        <v>6</v>
      </c>
    </row>
    <row r="47" spans="1:35" ht="15.75" customHeight="1" thickBot="1" x14ac:dyDescent="0.3">
      <c r="A47" s="481"/>
      <c r="B47" s="507"/>
      <c r="C47" s="510"/>
      <c r="D47" s="45" t="s">
        <v>199</v>
      </c>
      <c r="E47" s="46" t="s">
        <v>31</v>
      </c>
      <c r="F47" s="224">
        <v>4</v>
      </c>
      <c r="G47" s="225">
        <v>4</v>
      </c>
      <c r="H47" s="235">
        <v>2</v>
      </c>
      <c r="I47" s="225">
        <v>3</v>
      </c>
      <c r="J47" s="228"/>
      <c r="K47" s="239">
        <v>7</v>
      </c>
      <c r="L47" s="235">
        <v>3</v>
      </c>
      <c r="M47" s="235">
        <v>2</v>
      </c>
      <c r="N47" s="228"/>
      <c r="O47" s="228"/>
      <c r="P47" s="239">
        <v>5</v>
      </c>
      <c r="Q47" s="235">
        <v>2</v>
      </c>
      <c r="R47" s="228"/>
      <c r="S47" s="228"/>
      <c r="T47" s="228"/>
      <c r="U47" s="228"/>
      <c r="V47" s="228"/>
      <c r="W47" s="242"/>
      <c r="X47" s="228"/>
      <c r="Y47" s="228"/>
      <c r="Z47" s="228"/>
      <c r="AA47" s="228"/>
      <c r="AB47" s="228"/>
      <c r="AC47" s="228"/>
      <c r="AD47" s="228"/>
      <c r="AE47" s="228"/>
      <c r="AF47" s="229"/>
      <c r="AG47" s="166">
        <v>32</v>
      </c>
      <c r="AH47" s="186">
        <v>206</v>
      </c>
      <c r="AI47" s="186">
        <v>8</v>
      </c>
    </row>
    <row r="48" spans="1:35" ht="15.75" hidden="1" customHeight="1" thickBot="1" x14ac:dyDescent="0.3">
      <c r="A48" s="482"/>
      <c r="B48" s="508"/>
      <c r="C48" s="511"/>
      <c r="D48" s="47" t="s">
        <v>199</v>
      </c>
      <c r="E48" s="48" t="s">
        <v>32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75">
        <v>0</v>
      </c>
      <c r="AH48" s="187">
        <v>206</v>
      </c>
      <c r="AI48" s="187">
        <v>8</v>
      </c>
    </row>
    <row r="49" spans="1:35" ht="15" customHeight="1" x14ac:dyDescent="0.25">
      <c r="A49" s="480">
        <v>9</v>
      </c>
      <c r="B49" s="506">
        <v>8</v>
      </c>
      <c r="C49" s="509" t="s">
        <v>11</v>
      </c>
      <c r="D49" s="43" t="s">
        <v>11</v>
      </c>
      <c r="E49" s="44" t="s">
        <v>28</v>
      </c>
      <c r="F49" s="223">
        <v>4</v>
      </c>
      <c r="G49" s="222">
        <v>4</v>
      </c>
      <c r="H49" s="222">
        <v>3</v>
      </c>
      <c r="I49" s="236">
        <v>4</v>
      </c>
      <c r="J49" s="222">
        <v>3</v>
      </c>
      <c r="K49" s="222">
        <v>3</v>
      </c>
      <c r="L49" s="222">
        <v>4</v>
      </c>
      <c r="M49" s="222">
        <v>3</v>
      </c>
      <c r="N49" s="236">
        <v>4</v>
      </c>
      <c r="O49" s="222">
        <v>3</v>
      </c>
      <c r="P49" s="387">
        <v>1</v>
      </c>
      <c r="Q49" s="222">
        <v>3</v>
      </c>
      <c r="R49" s="222">
        <v>4</v>
      </c>
      <c r="S49" s="222">
        <v>4</v>
      </c>
      <c r="T49" s="222">
        <v>4</v>
      </c>
      <c r="U49" s="236">
        <v>4</v>
      </c>
      <c r="V49" s="236">
        <v>4</v>
      </c>
      <c r="W49" s="376">
        <v>3</v>
      </c>
      <c r="X49" s="226"/>
      <c r="Y49" s="226"/>
      <c r="Z49" s="226"/>
      <c r="AA49" s="226"/>
      <c r="AB49" s="226"/>
      <c r="AC49" s="226"/>
      <c r="AD49" s="226"/>
      <c r="AE49" s="226"/>
      <c r="AF49" s="227"/>
      <c r="AG49" s="184">
        <v>62</v>
      </c>
      <c r="AH49" s="185">
        <v>62</v>
      </c>
      <c r="AI49" s="185">
        <v>13</v>
      </c>
    </row>
    <row r="50" spans="1:35" ht="15" customHeight="1" x14ac:dyDescent="0.25">
      <c r="A50" s="481"/>
      <c r="B50" s="507"/>
      <c r="C50" s="510"/>
      <c r="D50" s="45" t="s">
        <v>11</v>
      </c>
      <c r="E50" s="46" t="s">
        <v>29</v>
      </c>
      <c r="F50" s="224">
        <v>4</v>
      </c>
      <c r="G50" s="235">
        <v>3</v>
      </c>
      <c r="H50" s="225">
        <v>3</v>
      </c>
      <c r="I50" s="237">
        <v>4</v>
      </c>
      <c r="J50" s="225">
        <v>3</v>
      </c>
      <c r="K50" s="235">
        <v>2</v>
      </c>
      <c r="L50" s="225">
        <v>4</v>
      </c>
      <c r="M50" s="235">
        <v>2</v>
      </c>
      <c r="N50" s="235">
        <v>2</v>
      </c>
      <c r="O50" s="235">
        <v>2</v>
      </c>
      <c r="P50" s="225">
        <v>3</v>
      </c>
      <c r="Q50" s="235">
        <v>2</v>
      </c>
      <c r="R50" s="235">
        <v>3</v>
      </c>
      <c r="S50" s="235">
        <v>3</v>
      </c>
      <c r="T50" s="225">
        <v>4</v>
      </c>
      <c r="U50" s="235">
        <v>2</v>
      </c>
      <c r="V50" s="235">
        <v>2</v>
      </c>
      <c r="W50" s="377">
        <v>3</v>
      </c>
      <c r="X50" s="228"/>
      <c r="Y50" s="228"/>
      <c r="Z50" s="228"/>
      <c r="AA50" s="228"/>
      <c r="AB50" s="228"/>
      <c r="AC50" s="228"/>
      <c r="AD50" s="228"/>
      <c r="AE50" s="228"/>
      <c r="AF50" s="229"/>
      <c r="AG50" s="166">
        <v>51</v>
      </c>
      <c r="AH50" s="186">
        <v>113</v>
      </c>
      <c r="AI50" s="186">
        <v>3</v>
      </c>
    </row>
    <row r="51" spans="1:35" ht="15" customHeight="1" x14ac:dyDescent="0.25">
      <c r="A51" s="481"/>
      <c r="B51" s="507"/>
      <c r="C51" s="510"/>
      <c r="D51" s="45" t="s">
        <v>11</v>
      </c>
      <c r="E51" s="46" t="s">
        <v>30</v>
      </c>
      <c r="F51" s="224">
        <v>4</v>
      </c>
      <c r="G51" s="235">
        <v>3</v>
      </c>
      <c r="H51" s="225">
        <v>3</v>
      </c>
      <c r="I51" s="239">
        <v>5</v>
      </c>
      <c r="J51" s="237">
        <v>4</v>
      </c>
      <c r="K51" s="235">
        <v>2</v>
      </c>
      <c r="L51" s="225">
        <v>4</v>
      </c>
      <c r="M51" s="225">
        <v>3</v>
      </c>
      <c r="N51" s="235">
        <v>2</v>
      </c>
      <c r="O51" s="237">
        <v>4</v>
      </c>
      <c r="P51" s="225">
        <v>3</v>
      </c>
      <c r="Q51" s="225">
        <v>3</v>
      </c>
      <c r="R51" s="225">
        <v>4</v>
      </c>
      <c r="S51" s="235">
        <v>3</v>
      </c>
      <c r="T51" s="237">
        <v>5</v>
      </c>
      <c r="U51" s="237">
        <v>4</v>
      </c>
      <c r="V51" s="225">
        <v>3</v>
      </c>
      <c r="W51" s="377">
        <v>3</v>
      </c>
      <c r="X51" s="228"/>
      <c r="Y51" s="228"/>
      <c r="Z51" s="228"/>
      <c r="AA51" s="228"/>
      <c r="AB51" s="228"/>
      <c r="AC51" s="228"/>
      <c r="AD51" s="228"/>
      <c r="AE51" s="228"/>
      <c r="AF51" s="229"/>
      <c r="AG51" s="166">
        <v>62</v>
      </c>
      <c r="AH51" s="186">
        <v>175</v>
      </c>
      <c r="AI51" s="186">
        <v>8</v>
      </c>
    </row>
    <row r="52" spans="1:35" ht="15.75" customHeight="1" thickBot="1" x14ac:dyDescent="0.3">
      <c r="A52" s="481"/>
      <c r="B52" s="507"/>
      <c r="C52" s="510"/>
      <c r="D52" s="45" t="s">
        <v>11</v>
      </c>
      <c r="E52" s="46" t="s">
        <v>31</v>
      </c>
      <c r="F52" s="224">
        <v>4</v>
      </c>
      <c r="G52" s="235">
        <v>3</v>
      </c>
      <c r="H52" s="239">
        <v>5</v>
      </c>
      <c r="I52" s="237">
        <v>4</v>
      </c>
      <c r="J52" s="228"/>
      <c r="K52" s="237">
        <v>4</v>
      </c>
      <c r="L52" s="225">
        <v>4</v>
      </c>
      <c r="M52" s="235">
        <v>2</v>
      </c>
      <c r="N52" s="228"/>
      <c r="O52" s="228"/>
      <c r="P52" s="225">
        <v>3</v>
      </c>
      <c r="Q52" s="235">
        <v>2</v>
      </c>
      <c r="R52" s="228"/>
      <c r="S52" s="228"/>
      <c r="T52" s="228"/>
      <c r="U52" s="228"/>
      <c r="V52" s="228"/>
      <c r="W52" s="242"/>
      <c r="X52" s="228"/>
      <c r="Y52" s="228"/>
      <c r="Z52" s="228"/>
      <c r="AA52" s="228"/>
      <c r="AB52" s="228"/>
      <c r="AC52" s="228"/>
      <c r="AD52" s="228"/>
      <c r="AE52" s="228"/>
      <c r="AF52" s="229"/>
      <c r="AG52" s="166">
        <v>31</v>
      </c>
      <c r="AH52" s="186">
        <v>206</v>
      </c>
      <c r="AI52" s="186">
        <v>8</v>
      </c>
    </row>
    <row r="53" spans="1:35" ht="15.75" hidden="1" customHeight="1" thickBot="1" x14ac:dyDescent="0.3">
      <c r="A53" s="482"/>
      <c r="B53" s="508"/>
      <c r="C53" s="511"/>
      <c r="D53" s="47" t="s">
        <v>11</v>
      </c>
      <c r="E53" s="48" t="s">
        <v>32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75">
        <v>0</v>
      </c>
      <c r="AH53" s="187">
        <v>206</v>
      </c>
      <c r="AI53" s="187">
        <v>8</v>
      </c>
    </row>
    <row r="54" spans="1:35" ht="15" customHeight="1" x14ac:dyDescent="0.25">
      <c r="A54" s="480">
        <v>10</v>
      </c>
      <c r="B54" s="506">
        <v>10</v>
      </c>
      <c r="C54" s="509" t="s">
        <v>456</v>
      </c>
      <c r="D54" s="43" t="s">
        <v>456</v>
      </c>
      <c r="E54" s="44" t="s">
        <v>28</v>
      </c>
      <c r="F54" s="245">
        <v>3</v>
      </c>
      <c r="G54" s="222">
        <v>4</v>
      </c>
      <c r="H54" s="222">
        <v>3</v>
      </c>
      <c r="I54" s="238">
        <v>5</v>
      </c>
      <c r="J54" s="222">
        <v>3</v>
      </c>
      <c r="K54" s="241">
        <v>2</v>
      </c>
      <c r="L54" s="222">
        <v>4</v>
      </c>
      <c r="M54" s="222">
        <v>3</v>
      </c>
      <c r="N54" s="236">
        <v>4</v>
      </c>
      <c r="O54" s="236">
        <v>4</v>
      </c>
      <c r="P54" s="222">
        <v>3</v>
      </c>
      <c r="Q54" s="222">
        <v>3</v>
      </c>
      <c r="R54" s="241">
        <v>3</v>
      </c>
      <c r="S54" s="222">
        <v>4</v>
      </c>
      <c r="T54" s="222">
        <v>4</v>
      </c>
      <c r="U54" s="222">
        <v>3</v>
      </c>
      <c r="V54" s="222">
        <v>3</v>
      </c>
      <c r="W54" s="385">
        <v>2</v>
      </c>
      <c r="X54" s="226"/>
      <c r="Y54" s="226"/>
      <c r="Z54" s="226"/>
      <c r="AA54" s="226"/>
      <c r="AB54" s="226"/>
      <c r="AC54" s="226"/>
      <c r="AD54" s="226"/>
      <c r="AE54" s="226"/>
      <c r="AF54" s="227"/>
      <c r="AG54" s="184">
        <v>60</v>
      </c>
      <c r="AH54" s="185">
        <v>60</v>
      </c>
      <c r="AI54" s="185">
        <v>7</v>
      </c>
    </row>
    <row r="55" spans="1:35" ht="15" customHeight="1" x14ac:dyDescent="0.25">
      <c r="A55" s="481"/>
      <c r="B55" s="507"/>
      <c r="C55" s="510"/>
      <c r="D55" s="45" t="s">
        <v>456</v>
      </c>
      <c r="E55" s="46" t="s">
        <v>29</v>
      </c>
      <c r="F55" s="224">
        <v>4</v>
      </c>
      <c r="G55" s="235">
        <v>3</v>
      </c>
      <c r="H55" s="225">
        <v>3</v>
      </c>
      <c r="I55" s="237">
        <v>4</v>
      </c>
      <c r="J55" s="225">
        <v>3</v>
      </c>
      <c r="K55" s="235">
        <v>2</v>
      </c>
      <c r="L55" s="225">
        <v>4</v>
      </c>
      <c r="M55" s="225">
        <v>3</v>
      </c>
      <c r="N55" s="235">
        <v>2</v>
      </c>
      <c r="O55" s="225">
        <v>3</v>
      </c>
      <c r="P55" s="237">
        <v>4</v>
      </c>
      <c r="Q55" s="225">
        <v>3</v>
      </c>
      <c r="R55" s="225">
        <v>4</v>
      </c>
      <c r="S55" s="225">
        <v>4</v>
      </c>
      <c r="T55" s="225">
        <v>4</v>
      </c>
      <c r="U55" s="225">
        <v>3</v>
      </c>
      <c r="V55" s="225">
        <v>3</v>
      </c>
      <c r="W55" s="377">
        <v>3</v>
      </c>
      <c r="X55" s="228"/>
      <c r="Y55" s="228"/>
      <c r="Z55" s="228"/>
      <c r="AA55" s="228"/>
      <c r="AB55" s="228"/>
      <c r="AC55" s="228"/>
      <c r="AD55" s="228"/>
      <c r="AE55" s="228"/>
      <c r="AF55" s="229"/>
      <c r="AG55" s="166">
        <v>59</v>
      </c>
      <c r="AH55" s="186">
        <v>119</v>
      </c>
      <c r="AI55" s="186">
        <v>8</v>
      </c>
    </row>
    <row r="56" spans="1:35" ht="15" customHeight="1" x14ac:dyDescent="0.25">
      <c r="A56" s="481"/>
      <c r="B56" s="507"/>
      <c r="C56" s="510"/>
      <c r="D56" s="45" t="s">
        <v>456</v>
      </c>
      <c r="E56" s="46" t="s">
        <v>30</v>
      </c>
      <c r="F56" s="224">
        <v>4</v>
      </c>
      <c r="G56" s="235">
        <v>3</v>
      </c>
      <c r="H56" s="225">
        <v>3</v>
      </c>
      <c r="I56" s="237">
        <v>4</v>
      </c>
      <c r="J56" s="235">
        <v>2</v>
      </c>
      <c r="K56" s="235">
        <v>2</v>
      </c>
      <c r="L56" s="237">
        <v>5</v>
      </c>
      <c r="M56" s="225">
        <v>3</v>
      </c>
      <c r="N56" s="225">
        <v>3</v>
      </c>
      <c r="O56" s="225">
        <v>3</v>
      </c>
      <c r="P56" s="225">
        <v>3</v>
      </c>
      <c r="Q56" s="237">
        <v>4</v>
      </c>
      <c r="R56" s="225">
        <v>4</v>
      </c>
      <c r="S56" s="225">
        <v>4</v>
      </c>
      <c r="T56" s="237">
        <v>5</v>
      </c>
      <c r="U56" s="225">
        <v>3</v>
      </c>
      <c r="V56" s="225">
        <v>3</v>
      </c>
      <c r="W56" s="379">
        <v>2</v>
      </c>
      <c r="X56" s="228"/>
      <c r="Y56" s="228"/>
      <c r="Z56" s="228"/>
      <c r="AA56" s="228"/>
      <c r="AB56" s="228"/>
      <c r="AC56" s="228"/>
      <c r="AD56" s="228"/>
      <c r="AE56" s="228"/>
      <c r="AF56" s="229"/>
      <c r="AG56" s="166">
        <v>60</v>
      </c>
      <c r="AH56" s="186">
        <v>179</v>
      </c>
      <c r="AI56" s="186">
        <v>10</v>
      </c>
    </row>
    <row r="57" spans="1:35" ht="15.75" customHeight="1" thickBot="1" x14ac:dyDescent="0.3">
      <c r="A57" s="481"/>
      <c r="B57" s="507"/>
      <c r="C57" s="510"/>
      <c r="D57" s="45" t="s">
        <v>456</v>
      </c>
      <c r="E57" s="46" t="s">
        <v>31</v>
      </c>
      <c r="F57" s="359">
        <v>5</v>
      </c>
      <c r="G57" s="235">
        <v>3</v>
      </c>
      <c r="H57" s="225">
        <v>3</v>
      </c>
      <c r="I57" s="239">
        <v>5</v>
      </c>
      <c r="J57" s="228"/>
      <c r="K57" s="235">
        <v>2</v>
      </c>
      <c r="L57" s="225">
        <v>4</v>
      </c>
      <c r="M57" s="237">
        <v>4</v>
      </c>
      <c r="N57" s="228"/>
      <c r="O57" s="228"/>
      <c r="P57" s="225">
        <v>3</v>
      </c>
      <c r="Q57" s="225">
        <v>3</v>
      </c>
      <c r="R57" s="228"/>
      <c r="S57" s="228"/>
      <c r="T57" s="228"/>
      <c r="U57" s="228"/>
      <c r="V57" s="228"/>
      <c r="W57" s="242"/>
      <c r="X57" s="228"/>
      <c r="Y57" s="228"/>
      <c r="Z57" s="228"/>
      <c r="AA57" s="228"/>
      <c r="AB57" s="228"/>
      <c r="AC57" s="228"/>
      <c r="AD57" s="228"/>
      <c r="AE57" s="228"/>
      <c r="AF57" s="229"/>
      <c r="AG57" s="166">
        <v>32</v>
      </c>
      <c r="AH57" s="186">
        <v>211</v>
      </c>
      <c r="AI57" s="186">
        <v>10</v>
      </c>
    </row>
    <row r="58" spans="1:35" ht="15.75" hidden="1" customHeight="1" thickBot="1" x14ac:dyDescent="0.3">
      <c r="A58" s="482"/>
      <c r="B58" s="508"/>
      <c r="C58" s="511"/>
      <c r="D58" s="47" t="s">
        <v>456</v>
      </c>
      <c r="E58" s="48" t="s">
        <v>32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75">
        <v>0</v>
      </c>
      <c r="AH58" s="187">
        <v>211</v>
      </c>
      <c r="AI58" s="187">
        <v>10</v>
      </c>
    </row>
    <row r="59" spans="1:35" ht="15" customHeight="1" x14ac:dyDescent="0.25">
      <c r="A59" s="480">
        <v>11</v>
      </c>
      <c r="B59" s="506">
        <v>11</v>
      </c>
      <c r="C59" s="509" t="s">
        <v>423</v>
      </c>
      <c r="D59" s="43" t="s">
        <v>423</v>
      </c>
      <c r="E59" s="44" t="s">
        <v>28</v>
      </c>
      <c r="F59" s="245">
        <v>3</v>
      </c>
      <c r="G59" s="222">
        <v>4</v>
      </c>
      <c r="H59" s="222">
        <v>3</v>
      </c>
      <c r="I59" s="236">
        <v>4</v>
      </c>
      <c r="J59" s="222">
        <v>3</v>
      </c>
      <c r="K59" s="238">
        <v>5</v>
      </c>
      <c r="L59" s="236">
        <v>5</v>
      </c>
      <c r="M59" s="222">
        <v>3</v>
      </c>
      <c r="N59" s="241">
        <v>2</v>
      </c>
      <c r="O59" s="236">
        <v>4</v>
      </c>
      <c r="P59" s="241">
        <v>2</v>
      </c>
      <c r="Q59" s="241">
        <v>2</v>
      </c>
      <c r="R59" s="222">
        <v>4</v>
      </c>
      <c r="S59" s="222">
        <v>4</v>
      </c>
      <c r="T59" s="236">
        <v>5</v>
      </c>
      <c r="U59" s="222">
        <v>3</v>
      </c>
      <c r="V59" s="222">
        <v>3</v>
      </c>
      <c r="W59" s="385">
        <v>2</v>
      </c>
      <c r="X59" s="226"/>
      <c r="Y59" s="226"/>
      <c r="Z59" s="226"/>
      <c r="AA59" s="226"/>
      <c r="AB59" s="226"/>
      <c r="AC59" s="226"/>
      <c r="AD59" s="226"/>
      <c r="AE59" s="226"/>
      <c r="AF59" s="227"/>
      <c r="AG59" s="184">
        <v>61</v>
      </c>
      <c r="AH59" s="185">
        <v>61</v>
      </c>
      <c r="AI59" s="185">
        <v>8</v>
      </c>
    </row>
    <row r="60" spans="1:35" ht="15" customHeight="1" x14ac:dyDescent="0.25">
      <c r="A60" s="481"/>
      <c r="B60" s="507"/>
      <c r="C60" s="510"/>
      <c r="D60" s="45" t="s">
        <v>423</v>
      </c>
      <c r="E60" s="46" t="s">
        <v>29</v>
      </c>
      <c r="F60" s="224">
        <v>4</v>
      </c>
      <c r="G60" s="235">
        <v>3</v>
      </c>
      <c r="H60" s="225">
        <v>3</v>
      </c>
      <c r="I60" s="239">
        <v>5</v>
      </c>
      <c r="J60" s="225">
        <v>3</v>
      </c>
      <c r="K60" s="235">
        <v>2</v>
      </c>
      <c r="L60" s="225">
        <v>4</v>
      </c>
      <c r="M60" s="225">
        <v>3</v>
      </c>
      <c r="N60" s="235">
        <v>2</v>
      </c>
      <c r="O60" s="235">
        <v>2</v>
      </c>
      <c r="P60" s="225">
        <v>3</v>
      </c>
      <c r="Q60" s="225">
        <v>3</v>
      </c>
      <c r="R60" s="225">
        <v>4</v>
      </c>
      <c r="S60" s="235">
        <v>3</v>
      </c>
      <c r="T60" s="237">
        <v>5</v>
      </c>
      <c r="U60" s="225">
        <v>3</v>
      </c>
      <c r="V60" s="225">
        <v>3</v>
      </c>
      <c r="W60" s="377">
        <v>3</v>
      </c>
      <c r="X60" s="228"/>
      <c r="Y60" s="228"/>
      <c r="Z60" s="228"/>
      <c r="AA60" s="228"/>
      <c r="AB60" s="228"/>
      <c r="AC60" s="228"/>
      <c r="AD60" s="228"/>
      <c r="AE60" s="228"/>
      <c r="AF60" s="229"/>
      <c r="AG60" s="166">
        <v>58</v>
      </c>
      <c r="AH60" s="186">
        <v>119</v>
      </c>
      <c r="AI60" s="186">
        <v>8</v>
      </c>
    </row>
    <row r="61" spans="1:35" ht="15" customHeight="1" x14ac:dyDescent="0.25">
      <c r="A61" s="481"/>
      <c r="B61" s="507"/>
      <c r="C61" s="510"/>
      <c r="D61" s="45" t="s">
        <v>423</v>
      </c>
      <c r="E61" s="46" t="s">
        <v>30</v>
      </c>
      <c r="F61" s="359">
        <v>5</v>
      </c>
      <c r="G61" s="225">
        <v>4</v>
      </c>
      <c r="H61" s="225">
        <v>3</v>
      </c>
      <c r="I61" s="237">
        <v>4</v>
      </c>
      <c r="J61" s="237">
        <v>4</v>
      </c>
      <c r="K61" s="225">
        <v>3</v>
      </c>
      <c r="L61" s="225">
        <v>4</v>
      </c>
      <c r="M61" s="225">
        <v>3</v>
      </c>
      <c r="N61" s="235">
        <v>2</v>
      </c>
      <c r="O61" s="235">
        <v>2</v>
      </c>
      <c r="P61" s="225">
        <v>3</v>
      </c>
      <c r="Q61" s="225">
        <v>3</v>
      </c>
      <c r="R61" s="235">
        <v>3</v>
      </c>
      <c r="S61" s="235">
        <v>3</v>
      </c>
      <c r="T61" s="237">
        <v>5</v>
      </c>
      <c r="U61" s="237">
        <v>4</v>
      </c>
      <c r="V61" s="237">
        <v>4</v>
      </c>
      <c r="W61" s="377">
        <v>3</v>
      </c>
      <c r="X61" s="228"/>
      <c r="Y61" s="228"/>
      <c r="Z61" s="228"/>
      <c r="AA61" s="228"/>
      <c r="AB61" s="228"/>
      <c r="AC61" s="228"/>
      <c r="AD61" s="228"/>
      <c r="AE61" s="228"/>
      <c r="AF61" s="229"/>
      <c r="AG61" s="166">
        <v>62</v>
      </c>
      <c r="AH61" s="186">
        <v>181</v>
      </c>
      <c r="AI61" s="186">
        <v>12</v>
      </c>
    </row>
    <row r="62" spans="1:35" ht="15.75" customHeight="1" thickBot="1" x14ac:dyDescent="0.3">
      <c r="A62" s="481"/>
      <c r="B62" s="507"/>
      <c r="C62" s="510"/>
      <c r="D62" s="45" t="s">
        <v>423</v>
      </c>
      <c r="E62" s="46" t="s">
        <v>31</v>
      </c>
      <c r="F62" s="359">
        <v>5</v>
      </c>
      <c r="G62" s="225">
        <v>4</v>
      </c>
      <c r="H62" s="237">
        <v>4</v>
      </c>
      <c r="I62" s="239">
        <v>5</v>
      </c>
      <c r="J62" s="228"/>
      <c r="K62" s="239">
        <v>5</v>
      </c>
      <c r="L62" s="225">
        <v>4</v>
      </c>
      <c r="M62" s="225">
        <v>3</v>
      </c>
      <c r="N62" s="228"/>
      <c r="O62" s="228"/>
      <c r="P62" s="225">
        <v>3</v>
      </c>
      <c r="Q62" s="235">
        <v>2</v>
      </c>
      <c r="R62" s="228"/>
      <c r="S62" s="228"/>
      <c r="T62" s="228"/>
      <c r="U62" s="228"/>
      <c r="V62" s="228"/>
      <c r="W62" s="242"/>
      <c r="X62" s="228"/>
      <c r="Y62" s="228"/>
      <c r="Z62" s="228"/>
      <c r="AA62" s="228"/>
      <c r="AB62" s="228"/>
      <c r="AC62" s="228"/>
      <c r="AD62" s="228"/>
      <c r="AE62" s="228"/>
      <c r="AF62" s="229"/>
      <c r="AG62" s="166">
        <v>35</v>
      </c>
      <c r="AH62" s="186">
        <v>216</v>
      </c>
      <c r="AI62" s="186">
        <v>11</v>
      </c>
    </row>
    <row r="63" spans="1:35" ht="15.75" hidden="1" customHeight="1" thickBot="1" x14ac:dyDescent="0.3">
      <c r="A63" s="482"/>
      <c r="B63" s="508"/>
      <c r="C63" s="511"/>
      <c r="D63" s="47" t="s">
        <v>423</v>
      </c>
      <c r="E63" s="48" t="s">
        <v>32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75">
        <v>0</v>
      </c>
      <c r="AH63" s="187">
        <v>216</v>
      </c>
      <c r="AI63" s="187">
        <v>11</v>
      </c>
    </row>
    <row r="64" spans="1:35" ht="15" customHeight="1" x14ac:dyDescent="0.25">
      <c r="A64" s="480">
        <v>12</v>
      </c>
      <c r="B64" s="506">
        <v>12</v>
      </c>
      <c r="C64" s="509" t="s">
        <v>343</v>
      </c>
      <c r="D64" s="43" t="s">
        <v>343</v>
      </c>
      <c r="E64" s="44" t="s">
        <v>28</v>
      </c>
      <c r="F64" s="223">
        <v>4</v>
      </c>
      <c r="G64" s="222">
        <v>4</v>
      </c>
      <c r="H64" s="222">
        <v>3</v>
      </c>
      <c r="I64" s="238">
        <v>5</v>
      </c>
      <c r="J64" s="236">
        <v>4</v>
      </c>
      <c r="K64" s="238">
        <v>5</v>
      </c>
      <c r="L64" s="236">
        <v>5</v>
      </c>
      <c r="M64" s="222">
        <v>3</v>
      </c>
      <c r="N64" s="241">
        <v>2</v>
      </c>
      <c r="O64" s="222">
        <v>3</v>
      </c>
      <c r="P64" s="222">
        <v>3</v>
      </c>
      <c r="Q64" s="241">
        <v>2</v>
      </c>
      <c r="R64" s="241">
        <v>3</v>
      </c>
      <c r="S64" s="241">
        <v>3</v>
      </c>
      <c r="T64" s="222">
        <v>4</v>
      </c>
      <c r="U64" s="222">
        <v>3</v>
      </c>
      <c r="V64" s="222">
        <v>3</v>
      </c>
      <c r="W64" s="376">
        <v>3</v>
      </c>
      <c r="X64" s="226"/>
      <c r="Y64" s="226"/>
      <c r="Z64" s="226"/>
      <c r="AA64" s="226"/>
      <c r="AB64" s="226"/>
      <c r="AC64" s="226"/>
      <c r="AD64" s="226"/>
      <c r="AE64" s="226"/>
      <c r="AF64" s="227"/>
      <c r="AG64" s="184">
        <v>62</v>
      </c>
      <c r="AH64" s="185">
        <v>62</v>
      </c>
      <c r="AI64" s="185">
        <v>13</v>
      </c>
    </row>
    <row r="65" spans="1:35" ht="15" customHeight="1" x14ac:dyDescent="0.25">
      <c r="A65" s="481"/>
      <c r="B65" s="507"/>
      <c r="C65" s="510"/>
      <c r="D65" s="45" t="s">
        <v>343</v>
      </c>
      <c r="E65" s="46" t="s">
        <v>29</v>
      </c>
      <c r="F65" s="359">
        <v>5</v>
      </c>
      <c r="G65" s="225">
        <v>4</v>
      </c>
      <c r="H65" s="225">
        <v>3</v>
      </c>
      <c r="I65" s="239">
        <v>5</v>
      </c>
      <c r="J65" s="225">
        <v>3</v>
      </c>
      <c r="K65" s="237">
        <v>4</v>
      </c>
      <c r="L65" s="225">
        <v>4</v>
      </c>
      <c r="M65" s="225">
        <v>3</v>
      </c>
      <c r="N65" s="235">
        <v>2</v>
      </c>
      <c r="O65" s="225">
        <v>3</v>
      </c>
      <c r="P65" s="237">
        <v>4</v>
      </c>
      <c r="Q65" s="235">
        <v>2</v>
      </c>
      <c r="R65" s="235">
        <v>3</v>
      </c>
      <c r="S65" s="225">
        <v>4</v>
      </c>
      <c r="T65" s="225">
        <v>4</v>
      </c>
      <c r="U65" s="225">
        <v>3</v>
      </c>
      <c r="V65" s="235">
        <v>2</v>
      </c>
      <c r="W65" s="379">
        <v>2</v>
      </c>
      <c r="X65" s="228"/>
      <c r="Y65" s="228"/>
      <c r="Z65" s="228"/>
      <c r="AA65" s="228"/>
      <c r="AB65" s="228"/>
      <c r="AC65" s="228"/>
      <c r="AD65" s="228"/>
      <c r="AE65" s="228"/>
      <c r="AF65" s="229"/>
      <c r="AG65" s="166">
        <v>60</v>
      </c>
      <c r="AH65" s="186">
        <v>122</v>
      </c>
      <c r="AI65" s="186">
        <v>14</v>
      </c>
    </row>
    <row r="66" spans="1:35" ht="15" customHeight="1" x14ac:dyDescent="0.25">
      <c r="A66" s="481"/>
      <c r="B66" s="507"/>
      <c r="C66" s="510"/>
      <c r="D66" s="45" t="s">
        <v>343</v>
      </c>
      <c r="E66" s="46" t="s">
        <v>30</v>
      </c>
      <c r="F66" s="240">
        <v>3</v>
      </c>
      <c r="G66" s="235">
        <v>3</v>
      </c>
      <c r="H66" s="237">
        <v>4</v>
      </c>
      <c r="I66" s="237">
        <v>4</v>
      </c>
      <c r="J66" s="225">
        <v>3</v>
      </c>
      <c r="K66" s="237">
        <v>4</v>
      </c>
      <c r="L66" s="235">
        <v>3</v>
      </c>
      <c r="M66" s="237">
        <v>4</v>
      </c>
      <c r="N66" s="225">
        <v>3</v>
      </c>
      <c r="O66" s="225">
        <v>3</v>
      </c>
      <c r="P66" s="225">
        <v>3</v>
      </c>
      <c r="Q66" s="225">
        <v>3</v>
      </c>
      <c r="R66" s="225">
        <v>4</v>
      </c>
      <c r="S66" s="225">
        <v>4</v>
      </c>
      <c r="T66" s="225">
        <v>4</v>
      </c>
      <c r="U66" s="225">
        <v>3</v>
      </c>
      <c r="V66" s="235">
        <v>2</v>
      </c>
      <c r="W66" s="379">
        <v>2</v>
      </c>
      <c r="X66" s="228"/>
      <c r="Y66" s="228"/>
      <c r="Z66" s="228"/>
      <c r="AA66" s="228"/>
      <c r="AB66" s="228"/>
      <c r="AC66" s="228"/>
      <c r="AD66" s="228"/>
      <c r="AE66" s="228"/>
      <c r="AF66" s="229"/>
      <c r="AG66" s="166">
        <v>59</v>
      </c>
      <c r="AH66" s="186">
        <v>181</v>
      </c>
      <c r="AI66" s="186">
        <v>12</v>
      </c>
    </row>
    <row r="67" spans="1:35" ht="15.75" customHeight="1" thickBot="1" x14ac:dyDescent="0.3">
      <c r="A67" s="481"/>
      <c r="B67" s="507"/>
      <c r="C67" s="510"/>
      <c r="D67" s="45" t="s">
        <v>343</v>
      </c>
      <c r="E67" s="46" t="s">
        <v>31</v>
      </c>
      <c r="F67" s="224">
        <v>4</v>
      </c>
      <c r="G67" s="235">
        <v>3</v>
      </c>
      <c r="H67" s="239">
        <v>6</v>
      </c>
      <c r="I67" s="239">
        <v>5</v>
      </c>
      <c r="J67" s="228"/>
      <c r="K67" s="239">
        <v>6</v>
      </c>
      <c r="L67" s="235">
        <v>3</v>
      </c>
      <c r="M67" s="225">
        <v>3</v>
      </c>
      <c r="N67" s="228"/>
      <c r="O67" s="228"/>
      <c r="P67" s="225">
        <v>3</v>
      </c>
      <c r="Q67" s="225">
        <v>3</v>
      </c>
      <c r="R67" s="228"/>
      <c r="S67" s="228"/>
      <c r="T67" s="228"/>
      <c r="U67" s="228"/>
      <c r="V67" s="228"/>
      <c r="W67" s="242"/>
      <c r="X67" s="228"/>
      <c r="Y67" s="228"/>
      <c r="Z67" s="228"/>
      <c r="AA67" s="228"/>
      <c r="AB67" s="228"/>
      <c r="AC67" s="228"/>
      <c r="AD67" s="228"/>
      <c r="AE67" s="228"/>
      <c r="AF67" s="229"/>
      <c r="AG67" s="166">
        <v>36</v>
      </c>
      <c r="AH67" s="186">
        <v>217</v>
      </c>
      <c r="AI67" s="186">
        <v>12</v>
      </c>
    </row>
    <row r="68" spans="1:35" ht="15.75" hidden="1" customHeight="1" thickBot="1" x14ac:dyDescent="0.3">
      <c r="A68" s="482"/>
      <c r="B68" s="508"/>
      <c r="C68" s="511"/>
      <c r="D68" s="47" t="s">
        <v>343</v>
      </c>
      <c r="E68" s="48" t="s">
        <v>32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75">
        <v>0</v>
      </c>
      <c r="AH68" s="187">
        <v>217</v>
      </c>
      <c r="AI68" s="187">
        <v>12</v>
      </c>
    </row>
    <row r="69" spans="1:35" ht="15" customHeight="1" x14ac:dyDescent="0.25">
      <c r="A69" s="480">
        <v>13</v>
      </c>
      <c r="B69" s="506">
        <v>12</v>
      </c>
      <c r="C69" s="509" t="s">
        <v>339</v>
      </c>
      <c r="D69" s="43" t="s">
        <v>339</v>
      </c>
      <c r="E69" s="44" t="s">
        <v>28</v>
      </c>
      <c r="F69" s="223">
        <v>4</v>
      </c>
      <c r="G69" s="222">
        <v>4</v>
      </c>
      <c r="H69" s="222">
        <v>3</v>
      </c>
      <c r="I69" s="236">
        <v>4</v>
      </c>
      <c r="J69" s="236">
        <v>4</v>
      </c>
      <c r="K69" s="241">
        <v>2</v>
      </c>
      <c r="L69" s="222">
        <v>4</v>
      </c>
      <c r="M69" s="236">
        <v>4</v>
      </c>
      <c r="N69" s="241">
        <v>2</v>
      </c>
      <c r="O69" s="222">
        <v>3</v>
      </c>
      <c r="P69" s="236">
        <v>4</v>
      </c>
      <c r="Q69" s="236">
        <v>4</v>
      </c>
      <c r="R69" s="222">
        <v>4</v>
      </c>
      <c r="S69" s="241">
        <v>3</v>
      </c>
      <c r="T69" s="222">
        <v>4</v>
      </c>
      <c r="U69" s="222">
        <v>3</v>
      </c>
      <c r="V69" s="236">
        <v>4</v>
      </c>
      <c r="W69" s="376">
        <v>3</v>
      </c>
      <c r="X69" s="226"/>
      <c r="Y69" s="226"/>
      <c r="Z69" s="226"/>
      <c r="AA69" s="226"/>
      <c r="AB69" s="226"/>
      <c r="AC69" s="226"/>
      <c r="AD69" s="226"/>
      <c r="AE69" s="226"/>
      <c r="AF69" s="227"/>
      <c r="AG69" s="184">
        <v>63</v>
      </c>
      <c r="AH69" s="185">
        <v>63</v>
      </c>
      <c r="AI69" s="185">
        <v>17</v>
      </c>
    </row>
    <row r="70" spans="1:35" ht="15" customHeight="1" x14ac:dyDescent="0.25">
      <c r="A70" s="481"/>
      <c r="B70" s="507"/>
      <c r="C70" s="510"/>
      <c r="D70" s="45" t="s">
        <v>339</v>
      </c>
      <c r="E70" s="46" t="s">
        <v>29</v>
      </c>
      <c r="F70" s="224">
        <v>4</v>
      </c>
      <c r="G70" s="235">
        <v>3</v>
      </c>
      <c r="H70" s="225">
        <v>3</v>
      </c>
      <c r="I70" s="239">
        <v>5</v>
      </c>
      <c r="J70" s="225">
        <v>3</v>
      </c>
      <c r="K70" s="225">
        <v>3</v>
      </c>
      <c r="L70" s="237">
        <v>5</v>
      </c>
      <c r="M70" s="225">
        <v>3</v>
      </c>
      <c r="N70" s="235">
        <v>2</v>
      </c>
      <c r="O70" s="237">
        <v>4</v>
      </c>
      <c r="P70" s="237">
        <v>4</v>
      </c>
      <c r="Q70" s="237">
        <v>4</v>
      </c>
      <c r="R70" s="225">
        <v>4</v>
      </c>
      <c r="S70" s="235">
        <v>3</v>
      </c>
      <c r="T70" s="225">
        <v>4</v>
      </c>
      <c r="U70" s="237">
        <v>4</v>
      </c>
      <c r="V70" s="235">
        <v>2</v>
      </c>
      <c r="W70" s="377">
        <v>3</v>
      </c>
      <c r="X70" s="228"/>
      <c r="Y70" s="228"/>
      <c r="Z70" s="228"/>
      <c r="AA70" s="228"/>
      <c r="AB70" s="228"/>
      <c r="AC70" s="228"/>
      <c r="AD70" s="228"/>
      <c r="AE70" s="228"/>
      <c r="AF70" s="229"/>
      <c r="AG70" s="166">
        <v>63</v>
      </c>
      <c r="AH70" s="186">
        <v>126</v>
      </c>
      <c r="AI70" s="186">
        <v>19</v>
      </c>
    </row>
    <row r="71" spans="1:35" ht="15" customHeight="1" x14ac:dyDescent="0.25">
      <c r="A71" s="481"/>
      <c r="B71" s="507"/>
      <c r="C71" s="510"/>
      <c r="D71" s="45" t="s">
        <v>339</v>
      </c>
      <c r="E71" s="46" t="s">
        <v>30</v>
      </c>
      <c r="F71" s="240">
        <v>3</v>
      </c>
      <c r="G71" s="225">
        <v>4</v>
      </c>
      <c r="H71" s="225">
        <v>3</v>
      </c>
      <c r="I71" s="237">
        <v>4</v>
      </c>
      <c r="J71" s="225">
        <v>3</v>
      </c>
      <c r="K71" s="237">
        <v>4</v>
      </c>
      <c r="L71" s="235">
        <v>3</v>
      </c>
      <c r="M71" s="225">
        <v>3</v>
      </c>
      <c r="N71" s="235">
        <v>2</v>
      </c>
      <c r="O71" s="225">
        <v>3</v>
      </c>
      <c r="P71" s="225">
        <v>3</v>
      </c>
      <c r="Q71" s="225">
        <v>3</v>
      </c>
      <c r="R71" s="225">
        <v>4</v>
      </c>
      <c r="S71" s="237">
        <v>5</v>
      </c>
      <c r="T71" s="225">
        <v>4</v>
      </c>
      <c r="U71" s="225">
        <v>3</v>
      </c>
      <c r="V71" s="225">
        <v>3</v>
      </c>
      <c r="W71" s="379">
        <v>2</v>
      </c>
      <c r="X71" s="228"/>
      <c r="Y71" s="228"/>
      <c r="Z71" s="228"/>
      <c r="AA71" s="228"/>
      <c r="AB71" s="228"/>
      <c r="AC71" s="228"/>
      <c r="AD71" s="228"/>
      <c r="AE71" s="228"/>
      <c r="AF71" s="229"/>
      <c r="AG71" s="166">
        <v>59</v>
      </c>
      <c r="AH71" s="186">
        <v>185</v>
      </c>
      <c r="AI71" s="186">
        <v>15</v>
      </c>
    </row>
    <row r="72" spans="1:35" ht="15.75" customHeight="1" thickBot="1" x14ac:dyDescent="0.3">
      <c r="A72" s="481"/>
      <c r="B72" s="507"/>
      <c r="C72" s="510"/>
      <c r="D72" s="45" t="s">
        <v>339</v>
      </c>
      <c r="E72" s="46" t="s">
        <v>31</v>
      </c>
      <c r="F72" s="240">
        <v>3</v>
      </c>
      <c r="G72" s="225">
        <v>4</v>
      </c>
      <c r="H72" s="225">
        <v>3</v>
      </c>
      <c r="I72" s="237">
        <v>4</v>
      </c>
      <c r="J72" s="228"/>
      <c r="K72" s="237">
        <v>4</v>
      </c>
      <c r="L72" s="235">
        <v>3</v>
      </c>
      <c r="M72" s="239">
        <v>5</v>
      </c>
      <c r="N72" s="228"/>
      <c r="O72" s="228"/>
      <c r="P72" s="225">
        <v>3</v>
      </c>
      <c r="Q72" s="225">
        <v>3</v>
      </c>
      <c r="R72" s="228"/>
      <c r="S72" s="228"/>
      <c r="T72" s="228"/>
      <c r="U72" s="228"/>
      <c r="V72" s="228"/>
      <c r="W72" s="242"/>
      <c r="X72" s="228"/>
      <c r="Y72" s="228"/>
      <c r="Z72" s="228"/>
      <c r="AA72" s="228"/>
      <c r="AB72" s="228"/>
      <c r="AC72" s="228"/>
      <c r="AD72" s="228"/>
      <c r="AE72" s="228"/>
      <c r="AF72" s="229"/>
      <c r="AG72" s="166">
        <v>32</v>
      </c>
      <c r="AH72" s="186">
        <v>217</v>
      </c>
      <c r="AI72" s="186">
        <v>12</v>
      </c>
    </row>
    <row r="73" spans="1:35" ht="15.75" hidden="1" customHeight="1" thickBot="1" x14ac:dyDescent="0.3">
      <c r="A73" s="482"/>
      <c r="B73" s="508"/>
      <c r="C73" s="511"/>
      <c r="D73" s="47" t="s">
        <v>339</v>
      </c>
      <c r="E73" s="48" t="s">
        <v>32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75">
        <v>0</v>
      </c>
      <c r="AH73" s="187">
        <v>217</v>
      </c>
      <c r="AI73" s="187">
        <v>12</v>
      </c>
    </row>
    <row r="74" spans="1:35" ht="15" customHeight="1" x14ac:dyDescent="0.25">
      <c r="A74" s="480">
        <v>14</v>
      </c>
      <c r="B74" s="506">
        <v>12</v>
      </c>
      <c r="C74" s="509" t="s">
        <v>326</v>
      </c>
      <c r="D74" s="43" t="s">
        <v>326</v>
      </c>
      <c r="E74" s="44" t="s">
        <v>28</v>
      </c>
      <c r="F74" s="223">
        <v>4</v>
      </c>
      <c r="G74" s="222">
        <v>4</v>
      </c>
      <c r="H74" s="222">
        <v>3</v>
      </c>
      <c r="I74" s="236">
        <v>4</v>
      </c>
      <c r="J74" s="222">
        <v>3</v>
      </c>
      <c r="K74" s="238">
        <v>5</v>
      </c>
      <c r="L74" s="222">
        <v>4</v>
      </c>
      <c r="M74" s="236">
        <v>4</v>
      </c>
      <c r="N74" s="241">
        <v>2</v>
      </c>
      <c r="O74" s="222">
        <v>3</v>
      </c>
      <c r="P74" s="222">
        <v>3</v>
      </c>
      <c r="Q74" s="222">
        <v>3</v>
      </c>
      <c r="R74" s="236">
        <v>5</v>
      </c>
      <c r="S74" s="222">
        <v>4</v>
      </c>
      <c r="T74" s="222">
        <v>4</v>
      </c>
      <c r="U74" s="222">
        <v>3</v>
      </c>
      <c r="V74" s="222">
        <v>3</v>
      </c>
      <c r="W74" s="385">
        <v>2</v>
      </c>
      <c r="X74" s="226"/>
      <c r="Y74" s="226"/>
      <c r="Z74" s="226"/>
      <c r="AA74" s="226"/>
      <c r="AB74" s="226"/>
      <c r="AC74" s="226"/>
      <c r="AD74" s="226"/>
      <c r="AE74" s="226"/>
      <c r="AF74" s="227"/>
      <c r="AG74" s="184">
        <v>63</v>
      </c>
      <c r="AH74" s="185">
        <v>63</v>
      </c>
      <c r="AI74" s="185">
        <v>17</v>
      </c>
    </row>
    <row r="75" spans="1:35" ht="15" customHeight="1" x14ac:dyDescent="0.25">
      <c r="A75" s="481"/>
      <c r="B75" s="507"/>
      <c r="C75" s="510"/>
      <c r="D75" s="45" t="s">
        <v>326</v>
      </c>
      <c r="E75" s="46" t="s">
        <v>29</v>
      </c>
      <c r="F75" s="240">
        <v>3</v>
      </c>
      <c r="G75" s="225">
        <v>4</v>
      </c>
      <c r="H75" s="225">
        <v>3</v>
      </c>
      <c r="I75" s="225">
        <v>3</v>
      </c>
      <c r="J75" s="235">
        <v>2</v>
      </c>
      <c r="K75" s="239">
        <v>5</v>
      </c>
      <c r="L75" s="237">
        <v>5</v>
      </c>
      <c r="M75" s="225">
        <v>3</v>
      </c>
      <c r="N75" s="235">
        <v>2</v>
      </c>
      <c r="O75" s="225">
        <v>3</v>
      </c>
      <c r="P75" s="235">
        <v>2</v>
      </c>
      <c r="Q75" s="225">
        <v>3</v>
      </c>
      <c r="R75" s="225">
        <v>4</v>
      </c>
      <c r="S75" s="237">
        <v>5</v>
      </c>
      <c r="T75" s="225">
        <v>4</v>
      </c>
      <c r="U75" s="225">
        <v>3</v>
      </c>
      <c r="V75" s="225">
        <v>3</v>
      </c>
      <c r="W75" s="379">
        <v>2</v>
      </c>
      <c r="X75" s="228"/>
      <c r="Y75" s="228"/>
      <c r="Z75" s="228"/>
      <c r="AA75" s="228"/>
      <c r="AB75" s="228"/>
      <c r="AC75" s="228"/>
      <c r="AD75" s="228"/>
      <c r="AE75" s="228"/>
      <c r="AF75" s="229"/>
      <c r="AG75" s="166">
        <v>59</v>
      </c>
      <c r="AH75" s="186">
        <v>122</v>
      </c>
      <c r="AI75" s="186">
        <v>14</v>
      </c>
    </row>
    <row r="76" spans="1:35" ht="15" customHeight="1" x14ac:dyDescent="0.25">
      <c r="A76" s="481"/>
      <c r="B76" s="507"/>
      <c r="C76" s="510"/>
      <c r="D76" s="45" t="s">
        <v>326</v>
      </c>
      <c r="E76" s="46" t="s">
        <v>30</v>
      </c>
      <c r="F76" s="359">
        <v>5</v>
      </c>
      <c r="G76" s="225">
        <v>4</v>
      </c>
      <c r="H76" s="225">
        <v>3</v>
      </c>
      <c r="I76" s="237">
        <v>4</v>
      </c>
      <c r="J76" s="235">
        <v>2</v>
      </c>
      <c r="K76" s="225">
        <v>3</v>
      </c>
      <c r="L76" s="237">
        <v>5</v>
      </c>
      <c r="M76" s="237">
        <v>4</v>
      </c>
      <c r="N76" s="225">
        <v>3</v>
      </c>
      <c r="O76" s="225">
        <v>3</v>
      </c>
      <c r="P76" s="235">
        <v>2</v>
      </c>
      <c r="Q76" s="235">
        <v>2</v>
      </c>
      <c r="R76" s="235">
        <v>3</v>
      </c>
      <c r="S76" s="235">
        <v>3</v>
      </c>
      <c r="T76" s="225">
        <v>4</v>
      </c>
      <c r="U76" s="225">
        <v>3</v>
      </c>
      <c r="V76" s="225">
        <v>3</v>
      </c>
      <c r="W76" s="379">
        <v>2</v>
      </c>
      <c r="X76" s="228"/>
      <c r="Y76" s="228"/>
      <c r="Z76" s="228"/>
      <c r="AA76" s="228"/>
      <c r="AB76" s="228"/>
      <c r="AC76" s="228"/>
      <c r="AD76" s="228"/>
      <c r="AE76" s="228"/>
      <c r="AF76" s="229"/>
      <c r="AG76" s="166">
        <v>58</v>
      </c>
      <c r="AH76" s="186">
        <v>180</v>
      </c>
      <c r="AI76" s="186">
        <v>11</v>
      </c>
    </row>
    <row r="77" spans="1:35" ht="15.75" customHeight="1" thickBot="1" x14ac:dyDescent="0.3">
      <c r="A77" s="481"/>
      <c r="B77" s="507"/>
      <c r="C77" s="510"/>
      <c r="D77" s="45" t="s">
        <v>326</v>
      </c>
      <c r="E77" s="46" t="s">
        <v>31</v>
      </c>
      <c r="F77" s="224">
        <v>4</v>
      </c>
      <c r="G77" s="237">
        <v>5</v>
      </c>
      <c r="H77" s="225">
        <v>3</v>
      </c>
      <c r="I77" s="239">
        <v>5</v>
      </c>
      <c r="J77" s="228"/>
      <c r="K77" s="237">
        <v>4</v>
      </c>
      <c r="L77" s="237">
        <v>5</v>
      </c>
      <c r="M77" s="225">
        <v>3</v>
      </c>
      <c r="N77" s="228"/>
      <c r="O77" s="228"/>
      <c r="P77" s="239">
        <v>5</v>
      </c>
      <c r="Q77" s="225">
        <v>3</v>
      </c>
      <c r="R77" s="228"/>
      <c r="S77" s="228"/>
      <c r="T77" s="228"/>
      <c r="U77" s="228"/>
      <c r="V77" s="228"/>
      <c r="W77" s="242"/>
      <c r="X77" s="228"/>
      <c r="Y77" s="228"/>
      <c r="Z77" s="228"/>
      <c r="AA77" s="228"/>
      <c r="AB77" s="228"/>
      <c r="AC77" s="228"/>
      <c r="AD77" s="228"/>
      <c r="AE77" s="228"/>
      <c r="AF77" s="229"/>
      <c r="AG77" s="166">
        <v>37</v>
      </c>
      <c r="AH77" s="186">
        <v>217</v>
      </c>
      <c r="AI77" s="186">
        <v>12</v>
      </c>
    </row>
    <row r="78" spans="1:35" ht="15.75" hidden="1" customHeight="1" thickBot="1" x14ac:dyDescent="0.3">
      <c r="A78" s="482"/>
      <c r="B78" s="508"/>
      <c r="C78" s="511"/>
      <c r="D78" s="47" t="s">
        <v>326</v>
      </c>
      <c r="E78" s="48" t="s">
        <v>32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75">
        <v>0</v>
      </c>
      <c r="AH78" s="187">
        <v>217</v>
      </c>
      <c r="AI78" s="187">
        <v>12</v>
      </c>
    </row>
    <row r="79" spans="1:35" ht="15" customHeight="1" x14ac:dyDescent="0.25">
      <c r="A79" s="480">
        <v>15</v>
      </c>
      <c r="B79" s="506">
        <v>15</v>
      </c>
      <c r="C79" s="509" t="s">
        <v>347</v>
      </c>
      <c r="D79" s="43" t="s">
        <v>347</v>
      </c>
      <c r="E79" s="44" t="s">
        <v>28</v>
      </c>
      <c r="F79" s="223">
        <v>4</v>
      </c>
      <c r="G79" s="222">
        <v>4</v>
      </c>
      <c r="H79" s="222">
        <v>3</v>
      </c>
      <c r="I79" s="236">
        <v>4</v>
      </c>
      <c r="J79" s="236">
        <v>4</v>
      </c>
      <c r="K79" s="236">
        <v>4</v>
      </c>
      <c r="L79" s="222">
        <v>4</v>
      </c>
      <c r="M79" s="222">
        <v>3</v>
      </c>
      <c r="N79" s="222">
        <v>3</v>
      </c>
      <c r="O79" s="222">
        <v>3</v>
      </c>
      <c r="P79" s="222">
        <v>3</v>
      </c>
      <c r="Q79" s="241">
        <v>2</v>
      </c>
      <c r="R79" s="222">
        <v>4</v>
      </c>
      <c r="S79" s="222">
        <v>4</v>
      </c>
      <c r="T79" s="238">
        <v>6</v>
      </c>
      <c r="U79" s="241">
        <v>2</v>
      </c>
      <c r="V79" s="222">
        <v>3</v>
      </c>
      <c r="W79" s="376">
        <v>3</v>
      </c>
      <c r="X79" s="226"/>
      <c r="Y79" s="226"/>
      <c r="Z79" s="226"/>
      <c r="AA79" s="226"/>
      <c r="AB79" s="226"/>
      <c r="AC79" s="226"/>
      <c r="AD79" s="226"/>
      <c r="AE79" s="226"/>
      <c r="AF79" s="227"/>
      <c r="AG79" s="184">
        <v>63</v>
      </c>
      <c r="AH79" s="185">
        <v>63</v>
      </c>
      <c r="AI79" s="185">
        <v>17</v>
      </c>
    </row>
    <row r="80" spans="1:35" ht="15" customHeight="1" x14ac:dyDescent="0.25">
      <c r="A80" s="481"/>
      <c r="B80" s="507"/>
      <c r="C80" s="510"/>
      <c r="D80" s="45" t="s">
        <v>347</v>
      </c>
      <c r="E80" s="46" t="s">
        <v>29</v>
      </c>
      <c r="F80" s="359">
        <v>5</v>
      </c>
      <c r="G80" s="235">
        <v>3</v>
      </c>
      <c r="H80" s="225">
        <v>3</v>
      </c>
      <c r="I80" s="237">
        <v>4</v>
      </c>
      <c r="J80" s="225">
        <v>3</v>
      </c>
      <c r="K80" s="235">
        <v>2</v>
      </c>
      <c r="L80" s="225">
        <v>4</v>
      </c>
      <c r="M80" s="225">
        <v>3</v>
      </c>
      <c r="N80" s="225">
        <v>3</v>
      </c>
      <c r="O80" s="225">
        <v>3</v>
      </c>
      <c r="P80" s="225">
        <v>3</v>
      </c>
      <c r="Q80" s="237">
        <v>4</v>
      </c>
      <c r="R80" s="225">
        <v>4</v>
      </c>
      <c r="S80" s="235">
        <v>3</v>
      </c>
      <c r="T80" s="237">
        <v>5</v>
      </c>
      <c r="U80" s="225">
        <v>3</v>
      </c>
      <c r="V80" s="225">
        <v>3</v>
      </c>
      <c r="W80" s="377">
        <v>3</v>
      </c>
      <c r="X80" s="228"/>
      <c r="Y80" s="228"/>
      <c r="Z80" s="228"/>
      <c r="AA80" s="228"/>
      <c r="AB80" s="228"/>
      <c r="AC80" s="228"/>
      <c r="AD80" s="228"/>
      <c r="AE80" s="228"/>
      <c r="AF80" s="229"/>
      <c r="AG80" s="166">
        <v>61</v>
      </c>
      <c r="AH80" s="186">
        <v>124</v>
      </c>
      <c r="AI80" s="186">
        <v>17</v>
      </c>
    </row>
    <row r="81" spans="1:35" ht="15" customHeight="1" x14ac:dyDescent="0.25">
      <c r="A81" s="481"/>
      <c r="B81" s="507"/>
      <c r="C81" s="510"/>
      <c r="D81" s="45" t="s">
        <v>347</v>
      </c>
      <c r="E81" s="46" t="s">
        <v>30</v>
      </c>
      <c r="F81" s="224">
        <v>4</v>
      </c>
      <c r="G81" s="225">
        <v>4</v>
      </c>
      <c r="H81" s="225">
        <v>3</v>
      </c>
      <c r="I81" s="237">
        <v>4</v>
      </c>
      <c r="J81" s="225">
        <v>3</v>
      </c>
      <c r="K81" s="225">
        <v>3</v>
      </c>
      <c r="L81" s="237">
        <v>5</v>
      </c>
      <c r="M81" s="225">
        <v>3</v>
      </c>
      <c r="N81" s="235">
        <v>2</v>
      </c>
      <c r="O81" s="237">
        <v>4</v>
      </c>
      <c r="P81" s="225">
        <v>3</v>
      </c>
      <c r="Q81" s="235">
        <v>2</v>
      </c>
      <c r="R81" s="225">
        <v>4</v>
      </c>
      <c r="S81" s="225">
        <v>4</v>
      </c>
      <c r="T81" s="225">
        <v>4</v>
      </c>
      <c r="U81" s="225">
        <v>3</v>
      </c>
      <c r="V81" s="225">
        <v>3</v>
      </c>
      <c r="W81" s="379">
        <v>2</v>
      </c>
      <c r="X81" s="228"/>
      <c r="Y81" s="228"/>
      <c r="Z81" s="228"/>
      <c r="AA81" s="228"/>
      <c r="AB81" s="228"/>
      <c r="AC81" s="228"/>
      <c r="AD81" s="228"/>
      <c r="AE81" s="228"/>
      <c r="AF81" s="229"/>
      <c r="AG81" s="166">
        <v>60</v>
      </c>
      <c r="AH81" s="186">
        <v>184</v>
      </c>
      <c r="AI81" s="186">
        <v>14</v>
      </c>
    </row>
    <row r="82" spans="1:35" ht="15.75" customHeight="1" thickBot="1" x14ac:dyDescent="0.3">
      <c r="A82" s="481"/>
      <c r="B82" s="507"/>
      <c r="C82" s="510"/>
      <c r="D82" s="45" t="s">
        <v>347</v>
      </c>
      <c r="E82" s="46" t="s">
        <v>31</v>
      </c>
      <c r="F82" s="224">
        <v>4</v>
      </c>
      <c r="G82" s="225">
        <v>4</v>
      </c>
      <c r="H82" s="225">
        <v>3</v>
      </c>
      <c r="I82" s="239">
        <v>7</v>
      </c>
      <c r="J82" s="228"/>
      <c r="K82" s="225">
        <v>3</v>
      </c>
      <c r="L82" s="239">
        <v>7</v>
      </c>
      <c r="M82" s="225">
        <v>3</v>
      </c>
      <c r="N82" s="228"/>
      <c r="O82" s="228"/>
      <c r="P82" s="237">
        <v>4</v>
      </c>
      <c r="Q82" s="225">
        <v>3</v>
      </c>
      <c r="R82" s="228"/>
      <c r="S82" s="228"/>
      <c r="T82" s="228"/>
      <c r="U82" s="228"/>
      <c r="V82" s="228"/>
      <c r="W82" s="242"/>
      <c r="X82" s="228"/>
      <c r="Y82" s="228"/>
      <c r="Z82" s="228"/>
      <c r="AA82" s="228"/>
      <c r="AB82" s="228"/>
      <c r="AC82" s="228"/>
      <c r="AD82" s="228"/>
      <c r="AE82" s="228"/>
      <c r="AF82" s="229"/>
      <c r="AG82" s="166">
        <v>38</v>
      </c>
      <c r="AH82" s="186">
        <v>222</v>
      </c>
      <c r="AI82" s="186">
        <v>15</v>
      </c>
    </row>
    <row r="83" spans="1:35" ht="15.75" hidden="1" customHeight="1" thickBot="1" x14ac:dyDescent="0.3">
      <c r="A83" s="482"/>
      <c r="B83" s="508"/>
      <c r="C83" s="511"/>
      <c r="D83" s="47" t="s">
        <v>347</v>
      </c>
      <c r="E83" s="48" t="s">
        <v>32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75">
        <v>0</v>
      </c>
      <c r="AH83" s="187">
        <v>222</v>
      </c>
      <c r="AI83" s="187">
        <v>15</v>
      </c>
    </row>
    <row r="84" spans="1:35" ht="15" customHeight="1" x14ac:dyDescent="0.25">
      <c r="A84" s="480">
        <v>16</v>
      </c>
      <c r="B84" s="506">
        <v>16</v>
      </c>
      <c r="C84" s="509" t="s">
        <v>203</v>
      </c>
      <c r="D84" s="43" t="s">
        <v>203</v>
      </c>
      <c r="E84" s="44" t="s">
        <v>28</v>
      </c>
      <c r="F84" s="245">
        <v>3</v>
      </c>
      <c r="G84" s="222">
        <v>4</v>
      </c>
      <c r="H84" s="236">
        <v>4</v>
      </c>
      <c r="I84" s="238">
        <v>6</v>
      </c>
      <c r="J84" s="241">
        <v>2</v>
      </c>
      <c r="K84" s="241">
        <v>2</v>
      </c>
      <c r="L84" s="222">
        <v>4</v>
      </c>
      <c r="M84" s="222">
        <v>3</v>
      </c>
      <c r="N84" s="222">
        <v>3</v>
      </c>
      <c r="O84" s="222">
        <v>3</v>
      </c>
      <c r="P84" s="222">
        <v>3</v>
      </c>
      <c r="Q84" s="241">
        <v>2</v>
      </c>
      <c r="R84" s="236">
        <v>5</v>
      </c>
      <c r="S84" s="222">
        <v>4</v>
      </c>
      <c r="T84" s="236">
        <v>5</v>
      </c>
      <c r="U84" s="222">
        <v>3</v>
      </c>
      <c r="V84" s="241">
        <v>2</v>
      </c>
      <c r="W84" s="376">
        <v>3</v>
      </c>
      <c r="X84" s="226"/>
      <c r="Y84" s="226"/>
      <c r="Z84" s="226"/>
      <c r="AA84" s="226"/>
      <c r="AB84" s="226"/>
      <c r="AC84" s="226"/>
      <c r="AD84" s="226"/>
      <c r="AE84" s="226"/>
      <c r="AF84" s="227"/>
      <c r="AG84" s="184">
        <v>61</v>
      </c>
      <c r="AH84" s="185">
        <v>61</v>
      </c>
      <c r="AI84" s="185">
        <v>8</v>
      </c>
    </row>
    <row r="85" spans="1:35" ht="15" customHeight="1" x14ac:dyDescent="0.25">
      <c r="A85" s="481"/>
      <c r="B85" s="507"/>
      <c r="C85" s="510"/>
      <c r="D85" s="45" t="s">
        <v>203</v>
      </c>
      <c r="E85" s="46" t="s">
        <v>29</v>
      </c>
      <c r="F85" s="224">
        <v>4</v>
      </c>
      <c r="G85" s="225">
        <v>4</v>
      </c>
      <c r="H85" s="225">
        <v>3</v>
      </c>
      <c r="I85" s="239">
        <v>5</v>
      </c>
      <c r="J85" s="225">
        <v>3</v>
      </c>
      <c r="K85" s="237">
        <v>4</v>
      </c>
      <c r="L85" s="225">
        <v>4</v>
      </c>
      <c r="M85" s="225">
        <v>3</v>
      </c>
      <c r="N85" s="225">
        <v>3</v>
      </c>
      <c r="O85" s="225">
        <v>3</v>
      </c>
      <c r="P85" s="225">
        <v>3</v>
      </c>
      <c r="Q85" s="235">
        <v>2</v>
      </c>
      <c r="R85" s="235">
        <v>3</v>
      </c>
      <c r="S85" s="225">
        <v>4</v>
      </c>
      <c r="T85" s="225">
        <v>4</v>
      </c>
      <c r="U85" s="237">
        <v>4</v>
      </c>
      <c r="V85" s="237">
        <v>4</v>
      </c>
      <c r="W85" s="377">
        <v>3</v>
      </c>
      <c r="X85" s="228"/>
      <c r="Y85" s="228"/>
      <c r="Z85" s="228"/>
      <c r="AA85" s="228"/>
      <c r="AB85" s="228"/>
      <c r="AC85" s="228"/>
      <c r="AD85" s="228"/>
      <c r="AE85" s="228"/>
      <c r="AF85" s="229"/>
      <c r="AG85" s="166">
        <v>63</v>
      </c>
      <c r="AH85" s="186">
        <v>124</v>
      </c>
      <c r="AI85" s="186">
        <v>17</v>
      </c>
    </row>
    <row r="86" spans="1:35" ht="15" customHeight="1" x14ac:dyDescent="0.25">
      <c r="A86" s="481"/>
      <c r="B86" s="507"/>
      <c r="C86" s="510"/>
      <c r="D86" s="45" t="s">
        <v>203</v>
      </c>
      <c r="E86" s="46" t="s">
        <v>30</v>
      </c>
      <c r="F86" s="224">
        <v>4</v>
      </c>
      <c r="G86" s="225">
        <v>4</v>
      </c>
      <c r="H86" s="225">
        <v>3</v>
      </c>
      <c r="I86" s="237">
        <v>4</v>
      </c>
      <c r="J86" s="235">
        <v>2</v>
      </c>
      <c r="K86" s="239">
        <v>5</v>
      </c>
      <c r="L86" s="225">
        <v>4</v>
      </c>
      <c r="M86" s="225">
        <v>3</v>
      </c>
      <c r="N86" s="225">
        <v>3</v>
      </c>
      <c r="O86" s="225">
        <v>3</v>
      </c>
      <c r="P86" s="237">
        <v>4</v>
      </c>
      <c r="Q86" s="237">
        <v>4</v>
      </c>
      <c r="R86" s="225">
        <v>4</v>
      </c>
      <c r="S86" s="235">
        <v>3</v>
      </c>
      <c r="T86" s="237">
        <v>5</v>
      </c>
      <c r="U86" s="225">
        <v>3</v>
      </c>
      <c r="V86" s="225">
        <v>3</v>
      </c>
      <c r="W86" s="377">
        <v>3</v>
      </c>
      <c r="X86" s="228"/>
      <c r="Y86" s="228"/>
      <c r="Z86" s="228"/>
      <c r="AA86" s="228"/>
      <c r="AB86" s="228"/>
      <c r="AC86" s="228"/>
      <c r="AD86" s="228"/>
      <c r="AE86" s="228"/>
      <c r="AF86" s="229"/>
      <c r="AG86" s="166">
        <v>64</v>
      </c>
      <c r="AH86" s="186">
        <v>188</v>
      </c>
      <c r="AI86" s="186">
        <v>17</v>
      </c>
    </row>
    <row r="87" spans="1:35" ht="15.75" customHeight="1" thickBot="1" x14ac:dyDescent="0.3">
      <c r="A87" s="481"/>
      <c r="B87" s="507"/>
      <c r="C87" s="510"/>
      <c r="D87" s="45" t="s">
        <v>203</v>
      </c>
      <c r="E87" s="46" t="s">
        <v>31</v>
      </c>
      <c r="F87" s="224">
        <v>4</v>
      </c>
      <c r="G87" s="225">
        <v>4</v>
      </c>
      <c r="H87" s="237">
        <v>4</v>
      </c>
      <c r="I87" s="239">
        <v>7</v>
      </c>
      <c r="J87" s="228"/>
      <c r="K87" s="235">
        <v>2</v>
      </c>
      <c r="L87" s="225">
        <v>4</v>
      </c>
      <c r="M87" s="225">
        <v>3</v>
      </c>
      <c r="N87" s="228"/>
      <c r="O87" s="228"/>
      <c r="P87" s="239">
        <v>5</v>
      </c>
      <c r="Q87" s="235">
        <v>2</v>
      </c>
      <c r="R87" s="228"/>
      <c r="S87" s="228"/>
      <c r="T87" s="228"/>
      <c r="U87" s="228"/>
      <c r="V87" s="228"/>
      <c r="W87" s="242"/>
      <c r="X87" s="228"/>
      <c r="Y87" s="228"/>
      <c r="Z87" s="228"/>
      <c r="AA87" s="228"/>
      <c r="AB87" s="228"/>
      <c r="AC87" s="228"/>
      <c r="AD87" s="228"/>
      <c r="AE87" s="228"/>
      <c r="AF87" s="229"/>
      <c r="AG87" s="166">
        <v>35</v>
      </c>
      <c r="AH87" s="186">
        <v>223</v>
      </c>
      <c r="AI87" s="186">
        <v>16</v>
      </c>
    </row>
    <row r="88" spans="1:35" ht="15.75" hidden="1" customHeight="1" thickBot="1" x14ac:dyDescent="0.3">
      <c r="A88" s="482"/>
      <c r="B88" s="508"/>
      <c r="C88" s="511"/>
      <c r="D88" s="47" t="s">
        <v>203</v>
      </c>
      <c r="E88" s="48" t="s">
        <v>32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75">
        <v>0</v>
      </c>
      <c r="AH88" s="187">
        <v>223</v>
      </c>
      <c r="AI88" s="187">
        <v>16</v>
      </c>
    </row>
    <row r="89" spans="1:35" ht="15" customHeight="1" x14ac:dyDescent="0.25">
      <c r="A89" s="480">
        <v>17</v>
      </c>
      <c r="B89" s="506">
        <v>16</v>
      </c>
      <c r="C89" s="509" t="s">
        <v>366</v>
      </c>
      <c r="D89" s="43" t="s">
        <v>366</v>
      </c>
      <c r="E89" s="44" t="s">
        <v>28</v>
      </c>
      <c r="F89" s="358">
        <v>5</v>
      </c>
      <c r="G89" s="241">
        <v>3</v>
      </c>
      <c r="H89" s="222">
        <v>3</v>
      </c>
      <c r="I89" s="222">
        <v>3</v>
      </c>
      <c r="J89" s="222">
        <v>3</v>
      </c>
      <c r="K89" s="238">
        <v>5</v>
      </c>
      <c r="L89" s="236">
        <v>5</v>
      </c>
      <c r="M89" s="236">
        <v>4</v>
      </c>
      <c r="N89" s="222">
        <v>3</v>
      </c>
      <c r="O89" s="222">
        <v>3</v>
      </c>
      <c r="P89" s="222">
        <v>3</v>
      </c>
      <c r="Q89" s="236">
        <v>4</v>
      </c>
      <c r="R89" s="222">
        <v>4</v>
      </c>
      <c r="S89" s="222">
        <v>4</v>
      </c>
      <c r="T89" s="238">
        <v>7</v>
      </c>
      <c r="U89" s="222">
        <v>3</v>
      </c>
      <c r="V89" s="238">
        <v>5</v>
      </c>
      <c r="W89" s="380">
        <v>4</v>
      </c>
      <c r="X89" s="226"/>
      <c r="Y89" s="226"/>
      <c r="Z89" s="226"/>
      <c r="AA89" s="226"/>
      <c r="AB89" s="226"/>
      <c r="AC89" s="226"/>
      <c r="AD89" s="226"/>
      <c r="AE89" s="226"/>
      <c r="AF89" s="227"/>
      <c r="AG89" s="184">
        <v>71</v>
      </c>
      <c r="AH89" s="185">
        <v>71</v>
      </c>
      <c r="AI89" s="185">
        <v>42</v>
      </c>
    </row>
    <row r="90" spans="1:35" ht="15" customHeight="1" x14ac:dyDescent="0.25">
      <c r="A90" s="481"/>
      <c r="B90" s="507"/>
      <c r="C90" s="510"/>
      <c r="D90" s="45" t="s">
        <v>366</v>
      </c>
      <c r="E90" s="46" t="s">
        <v>29</v>
      </c>
      <c r="F90" s="240">
        <v>3</v>
      </c>
      <c r="G90" s="225">
        <v>4</v>
      </c>
      <c r="H90" s="237">
        <v>4</v>
      </c>
      <c r="I90" s="237">
        <v>4</v>
      </c>
      <c r="J90" s="225">
        <v>3</v>
      </c>
      <c r="K90" s="239">
        <v>5</v>
      </c>
      <c r="L90" s="225">
        <v>4</v>
      </c>
      <c r="M90" s="225">
        <v>3</v>
      </c>
      <c r="N90" s="235">
        <v>2</v>
      </c>
      <c r="O90" s="239">
        <v>5</v>
      </c>
      <c r="P90" s="237">
        <v>4</v>
      </c>
      <c r="Q90" s="235">
        <v>2</v>
      </c>
      <c r="R90" s="225">
        <v>4</v>
      </c>
      <c r="S90" s="237">
        <v>5</v>
      </c>
      <c r="T90" s="235">
        <v>3</v>
      </c>
      <c r="U90" s="225">
        <v>3</v>
      </c>
      <c r="V90" s="225">
        <v>3</v>
      </c>
      <c r="W90" s="379">
        <v>2</v>
      </c>
      <c r="X90" s="228"/>
      <c r="Y90" s="228"/>
      <c r="Z90" s="228"/>
      <c r="AA90" s="228"/>
      <c r="AB90" s="228"/>
      <c r="AC90" s="228"/>
      <c r="AD90" s="228"/>
      <c r="AE90" s="228"/>
      <c r="AF90" s="229"/>
      <c r="AG90" s="166">
        <v>63</v>
      </c>
      <c r="AH90" s="186">
        <v>134</v>
      </c>
      <c r="AI90" s="186">
        <v>37</v>
      </c>
    </row>
    <row r="91" spans="1:35" ht="15" customHeight="1" x14ac:dyDescent="0.25">
      <c r="A91" s="481"/>
      <c r="B91" s="507"/>
      <c r="C91" s="510"/>
      <c r="D91" s="45" t="s">
        <v>366</v>
      </c>
      <c r="E91" s="46" t="s">
        <v>30</v>
      </c>
      <c r="F91" s="240">
        <v>3</v>
      </c>
      <c r="G91" s="237">
        <v>5</v>
      </c>
      <c r="H91" s="225">
        <v>3</v>
      </c>
      <c r="I91" s="239">
        <v>6</v>
      </c>
      <c r="J91" s="225">
        <v>3</v>
      </c>
      <c r="K91" s="239">
        <v>6</v>
      </c>
      <c r="L91" s="235">
        <v>3</v>
      </c>
      <c r="M91" s="237">
        <v>4</v>
      </c>
      <c r="N91" s="235">
        <v>2</v>
      </c>
      <c r="O91" s="225">
        <v>3</v>
      </c>
      <c r="P91" s="235">
        <v>2</v>
      </c>
      <c r="Q91" s="235">
        <v>2</v>
      </c>
      <c r="R91" s="235">
        <v>3</v>
      </c>
      <c r="S91" s="235">
        <v>3</v>
      </c>
      <c r="T91" s="225">
        <v>4</v>
      </c>
      <c r="U91" s="237">
        <v>4</v>
      </c>
      <c r="V91" s="235">
        <v>2</v>
      </c>
      <c r="W91" s="379">
        <v>2</v>
      </c>
      <c r="X91" s="228"/>
      <c r="Y91" s="228"/>
      <c r="Z91" s="228"/>
      <c r="AA91" s="228"/>
      <c r="AB91" s="228"/>
      <c r="AC91" s="228"/>
      <c r="AD91" s="228"/>
      <c r="AE91" s="228"/>
      <c r="AF91" s="229"/>
      <c r="AG91" s="166">
        <v>60</v>
      </c>
      <c r="AH91" s="186">
        <v>194</v>
      </c>
      <c r="AI91" s="186">
        <v>27</v>
      </c>
    </row>
    <row r="92" spans="1:35" ht="15.75" customHeight="1" thickBot="1" x14ac:dyDescent="0.3">
      <c r="A92" s="481"/>
      <c r="B92" s="507"/>
      <c r="C92" s="510"/>
      <c r="D92" s="45" t="s">
        <v>366</v>
      </c>
      <c r="E92" s="46" t="s">
        <v>31</v>
      </c>
      <c r="F92" s="224">
        <v>4</v>
      </c>
      <c r="G92" s="225">
        <v>4</v>
      </c>
      <c r="H92" s="225">
        <v>3</v>
      </c>
      <c r="I92" s="237">
        <v>4</v>
      </c>
      <c r="J92" s="228"/>
      <c r="K92" s="235">
        <v>2</v>
      </c>
      <c r="L92" s="235">
        <v>3</v>
      </c>
      <c r="M92" s="225">
        <v>3</v>
      </c>
      <c r="N92" s="228"/>
      <c r="O92" s="228"/>
      <c r="P92" s="225">
        <v>3</v>
      </c>
      <c r="Q92" s="225">
        <v>3</v>
      </c>
      <c r="R92" s="228"/>
      <c r="S92" s="228"/>
      <c r="T92" s="228"/>
      <c r="U92" s="228"/>
      <c r="V92" s="228"/>
      <c r="W92" s="242"/>
      <c r="X92" s="228"/>
      <c r="Y92" s="228"/>
      <c r="Z92" s="228"/>
      <c r="AA92" s="228"/>
      <c r="AB92" s="228"/>
      <c r="AC92" s="228"/>
      <c r="AD92" s="228"/>
      <c r="AE92" s="228"/>
      <c r="AF92" s="229"/>
      <c r="AG92" s="166">
        <v>29</v>
      </c>
      <c r="AH92" s="186">
        <v>223</v>
      </c>
      <c r="AI92" s="186">
        <v>16</v>
      </c>
    </row>
    <row r="93" spans="1:35" ht="15.75" hidden="1" customHeight="1" thickBot="1" x14ac:dyDescent="0.3">
      <c r="A93" s="482"/>
      <c r="B93" s="508"/>
      <c r="C93" s="511"/>
      <c r="D93" s="47" t="s">
        <v>366</v>
      </c>
      <c r="E93" s="48" t="s">
        <v>32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75">
        <v>0</v>
      </c>
      <c r="AH93" s="187">
        <v>223</v>
      </c>
      <c r="AI93" s="187">
        <v>16</v>
      </c>
    </row>
    <row r="94" spans="1:35" ht="15" customHeight="1" x14ac:dyDescent="0.25">
      <c r="A94" s="480">
        <v>18</v>
      </c>
      <c r="B94" s="506">
        <v>16</v>
      </c>
      <c r="C94" s="509" t="s">
        <v>593</v>
      </c>
      <c r="D94" s="43" t="s">
        <v>593</v>
      </c>
      <c r="E94" s="44" t="s">
        <v>28</v>
      </c>
      <c r="F94" s="223">
        <v>4</v>
      </c>
      <c r="G94" s="222">
        <v>4</v>
      </c>
      <c r="H94" s="222">
        <v>3</v>
      </c>
      <c r="I94" s="238">
        <v>5</v>
      </c>
      <c r="J94" s="222">
        <v>3</v>
      </c>
      <c r="K94" s="222">
        <v>3</v>
      </c>
      <c r="L94" s="241">
        <v>3</v>
      </c>
      <c r="M94" s="222">
        <v>3</v>
      </c>
      <c r="N94" s="222">
        <v>3</v>
      </c>
      <c r="O94" s="222">
        <v>3</v>
      </c>
      <c r="P94" s="222">
        <v>3</v>
      </c>
      <c r="Q94" s="236">
        <v>4</v>
      </c>
      <c r="R94" s="241">
        <v>3</v>
      </c>
      <c r="S94" s="236">
        <v>5</v>
      </c>
      <c r="T94" s="222">
        <v>4</v>
      </c>
      <c r="U94" s="236">
        <v>4</v>
      </c>
      <c r="V94" s="236">
        <v>4</v>
      </c>
      <c r="W94" s="385">
        <v>2</v>
      </c>
      <c r="X94" s="226"/>
      <c r="Y94" s="226"/>
      <c r="Z94" s="226"/>
      <c r="AA94" s="226"/>
      <c r="AB94" s="226"/>
      <c r="AC94" s="226"/>
      <c r="AD94" s="226"/>
      <c r="AE94" s="226"/>
      <c r="AF94" s="227"/>
      <c r="AG94" s="184">
        <v>63</v>
      </c>
      <c r="AH94" s="185">
        <v>63</v>
      </c>
      <c r="AI94" s="185">
        <v>17</v>
      </c>
    </row>
    <row r="95" spans="1:35" ht="15" customHeight="1" x14ac:dyDescent="0.25">
      <c r="A95" s="481"/>
      <c r="B95" s="507"/>
      <c r="C95" s="510"/>
      <c r="D95" s="45" t="s">
        <v>593</v>
      </c>
      <c r="E95" s="46" t="s">
        <v>29</v>
      </c>
      <c r="F95" s="359">
        <v>5</v>
      </c>
      <c r="G95" s="225">
        <v>4</v>
      </c>
      <c r="H95" s="225">
        <v>3</v>
      </c>
      <c r="I95" s="237">
        <v>4</v>
      </c>
      <c r="J95" s="237">
        <v>4</v>
      </c>
      <c r="K95" s="235">
        <v>2</v>
      </c>
      <c r="L95" s="237">
        <v>5</v>
      </c>
      <c r="M95" s="237">
        <v>4</v>
      </c>
      <c r="N95" s="235">
        <v>2</v>
      </c>
      <c r="O95" s="225">
        <v>3</v>
      </c>
      <c r="P95" s="225">
        <v>3</v>
      </c>
      <c r="Q95" s="225">
        <v>3</v>
      </c>
      <c r="R95" s="237">
        <v>5</v>
      </c>
      <c r="S95" s="225">
        <v>4</v>
      </c>
      <c r="T95" s="225">
        <v>4</v>
      </c>
      <c r="U95" s="237">
        <v>4</v>
      </c>
      <c r="V95" s="235">
        <v>2</v>
      </c>
      <c r="W95" s="379">
        <v>2</v>
      </c>
      <c r="X95" s="228"/>
      <c r="Y95" s="228"/>
      <c r="Z95" s="228"/>
      <c r="AA95" s="228"/>
      <c r="AB95" s="228"/>
      <c r="AC95" s="228"/>
      <c r="AD95" s="228"/>
      <c r="AE95" s="228"/>
      <c r="AF95" s="229"/>
      <c r="AG95" s="166">
        <v>63</v>
      </c>
      <c r="AH95" s="186">
        <v>126</v>
      </c>
      <c r="AI95" s="186">
        <v>19</v>
      </c>
    </row>
    <row r="96" spans="1:35" ht="15" customHeight="1" x14ac:dyDescent="0.25">
      <c r="A96" s="481"/>
      <c r="B96" s="507"/>
      <c r="C96" s="510"/>
      <c r="D96" s="45" t="s">
        <v>593</v>
      </c>
      <c r="E96" s="46" t="s">
        <v>30</v>
      </c>
      <c r="F96" s="224">
        <v>4</v>
      </c>
      <c r="G96" s="225">
        <v>4</v>
      </c>
      <c r="H96" s="225">
        <v>3</v>
      </c>
      <c r="I96" s="239">
        <v>7</v>
      </c>
      <c r="J96" s="235">
        <v>2</v>
      </c>
      <c r="K96" s="235">
        <v>2</v>
      </c>
      <c r="L96" s="225">
        <v>4</v>
      </c>
      <c r="M96" s="225">
        <v>3</v>
      </c>
      <c r="N96" s="225">
        <v>3</v>
      </c>
      <c r="O96" s="235">
        <v>2</v>
      </c>
      <c r="P96" s="225">
        <v>3</v>
      </c>
      <c r="Q96" s="225">
        <v>3</v>
      </c>
      <c r="R96" s="225">
        <v>4</v>
      </c>
      <c r="S96" s="239">
        <v>6</v>
      </c>
      <c r="T96" s="239">
        <v>6</v>
      </c>
      <c r="U96" s="225">
        <v>3</v>
      </c>
      <c r="V96" s="235">
        <v>2</v>
      </c>
      <c r="W96" s="377">
        <v>3</v>
      </c>
      <c r="X96" s="228"/>
      <c r="Y96" s="228"/>
      <c r="Z96" s="228"/>
      <c r="AA96" s="228"/>
      <c r="AB96" s="228"/>
      <c r="AC96" s="228"/>
      <c r="AD96" s="228"/>
      <c r="AE96" s="228"/>
      <c r="AF96" s="229"/>
      <c r="AG96" s="166">
        <v>64</v>
      </c>
      <c r="AH96" s="186">
        <v>190</v>
      </c>
      <c r="AI96" s="186">
        <v>20</v>
      </c>
    </row>
    <row r="97" spans="1:35" ht="15.75" customHeight="1" thickBot="1" x14ac:dyDescent="0.3">
      <c r="A97" s="481"/>
      <c r="B97" s="507"/>
      <c r="C97" s="510"/>
      <c r="D97" s="45" t="s">
        <v>593</v>
      </c>
      <c r="E97" s="46" t="s">
        <v>31</v>
      </c>
      <c r="F97" s="240">
        <v>3</v>
      </c>
      <c r="G97" s="225">
        <v>4</v>
      </c>
      <c r="H97" s="225">
        <v>3</v>
      </c>
      <c r="I97" s="239">
        <v>6</v>
      </c>
      <c r="J97" s="228"/>
      <c r="K97" s="225">
        <v>3</v>
      </c>
      <c r="L97" s="225">
        <v>4</v>
      </c>
      <c r="M97" s="225">
        <v>3</v>
      </c>
      <c r="N97" s="228"/>
      <c r="O97" s="228"/>
      <c r="P97" s="225">
        <v>3</v>
      </c>
      <c r="Q97" s="237">
        <v>4</v>
      </c>
      <c r="R97" s="228"/>
      <c r="S97" s="228"/>
      <c r="T97" s="228"/>
      <c r="U97" s="228"/>
      <c r="V97" s="228"/>
      <c r="W97" s="242"/>
      <c r="X97" s="228"/>
      <c r="Y97" s="228"/>
      <c r="Z97" s="228"/>
      <c r="AA97" s="228"/>
      <c r="AB97" s="228"/>
      <c r="AC97" s="228"/>
      <c r="AD97" s="228"/>
      <c r="AE97" s="228"/>
      <c r="AF97" s="229"/>
      <c r="AG97" s="166">
        <v>33</v>
      </c>
      <c r="AH97" s="186">
        <v>223</v>
      </c>
      <c r="AI97" s="186">
        <v>16</v>
      </c>
    </row>
    <row r="98" spans="1:35" ht="15.75" hidden="1" customHeight="1" thickBot="1" x14ac:dyDescent="0.3">
      <c r="A98" s="482"/>
      <c r="B98" s="508"/>
      <c r="C98" s="511"/>
      <c r="D98" s="47" t="s">
        <v>593</v>
      </c>
      <c r="E98" s="48" t="s">
        <v>32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75">
        <v>0</v>
      </c>
      <c r="AH98" s="187">
        <v>223</v>
      </c>
      <c r="AI98" s="187">
        <v>16</v>
      </c>
    </row>
    <row r="99" spans="1:35" ht="15" customHeight="1" x14ac:dyDescent="0.25">
      <c r="A99" s="480">
        <v>19</v>
      </c>
      <c r="B99" s="506">
        <v>19</v>
      </c>
      <c r="C99" s="509" t="s">
        <v>459</v>
      </c>
      <c r="D99" s="43" t="s">
        <v>459</v>
      </c>
      <c r="E99" s="44" t="s">
        <v>28</v>
      </c>
      <c r="F99" s="223">
        <v>4</v>
      </c>
      <c r="G99" s="222">
        <v>4</v>
      </c>
      <c r="H99" s="222">
        <v>3</v>
      </c>
      <c r="I99" s="236">
        <v>4</v>
      </c>
      <c r="J99" s="222">
        <v>3</v>
      </c>
      <c r="K99" s="238">
        <v>5</v>
      </c>
      <c r="L99" s="222">
        <v>4</v>
      </c>
      <c r="M99" s="222">
        <v>3</v>
      </c>
      <c r="N99" s="222">
        <v>3</v>
      </c>
      <c r="O99" s="222">
        <v>3</v>
      </c>
      <c r="P99" s="222">
        <v>3</v>
      </c>
      <c r="Q99" s="236">
        <v>4</v>
      </c>
      <c r="R99" s="222">
        <v>4</v>
      </c>
      <c r="S99" s="241">
        <v>3</v>
      </c>
      <c r="T99" s="241">
        <v>3</v>
      </c>
      <c r="U99" s="222">
        <v>3</v>
      </c>
      <c r="V99" s="236">
        <v>4</v>
      </c>
      <c r="W99" s="385">
        <v>2</v>
      </c>
      <c r="X99" s="226"/>
      <c r="Y99" s="226"/>
      <c r="Z99" s="226"/>
      <c r="AA99" s="226"/>
      <c r="AB99" s="226"/>
      <c r="AC99" s="226"/>
      <c r="AD99" s="226"/>
      <c r="AE99" s="226"/>
      <c r="AF99" s="227"/>
      <c r="AG99" s="184">
        <v>62</v>
      </c>
      <c r="AH99" s="185">
        <v>62</v>
      </c>
      <c r="AI99" s="185">
        <v>13</v>
      </c>
    </row>
    <row r="100" spans="1:35" ht="15" customHeight="1" x14ac:dyDescent="0.25">
      <c r="A100" s="481"/>
      <c r="B100" s="507"/>
      <c r="C100" s="510"/>
      <c r="D100" s="45" t="s">
        <v>459</v>
      </c>
      <c r="E100" s="46" t="s">
        <v>29</v>
      </c>
      <c r="F100" s="240">
        <v>3</v>
      </c>
      <c r="G100" s="225">
        <v>4</v>
      </c>
      <c r="H100" s="237">
        <v>4</v>
      </c>
      <c r="I100" s="237">
        <v>4</v>
      </c>
      <c r="J100" s="225">
        <v>3</v>
      </c>
      <c r="K100" s="235">
        <v>2</v>
      </c>
      <c r="L100" s="237">
        <v>5</v>
      </c>
      <c r="M100" s="225">
        <v>3</v>
      </c>
      <c r="N100" s="225">
        <v>3</v>
      </c>
      <c r="O100" s="225">
        <v>3</v>
      </c>
      <c r="P100" s="235">
        <v>2</v>
      </c>
      <c r="Q100" s="225">
        <v>3</v>
      </c>
      <c r="R100" s="225">
        <v>4</v>
      </c>
      <c r="S100" s="225">
        <v>4</v>
      </c>
      <c r="T100" s="237">
        <v>5</v>
      </c>
      <c r="U100" s="225">
        <v>3</v>
      </c>
      <c r="V100" s="225">
        <v>3</v>
      </c>
      <c r="W100" s="377">
        <v>3</v>
      </c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66">
        <v>61</v>
      </c>
      <c r="AH100" s="186">
        <v>123</v>
      </c>
      <c r="AI100" s="186">
        <v>16</v>
      </c>
    </row>
    <row r="101" spans="1:35" ht="15" customHeight="1" x14ac:dyDescent="0.25">
      <c r="A101" s="481"/>
      <c r="B101" s="507"/>
      <c r="C101" s="510"/>
      <c r="D101" s="45" t="s">
        <v>459</v>
      </c>
      <c r="E101" s="46" t="s">
        <v>30</v>
      </c>
      <c r="F101" s="224">
        <v>4</v>
      </c>
      <c r="G101" s="388">
        <v>2</v>
      </c>
      <c r="H101" s="237">
        <v>4</v>
      </c>
      <c r="I101" s="237">
        <v>4</v>
      </c>
      <c r="J101" s="225">
        <v>3</v>
      </c>
      <c r="K101" s="237">
        <v>4</v>
      </c>
      <c r="L101" s="235">
        <v>3</v>
      </c>
      <c r="M101" s="237">
        <v>4</v>
      </c>
      <c r="N101" s="225">
        <v>3</v>
      </c>
      <c r="O101" s="237">
        <v>4</v>
      </c>
      <c r="P101" s="225">
        <v>3</v>
      </c>
      <c r="Q101" s="225">
        <v>3</v>
      </c>
      <c r="R101" s="225">
        <v>4</v>
      </c>
      <c r="S101" s="225">
        <v>4</v>
      </c>
      <c r="T101" s="237">
        <v>5</v>
      </c>
      <c r="U101" s="225">
        <v>3</v>
      </c>
      <c r="V101" s="237">
        <v>4</v>
      </c>
      <c r="W101" s="379">
        <v>2</v>
      </c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66">
        <v>63</v>
      </c>
      <c r="AH101" s="186">
        <v>186</v>
      </c>
      <c r="AI101" s="186">
        <v>16</v>
      </c>
    </row>
    <row r="102" spans="1:35" ht="15.75" customHeight="1" thickBot="1" x14ac:dyDescent="0.3">
      <c r="A102" s="481"/>
      <c r="B102" s="507"/>
      <c r="C102" s="510"/>
      <c r="D102" s="45" t="s">
        <v>459</v>
      </c>
      <c r="E102" s="46" t="s">
        <v>31</v>
      </c>
      <c r="F102" s="224">
        <v>4</v>
      </c>
      <c r="G102" s="237">
        <v>5</v>
      </c>
      <c r="H102" s="237">
        <v>4</v>
      </c>
      <c r="I102" s="239">
        <v>6</v>
      </c>
      <c r="J102" s="228"/>
      <c r="K102" s="239">
        <v>6</v>
      </c>
      <c r="L102" s="237">
        <v>5</v>
      </c>
      <c r="M102" s="235">
        <v>2</v>
      </c>
      <c r="N102" s="228"/>
      <c r="O102" s="228"/>
      <c r="P102" s="225">
        <v>3</v>
      </c>
      <c r="Q102" s="225">
        <v>3</v>
      </c>
      <c r="R102" s="228"/>
      <c r="S102" s="228"/>
      <c r="T102" s="228"/>
      <c r="U102" s="228"/>
      <c r="V102" s="228"/>
      <c r="W102" s="242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66">
        <v>38</v>
      </c>
      <c r="AH102" s="186">
        <v>224</v>
      </c>
      <c r="AI102" s="186">
        <v>19</v>
      </c>
    </row>
    <row r="103" spans="1:35" ht="15.75" hidden="1" customHeight="1" thickBot="1" x14ac:dyDescent="0.3">
      <c r="A103" s="482"/>
      <c r="B103" s="508"/>
      <c r="C103" s="511"/>
      <c r="D103" s="47" t="s">
        <v>459</v>
      </c>
      <c r="E103" s="48" t="s">
        <v>32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75">
        <v>0</v>
      </c>
      <c r="AH103" s="187">
        <v>224</v>
      </c>
      <c r="AI103" s="187">
        <v>19</v>
      </c>
    </row>
    <row r="104" spans="1:35" ht="15" customHeight="1" x14ac:dyDescent="0.25">
      <c r="A104" s="480">
        <v>20</v>
      </c>
      <c r="B104" s="506">
        <v>20</v>
      </c>
      <c r="C104" s="509" t="s">
        <v>15</v>
      </c>
      <c r="D104" s="43" t="s">
        <v>15</v>
      </c>
      <c r="E104" s="44" t="s">
        <v>28</v>
      </c>
      <c r="F104" s="245">
        <v>3</v>
      </c>
      <c r="G104" s="222">
        <v>4</v>
      </c>
      <c r="H104" s="222">
        <v>3</v>
      </c>
      <c r="I104" s="238">
        <v>6</v>
      </c>
      <c r="J104" s="236">
        <v>4</v>
      </c>
      <c r="K104" s="236">
        <v>4</v>
      </c>
      <c r="L104" s="236">
        <v>5</v>
      </c>
      <c r="M104" s="222">
        <v>3</v>
      </c>
      <c r="N104" s="241">
        <v>2</v>
      </c>
      <c r="O104" s="222">
        <v>3</v>
      </c>
      <c r="P104" s="222">
        <v>3</v>
      </c>
      <c r="Q104" s="222">
        <v>3</v>
      </c>
      <c r="R104" s="222">
        <v>4</v>
      </c>
      <c r="S104" s="222">
        <v>4</v>
      </c>
      <c r="T104" s="222">
        <v>4</v>
      </c>
      <c r="U104" s="222">
        <v>3</v>
      </c>
      <c r="V104" s="222">
        <v>3</v>
      </c>
      <c r="W104" s="376">
        <v>3</v>
      </c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4">
        <v>64</v>
      </c>
      <c r="AH104" s="185">
        <v>64</v>
      </c>
      <c r="AI104" s="185">
        <v>23</v>
      </c>
    </row>
    <row r="105" spans="1:35" ht="15" customHeight="1" x14ac:dyDescent="0.25">
      <c r="A105" s="481"/>
      <c r="B105" s="507"/>
      <c r="C105" s="510"/>
      <c r="D105" s="45" t="s">
        <v>15</v>
      </c>
      <c r="E105" s="46" t="s">
        <v>29</v>
      </c>
      <c r="F105" s="240">
        <v>3</v>
      </c>
      <c r="G105" s="235">
        <v>3</v>
      </c>
      <c r="H105" s="225">
        <v>3</v>
      </c>
      <c r="I105" s="239">
        <v>5</v>
      </c>
      <c r="J105" s="237">
        <v>4</v>
      </c>
      <c r="K105" s="239">
        <v>5</v>
      </c>
      <c r="L105" s="225">
        <v>4</v>
      </c>
      <c r="M105" s="225">
        <v>3</v>
      </c>
      <c r="N105" s="235">
        <v>2</v>
      </c>
      <c r="O105" s="225">
        <v>3</v>
      </c>
      <c r="P105" s="225">
        <v>3</v>
      </c>
      <c r="Q105" s="225">
        <v>3</v>
      </c>
      <c r="R105" s="239">
        <v>7</v>
      </c>
      <c r="S105" s="225">
        <v>4</v>
      </c>
      <c r="T105" s="237">
        <v>5</v>
      </c>
      <c r="U105" s="225">
        <v>3</v>
      </c>
      <c r="V105" s="225">
        <v>3</v>
      </c>
      <c r="W105" s="379">
        <v>2</v>
      </c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66">
        <v>65</v>
      </c>
      <c r="AH105" s="186">
        <v>129</v>
      </c>
      <c r="AI105" s="186">
        <v>25</v>
      </c>
    </row>
    <row r="106" spans="1:35" ht="15" customHeight="1" x14ac:dyDescent="0.25">
      <c r="A106" s="481"/>
      <c r="B106" s="507"/>
      <c r="C106" s="510"/>
      <c r="D106" s="45" t="s">
        <v>15</v>
      </c>
      <c r="E106" s="46" t="s">
        <v>30</v>
      </c>
      <c r="F106" s="224">
        <v>4</v>
      </c>
      <c r="G106" s="225">
        <v>4</v>
      </c>
      <c r="H106" s="225">
        <v>3</v>
      </c>
      <c r="I106" s="237">
        <v>4</v>
      </c>
      <c r="J106" s="225">
        <v>3</v>
      </c>
      <c r="K106" s="225">
        <v>3</v>
      </c>
      <c r="L106" s="235">
        <v>3</v>
      </c>
      <c r="M106" s="239">
        <v>5</v>
      </c>
      <c r="N106" s="225">
        <v>3</v>
      </c>
      <c r="O106" s="225">
        <v>3</v>
      </c>
      <c r="P106" s="225">
        <v>3</v>
      </c>
      <c r="Q106" s="225">
        <v>3</v>
      </c>
      <c r="R106" s="235">
        <v>3</v>
      </c>
      <c r="S106" s="225">
        <v>4</v>
      </c>
      <c r="T106" s="237">
        <v>5</v>
      </c>
      <c r="U106" s="225">
        <v>3</v>
      </c>
      <c r="V106" s="239">
        <v>5</v>
      </c>
      <c r="W106" s="379">
        <v>2</v>
      </c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66">
        <v>63</v>
      </c>
      <c r="AH106" s="186">
        <v>192</v>
      </c>
      <c r="AI106" s="186">
        <v>23</v>
      </c>
    </row>
    <row r="107" spans="1:35" ht="15.75" customHeight="1" thickBot="1" x14ac:dyDescent="0.3">
      <c r="A107" s="481"/>
      <c r="B107" s="507"/>
      <c r="C107" s="510"/>
      <c r="D107" s="45" t="s">
        <v>15</v>
      </c>
      <c r="E107" s="46" t="s">
        <v>31</v>
      </c>
      <c r="F107" s="224">
        <v>4</v>
      </c>
      <c r="G107" s="225">
        <v>4</v>
      </c>
      <c r="H107" s="225">
        <v>3</v>
      </c>
      <c r="I107" s="239">
        <v>5</v>
      </c>
      <c r="J107" s="228"/>
      <c r="K107" s="239">
        <v>5</v>
      </c>
      <c r="L107" s="235">
        <v>3</v>
      </c>
      <c r="M107" s="225">
        <v>3</v>
      </c>
      <c r="N107" s="228"/>
      <c r="O107" s="228"/>
      <c r="P107" s="225">
        <v>3</v>
      </c>
      <c r="Q107" s="225">
        <v>3</v>
      </c>
      <c r="R107" s="228"/>
      <c r="S107" s="228"/>
      <c r="T107" s="228"/>
      <c r="U107" s="228"/>
      <c r="V107" s="228"/>
      <c r="W107" s="242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66">
        <v>33</v>
      </c>
      <c r="AH107" s="186">
        <v>225</v>
      </c>
      <c r="AI107" s="186">
        <v>20</v>
      </c>
    </row>
    <row r="108" spans="1:35" ht="15.75" hidden="1" customHeight="1" thickBot="1" x14ac:dyDescent="0.3">
      <c r="A108" s="482"/>
      <c r="B108" s="508"/>
      <c r="C108" s="511"/>
      <c r="D108" s="47" t="s">
        <v>15</v>
      </c>
      <c r="E108" s="48" t="s">
        <v>32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75">
        <v>0</v>
      </c>
      <c r="AH108" s="187">
        <v>225</v>
      </c>
      <c r="AI108" s="187">
        <v>20</v>
      </c>
    </row>
    <row r="109" spans="1:35" ht="15" customHeight="1" x14ac:dyDescent="0.25">
      <c r="A109" s="480">
        <v>21</v>
      </c>
      <c r="B109" s="506">
        <v>20</v>
      </c>
      <c r="C109" s="509" t="s">
        <v>412</v>
      </c>
      <c r="D109" s="43" t="s">
        <v>412</v>
      </c>
      <c r="E109" s="44" t="s">
        <v>28</v>
      </c>
      <c r="F109" s="358">
        <v>5</v>
      </c>
      <c r="G109" s="222">
        <v>4</v>
      </c>
      <c r="H109" s="222">
        <v>3</v>
      </c>
      <c r="I109" s="238">
        <v>5</v>
      </c>
      <c r="J109" s="222">
        <v>3</v>
      </c>
      <c r="K109" s="236">
        <v>4</v>
      </c>
      <c r="L109" s="241">
        <v>3</v>
      </c>
      <c r="M109" s="222">
        <v>3</v>
      </c>
      <c r="N109" s="241">
        <v>2</v>
      </c>
      <c r="O109" s="222">
        <v>3</v>
      </c>
      <c r="P109" s="222">
        <v>3</v>
      </c>
      <c r="Q109" s="222">
        <v>3</v>
      </c>
      <c r="R109" s="222">
        <v>4</v>
      </c>
      <c r="S109" s="222">
        <v>4</v>
      </c>
      <c r="T109" s="236">
        <v>5</v>
      </c>
      <c r="U109" s="222">
        <v>3</v>
      </c>
      <c r="V109" s="222">
        <v>3</v>
      </c>
      <c r="W109" s="376">
        <v>3</v>
      </c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4">
        <v>63</v>
      </c>
      <c r="AH109" s="185">
        <v>63</v>
      </c>
      <c r="AI109" s="185">
        <v>17</v>
      </c>
    </row>
    <row r="110" spans="1:35" ht="15" customHeight="1" x14ac:dyDescent="0.25">
      <c r="A110" s="481"/>
      <c r="B110" s="507"/>
      <c r="C110" s="510"/>
      <c r="D110" s="45" t="s">
        <v>412</v>
      </c>
      <c r="E110" s="46" t="s">
        <v>29</v>
      </c>
      <c r="F110" s="224">
        <v>4</v>
      </c>
      <c r="G110" s="225">
        <v>4</v>
      </c>
      <c r="H110" s="225">
        <v>3</v>
      </c>
      <c r="I110" s="237">
        <v>4</v>
      </c>
      <c r="J110" s="225">
        <v>3</v>
      </c>
      <c r="K110" s="235">
        <v>2</v>
      </c>
      <c r="L110" s="235">
        <v>3</v>
      </c>
      <c r="M110" s="225">
        <v>3</v>
      </c>
      <c r="N110" s="225">
        <v>3</v>
      </c>
      <c r="O110" s="225">
        <v>3</v>
      </c>
      <c r="P110" s="225">
        <v>3</v>
      </c>
      <c r="Q110" s="235">
        <v>2</v>
      </c>
      <c r="R110" s="225">
        <v>4</v>
      </c>
      <c r="S110" s="225">
        <v>4</v>
      </c>
      <c r="T110" s="237">
        <v>5</v>
      </c>
      <c r="U110" s="225">
        <v>3</v>
      </c>
      <c r="V110" s="225">
        <v>3</v>
      </c>
      <c r="W110" s="379">
        <v>2</v>
      </c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66">
        <v>58</v>
      </c>
      <c r="AH110" s="186">
        <v>121</v>
      </c>
      <c r="AI110" s="186">
        <v>13</v>
      </c>
    </row>
    <row r="111" spans="1:35" ht="15" customHeight="1" x14ac:dyDescent="0.25">
      <c r="A111" s="481"/>
      <c r="B111" s="507"/>
      <c r="C111" s="510"/>
      <c r="D111" s="45" t="s">
        <v>412</v>
      </c>
      <c r="E111" s="46" t="s">
        <v>30</v>
      </c>
      <c r="F111" s="359">
        <v>5</v>
      </c>
      <c r="G111" s="225">
        <v>4</v>
      </c>
      <c r="H111" s="225">
        <v>3</v>
      </c>
      <c r="I111" s="239">
        <v>6</v>
      </c>
      <c r="J111" s="235">
        <v>2</v>
      </c>
      <c r="K111" s="235">
        <v>2</v>
      </c>
      <c r="L111" s="239">
        <v>6</v>
      </c>
      <c r="M111" s="225">
        <v>3</v>
      </c>
      <c r="N111" s="225">
        <v>3</v>
      </c>
      <c r="O111" s="225">
        <v>3</v>
      </c>
      <c r="P111" s="239">
        <v>6</v>
      </c>
      <c r="Q111" s="225">
        <v>3</v>
      </c>
      <c r="R111" s="237">
        <v>5</v>
      </c>
      <c r="S111" s="225">
        <v>4</v>
      </c>
      <c r="T111" s="237">
        <v>5</v>
      </c>
      <c r="U111" s="225">
        <v>3</v>
      </c>
      <c r="V111" s="225">
        <v>3</v>
      </c>
      <c r="W111" s="379">
        <v>2</v>
      </c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66">
        <v>68</v>
      </c>
      <c r="AH111" s="186">
        <v>189</v>
      </c>
      <c r="AI111" s="186">
        <v>19</v>
      </c>
    </row>
    <row r="112" spans="1:35" ht="15.75" customHeight="1" thickBot="1" x14ac:dyDescent="0.3">
      <c r="A112" s="481"/>
      <c r="B112" s="507"/>
      <c r="C112" s="510"/>
      <c r="D112" s="45" t="s">
        <v>412</v>
      </c>
      <c r="E112" s="46" t="s">
        <v>31</v>
      </c>
      <c r="F112" s="224">
        <v>4</v>
      </c>
      <c r="G112" s="225">
        <v>4</v>
      </c>
      <c r="H112" s="225">
        <v>3</v>
      </c>
      <c r="I112" s="237">
        <v>4</v>
      </c>
      <c r="J112" s="228"/>
      <c r="K112" s="239">
        <v>5</v>
      </c>
      <c r="L112" s="237">
        <v>5</v>
      </c>
      <c r="M112" s="237">
        <v>4</v>
      </c>
      <c r="N112" s="228"/>
      <c r="O112" s="228"/>
      <c r="P112" s="237">
        <v>4</v>
      </c>
      <c r="Q112" s="225">
        <v>3</v>
      </c>
      <c r="R112" s="228"/>
      <c r="S112" s="228"/>
      <c r="T112" s="228"/>
      <c r="U112" s="228"/>
      <c r="V112" s="228"/>
      <c r="W112" s="242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66">
        <v>36</v>
      </c>
      <c r="AH112" s="186">
        <v>225</v>
      </c>
      <c r="AI112" s="186">
        <v>20</v>
      </c>
    </row>
    <row r="113" spans="1:35" ht="15.75" hidden="1" customHeight="1" thickBot="1" x14ac:dyDescent="0.3">
      <c r="A113" s="482"/>
      <c r="B113" s="508"/>
      <c r="C113" s="511"/>
      <c r="D113" s="47" t="s">
        <v>412</v>
      </c>
      <c r="E113" s="48" t="s">
        <v>32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75">
        <v>0</v>
      </c>
      <c r="AH113" s="187">
        <v>225</v>
      </c>
      <c r="AI113" s="187">
        <v>20</v>
      </c>
    </row>
    <row r="114" spans="1:35" ht="15" customHeight="1" x14ac:dyDescent="0.25">
      <c r="A114" s="480">
        <v>22</v>
      </c>
      <c r="B114" s="506">
        <v>22</v>
      </c>
      <c r="C114" s="509" t="s">
        <v>3</v>
      </c>
      <c r="D114" s="43" t="s">
        <v>3</v>
      </c>
      <c r="E114" s="44" t="s">
        <v>28</v>
      </c>
      <c r="F114" s="245">
        <v>3</v>
      </c>
      <c r="G114" s="222">
        <v>4</v>
      </c>
      <c r="H114" s="222">
        <v>3</v>
      </c>
      <c r="I114" s="238">
        <v>5</v>
      </c>
      <c r="J114" s="222">
        <v>3</v>
      </c>
      <c r="K114" s="222">
        <v>3</v>
      </c>
      <c r="L114" s="241">
        <v>3</v>
      </c>
      <c r="M114" s="222">
        <v>3</v>
      </c>
      <c r="N114" s="222">
        <v>3</v>
      </c>
      <c r="O114" s="222">
        <v>3</v>
      </c>
      <c r="P114" s="222">
        <v>3</v>
      </c>
      <c r="Q114" s="236">
        <v>4</v>
      </c>
      <c r="R114" s="222">
        <v>4</v>
      </c>
      <c r="S114" s="222">
        <v>4</v>
      </c>
      <c r="T114" s="238">
        <v>6</v>
      </c>
      <c r="U114" s="236">
        <v>4</v>
      </c>
      <c r="V114" s="236">
        <v>4</v>
      </c>
      <c r="W114" s="376">
        <v>3</v>
      </c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4">
        <v>65</v>
      </c>
      <c r="AH114" s="185">
        <v>65</v>
      </c>
      <c r="AI114" s="185">
        <v>26</v>
      </c>
    </row>
    <row r="115" spans="1:35" ht="15" customHeight="1" x14ac:dyDescent="0.25">
      <c r="A115" s="481"/>
      <c r="B115" s="507"/>
      <c r="C115" s="510"/>
      <c r="D115" s="45" t="s">
        <v>3</v>
      </c>
      <c r="E115" s="46" t="s">
        <v>29</v>
      </c>
      <c r="F115" s="360">
        <v>6</v>
      </c>
      <c r="G115" s="225">
        <v>4</v>
      </c>
      <c r="H115" s="225">
        <v>3</v>
      </c>
      <c r="I115" s="239">
        <v>5</v>
      </c>
      <c r="J115" s="225">
        <v>3</v>
      </c>
      <c r="K115" s="237">
        <v>4</v>
      </c>
      <c r="L115" s="237">
        <v>5</v>
      </c>
      <c r="M115" s="235">
        <v>2</v>
      </c>
      <c r="N115" s="225">
        <v>3</v>
      </c>
      <c r="O115" s="225">
        <v>3</v>
      </c>
      <c r="P115" s="225">
        <v>3</v>
      </c>
      <c r="Q115" s="225">
        <v>3</v>
      </c>
      <c r="R115" s="237">
        <v>5</v>
      </c>
      <c r="S115" s="235">
        <v>3</v>
      </c>
      <c r="T115" s="237">
        <v>5</v>
      </c>
      <c r="U115" s="225">
        <v>3</v>
      </c>
      <c r="V115" s="235">
        <v>2</v>
      </c>
      <c r="W115" s="377">
        <v>3</v>
      </c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66">
        <v>65</v>
      </c>
      <c r="AH115" s="186">
        <v>130</v>
      </c>
      <c r="AI115" s="186">
        <v>27</v>
      </c>
    </row>
    <row r="116" spans="1:35" ht="15" customHeight="1" x14ac:dyDescent="0.25">
      <c r="A116" s="481"/>
      <c r="B116" s="507"/>
      <c r="C116" s="510"/>
      <c r="D116" s="45" t="s">
        <v>3</v>
      </c>
      <c r="E116" s="46" t="s">
        <v>30</v>
      </c>
      <c r="F116" s="240">
        <v>3</v>
      </c>
      <c r="G116" s="225">
        <v>4</v>
      </c>
      <c r="H116" s="225">
        <v>3</v>
      </c>
      <c r="I116" s="237">
        <v>4</v>
      </c>
      <c r="J116" s="235">
        <v>2</v>
      </c>
      <c r="K116" s="239">
        <v>5</v>
      </c>
      <c r="L116" s="235">
        <v>3</v>
      </c>
      <c r="M116" s="225">
        <v>3</v>
      </c>
      <c r="N116" s="235">
        <v>2</v>
      </c>
      <c r="O116" s="225">
        <v>3</v>
      </c>
      <c r="P116" s="235">
        <v>2</v>
      </c>
      <c r="Q116" s="225">
        <v>3</v>
      </c>
      <c r="R116" s="225">
        <v>4</v>
      </c>
      <c r="S116" s="235">
        <v>3</v>
      </c>
      <c r="T116" s="225">
        <v>4</v>
      </c>
      <c r="U116" s="237">
        <v>4</v>
      </c>
      <c r="V116" s="225">
        <v>3</v>
      </c>
      <c r="W116" s="377">
        <v>3</v>
      </c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66">
        <v>58</v>
      </c>
      <c r="AH116" s="186">
        <v>188</v>
      </c>
      <c r="AI116" s="186">
        <v>17</v>
      </c>
    </row>
    <row r="117" spans="1:35" ht="15.75" customHeight="1" thickBot="1" x14ac:dyDescent="0.3">
      <c r="A117" s="481"/>
      <c r="B117" s="507"/>
      <c r="C117" s="510"/>
      <c r="D117" s="45" t="s">
        <v>3</v>
      </c>
      <c r="E117" s="46" t="s">
        <v>31</v>
      </c>
      <c r="F117" s="224">
        <v>4</v>
      </c>
      <c r="G117" s="235">
        <v>3</v>
      </c>
      <c r="H117" s="237">
        <v>4</v>
      </c>
      <c r="I117" s="239">
        <v>6</v>
      </c>
      <c r="J117" s="228"/>
      <c r="K117" s="239">
        <v>7</v>
      </c>
      <c r="L117" s="235">
        <v>3</v>
      </c>
      <c r="M117" s="225">
        <v>3</v>
      </c>
      <c r="N117" s="228"/>
      <c r="O117" s="228"/>
      <c r="P117" s="239">
        <v>5</v>
      </c>
      <c r="Q117" s="225">
        <v>3</v>
      </c>
      <c r="R117" s="228"/>
      <c r="S117" s="228"/>
      <c r="T117" s="228"/>
      <c r="U117" s="228"/>
      <c r="V117" s="228"/>
      <c r="W117" s="242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66">
        <v>38</v>
      </c>
      <c r="AH117" s="186">
        <v>226</v>
      </c>
      <c r="AI117" s="186">
        <v>22</v>
      </c>
    </row>
    <row r="118" spans="1:35" ht="15.75" hidden="1" customHeight="1" thickBot="1" x14ac:dyDescent="0.3">
      <c r="A118" s="482"/>
      <c r="B118" s="508"/>
      <c r="C118" s="511"/>
      <c r="D118" s="47" t="s">
        <v>3</v>
      </c>
      <c r="E118" s="48" t="s">
        <v>32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75">
        <v>0</v>
      </c>
      <c r="AH118" s="187">
        <v>226</v>
      </c>
      <c r="AI118" s="187">
        <v>22</v>
      </c>
    </row>
    <row r="119" spans="1:35" ht="15" customHeight="1" x14ac:dyDescent="0.25">
      <c r="A119" s="480">
        <v>23</v>
      </c>
      <c r="B119" s="506">
        <v>23</v>
      </c>
      <c r="C119" s="509" t="s">
        <v>329</v>
      </c>
      <c r="D119" s="43" t="s">
        <v>329</v>
      </c>
      <c r="E119" s="44" t="s">
        <v>28</v>
      </c>
      <c r="F119" s="223">
        <v>4</v>
      </c>
      <c r="G119" s="241">
        <v>3</v>
      </c>
      <c r="H119" s="222">
        <v>3</v>
      </c>
      <c r="I119" s="238">
        <v>5</v>
      </c>
      <c r="J119" s="222">
        <v>3</v>
      </c>
      <c r="K119" s="236">
        <v>4</v>
      </c>
      <c r="L119" s="222">
        <v>4</v>
      </c>
      <c r="M119" s="236">
        <v>4</v>
      </c>
      <c r="N119" s="241">
        <v>2</v>
      </c>
      <c r="O119" s="236">
        <v>4</v>
      </c>
      <c r="P119" s="222">
        <v>3</v>
      </c>
      <c r="Q119" s="222">
        <v>3</v>
      </c>
      <c r="R119" s="236">
        <v>5</v>
      </c>
      <c r="S119" s="222">
        <v>4</v>
      </c>
      <c r="T119" s="222">
        <v>4</v>
      </c>
      <c r="U119" s="222">
        <v>3</v>
      </c>
      <c r="V119" s="236">
        <v>4</v>
      </c>
      <c r="W119" s="385">
        <v>2</v>
      </c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4">
        <v>64</v>
      </c>
      <c r="AH119" s="185">
        <v>64</v>
      </c>
      <c r="AI119" s="185">
        <v>23</v>
      </c>
    </row>
    <row r="120" spans="1:35" ht="15" customHeight="1" x14ac:dyDescent="0.25">
      <c r="A120" s="481"/>
      <c r="B120" s="507"/>
      <c r="C120" s="510"/>
      <c r="D120" s="45" t="s">
        <v>329</v>
      </c>
      <c r="E120" s="46" t="s">
        <v>29</v>
      </c>
      <c r="F120" s="224">
        <v>4</v>
      </c>
      <c r="G120" s="225">
        <v>4</v>
      </c>
      <c r="H120" s="225">
        <v>3</v>
      </c>
      <c r="I120" s="237">
        <v>4</v>
      </c>
      <c r="J120" s="225">
        <v>3</v>
      </c>
      <c r="K120" s="235">
        <v>2</v>
      </c>
      <c r="L120" s="235">
        <v>3</v>
      </c>
      <c r="M120" s="239">
        <v>6</v>
      </c>
      <c r="N120" s="225">
        <v>3</v>
      </c>
      <c r="O120" s="225">
        <v>3</v>
      </c>
      <c r="P120" s="237">
        <v>4</v>
      </c>
      <c r="Q120" s="225">
        <v>3</v>
      </c>
      <c r="R120" s="225">
        <v>4</v>
      </c>
      <c r="S120" s="235">
        <v>3</v>
      </c>
      <c r="T120" s="237">
        <v>5</v>
      </c>
      <c r="U120" s="237">
        <v>4</v>
      </c>
      <c r="V120" s="237">
        <v>4</v>
      </c>
      <c r="W120" s="379">
        <v>2</v>
      </c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66">
        <v>64</v>
      </c>
      <c r="AH120" s="186">
        <v>128</v>
      </c>
      <c r="AI120" s="186">
        <v>22</v>
      </c>
    </row>
    <row r="121" spans="1:35" ht="15" customHeight="1" x14ac:dyDescent="0.25">
      <c r="A121" s="481"/>
      <c r="B121" s="507"/>
      <c r="C121" s="510"/>
      <c r="D121" s="45" t="s">
        <v>329</v>
      </c>
      <c r="E121" s="46" t="s">
        <v>30</v>
      </c>
      <c r="F121" s="224">
        <v>4</v>
      </c>
      <c r="G121" s="235">
        <v>3</v>
      </c>
      <c r="H121" s="225">
        <v>3</v>
      </c>
      <c r="I121" s="237">
        <v>4</v>
      </c>
      <c r="J121" s="237">
        <v>4</v>
      </c>
      <c r="K121" s="239">
        <v>6</v>
      </c>
      <c r="L121" s="225">
        <v>4</v>
      </c>
      <c r="M121" s="225">
        <v>3</v>
      </c>
      <c r="N121" s="225">
        <v>3</v>
      </c>
      <c r="O121" s="225">
        <v>3</v>
      </c>
      <c r="P121" s="239">
        <v>5</v>
      </c>
      <c r="Q121" s="225">
        <v>3</v>
      </c>
      <c r="R121" s="388">
        <v>2</v>
      </c>
      <c r="S121" s="225">
        <v>4</v>
      </c>
      <c r="T121" s="225">
        <v>4</v>
      </c>
      <c r="U121" s="239">
        <v>6</v>
      </c>
      <c r="V121" s="235">
        <v>2</v>
      </c>
      <c r="W121" s="379">
        <v>2</v>
      </c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66">
        <v>65</v>
      </c>
      <c r="AH121" s="186">
        <v>193</v>
      </c>
      <c r="AI121" s="186">
        <v>26</v>
      </c>
    </row>
    <row r="122" spans="1:35" ht="15.75" customHeight="1" thickBot="1" x14ac:dyDescent="0.3">
      <c r="A122" s="481"/>
      <c r="B122" s="507"/>
      <c r="C122" s="510"/>
      <c r="D122" s="45" t="s">
        <v>329</v>
      </c>
      <c r="E122" s="46" t="s">
        <v>31</v>
      </c>
      <c r="F122" s="224">
        <v>4</v>
      </c>
      <c r="G122" s="225">
        <v>4</v>
      </c>
      <c r="H122" s="225">
        <v>3</v>
      </c>
      <c r="I122" s="239">
        <v>5</v>
      </c>
      <c r="J122" s="228"/>
      <c r="K122" s="225">
        <v>3</v>
      </c>
      <c r="L122" s="237">
        <v>5</v>
      </c>
      <c r="M122" s="225">
        <v>3</v>
      </c>
      <c r="N122" s="228"/>
      <c r="O122" s="228"/>
      <c r="P122" s="237">
        <v>4</v>
      </c>
      <c r="Q122" s="237">
        <v>4</v>
      </c>
      <c r="R122" s="228"/>
      <c r="S122" s="228"/>
      <c r="T122" s="228"/>
      <c r="U122" s="228"/>
      <c r="V122" s="228"/>
      <c r="W122" s="242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66">
        <v>35</v>
      </c>
      <c r="AH122" s="186">
        <v>228</v>
      </c>
      <c r="AI122" s="186">
        <v>23</v>
      </c>
    </row>
    <row r="123" spans="1:35" ht="15.75" hidden="1" customHeight="1" thickBot="1" x14ac:dyDescent="0.3">
      <c r="A123" s="482"/>
      <c r="B123" s="508"/>
      <c r="C123" s="511"/>
      <c r="D123" s="47" t="s">
        <v>329</v>
      </c>
      <c r="E123" s="48" t="s">
        <v>32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75">
        <v>0</v>
      </c>
      <c r="AH123" s="187">
        <v>228</v>
      </c>
      <c r="AI123" s="187">
        <v>23</v>
      </c>
    </row>
    <row r="124" spans="1:35" ht="15" customHeight="1" x14ac:dyDescent="0.25">
      <c r="A124" s="480">
        <v>24</v>
      </c>
      <c r="B124" s="506">
        <v>24</v>
      </c>
      <c r="C124" s="509" t="s">
        <v>208</v>
      </c>
      <c r="D124" s="43" t="s">
        <v>208</v>
      </c>
      <c r="E124" s="44" t="s">
        <v>28</v>
      </c>
      <c r="F124" s="245">
        <v>3</v>
      </c>
      <c r="G124" s="236">
        <v>5</v>
      </c>
      <c r="H124" s="236">
        <v>4</v>
      </c>
      <c r="I124" s="238">
        <v>5</v>
      </c>
      <c r="J124" s="222">
        <v>3</v>
      </c>
      <c r="K124" s="236">
        <v>4</v>
      </c>
      <c r="L124" s="222">
        <v>4</v>
      </c>
      <c r="M124" s="222">
        <v>3</v>
      </c>
      <c r="N124" s="222">
        <v>3</v>
      </c>
      <c r="O124" s="236">
        <v>4</v>
      </c>
      <c r="P124" s="236">
        <v>4</v>
      </c>
      <c r="Q124" s="222">
        <v>3</v>
      </c>
      <c r="R124" s="222">
        <v>4</v>
      </c>
      <c r="S124" s="241">
        <v>3</v>
      </c>
      <c r="T124" s="222">
        <v>4</v>
      </c>
      <c r="U124" s="222">
        <v>3</v>
      </c>
      <c r="V124" s="238">
        <v>5</v>
      </c>
      <c r="W124" s="376">
        <v>3</v>
      </c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4">
        <v>67</v>
      </c>
      <c r="AH124" s="185">
        <v>67</v>
      </c>
      <c r="AI124" s="185">
        <v>34</v>
      </c>
    </row>
    <row r="125" spans="1:35" ht="15" customHeight="1" x14ac:dyDescent="0.25">
      <c r="A125" s="481"/>
      <c r="B125" s="507"/>
      <c r="C125" s="510"/>
      <c r="D125" s="45" t="s">
        <v>208</v>
      </c>
      <c r="E125" s="46" t="s">
        <v>29</v>
      </c>
      <c r="F125" s="240">
        <v>3</v>
      </c>
      <c r="G125" s="237">
        <v>5</v>
      </c>
      <c r="H125" s="225">
        <v>3</v>
      </c>
      <c r="I125" s="239">
        <v>5</v>
      </c>
      <c r="J125" s="237">
        <v>4</v>
      </c>
      <c r="K125" s="225">
        <v>3</v>
      </c>
      <c r="L125" s="225">
        <v>4</v>
      </c>
      <c r="M125" s="225">
        <v>3</v>
      </c>
      <c r="N125" s="235">
        <v>2</v>
      </c>
      <c r="O125" s="225">
        <v>3</v>
      </c>
      <c r="P125" s="237">
        <v>4</v>
      </c>
      <c r="Q125" s="225">
        <v>3</v>
      </c>
      <c r="R125" s="237">
        <v>5</v>
      </c>
      <c r="S125" s="235">
        <v>3</v>
      </c>
      <c r="T125" s="225">
        <v>4</v>
      </c>
      <c r="U125" s="225">
        <v>3</v>
      </c>
      <c r="V125" s="225">
        <v>3</v>
      </c>
      <c r="W125" s="377">
        <v>3</v>
      </c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66">
        <v>63</v>
      </c>
      <c r="AH125" s="186">
        <v>130</v>
      </c>
      <c r="AI125" s="186">
        <v>27</v>
      </c>
    </row>
    <row r="126" spans="1:35" ht="15" customHeight="1" x14ac:dyDescent="0.25">
      <c r="A126" s="481"/>
      <c r="B126" s="507"/>
      <c r="C126" s="510"/>
      <c r="D126" s="45" t="s">
        <v>208</v>
      </c>
      <c r="E126" s="46" t="s">
        <v>30</v>
      </c>
      <c r="F126" s="224">
        <v>4</v>
      </c>
      <c r="G126" s="225">
        <v>4</v>
      </c>
      <c r="H126" s="237">
        <v>4</v>
      </c>
      <c r="I126" s="225">
        <v>3</v>
      </c>
      <c r="J126" s="225">
        <v>3</v>
      </c>
      <c r="K126" s="237">
        <v>4</v>
      </c>
      <c r="L126" s="225">
        <v>4</v>
      </c>
      <c r="M126" s="225">
        <v>3</v>
      </c>
      <c r="N126" s="225">
        <v>3</v>
      </c>
      <c r="O126" s="225">
        <v>3</v>
      </c>
      <c r="P126" s="225">
        <v>3</v>
      </c>
      <c r="Q126" s="225">
        <v>3</v>
      </c>
      <c r="R126" s="225">
        <v>4</v>
      </c>
      <c r="S126" s="235">
        <v>3</v>
      </c>
      <c r="T126" s="237">
        <v>5</v>
      </c>
      <c r="U126" s="225">
        <v>3</v>
      </c>
      <c r="V126" s="225">
        <v>3</v>
      </c>
      <c r="W126" s="377">
        <v>3</v>
      </c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66">
        <v>62</v>
      </c>
      <c r="AH126" s="186">
        <v>192</v>
      </c>
      <c r="AI126" s="186">
        <v>23</v>
      </c>
    </row>
    <row r="127" spans="1:35" ht="15.75" customHeight="1" thickBot="1" x14ac:dyDescent="0.3">
      <c r="A127" s="481"/>
      <c r="B127" s="507"/>
      <c r="C127" s="510"/>
      <c r="D127" s="45" t="s">
        <v>208</v>
      </c>
      <c r="E127" s="46" t="s">
        <v>31</v>
      </c>
      <c r="F127" s="224">
        <v>4</v>
      </c>
      <c r="G127" s="225">
        <v>4</v>
      </c>
      <c r="H127" s="225">
        <v>3</v>
      </c>
      <c r="I127" s="239">
        <v>5</v>
      </c>
      <c r="J127" s="228"/>
      <c r="K127" s="239">
        <v>5</v>
      </c>
      <c r="L127" s="239">
        <v>6</v>
      </c>
      <c r="M127" s="237">
        <v>4</v>
      </c>
      <c r="N127" s="228"/>
      <c r="O127" s="228"/>
      <c r="P127" s="237">
        <v>4</v>
      </c>
      <c r="Q127" s="225">
        <v>3</v>
      </c>
      <c r="R127" s="228"/>
      <c r="S127" s="228"/>
      <c r="T127" s="228"/>
      <c r="U127" s="228"/>
      <c r="V127" s="228"/>
      <c r="W127" s="242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66">
        <v>38</v>
      </c>
      <c r="AH127" s="186">
        <v>230</v>
      </c>
      <c r="AI127" s="186">
        <v>24</v>
      </c>
    </row>
    <row r="128" spans="1:35" ht="15.75" hidden="1" customHeight="1" thickBot="1" x14ac:dyDescent="0.3">
      <c r="A128" s="482"/>
      <c r="B128" s="508"/>
      <c r="C128" s="511"/>
      <c r="D128" s="47" t="s">
        <v>208</v>
      </c>
      <c r="E128" s="48" t="s">
        <v>32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75">
        <v>0</v>
      </c>
      <c r="AH128" s="187">
        <v>230</v>
      </c>
      <c r="AI128" s="187">
        <v>24</v>
      </c>
    </row>
    <row r="129" spans="1:35" ht="15" customHeight="1" x14ac:dyDescent="0.25">
      <c r="A129" s="480">
        <v>25</v>
      </c>
      <c r="B129" s="506">
        <v>25</v>
      </c>
      <c r="C129" s="509" t="s">
        <v>492</v>
      </c>
      <c r="D129" s="43" t="s">
        <v>492</v>
      </c>
      <c r="E129" s="44" t="s">
        <v>28</v>
      </c>
      <c r="F129" s="223">
        <v>4</v>
      </c>
      <c r="G129" s="222">
        <v>4</v>
      </c>
      <c r="H129" s="236">
        <v>4</v>
      </c>
      <c r="I129" s="222">
        <v>3</v>
      </c>
      <c r="J129" s="241">
        <v>2</v>
      </c>
      <c r="K129" s="241">
        <v>2</v>
      </c>
      <c r="L129" s="236">
        <v>5</v>
      </c>
      <c r="M129" s="236">
        <v>4</v>
      </c>
      <c r="N129" s="222">
        <v>3</v>
      </c>
      <c r="O129" s="222">
        <v>3</v>
      </c>
      <c r="P129" s="236">
        <v>4</v>
      </c>
      <c r="Q129" s="222">
        <v>3</v>
      </c>
      <c r="R129" s="222">
        <v>4</v>
      </c>
      <c r="S129" s="238">
        <v>6</v>
      </c>
      <c r="T129" s="238">
        <v>6</v>
      </c>
      <c r="U129" s="222">
        <v>3</v>
      </c>
      <c r="V129" s="236">
        <v>4</v>
      </c>
      <c r="W129" s="385">
        <v>2</v>
      </c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4">
        <v>66</v>
      </c>
      <c r="AH129" s="185">
        <v>66</v>
      </c>
      <c r="AI129" s="185">
        <v>30</v>
      </c>
    </row>
    <row r="130" spans="1:35" ht="15" customHeight="1" x14ac:dyDescent="0.25">
      <c r="A130" s="481"/>
      <c r="B130" s="507"/>
      <c r="C130" s="510"/>
      <c r="D130" s="45" t="s">
        <v>492</v>
      </c>
      <c r="E130" s="46" t="s">
        <v>29</v>
      </c>
      <c r="F130" s="224">
        <v>4</v>
      </c>
      <c r="G130" s="225">
        <v>4</v>
      </c>
      <c r="H130" s="237">
        <v>4</v>
      </c>
      <c r="I130" s="225">
        <v>3</v>
      </c>
      <c r="J130" s="225">
        <v>3</v>
      </c>
      <c r="K130" s="239">
        <v>5</v>
      </c>
      <c r="L130" s="239">
        <v>6</v>
      </c>
      <c r="M130" s="225">
        <v>3</v>
      </c>
      <c r="N130" s="225">
        <v>3</v>
      </c>
      <c r="O130" s="225">
        <v>3</v>
      </c>
      <c r="P130" s="225">
        <v>3</v>
      </c>
      <c r="Q130" s="225">
        <v>3</v>
      </c>
      <c r="R130" s="225">
        <v>4</v>
      </c>
      <c r="S130" s="225">
        <v>4</v>
      </c>
      <c r="T130" s="237">
        <v>5</v>
      </c>
      <c r="U130" s="235">
        <v>2</v>
      </c>
      <c r="V130" s="225">
        <v>3</v>
      </c>
      <c r="W130" s="379">
        <v>2</v>
      </c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66">
        <v>64</v>
      </c>
      <c r="AH130" s="186">
        <v>130</v>
      </c>
      <c r="AI130" s="186">
        <v>27</v>
      </c>
    </row>
    <row r="131" spans="1:35" ht="15" customHeight="1" x14ac:dyDescent="0.25">
      <c r="A131" s="481"/>
      <c r="B131" s="507"/>
      <c r="C131" s="510"/>
      <c r="D131" s="45" t="s">
        <v>492</v>
      </c>
      <c r="E131" s="46" t="s">
        <v>30</v>
      </c>
      <c r="F131" s="224">
        <v>4</v>
      </c>
      <c r="G131" s="225">
        <v>4</v>
      </c>
      <c r="H131" s="237">
        <v>4</v>
      </c>
      <c r="I131" s="239">
        <v>5</v>
      </c>
      <c r="J131" s="225">
        <v>3</v>
      </c>
      <c r="K131" s="235">
        <v>2</v>
      </c>
      <c r="L131" s="237">
        <v>5</v>
      </c>
      <c r="M131" s="237">
        <v>4</v>
      </c>
      <c r="N131" s="225">
        <v>3</v>
      </c>
      <c r="O131" s="225">
        <v>3</v>
      </c>
      <c r="P131" s="237">
        <v>4</v>
      </c>
      <c r="Q131" s="225">
        <v>3</v>
      </c>
      <c r="R131" s="235">
        <v>3</v>
      </c>
      <c r="S131" s="235">
        <v>3</v>
      </c>
      <c r="T131" s="237">
        <v>5</v>
      </c>
      <c r="U131" s="235">
        <v>2</v>
      </c>
      <c r="V131" s="235">
        <v>2</v>
      </c>
      <c r="W131" s="377">
        <v>3</v>
      </c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66">
        <v>62</v>
      </c>
      <c r="AH131" s="186">
        <v>192</v>
      </c>
      <c r="AI131" s="186">
        <v>23</v>
      </c>
    </row>
    <row r="132" spans="1:35" ht="15.75" customHeight="1" thickBot="1" x14ac:dyDescent="0.3">
      <c r="A132" s="481"/>
      <c r="B132" s="507"/>
      <c r="C132" s="510"/>
      <c r="D132" s="45" t="s">
        <v>492</v>
      </c>
      <c r="E132" s="46" t="s">
        <v>31</v>
      </c>
      <c r="F132" s="359">
        <v>5</v>
      </c>
      <c r="G132" s="237">
        <v>5</v>
      </c>
      <c r="H132" s="237">
        <v>4</v>
      </c>
      <c r="I132" s="239">
        <v>6</v>
      </c>
      <c r="J132" s="228"/>
      <c r="K132" s="239">
        <v>7</v>
      </c>
      <c r="L132" s="235">
        <v>3</v>
      </c>
      <c r="M132" s="235">
        <v>2</v>
      </c>
      <c r="N132" s="228"/>
      <c r="O132" s="228"/>
      <c r="P132" s="237">
        <v>4</v>
      </c>
      <c r="Q132" s="225">
        <v>3</v>
      </c>
      <c r="R132" s="228"/>
      <c r="S132" s="228"/>
      <c r="T132" s="228"/>
      <c r="U132" s="228"/>
      <c r="V132" s="228"/>
      <c r="W132" s="242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66">
        <v>39</v>
      </c>
      <c r="AH132" s="186">
        <v>231</v>
      </c>
      <c r="AI132" s="186">
        <v>25</v>
      </c>
    </row>
    <row r="133" spans="1:35" ht="15.75" hidden="1" customHeight="1" thickBot="1" x14ac:dyDescent="0.3">
      <c r="A133" s="482"/>
      <c r="B133" s="508"/>
      <c r="C133" s="511"/>
      <c r="D133" s="47" t="s">
        <v>492</v>
      </c>
      <c r="E133" s="48" t="s">
        <v>32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75">
        <v>0</v>
      </c>
      <c r="AH133" s="187">
        <v>231</v>
      </c>
      <c r="AI133" s="187">
        <v>25</v>
      </c>
    </row>
    <row r="134" spans="1:35" ht="15" customHeight="1" x14ac:dyDescent="0.25">
      <c r="A134" s="480">
        <v>26</v>
      </c>
      <c r="B134" s="506">
        <v>25</v>
      </c>
      <c r="C134" s="509" t="s">
        <v>493</v>
      </c>
      <c r="D134" s="43" t="s">
        <v>493</v>
      </c>
      <c r="E134" s="44" t="s">
        <v>28</v>
      </c>
      <c r="F134" s="384">
        <v>6</v>
      </c>
      <c r="G134" s="222">
        <v>4</v>
      </c>
      <c r="H134" s="222">
        <v>3</v>
      </c>
      <c r="I134" s="236">
        <v>4</v>
      </c>
      <c r="J134" s="238">
        <v>5</v>
      </c>
      <c r="K134" s="238">
        <v>5</v>
      </c>
      <c r="L134" s="241">
        <v>3</v>
      </c>
      <c r="M134" s="238">
        <v>6</v>
      </c>
      <c r="N134" s="222">
        <v>3</v>
      </c>
      <c r="O134" s="222">
        <v>3</v>
      </c>
      <c r="P134" s="222">
        <v>3</v>
      </c>
      <c r="Q134" s="222">
        <v>3</v>
      </c>
      <c r="R134" s="236">
        <v>5</v>
      </c>
      <c r="S134" s="222">
        <v>4</v>
      </c>
      <c r="T134" s="222">
        <v>4</v>
      </c>
      <c r="U134" s="222">
        <v>3</v>
      </c>
      <c r="V134" s="222">
        <v>3</v>
      </c>
      <c r="W134" s="376">
        <v>3</v>
      </c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4">
        <v>70</v>
      </c>
      <c r="AH134" s="185">
        <v>70</v>
      </c>
      <c r="AI134" s="185">
        <v>41</v>
      </c>
    </row>
    <row r="135" spans="1:35" ht="15" customHeight="1" x14ac:dyDescent="0.25">
      <c r="A135" s="481"/>
      <c r="B135" s="507"/>
      <c r="C135" s="510"/>
      <c r="D135" s="45" t="s">
        <v>493</v>
      </c>
      <c r="E135" s="46" t="s">
        <v>29</v>
      </c>
      <c r="F135" s="224">
        <v>4</v>
      </c>
      <c r="G135" s="235">
        <v>3</v>
      </c>
      <c r="H135" s="225">
        <v>3</v>
      </c>
      <c r="I135" s="239">
        <v>5</v>
      </c>
      <c r="J135" s="237">
        <v>4</v>
      </c>
      <c r="K135" s="235">
        <v>2</v>
      </c>
      <c r="L135" s="225">
        <v>4</v>
      </c>
      <c r="M135" s="225">
        <v>3</v>
      </c>
      <c r="N135" s="235">
        <v>2</v>
      </c>
      <c r="O135" s="237">
        <v>4</v>
      </c>
      <c r="P135" s="237">
        <v>4</v>
      </c>
      <c r="Q135" s="235">
        <v>2</v>
      </c>
      <c r="R135" s="237">
        <v>5</v>
      </c>
      <c r="S135" s="235">
        <v>3</v>
      </c>
      <c r="T135" s="237">
        <v>5</v>
      </c>
      <c r="U135" s="225">
        <v>3</v>
      </c>
      <c r="V135" s="225">
        <v>3</v>
      </c>
      <c r="W135" s="379">
        <v>2</v>
      </c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66">
        <v>61</v>
      </c>
      <c r="AH135" s="186">
        <v>131</v>
      </c>
      <c r="AI135" s="186">
        <v>31</v>
      </c>
    </row>
    <row r="136" spans="1:35" ht="15" customHeight="1" x14ac:dyDescent="0.25">
      <c r="A136" s="481"/>
      <c r="B136" s="507"/>
      <c r="C136" s="510"/>
      <c r="D136" s="45" t="s">
        <v>493</v>
      </c>
      <c r="E136" s="46" t="s">
        <v>30</v>
      </c>
      <c r="F136" s="224">
        <v>4</v>
      </c>
      <c r="G136" s="225">
        <v>4</v>
      </c>
      <c r="H136" s="225">
        <v>3</v>
      </c>
      <c r="I136" s="237">
        <v>4</v>
      </c>
      <c r="J136" s="239">
        <v>6</v>
      </c>
      <c r="K136" s="235">
        <v>2</v>
      </c>
      <c r="L136" s="225">
        <v>4</v>
      </c>
      <c r="M136" s="225">
        <v>3</v>
      </c>
      <c r="N136" s="237">
        <v>4</v>
      </c>
      <c r="O136" s="225">
        <v>3</v>
      </c>
      <c r="P136" s="225">
        <v>3</v>
      </c>
      <c r="Q136" s="235">
        <v>2</v>
      </c>
      <c r="R136" s="237">
        <v>5</v>
      </c>
      <c r="S136" s="225">
        <v>4</v>
      </c>
      <c r="T136" s="225">
        <v>4</v>
      </c>
      <c r="U136" s="225">
        <v>3</v>
      </c>
      <c r="V136" s="235">
        <v>2</v>
      </c>
      <c r="W136" s="377">
        <v>3</v>
      </c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66">
        <v>63</v>
      </c>
      <c r="AH136" s="186">
        <v>194</v>
      </c>
      <c r="AI136" s="186">
        <v>27</v>
      </c>
    </row>
    <row r="137" spans="1:35" ht="15.75" customHeight="1" thickBot="1" x14ac:dyDescent="0.3">
      <c r="A137" s="481"/>
      <c r="B137" s="507"/>
      <c r="C137" s="510"/>
      <c r="D137" s="45" t="s">
        <v>493</v>
      </c>
      <c r="E137" s="46" t="s">
        <v>31</v>
      </c>
      <c r="F137" s="240">
        <v>3</v>
      </c>
      <c r="G137" s="225">
        <v>4</v>
      </c>
      <c r="H137" s="237">
        <v>4</v>
      </c>
      <c r="I137" s="239">
        <v>5</v>
      </c>
      <c r="J137" s="228"/>
      <c r="K137" s="235">
        <v>2</v>
      </c>
      <c r="L137" s="239">
        <v>7</v>
      </c>
      <c r="M137" s="225">
        <v>3</v>
      </c>
      <c r="N137" s="228"/>
      <c r="O137" s="228"/>
      <c r="P137" s="239">
        <v>5</v>
      </c>
      <c r="Q137" s="237">
        <v>4</v>
      </c>
      <c r="R137" s="228"/>
      <c r="S137" s="228"/>
      <c r="T137" s="228"/>
      <c r="U137" s="228"/>
      <c r="V137" s="228"/>
      <c r="W137" s="242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66">
        <v>37</v>
      </c>
      <c r="AH137" s="186">
        <v>231</v>
      </c>
      <c r="AI137" s="186">
        <v>25</v>
      </c>
    </row>
    <row r="138" spans="1:35" ht="15.75" hidden="1" customHeight="1" thickBot="1" x14ac:dyDescent="0.3">
      <c r="A138" s="482"/>
      <c r="B138" s="508"/>
      <c r="C138" s="511"/>
      <c r="D138" s="47" t="s">
        <v>493</v>
      </c>
      <c r="E138" s="48" t="s">
        <v>32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75">
        <v>0</v>
      </c>
      <c r="AH138" s="187">
        <v>231</v>
      </c>
      <c r="AI138" s="187">
        <v>25</v>
      </c>
    </row>
    <row r="139" spans="1:35" ht="15" customHeight="1" x14ac:dyDescent="0.25">
      <c r="A139" s="480">
        <v>27</v>
      </c>
      <c r="B139" s="506">
        <v>27</v>
      </c>
      <c r="C139" s="509" t="s">
        <v>17</v>
      </c>
      <c r="D139" s="43" t="s">
        <v>17</v>
      </c>
      <c r="E139" s="44" t="s">
        <v>28</v>
      </c>
      <c r="F139" s="223">
        <v>4</v>
      </c>
      <c r="G139" s="222">
        <v>4</v>
      </c>
      <c r="H139" s="222">
        <v>3</v>
      </c>
      <c r="I139" s="238">
        <v>5</v>
      </c>
      <c r="J139" s="222">
        <v>3</v>
      </c>
      <c r="K139" s="241">
        <v>2</v>
      </c>
      <c r="L139" s="241">
        <v>3</v>
      </c>
      <c r="M139" s="222">
        <v>3</v>
      </c>
      <c r="N139" s="241">
        <v>2</v>
      </c>
      <c r="O139" s="236">
        <v>4</v>
      </c>
      <c r="P139" s="241">
        <v>2</v>
      </c>
      <c r="Q139" s="222">
        <v>3</v>
      </c>
      <c r="R139" s="222">
        <v>4</v>
      </c>
      <c r="S139" s="236">
        <v>5</v>
      </c>
      <c r="T139" s="238">
        <v>7</v>
      </c>
      <c r="U139" s="236">
        <v>4</v>
      </c>
      <c r="V139" s="236">
        <v>4</v>
      </c>
      <c r="W139" s="376">
        <v>3</v>
      </c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4">
        <v>65</v>
      </c>
      <c r="AH139" s="185">
        <v>65</v>
      </c>
      <c r="AI139" s="185">
        <v>26</v>
      </c>
    </row>
    <row r="140" spans="1:35" ht="15" customHeight="1" x14ac:dyDescent="0.25">
      <c r="A140" s="481"/>
      <c r="B140" s="507"/>
      <c r="C140" s="510"/>
      <c r="D140" s="45" t="s">
        <v>17</v>
      </c>
      <c r="E140" s="46" t="s">
        <v>29</v>
      </c>
      <c r="F140" s="224">
        <v>4</v>
      </c>
      <c r="G140" s="225">
        <v>4</v>
      </c>
      <c r="H140" s="225">
        <v>3</v>
      </c>
      <c r="I140" s="237">
        <v>4</v>
      </c>
      <c r="J140" s="225">
        <v>3</v>
      </c>
      <c r="K140" s="235">
        <v>2</v>
      </c>
      <c r="L140" s="235">
        <v>3</v>
      </c>
      <c r="M140" s="225">
        <v>3</v>
      </c>
      <c r="N140" s="235">
        <v>2</v>
      </c>
      <c r="O140" s="225">
        <v>3</v>
      </c>
      <c r="P140" s="225">
        <v>3</v>
      </c>
      <c r="Q140" s="237">
        <v>4</v>
      </c>
      <c r="R140" s="225">
        <v>4</v>
      </c>
      <c r="S140" s="225">
        <v>4</v>
      </c>
      <c r="T140" s="237">
        <v>5</v>
      </c>
      <c r="U140" s="237">
        <v>4</v>
      </c>
      <c r="V140" s="225">
        <v>3</v>
      </c>
      <c r="W140" s="378">
        <v>4</v>
      </c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66">
        <v>62</v>
      </c>
      <c r="AH140" s="186">
        <v>127</v>
      </c>
      <c r="AI140" s="186">
        <v>21</v>
      </c>
    </row>
    <row r="141" spans="1:35" ht="15" customHeight="1" x14ac:dyDescent="0.25">
      <c r="A141" s="481"/>
      <c r="B141" s="507"/>
      <c r="C141" s="510"/>
      <c r="D141" s="45" t="s">
        <v>17</v>
      </c>
      <c r="E141" s="46" t="s">
        <v>30</v>
      </c>
      <c r="F141" s="224">
        <v>4</v>
      </c>
      <c r="G141" s="225">
        <v>4</v>
      </c>
      <c r="H141" s="225">
        <v>3</v>
      </c>
      <c r="I141" s="237">
        <v>4</v>
      </c>
      <c r="J141" s="237">
        <v>4</v>
      </c>
      <c r="K141" s="225">
        <v>3</v>
      </c>
      <c r="L141" s="225">
        <v>4</v>
      </c>
      <c r="M141" s="237">
        <v>4</v>
      </c>
      <c r="N141" s="235">
        <v>2</v>
      </c>
      <c r="O141" s="235">
        <v>2</v>
      </c>
      <c r="P141" s="237">
        <v>4</v>
      </c>
      <c r="Q141" s="239">
        <v>5</v>
      </c>
      <c r="R141" s="225">
        <v>4</v>
      </c>
      <c r="S141" s="235">
        <v>3</v>
      </c>
      <c r="T141" s="225">
        <v>4</v>
      </c>
      <c r="U141" s="237">
        <v>4</v>
      </c>
      <c r="V141" s="237">
        <v>4</v>
      </c>
      <c r="W141" s="379">
        <v>2</v>
      </c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66">
        <v>64</v>
      </c>
      <c r="AH141" s="186">
        <v>191</v>
      </c>
      <c r="AI141" s="186">
        <v>22</v>
      </c>
    </row>
    <row r="142" spans="1:35" ht="15.75" customHeight="1" thickBot="1" x14ac:dyDescent="0.3">
      <c r="A142" s="481"/>
      <c r="B142" s="507"/>
      <c r="C142" s="510"/>
      <c r="D142" s="45" t="s">
        <v>17</v>
      </c>
      <c r="E142" s="46" t="s">
        <v>31</v>
      </c>
      <c r="F142" s="359">
        <v>5</v>
      </c>
      <c r="G142" s="225">
        <v>4</v>
      </c>
      <c r="H142" s="237">
        <v>4</v>
      </c>
      <c r="I142" s="239">
        <v>6</v>
      </c>
      <c r="J142" s="228"/>
      <c r="K142" s="239">
        <v>8</v>
      </c>
      <c r="L142" s="237">
        <v>5</v>
      </c>
      <c r="M142" s="225">
        <v>3</v>
      </c>
      <c r="N142" s="228"/>
      <c r="O142" s="228"/>
      <c r="P142" s="225">
        <v>3</v>
      </c>
      <c r="Q142" s="225">
        <v>3</v>
      </c>
      <c r="R142" s="228"/>
      <c r="S142" s="228"/>
      <c r="T142" s="228"/>
      <c r="U142" s="228"/>
      <c r="V142" s="228"/>
      <c r="W142" s="242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66">
        <v>41</v>
      </c>
      <c r="AH142" s="186">
        <v>232</v>
      </c>
      <c r="AI142" s="186">
        <v>27</v>
      </c>
    </row>
    <row r="143" spans="1:35" ht="15.75" hidden="1" customHeight="1" thickBot="1" x14ac:dyDescent="0.3">
      <c r="A143" s="482"/>
      <c r="B143" s="508"/>
      <c r="C143" s="511"/>
      <c r="D143" s="47" t="s">
        <v>17</v>
      </c>
      <c r="E143" s="48" t="s">
        <v>32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75">
        <v>0</v>
      </c>
      <c r="AH143" s="187">
        <v>232</v>
      </c>
      <c r="AI143" s="187">
        <v>27</v>
      </c>
    </row>
    <row r="144" spans="1:35" ht="15" customHeight="1" x14ac:dyDescent="0.25">
      <c r="A144" s="480">
        <v>28</v>
      </c>
      <c r="B144" s="506">
        <v>28</v>
      </c>
      <c r="C144" s="509" t="s">
        <v>209</v>
      </c>
      <c r="D144" s="43" t="s">
        <v>209</v>
      </c>
      <c r="E144" s="44" t="s">
        <v>28</v>
      </c>
      <c r="F144" s="223">
        <v>4</v>
      </c>
      <c r="G144" s="222">
        <v>4</v>
      </c>
      <c r="H144" s="222">
        <v>3</v>
      </c>
      <c r="I144" s="238">
        <v>5</v>
      </c>
      <c r="J144" s="236">
        <v>4</v>
      </c>
      <c r="K144" s="241">
        <v>2</v>
      </c>
      <c r="L144" s="236">
        <v>5</v>
      </c>
      <c r="M144" s="222">
        <v>3</v>
      </c>
      <c r="N144" s="241">
        <v>2</v>
      </c>
      <c r="O144" s="236">
        <v>4</v>
      </c>
      <c r="P144" s="236">
        <v>4</v>
      </c>
      <c r="Q144" s="222">
        <v>3</v>
      </c>
      <c r="R144" s="222">
        <v>4</v>
      </c>
      <c r="S144" s="222">
        <v>4</v>
      </c>
      <c r="T144" s="238">
        <v>7</v>
      </c>
      <c r="U144" s="236">
        <v>4</v>
      </c>
      <c r="V144" s="241">
        <v>2</v>
      </c>
      <c r="W144" s="385">
        <v>2</v>
      </c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4">
        <v>66</v>
      </c>
      <c r="AH144" s="185">
        <v>66</v>
      </c>
      <c r="AI144" s="185">
        <v>30</v>
      </c>
    </row>
    <row r="145" spans="1:35" ht="15" customHeight="1" x14ac:dyDescent="0.25">
      <c r="A145" s="481"/>
      <c r="B145" s="507"/>
      <c r="C145" s="510"/>
      <c r="D145" s="45" t="s">
        <v>209</v>
      </c>
      <c r="E145" s="46" t="s">
        <v>29</v>
      </c>
      <c r="F145" s="224">
        <v>4</v>
      </c>
      <c r="G145" s="235">
        <v>3</v>
      </c>
      <c r="H145" s="225">
        <v>3</v>
      </c>
      <c r="I145" s="237">
        <v>4</v>
      </c>
      <c r="J145" s="237">
        <v>4</v>
      </c>
      <c r="K145" s="235">
        <v>2</v>
      </c>
      <c r="L145" s="225">
        <v>4</v>
      </c>
      <c r="M145" s="225">
        <v>3</v>
      </c>
      <c r="N145" s="237">
        <v>4</v>
      </c>
      <c r="O145" s="235">
        <v>2</v>
      </c>
      <c r="P145" s="239">
        <v>6</v>
      </c>
      <c r="Q145" s="235">
        <v>2</v>
      </c>
      <c r="R145" s="225">
        <v>4</v>
      </c>
      <c r="S145" s="225">
        <v>4</v>
      </c>
      <c r="T145" s="237">
        <v>5</v>
      </c>
      <c r="U145" s="225">
        <v>3</v>
      </c>
      <c r="V145" s="225">
        <v>3</v>
      </c>
      <c r="W145" s="377">
        <v>3</v>
      </c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66">
        <v>63</v>
      </c>
      <c r="AH145" s="186">
        <v>129</v>
      </c>
      <c r="AI145" s="186">
        <v>25</v>
      </c>
    </row>
    <row r="146" spans="1:35" ht="15" customHeight="1" x14ac:dyDescent="0.25">
      <c r="A146" s="481"/>
      <c r="B146" s="507"/>
      <c r="C146" s="510"/>
      <c r="D146" s="45" t="s">
        <v>209</v>
      </c>
      <c r="E146" s="46" t="s">
        <v>30</v>
      </c>
      <c r="F146" s="224">
        <v>4</v>
      </c>
      <c r="G146" s="225">
        <v>4</v>
      </c>
      <c r="H146" s="225">
        <v>3</v>
      </c>
      <c r="I146" s="225">
        <v>3</v>
      </c>
      <c r="J146" s="225">
        <v>3</v>
      </c>
      <c r="K146" s="239">
        <v>5</v>
      </c>
      <c r="L146" s="235">
        <v>3</v>
      </c>
      <c r="M146" s="225">
        <v>3</v>
      </c>
      <c r="N146" s="235">
        <v>2</v>
      </c>
      <c r="O146" s="225">
        <v>3</v>
      </c>
      <c r="P146" s="239">
        <v>5</v>
      </c>
      <c r="Q146" s="235">
        <v>2</v>
      </c>
      <c r="R146" s="225">
        <v>4</v>
      </c>
      <c r="S146" s="225">
        <v>4</v>
      </c>
      <c r="T146" s="225">
        <v>4</v>
      </c>
      <c r="U146" s="237">
        <v>4</v>
      </c>
      <c r="V146" s="225">
        <v>3</v>
      </c>
      <c r="W146" s="379">
        <v>2</v>
      </c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66">
        <v>61</v>
      </c>
      <c r="AH146" s="186">
        <v>190</v>
      </c>
      <c r="AI146" s="186">
        <v>20</v>
      </c>
    </row>
    <row r="147" spans="1:35" ht="15.75" customHeight="1" thickBot="1" x14ac:dyDescent="0.3">
      <c r="A147" s="481"/>
      <c r="B147" s="507"/>
      <c r="C147" s="510"/>
      <c r="D147" s="45" t="s">
        <v>209</v>
      </c>
      <c r="E147" s="46" t="s">
        <v>31</v>
      </c>
      <c r="F147" s="224">
        <v>4</v>
      </c>
      <c r="G147" s="225">
        <v>4</v>
      </c>
      <c r="H147" s="237">
        <v>4</v>
      </c>
      <c r="I147" s="239">
        <v>5</v>
      </c>
      <c r="J147" s="228"/>
      <c r="K147" s="239">
        <v>11</v>
      </c>
      <c r="L147" s="239">
        <v>6</v>
      </c>
      <c r="M147" s="237">
        <v>4</v>
      </c>
      <c r="N147" s="228"/>
      <c r="O147" s="228"/>
      <c r="P147" s="237">
        <v>4</v>
      </c>
      <c r="Q147" s="225">
        <v>3</v>
      </c>
      <c r="R147" s="228"/>
      <c r="S147" s="228"/>
      <c r="T147" s="228"/>
      <c r="U147" s="228"/>
      <c r="V147" s="228"/>
      <c r="W147" s="242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66">
        <v>45</v>
      </c>
      <c r="AH147" s="186">
        <v>235</v>
      </c>
      <c r="AI147" s="186">
        <v>28</v>
      </c>
    </row>
    <row r="148" spans="1:35" ht="15.75" hidden="1" customHeight="1" thickBot="1" x14ac:dyDescent="0.3">
      <c r="A148" s="482"/>
      <c r="B148" s="508"/>
      <c r="C148" s="511"/>
      <c r="D148" s="47" t="s">
        <v>209</v>
      </c>
      <c r="E148" s="48" t="s">
        <v>32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75">
        <v>0</v>
      </c>
      <c r="AH148" s="187">
        <v>235</v>
      </c>
      <c r="AI148" s="187">
        <v>28</v>
      </c>
    </row>
    <row r="149" spans="1:35" ht="15" customHeight="1" x14ac:dyDescent="0.25">
      <c r="A149" s="480">
        <v>29</v>
      </c>
      <c r="B149" s="506">
        <v>29</v>
      </c>
      <c r="C149" s="509" t="s">
        <v>204</v>
      </c>
      <c r="D149" s="43" t="s">
        <v>204</v>
      </c>
      <c r="E149" s="44" t="s">
        <v>28</v>
      </c>
      <c r="F149" s="223">
        <v>4</v>
      </c>
      <c r="G149" s="241">
        <v>3</v>
      </c>
      <c r="H149" s="238">
        <v>5</v>
      </c>
      <c r="I149" s="238">
        <v>5</v>
      </c>
      <c r="J149" s="222">
        <v>3</v>
      </c>
      <c r="K149" s="241">
        <v>2</v>
      </c>
      <c r="L149" s="236">
        <v>5</v>
      </c>
      <c r="M149" s="222">
        <v>3</v>
      </c>
      <c r="N149" s="241">
        <v>2</v>
      </c>
      <c r="O149" s="222">
        <v>3</v>
      </c>
      <c r="P149" s="236">
        <v>4</v>
      </c>
      <c r="Q149" s="236">
        <v>4</v>
      </c>
      <c r="R149" s="222">
        <v>4</v>
      </c>
      <c r="S149" s="236">
        <v>5</v>
      </c>
      <c r="T149" s="222">
        <v>4</v>
      </c>
      <c r="U149" s="236">
        <v>4</v>
      </c>
      <c r="V149" s="222">
        <v>3</v>
      </c>
      <c r="W149" s="385">
        <v>2</v>
      </c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4">
        <v>65</v>
      </c>
      <c r="AH149" s="185">
        <v>65</v>
      </c>
      <c r="AI149" s="185">
        <v>26</v>
      </c>
    </row>
    <row r="150" spans="1:35" ht="15" customHeight="1" x14ac:dyDescent="0.25">
      <c r="A150" s="481"/>
      <c r="B150" s="507"/>
      <c r="C150" s="510"/>
      <c r="D150" s="45" t="s">
        <v>204</v>
      </c>
      <c r="E150" s="46" t="s">
        <v>29</v>
      </c>
      <c r="F150" s="224">
        <v>4</v>
      </c>
      <c r="G150" s="225">
        <v>4</v>
      </c>
      <c r="H150" s="225">
        <v>3</v>
      </c>
      <c r="I150" s="237">
        <v>4</v>
      </c>
      <c r="J150" s="225">
        <v>3</v>
      </c>
      <c r="K150" s="239">
        <v>6</v>
      </c>
      <c r="L150" s="225">
        <v>4</v>
      </c>
      <c r="M150" s="225">
        <v>3</v>
      </c>
      <c r="N150" s="235">
        <v>2</v>
      </c>
      <c r="O150" s="225">
        <v>3</v>
      </c>
      <c r="P150" s="225">
        <v>3</v>
      </c>
      <c r="Q150" s="237">
        <v>4</v>
      </c>
      <c r="R150" s="225">
        <v>4</v>
      </c>
      <c r="S150" s="225">
        <v>4</v>
      </c>
      <c r="T150" s="225">
        <v>4</v>
      </c>
      <c r="U150" s="225">
        <v>3</v>
      </c>
      <c r="V150" s="225">
        <v>3</v>
      </c>
      <c r="W150" s="379">
        <v>2</v>
      </c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66">
        <v>63</v>
      </c>
      <c r="AH150" s="186">
        <v>128</v>
      </c>
      <c r="AI150" s="186">
        <v>22</v>
      </c>
    </row>
    <row r="151" spans="1:35" ht="15" customHeight="1" x14ac:dyDescent="0.25">
      <c r="A151" s="481"/>
      <c r="B151" s="507"/>
      <c r="C151" s="510"/>
      <c r="D151" s="45" t="s">
        <v>204</v>
      </c>
      <c r="E151" s="46" t="s">
        <v>30</v>
      </c>
      <c r="F151" s="224">
        <v>4</v>
      </c>
      <c r="G151" s="235">
        <v>3</v>
      </c>
      <c r="H151" s="225">
        <v>3</v>
      </c>
      <c r="I151" s="225">
        <v>3</v>
      </c>
      <c r="J151" s="225">
        <v>3</v>
      </c>
      <c r="K151" s="239">
        <v>7</v>
      </c>
      <c r="L151" s="225">
        <v>4</v>
      </c>
      <c r="M151" s="225">
        <v>3</v>
      </c>
      <c r="N151" s="225">
        <v>3</v>
      </c>
      <c r="O151" s="225">
        <v>3</v>
      </c>
      <c r="P151" s="237">
        <v>4</v>
      </c>
      <c r="Q151" s="225">
        <v>3</v>
      </c>
      <c r="R151" s="239">
        <v>6</v>
      </c>
      <c r="S151" s="225">
        <v>4</v>
      </c>
      <c r="T151" s="225">
        <v>4</v>
      </c>
      <c r="U151" s="225">
        <v>3</v>
      </c>
      <c r="V151" s="225">
        <v>3</v>
      </c>
      <c r="W151" s="377">
        <v>3</v>
      </c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66">
        <v>66</v>
      </c>
      <c r="AH151" s="186">
        <v>194</v>
      </c>
      <c r="AI151" s="186">
        <v>27</v>
      </c>
    </row>
    <row r="152" spans="1:35" ht="15.75" customHeight="1" thickBot="1" x14ac:dyDescent="0.3">
      <c r="A152" s="481"/>
      <c r="B152" s="507"/>
      <c r="C152" s="510"/>
      <c r="D152" s="45" t="s">
        <v>204</v>
      </c>
      <c r="E152" s="46" t="s">
        <v>31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2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66">
        <v>0</v>
      </c>
      <c r="AH152" s="186">
        <v>194</v>
      </c>
      <c r="AI152" s="186">
        <v>29</v>
      </c>
    </row>
    <row r="153" spans="1:35" ht="15.75" hidden="1" customHeight="1" thickBot="1" x14ac:dyDescent="0.3">
      <c r="A153" s="482"/>
      <c r="B153" s="508"/>
      <c r="C153" s="511"/>
      <c r="D153" s="47" t="s">
        <v>204</v>
      </c>
      <c r="E153" s="48" t="s">
        <v>32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75">
        <v>0</v>
      </c>
      <c r="AH153" s="187">
        <v>194</v>
      </c>
      <c r="AI153" s="187">
        <v>29</v>
      </c>
    </row>
    <row r="154" spans="1:35" ht="15" customHeight="1" x14ac:dyDescent="0.25">
      <c r="A154" s="480">
        <v>30</v>
      </c>
      <c r="B154" s="506">
        <v>30</v>
      </c>
      <c r="C154" s="509" t="s">
        <v>693</v>
      </c>
      <c r="D154" s="43" t="s">
        <v>693</v>
      </c>
      <c r="E154" s="44" t="s">
        <v>28</v>
      </c>
      <c r="F154" s="384">
        <v>6</v>
      </c>
      <c r="G154" s="222">
        <v>4</v>
      </c>
      <c r="H154" s="236">
        <v>4</v>
      </c>
      <c r="I154" s="238">
        <v>5</v>
      </c>
      <c r="J154" s="222">
        <v>3</v>
      </c>
      <c r="K154" s="241">
        <v>2</v>
      </c>
      <c r="L154" s="236">
        <v>5</v>
      </c>
      <c r="M154" s="222">
        <v>3</v>
      </c>
      <c r="N154" s="241">
        <v>2</v>
      </c>
      <c r="O154" s="236">
        <v>4</v>
      </c>
      <c r="P154" s="241">
        <v>2</v>
      </c>
      <c r="Q154" s="222">
        <v>3</v>
      </c>
      <c r="R154" s="236">
        <v>5</v>
      </c>
      <c r="S154" s="236">
        <v>5</v>
      </c>
      <c r="T154" s="238">
        <v>6</v>
      </c>
      <c r="U154" s="222">
        <v>3</v>
      </c>
      <c r="V154" s="222">
        <v>3</v>
      </c>
      <c r="W154" s="376">
        <v>3</v>
      </c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4">
        <v>68</v>
      </c>
      <c r="AH154" s="185">
        <v>68</v>
      </c>
      <c r="AI154" s="185">
        <v>37</v>
      </c>
    </row>
    <row r="155" spans="1:35" ht="15" customHeight="1" x14ac:dyDescent="0.25">
      <c r="A155" s="481"/>
      <c r="B155" s="507"/>
      <c r="C155" s="510"/>
      <c r="D155" s="45" t="s">
        <v>693</v>
      </c>
      <c r="E155" s="46" t="s">
        <v>29</v>
      </c>
      <c r="F155" s="240">
        <v>3</v>
      </c>
      <c r="G155" s="225">
        <v>4</v>
      </c>
      <c r="H155" s="237">
        <v>4</v>
      </c>
      <c r="I155" s="237">
        <v>4</v>
      </c>
      <c r="J155" s="225">
        <v>3</v>
      </c>
      <c r="K155" s="237">
        <v>4</v>
      </c>
      <c r="L155" s="237">
        <v>5</v>
      </c>
      <c r="M155" s="237">
        <v>4</v>
      </c>
      <c r="N155" s="225">
        <v>3</v>
      </c>
      <c r="O155" s="225">
        <v>3</v>
      </c>
      <c r="P155" s="225">
        <v>3</v>
      </c>
      <c r="Q155" s="235">
        <v>2</v>
      </c>
      <c r="R155" s="235">
        <v>3</v>
      </c>
      <c r="S155" s="237">
        <v>5</v>
      </c>
      <c r="T155" s="237">
        <v>5</v>
      </c>
      <c r="U155" s="237">
        <v>4</v>
      </c>
      <c r="V155" s="235">
        <v>2</v>
      </c>
      <c r="W155" s="377">
        <v>3</v>
      </c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66">
        <v>64</v>
      </c>
      <c r="AH155" s="186">
        <v>132</v>
      </c>
      <c r="AI155" s="186">
        <v>33</v>
      </c>
    </row>
    <row r="156" spans="1:35" ht="15" customHeight="1" x14ac:dyDescent="0.25">
      <c r="A156" s="481"/>
      <c r="B156" s="507"/>
      <c r="C156" s="510"/>
      <c r="D156" s="45" t="s">
        <v>693</v>
      </c>
      <c r="E156" s="46" t="s">
        <v>30</v>
      </c>
      <c r="F156" s="359">
        <v>5</v>
      </c>
      <c r="G156" s="237">
        <v>5</v>
      </c>
      <c r="H156" s="225">
        <v>3</v>
      </c>
      <c r="I156" s="237">
        <v>4</v>
      </c>
      <c r="J156" s="225">
        <v>3</v>
      </c>
      <c r="K156" s="235">
        <v>2</v>
      </c>
      <c r="L156" s="239">
        <v>6</v>
      </c>
      <c r="M156" s="237">
        <v>4</v>
      </c>
      <c r="N156" s="225">
        <v>3</v>
      </c>
      <c r="O156" s="225">
        <v>3</v>
      </c>
      <c r="P156" s="235">
        <v>2</v>
      </c>
      <c r="Q156" s="225">
        <v>3</v>
      </c>
      <c r="R156" s="225">
        <v>4</v>
      </c>
      <c r="S156" s="225">
        <v>4</v>
      </c>
      <c r="T156" s="239">
        <v>6</v>
      </c>
      <c r="U156" s="225">
        <v>3</v>
      </c>
      <c r="V156" s="225">
        <v>3</v>
      </c>
      <c r="W156" s="379">
        <v>2</v>
      </c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66">
        <v>65</v>
      </c>
      <c r="AH156" s="186">
        <v>197</v>
      </c>
      <c r="AI156" s="186">
        <v>30</v>
      </c>
    </row>
    <row r="157" spans="1:35" ht="15.75" customHeight="1" thickBot="1" x14ac:dyDescent="0.3">
      <c r="A157" s="481"/>
      <c r="B157" s="507"/>
      <c r="C157" s="510"/>
      <c r="D157" s="45" t="s">
        <v>693</v>
      </c>
      <c r="E157" s="46" t="s">
        <v>31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2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66">
        <v>0</v>
      </c>
      <c r="AH157" s="186">
        <v>197</v>
      </c>
      <c r="AI157" s="186">
        <v>30</v>
      </c>
    </row>
    <row r="158" spans="1:35" ht="15.75" hidden="1" customHeight="1" thickBot="1" x14ac:dyDescent="0.3">
      <c r="A158" s="482"/>
      <c r="B158" s="508"/>
      <c r="C158" s="511"/>
      <c r="D158" s="47" t="s">
        <v>693</v>
      </c>
      <c r="E158" s="48" t="s">
        <v>32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75">
        <v>0</v>
      </c>
      <c r="AH158" s="187">
        <v>197</v>
      </c>
      <c r="AI158" s="187">
        <v>30</v>
      </c>
    </row>
    <row r="159" spans="1:35" ht="15" customHeight="1" x14ac:dyDescent="0.25">
      <c r="A159" s="480">
        <v>31</v>
      </c>
      <c r="B159" s="506">
        <v>30</v>
      </c>
      <c r="C159" s="509" t="s">
        <v>333</v>
      </c>
      <c r="D159" s="43" t="s">
        <v>333</v>
      </c>
      <c r="E159" s="44" t="s">
        <v>28</v>
      </c>
      <c r="F159" s="384">
        <v>6</v>
      </c>
      <c r="G159" s="222">
        <v>4</v>
      </c>
      <c r="H159" s="238">
        <v>5</v>
      </c>
      <c r="I159" s="236">
        <v>4</v>
      </c>
      <c r="J159" s="222">
        <v>3</v>
      </c>
      <c r="K159" s="241">
        <v>2</v>
      </c>
      <c r="L159" s="222">
        <v>4</v>
      </c>
      <c r="M159" s="241">
        <v>2</v>
      </c>
      <c r="N159" s="222">
        <v>3</v>
      </c>
      <c r="O159" s="236">
        <v>4</v>
      </c>
      <c r="P159" s="222">
        <v>3</v>
      </c>
      <c r="Q159" s="241">
        <v>2</v>
      </c>
      <c r="R159" s="222">
        <v>4</v>
      </c>
      <c r="S159" s="241">
        <v>3</v>
      </c>
      <c r="T159" s="222">
        <v>4</v>
      </c>
      <c r="U159" s="222">
        <v>3</v>
      </c>
      <c r="V159" s="236">
        <v>4</v>
      </c>
      <c r="W159" s="385">
        <v>2</v>
      </c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4">
        <v>62</v>
      </c>
      <c r="AH159" s="185">
        <v>62</v>
      </c>
      <c r="AI159" s="185">
        <v>13</v>
      </c>
    </row>
    <row r="160" spans="1:35" ht="15" customHeight="1" x14ac:dyDescent="0.25">
      <c r="A160" s="481"/>
      <c r="B160" s="507"/>
      <c r="C160" s="510"/>
      <c r="D160" s="45" t="s">
        <v>333</v>
      </c>
      <c r="E160" s="46" t="s">
        <v>29</v>
      </c>
      <c r="F160" s="224">
        <v>4</v>
      </c>
      <c r="G160" s="225">
        <v>4</v>
      </c>
      <c r="H160" s="225">
        <v>3</v>
      </c>
      <c r="I160" s="239">
        <v>6</v>
      </c>
      <c r="J160" s="237">
        <v>4</v>
      </c>
      <c r="K160" s="237">
        <v>4</v>
      </c>
      <c r="L160" s="225">
        <v>4</v>
      </c>
      <c r="M160" s="225">
        <v>3</v>
      </c>
      <c r="N160" s="235">
        <v>2</v>
      </c>
      <c r="O160" s="225">
        <v>3</v>
      </c>
      <c r="P160" s="225">
        <v>3</v>
      </c>
      <c r="Q160" s="225">
        <v>3</v>
      </c>
      <c r="R160" s="237">
        <v>5</v>
      </c>
      <c r="S160" s="235">
        <v>3</v>
      </c>
      <c r="T160" s="237">
        <v>5</v>
      </c>
      <c r="U160" s="239">
        <v>5</v>
      </c>
      <c r="V160" s="239">
        <v>5</v>
      </c>
      <c r="W160" s="379">
        <v>2</v>
      </c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66">
        <v>68</v>
      </c>
      <c r="AH160" s="186">
        <v>130</v>
      </c>
      <c r="AI160" s="186">
        <v>27</v>
      </c>
    </row>
    <row r="161" spans="1:35" ht="15" customHeight="1" x14ac:dyDescent="0.25">
      <c r="A161" s="481"/>
      <c r="B161" s="507"/>
      <c r="C161" s="510"/>
      <c r="D161" s="45" t="s">
        <v>333</v>
      </c>
      <c r="E161" s="46" t="s">
        <v>30</v>
      </c>
      <c r="F161" s="240">
        <v>3</v>
      </c>
      <c r="G161" s="235">
        <v>3</v>
      </c>
      <c r="H161" s="225">
        <v>3</v>
      </c>
      <c r="I161" s="237">
        <v>4</v>
      </c>
      <c r="J161" s="239">
        <v>5</v>
      </c>
      <c r="K161" s="237">
        <v>4</v>
      </c>
      <c r="L161" s="237">
        <v>5</v>
      </c>
      <c r="M161" s="225">
        <v>3</v>
      </c>
      <c r="N161" s="239">
        <v>5</v>
      </c>
      <c r="O161" s="225">
        <v>3</v>
      </c>
      <c r="P161" s="225">
        <v>3</v>
      </c>
      <c r="Q161" s="225">
        <v>3</v>
      </c>
      <c r="R161" s="225">
        <v>4</v>
      </c>
      <c r="S161" s="225">
        <v>4</v>
      </c>
      <c r="T161" s="237">
        <v>5</v>
      </c>
      <c r="U161" s="237">
        <v>4</v>
      </c>
      <c r="V161" s="225">
        <v>3</v>
      </c>
      <c r="W161" s="377">
        <v>3</v>
      </c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66">
        <v>67</v>
      </c>
      <c r="AH161" s="186">
        <v>197</v>
      </c>
      <c r="AI161" s="186">
        <v>30</v>
      </c>
    </row>
    <row r="162" spans="1:35" ht="15.75" customHeight="1" thickBot="1" x14ac:dyDescent="0.3">
      <c r="A162" s="481"/>
      <c r="B162" s="507"/>
      <c r="C162" s="510"/>
      <c r="D162" s="45" t="s">
        <v>333</v>
      </c>
      <c r="E162" s="46" t="s">
        <v>31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2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66">
        <v>0</v>
      </c>
      <c r="AH162" s="186">
        <v>197</v>
      </c>
      <c r="AI162" s="186">
        <v>30</v>
      </c>
    </row>
    <row r="163" spans="1:35" ht="15.75" hidden="1" customHeight="1" thickBot="1" x14ac:dyDescent="0.3">
      <c r="A163" s="482"/>
      <c r="B163" s="508"/>
      <c r="C163" s="511"/>
      <c r="D163" s="47" t="s">
        <v>333</v>
      </c>
      <c r="E163" s="48" t="s">
        <v>32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75">
        <v>0</v>
      </c>
      <c r="AH163" s="187">
        <v>197</v>
      </c>
      <c r="AI163" s="187">
        <v>30</v>
      </c>
    </row>
    <row r="164" spans="1:35" ht="15" customHeight="1" x14ac:dyDescent="0.25">
      <c r="A164" s="480">
        <v>32</v>
      </c>
      <c r="B164" s="506">
        <v>32</v>
      </c>
      <c r="C164" s="509" t="s">
        <v>202</v>
      </c>
      <c r="D164" s="43" t="s">
        <v>202</v>
      </c>
      <c r="E164" s="44" t="s">
        <v>28</v>
      </c>
      <c r="F164" s="358">
        <v>5</v>
      </c>
      <c r="G164" s="222">
        <v>4</v>
      </c>
      <c r="H164" s="222">
        <v>3</v>
      </c>
      <c r="I164" s="236">
        <v>4</v>
      </c>
      <c r="J164" s="236">
        <v>4</v>
      </c>
      <c r="K164" s="236">
        <v>4</v>
      </c>
      <c r="L164" s="236">
        <v>5</v>
      </c>
      <c r="M164" s="236">
        <v>4</v>
      </c>
      <c r="N164" s="236">
        <v>4</v>
      </c>
      <c r="O164" s="236">
        <v>4</v>
      </c>
      <c r="P164" s="222">
        <v>3</v>
      </c>
      <c r="Q164" s="241">
        <v>2</v>
      </c>
      <c r="R164" s="236">
        <v>5</v>
      </c>
      <c r="S164" s="222">
        <v>4</v>
      </c>
      <c r="T164" s="236">
        <v>5</v>
      </c>
      <c r="U164" s="236">
        <v>4</v>
      </c>
      <c r="V164" s="222">
        <v>3</v>
      </c>
      <c r="W164" s="385">
        <v>2</v>
      </c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4">
        <v>69</v>
      </c>
      <c r="AH164" s="185">
        <v>69</v>
      </c>
      <c r="AI164" s="185">
        <v>38</v>
      </c>
    </row>
    <row r="165" spans="1:35" ht="15" customHeight="1" x14ac:dyDescent="0.25">
      <c r="A165" s="481"/>
      <c r="B165" s="507"/>
      <c r="C165" s="510"/>
      <c r="D165" s="45" t="s">
        <v>202</v>
      </c>
      <c r="E165" s="46" t="s">
        <v>29</v>
      </c>
      <c r="F165" s="359">
        <v>5</v>
      </c>
      <c r="G165" s="225">
        <v>4</v>
      </c>
      <c r="H165" s="225">
        <v>3</v>
      </c>
      <c r="I165" s="237">
        <v>4</v>
      </c>
      <c r="J165" s="225">
        <v>3</v>
      </c>
      <c r="K165" s="239">
        <v>6</v>
      </c>
      <c r="L165" s="237">
        <v>5</v>
      </c>
      <c r="M165" s="239">
        <v>5</v>
      </c>
      <c r="N165" s="235">
        <v>2</v>
      </c>
      <c r="O165" s="225">
        <v>3</v>
      </c>
      <c r="P165" s="225">
        <v>3</v>
      </c>
      <c r="Q165" s="225">
        <v>3</v>
      </c>
      <c r="R165" s="235">
        <v>3</v>
      </c>
      <c r="S165" s="237">
        <v>5</v>
      </c>
      <c r="T165" s="225">
        <v>4</v>
      </c>
      <c r="U165" s="225">
        <v>3</v>
      </c>
      <c r="V165" s="225">
        <v>3</v>
      </c>
      <c r="W165" s="379">
        <v>2</v>
      </c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66">
        <v>66</v>
      </c>
      <c r="AH165" s="186">
        <v>135</v>
      </c>
      <c r="AI165" s="186">
        <v>40</v>
      </c>
    </row>
    <row r="166" spans="1:35" ht="15" customHeight="1" x14ac:dyDescent="0.25">
      <c r="A166" s="481"/>
      <c r="B166" s="507"/>
      <c r="C166" s="510"/>
      <c r="D166" s="45" t="s">
        <v>202</v>
      </c>
      <c r="E166" s="46" t="s">
        <v>30</v>
      </c>
      <c r="F166" s="359">
        <v>5</v>
      </c>
      <c r="G166" s="225">
        <v>4</v>
      </c>
      <c r="H166" s="225">
        <v>3</v>
      </c>
      <c r="I166" s="239">
        <v>5</v>
      </c>
      <c r="J166" s="237">
        <v>4</v>
      </c>
      <c r="K166" s="225">
        <v>3</v>
      </c>
      <c r="L166" s="225">
        <v>4</v>
      </c>
      <c r="M166" s="237">
        <v>4</v>
      </c>
      <c r="N166" s="225">
        <v>3</v>
      </c>
      <c r="O166" s="225">
        <v>3</v>
      </c>
      <c r="P166" s="237">
        <v>4</v>
      </c>
      <c r="Q166" s="225">
        <v>3</v>
      </c>
      <c r="R166" s="235">
        <v>3</v>
      </c>
      <c r="S166" s="225">
        <v>4</v>
      </c>
      <c r="T166" s="225">
        <v>4</v>
      </c>
      <c r="U166" s="225">
        <v>3</v>
      </c>
      <c r="V166" s="225">
        <v>3</v>
      </c>
      <c r="W166" s="377">
        <v>3</v>
      </c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66">
        <v>65</v>
      </c>
      <c r="AH166" s="186">
        <v>200</v>
      </c>
      <c r="AI166" s="186">
        <v>32</v>
      </c>
    </row>
    <row r="167" spans="1:35" ht="15.75" customHeight="1" thickBot="1" x14ac:dyDescent="0.3">
      <c r="A167" s="481"/>
      <c r="B167" s="507"/>
      <c r="C167" s="510"/>
      <c r="D167" s="45" t="s">
        <v>202</v>
      </c>
      <c r="E167" s="46" t="s">
        <v>31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2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66">
        <v>0</v>
      </c>
      <c r="AH167" s="186">
        <v>200</v>
      </c>
      <c r="AI167" s="186">
        <v>32</v>
      </c>
    </row>
    <row r="168" spans="1:35" ht="15.75" hidden="1" customHeight="1" thickBot="1" x14ac:dyDescent="0.3">
      <c r="A168" s="482"/>
      <c r="B168" s="508"/>
      <c r="C168" s="511"/>
      <c r="D168" s="47" t="s">
        <v>202</v>
      </c>
      <c r="E168" s="48" t="s">
        <v>32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75">
        <v>0</v>
      </c>
      <c r="AH168" s="187">
        <v>200</v>
      </c>
      <c r="AI168" s="187">
        <v>32</v>
      </c>
    </row>
    <row r="169" spans="1:35" ht="15" customHeight="1" x14ac:dyDescent="0.25">
      <c r="A169" s="480">
        <v>33</v>
      </c>
      <c r="B169" s="506">
        <v>32</v>
      </c>
      <c r="C169" s="509" t="s">
        <v>346</v>
      </c>
      <c r="D169" s="43" t="s">
        <v>346</v>
      </c>
      <c r="E169" s="44" t="s">
        <v>28</v>
      </c>
      <c r="F169" s="223">
        <v>4</v>
      </c>
      <c r="G169" s="222">
        <v>4</v>
      </c>
      <c r="H169" s="222">
        <v>3</v>
      </c>
      <c r="I169" s="238">
        <v>5</v>
      </c>
      <c r="J169" s="222">
        <v>3</v>
      </c>
      <c r="K169" s="238">
        <v>5</v>
      </c>
      <c r="L169" s="222">
        <v>4</v>
      </c>
      <c r="M169" s="222">
        <v>3</v>
      </c>
      <c r="N169" s="222">
        <v>3</v>
      </c>
      <c r="O169" s="222">
        <v>3</v>
      </c>
      <c r="P169" s="222">
        <v>3</v>
      </c>
      <c r="Q169" s="238">
        <v>5</v>
      </c>
      <c r="R169" s="222">
        <v>4</v>
      </c>
      <c r="S169" s="222">
        <v>4</v>
      </c>
      <c r="T169" s="222">
        <v>4</v>
      </c>
      <c r="U169" s="222">
        <v>3</v>
      </c>
      <c r="V169" s="222">
        <v>3</v>
      </c>
      <c r="W169" s="376">
        <v>3</v>
      </c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4">
        <v>66</v>
      </c>
      <c r="AH169" s="185">
        <v>66</v>
      </c>
      <c r="AI169" s="185">
        <v>30</v>
      </c>
    </row>
    <row r="170" spans="1:35" ht="15" customHeight="1" x14ac:dyDescent="0.25">
      <c r="A170" s="481"/>
      <c r="B170" s="507"/>
      <c r="C170" s="510"/>
      <c r="D170" s="45" t="s">
        <v>346</v>
      </c>
      <c r="E170" s="46" t="s">
        <v>29</v>
      </c>
      <c r="F170" s="359">
        <v>5</v>
      </c>
      <c r="G170" s="225">
        <v>4</v>
      </c>
      <c r="H170" s="225">
        <v>3</v>
      </c>
      <c r="I170" s="239">
        <v>6</v>
      </c>
      <c r="J170" s="237">
        <v>4</v>
      </c>
      <c r="K170" s="235">
        <v>2</v>
      </c>
      <c r="L170" s="225">
        <v>4</v>
      </c>
      <c r="M170" s="225">
        <v>3</v>
      </c>
      <c r="N170" s="225">
        <v>3</v>
      </c>
      <c r="O170" s="225">
        <v>3</v>
      </c>
      <c r="P170" s="235">
        <v>2</v>
      </c>
      <c r="Q170" s="237">
        <v>4</v>
      </c>
      <c r="R170" s="225">
        <v>4</v>
      </c>
      <c r="S170" s="239">
        <v>6</v>
      </c>
      <c r="T170" s="225">
        <v>4</v>
      </c>
      <c r="U170" s="237">
        <v>4</v>
      </c>
      <c r="V170" s="237">
        <v>4</v>
      </c>
      <c r="W170" s="379">
        <v>2</v>
      </c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66">
        <v>67</v>
      </c>
      <c r="AH170" s="186">
        <v>133</v>
      </c>
      <c r="AI170" s="186">
        <v>34</v>
      </c>
    </row>
    <row r="171" spans="1:35" ht="15" customHeight="1" x14ac:dyDescent="0.25">
      <c r="A171" s="481"/>
      <c r="B171" s="507"/>
      <c r="C171" s="510"/>
      <c r="D171" s="45" t="s">
        <v>346</v>
      </c>
      <c r="E171" s="46" t="s">
        <v>30</v>
      </c>
      <c r="F171" s="359">
        <v>5</v>
      </c>
      <c r="G171" s="225">
        <v>4</v>
      </c>
      <c r="H171" s="237">
        <v>4</v>
      </c>
      <c r="I171" s="239">
        <v>6</v>
      </c>
      <c r="J171" s="225">
        <v>3</v>
      </c>
      <c r="K171" s="237">
        <v>4</v>
      </c>
      <c r="L171" s="225">
        <v>4</v>
      </c>
      <c r="M171" s="225">
        <v>3</v>
      </c>
      <c r="N171" s="237">
        <v>4</v>
      </c>
      <c r="O171" s="225">
        <v>3</v>
      </c>
      <c r="P171" s="225">
        <v>3</v>
      </c>
      <c r="Q171" s="225">
        <v>3</v>
      </c>
      <c r="R171" s="225">
        <v>4</v>
      </c>
      <c r="S171" s="225">
        <v>4</v>
      </c>
      <c r="T171" s="225">
        <v>4</v>
      </c>
      <c r="U171" s="237">
        <v>4</v>
      </c>
      <c r="V171" s="225">
        <v>3</v>
      </c>
      <c r="W171" s="379">
        <v>2</v>
      </c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66">
        <v>67</v>
      </c>
      <c r="AH171" s="186">
        <v>200</v>
      </c>
      <c r="AI171" s="186">
        <v>32</v>
      </c>
    </row>
    <row r="172" spans="1:35" ht="15.75" customHeight="1" thickBot="1" x14ac:dyDescent="0.3">
      <c r="A172" s="481"/>
      <c r="B172" s="507"/>
      <c r="C172" s="510"/>
      <c r="D172" s="45" t="s">
        <v>346</v>
      </c>
      <c r="E172" s="46" t="s">
        <v>31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2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66">
        <v>0</v>
      </c>
      <c r="AH172" s="186">
        <v>200</v>
      </c>
      <c r="AI172" s="186">
        <v>32</v>
      </c>
    </row>
    <row r="173" spans="1:35" ht="15.75" hidden="1" customHeight="1" thickBot="1" x14ac:dyDescent="0.3">
      <c r="A173" s="482"/>
      <c r="B173" s="508"/>
      <c r="C173" s="511"/>
      <c r="D173" s="47" t="s">
        <v>346</v>
      </c>
      <c r="E173" s="48" t="s">
        <v>32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75">
        <v>0</v>
      </c>
      <c r="AH173" s="187">
        <v>200</v>
      </c>
      <c r="AI173" s="187">
        <v>32</v>
      </c>
    </row>
    <row r="174" spans="1:35" ht="15" customHeight="1" x14ac:dyDescent="0.25">
      <c r="A174" s="480">
        <v>34</v>
      </c>
      <c r="B174" s="506">
        <v>34</v>
      </c>
      <c r="C174" s="509" t="s">
        <v>483</v>
      </c>
      <c r="D174" s="43" t="s">
        <v>483</v>
      </c>
      <c r="E174" s="44" t="s">
        <v>28</v>
      </c>
      <c r="F174" s="358">
        <v>5</v>
      </c>
      <c r="G174" s="222">
        <v>4</v>
      </c>
      <c r="H174" s="222">
        <v>3</v>
      </c>
      <c r="I174" s="238">
        <v>8</v>
      </c>
      <c r="J174" s="236">
        <v>4</v>
      </c>
      <c r="K174" s="236">
        <v>4</v>
      </c>
      <c r="L174" s="222">
        <v>4</v>
      </c>
      <c r="M174" s="238">
        <v>5</v>
      </c>
      <c r="N174" s="222">
        <v>3</v>
      </c>
      <c r="O174" s="222">
        <v>3</v>
      </c>
      <c r="P174" s="236">
        <v>4</v>
      </c>
      <c r="Q174" s="222">
        <v>3</v>
      </c>
      <c r="R174" s="222">
        <v>4</v>
      </c>
      <c r="S174" s="222">
        <v>4</v>
      </c>
      <c r="T174" s="236">
        <v>5</v>
      </c>
      <c r="U174" s="236">
        <v>4</v>
      </c>
      <c r="V174" s="222">
        <v>3</v>
      </c>
      <c r="W174" s="385">
        <v>2</v>
      </c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4">
        <v>72</v>
      </c>
      <c r="AH174" s="185">
        <v>72</v>
      </c>
      <c r="AI174" s="185">
        <v>46</v>
      </c>
    </row>
    <row r="175" spans="1:35" ht="15" customHeight="1" x14ac:dyDescent="0.25">
      <c r="A175" s="481"/>
      <c r="B175" s="507"/>
      <c r="C175" s="510"/>
      <c r="D175" s="45" t="s">
        <v>483</v>
      </c>
      <c r="E175" s="46" t="s">
        <v>29</v>
      </c>
      <c r="F175" s="224">
        <v>4</v>
      </c>
      <c r="G175" s="237">
        <v>5</v>
      </c>
      <c r="H175" s="225">
        <v>3</v>
      </c>
      <c r="I175" s="237">
        <v>4</v>
      </c>
      <c r="J175" s="237">
        <v>4</v>
      </c>
      <c r="K175" s="235">
        <v>2</v>
      </c>
      <c r="L175" s="237">
        <v>5</v>
      </c>
      <c r="M175" s="225">
        <v>3</v>
      </c>
      <c r="N175" s="225">
        <v>3</v>
      </c>
      <c r="O175" s="237">
        <v>4</v>
      </c>
      <c r="P175" s="225">
        <v>3</v>
      </c>
      <c r="Q175" s="235">
        <v>2</v>
      </c>
      <c r="R175" s="235">
        <v>3</v>
      </c>
      <c r="S175" s="235">
        <v>3</v>
      </c>
      <c r="T175" s="237">
        <v>5</v>
      </c>
      <c r="U175" s="225">
        <v>3</v>
      </c>
      <c r="V175" s="225">
        <v>3</v>
      </c>
      <c r="W175" s="378">
        <v>4</v>
      </c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66">
        <v>63</v>
      </c>
      <c r="AH175" s="186">
        <v>135</v>
      </c>
      <c r="AI175" s="186">
        <v>40</v>
      </c>
    </row>
    <row r="176" spans="1:35" ht="15" customHeight="1" x14ac:dyDescent="0.25">
      <c r="A176" s="481"/>
      <c r="B176" s="507"/>
      <c r="C176" s="510"/>
      <c r="D176" s="45" t="s">
        <v>483</v>
      </c>
      <c r="E176" s="46" t="s">
        <v>30</v>
      </c>
      <c r="F176" s="359">
        <v>5</v>
      </c>
      <c r="G176" s="225">
        <v>4</v>
      </c>
      <c r="H176" s="237">
        <v>4</v>
      </c>
      <c r="I176" s="225">
        <v>3</v>
      </c>
      <c r="J176" s="237">
        <v>4</v>
      </c>
      <c r="K176" s="235">
        <v>2</v>
      </c>
      <c r="L176" s="235">
        <v>3</v>
      </c>
      <c r="M176" s="225">
        <v>3</v>
      </c>
      <c r="N176" s="225">
        <v>3</v>
      </c>
      <c r="O176" s="225">
        <v>3</v>
      </c>
      <c r="P176" s="237">
        <v>4</v>
      </c>
      <c r="Q176" s="235">
        <v>2</v>
      </c>
      <c r="R176" s="237">
        <v>5</v>
      </c>
      <c r="S176" s="235">
        <v>3</v>
      </c>
      <c r="T176" s="239">
        <v>6</v>
      </c>
      <c r="U176" s="239">
        <v>5</v>
      </c>
      <c r="V176" s="237">
        <v>4</v>
      </c>
      <c r="W176" s="377">
        <v>3</v>
      </c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66">
        <v>66</v>
      </c>
      <c r="AH176" s="186">
        <v>201</v>
      </c>
      <c r="AI176" s="186">
        <v>34</v>
      </c>
    </row>
    <row r="177" spans="1:35" ht="15.75" customHeight="1" thickBot="1" x14ac:dyDescent="0.3">
      <c r="A177" s="481"/>
      <c r="B177" s="507"/>
      <c r="C177" s="510"/>
      <c r="D177" s="45" t="s">
        <v>483</v>
      </c>
      <c r="E177" s="46" t="s">
        <v>31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2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66">
        <v>0</v>
      </c>
      <c r="AH177" s="186">
        <v>201</v>
      </c>
      <c r="AI177" s="186">
        <v>34</v>
      </c>
    </row>
    <row r="178" spans="1:35" ht="15.75" hidden="1" customHeight="1" thickBot="1" x14ac:dyDescent="0.3">
      <c r="A178" s="482"/>
      <c r="B178" s="508"/>
      <c r="C178" s="511"/>
      <c r="D178" s="47" t="s">
        <v>483</v>
      </c>
      <c r="E178" s="48" t="s">
        <v>32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75">
        <v>0</v>
      </c>
      <c r="AH178" s="187">
        <v>201</v>
      </c>
      <c r="AI178" s="187">
        <v>34</v>
      </c>
    </row>
    <row r="179" spans="1:35" ht="15" customHeight="1" x14ac:dyDescent="0.25">
      <c r="A179" s="480">
        <v>35</v>
      </c>
      <c r="B179" s="506">
        <v>35</v>
      </c>
      <c r="C179" s="509" t="s">
        <v>550</v>
      </c>
      <c r="D179" s="43" t="s">
        <v>550</v>
      </c>
      <c r="E179" s="44" t="s">
        <v>28</v>
      </c>
      <c r="F179" s="223">
        <v>4</v>
      </c>
      <c r="G179" s="222">
        <v>4</v>
      </c>
      <c r="H179" s="222">
        <v>3</v>
      </c>
      <c r="I179" s="238">
        <v>5</v>
      </c>
      <c r="J179" s="222">
        <v>3</v>
      </c>
      <c r="K179" s="222">
        <v>3</v>
      </c>
      <c r="L179" s="222">
        <v>4</v>
      </c>
      <c r="M179" s="222">
        <v>3</v>
      </c>
      <c r="N179" s="222">
        <v>3</v>
      </c>
      <c r="O179" s="222">
        <v>3</v>
      </c>
      <c r="P179" s="222">
        <v>3</v>
      </c>
      <c r="Q179" s="236">
        <v>4</v>
      </c>
      <c r="R179" s="222">
        <v>4</v>
      </c>
      <c r="S179" s="222">
        <v>4</v>
      </c>
      <c r="T179" s="236">
        <v>5</v>
      </c>
      <c r="U179" s="222">
        <v>3</v>
      </c>
      <c r="V179" s="222">
        <v>3</v>
      </c>
      <c r="W179" s="376">
        <v>3</v>
      </c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4">
        <v>64</v>
      </c>
      <c r="AH179" s="185">
        <v>64</v>
      </c>
      <c r="AI179" s="185">
        <v>23</v>
      </c>
    </row>
    <row r="180" spans="1:35" ht="15" customHeight="1" x14ac:dyDescent="0.25">
      <c r="A180" s="481"/>
      <c r="B180" s="507"/>
      <c r="C180" s="510"/>
      <c r="D180" s="45" t="s">
        <v>550</v>
      </c>
      <c r="E180" s="46" t="s">
        <v>29</v>
      </c>
      <c r="F180" s="224">
        <v>4</v>
      </c>
      <c r="G180" s="225">
        <v>4</v>
      </c>
      <c r="H180" s="225">
        <v>3</v>
      </c>
      <c r="I180" s="239">
        <v>5</v>
      </c>
      <c r="J180" s="225">
        <v>3</v>
      </c>
      <c r="K180" s="225">
        <v>3</v>
      </c>
      <c r="L180" s="239">
        <v>7</v>
      </c>
      <c r="M180" s="239">
        <v>5</v>
      </c>
      <c r="N180" s="237">
        <v>4</v>
      </c>
      <c r="O180" s="225">
        <v>3</v>
      </c>
      <c r="P180" s="225">
        <v>3</v>
      </c>
      <c r="Q180" s="235">
        <v>2</v>
      </c>
      <c r="R180" s="237">
        <v>5</v>
      </c>
      <c r="S180" s="225">
        <v>4</v>
      </c>
      <c r="T180" s="237">
        <v>5</v>
      </c>
      <c r="U180" s="225">
        <v>3</v>
      </c>
      <c r="V180" s="225">
        <v>3</v>
      </c>
      <c r="W180" s="377">
        <v>3</v>
      </c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66">
        <v>69</v>
      </c>
      <c r="AH180" s="186">
        <v>133</v>
      </c>
      <c r="AI180" s="186">
        <v>34</v>
      </c>
    </row>
    <row r="181" spans="1:35" ht="15" customHeight="1" x14ac:dyDescent="0.25">
      <c r="A181" s="481"/>
      <c r="B181" s="507"/>
      <c r="C181" s="510"/>
      <c r="D181" s="45" t="s">
        <v>550</v>
      </c>
      <c r="E181" s="46" t="s">
        <v>30</v>
      </c>
      <c r="F181" s="359">
        <v>5</v>
      </c>
      <c r="G181" s="225">
        <v>4</v>
      </c>
      <c r="H181" s="225">
        <v>3</v>
      </c>
      <c r="I181" s="239">
        <v>5</v>
      </c>
      <c r="J181" s="237">
        <v>4</v>
      </c>
      <c r="K181" s="239">
        <v>6</v>
      </c>
      <c r="L181" s="225">
        <v>4</v>
      </c>
      <c r="M181" s="225">
        <v>3</v>
      </c>
      <c r="N181" s="235">
        <v>2</v>
      </c>
      <c r="O181" s="237">
        <v>4</v>
      </c>
      <c r="P181" s="237">
        <v>4</v>
      </c>
      <c r="Q181" s="225">
        <v>3</v>
      </c>
      <c r="R181" s="235">
        <v>3</v>
      </c>
      <c r="S181" s="237">
        <v>5</v>
      </c>
      <c r="T181" s="237">
        <v>5</v>
      </c>
      <c r="U181" s="225">
        <v>3</v>
      </c>
      <c r="V181" s="225">
        <v>3</v>
      </c>
      <c r="W181" s="377">
        <v>3</v>
      </c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66">
        <v>69</v>
      </c>
      <c r="AH181" s="186">
        <v>202</v>
      </c>
      <c r="AI181" s="186">
        <v>35</v>
      </c>
    </row>
    <row r="182" spans="1:35" ht="15.75" customHeight="1" thickBot="1" x14ac:dyDescent="0.3">
      <c r="A182" s="481"/>
      <c r="B182" s="507"/>
      <c r="C182" s="510"/>
      <c r="D182" s="45" t="s">
        <v>550</v>
      </c>
      <c r="E182" s="46" t="s">
        <v>31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2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66">
        <v>0</v>
      </c>
      <c r="AH182" s="186">
        <v>202</v>
      </c>
      <c r="AI182" s="186">
        <v>35</v>
      </c>
    </row>
    <row r="183" spans="1:35" ht="15.75" hidden="1" customHeight="1" thickBot="1" x14ac:dyDescent="0.3">
      <c r="A183" s="482"/>
      <c r="B183" s="508"/>
      <c r="C183" s="511"/>
      <c r="D183" s="47" t="s">
        <v>550</v>
      </c>
      <c r="E183" s="48" t="s">
        <v>32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75">
        <v>0</v>
      </c>
      <c r="AH183" s="187">
        <v>202</v>
      </c>
      <c r="AI183" s="187">
        <v>35</v>
      </c>
    </row>
    <row r="184" spans="1:35" ht="15" customHeight="1" x14ac:dyDescent="0.25">
      <c r="A184" s="480">
        <v>36</v>
      </c>
      <c r="B184" s="506">
        <v>35</v>
      </c>
      <c r="C184" s="509" t="s">
        <v>698</v>
      </c>
      <c r="D184" s="43" t="s">
        <v>698</v>
      </c>
      <c r="E184" s="44" t="s">
        <v>28</v>
      </c>
      <c r="F184" s="223">
        <v>4</v>
      </c>
      <c r="G184" s="222">
        <v>4</v>
      </c>
      <c r="H184" s="222">
        <v>3</v>
      </c>
      <c r="I184" s="238">
        <v>6</v>
      </c>
      <c r="J184" s="222">
        <v>3</v>
      </c>
      <c r="K184" s="238">
        <v>6</v>
      </c>
      <c r="L184" s="222">
        <v>4</v>
      </c>
      <c r="M184" s="222">
        <v>3</v>
      </c>
      <c r="N184" s="241">
        <v>2</v>
      </c>
      <c r="O184" s="238">
        <v>5</v>
      </c>
      <c r="P184" s="236">
        <v>4</v>
      </c>
      <c r="Q184" s="236">
        <v>4</v>
      </c>
      <c r="R184" s="222">
        <v>4</v>
      </c>
      <c r="S184" s="222">
        <v>4</v>
      </c>
      <c r="T184" s="222">
        <v>4</v>
      </c>
      <c r="U184" s="238">
        <v>5</v>
      </c>
      <c r="V184" s="241">
        <v>2</v>
      </c>
      <c r="W184" s="385">
        <v>2</v>
      </c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4">
        <v>69</v>
      </c>
      <c r="AH184" s="185">
        <v>69</v>
      </c>
      <c r="AI184" s="185">
        <v>38</v>
      </c>
    </row>
    <row r="185" spans="1:35" ht="15" customHeight="1" x14ac:dyDescent="0.25">
      <c r="A185" s="481"/>
      <c r="B185" s="507"/>
      <c r="C185" s="510"/>
      <c r="D185" s="45" t="s">
        <v>698</v>
      </c>
      <c r="E185" s="46" t="s">
        <v>29</v>
      </c>
      <c r="F185" s="359">
        <v>5</v>
      </c>
      <c r="G185" s="225">
        <v>4</v>
      </c>
      <c r="H185" s="237">
        <v>4</v>
      </c>
      <c r="I185" s="237">
        <v>4</v>
      </c>
      <c r="J185" s="225">
        <v>3</v>
      </c>
      <c r="K185" s="237">
        <v>4</v>
      </c>
      <c r="L185" s="237">
        <v>5</v>
      </c>
      <c r="M185" s="225">
        <v>3</v>
      </c>
      <c r="N185" s="235">
        <v>2</v>
      </c>
      <c r="O185" s="225">
        <v>3</v>
      </c>
      <c r="P185" s="225">
        <v>3</v>
      </c>
      <c r="Q185" s="237">
        <v>4</v>
      </c>
      <c r="R185" s="225">
        <v>4</v>
      </c>
      <c r="S185" s="225">
        <v>4</v>
      </c>
      <c r="T185" s="225">
        <v>4</v>
      </c>
      <c r="U185" s="235">
        <v>2</v>
      </c>
      <c r="V185" s="225">
        <v>3</v>
      </c>
      <c r="W185" s="378">
        <v>4</v>
      </c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66">
        <v>65</v>
      </c>
      <c r="AH185" s="186">
        <v>134</v>
      </c>
      <c r="AI185" s="186">
        <v>37</v>
      </c>
    </row>
    <row r="186" spans="1:35" ht="15" customHeight="1" x14ac:dyDescent="0.25">
      <c r="A186" s="481"/>
      <c r="B186" s="507"/>
      <c r="C186" s="510"/>
      <c r="D186" s="45" t="s">
        <v>698</v>
      </c>
      <c r="E186" s="46" t="s">
        <v>30</v>
      </c>
      <c r="F186" s="224">
        <v>4</v>
      </c>
      <c r="G186" s="235">
        <v>3</v>
      </c>
      <c r="H186" s="237">
        <v>4</v>
      </c>
      <c r="I186" s="239">
        <v>5</v>
      </c>
      <c r="J186" s="225">
        <v>3</v>
      </c>
      <c r="K186" s="237">
        <v>4</v>
      </c>
      <c r="L186" s="237">
        <v>5</v>
      </c>
      <c r="M186" s="237">
        <v>4</v>
      </c>
      <c r="N186" s="225">
        <v>3</v>
      </c>
      <c r="O186" s="237">
        <v>4</v>
      </c>
      <c r="P186" s="237">
        <v>4</v>
      </c>
      <c r="Q186" s="235">
        <v>2</v>
      </c>
      <c r="R186" s="225">
        <v>4</v>
      </c>
      <c r="S186" s="237">
        <v>5</v>
      </c>
      <c r="T186" s="225">
        <v>4</v>
      </c>
      <c r="U186" s="225">
        <v>3</v>
      </c>
      <c r="V186" s="237">
        <v>4</v>
      </c>
      <c r="W186" s="377">
        <v>3</v>
      </c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66">
        <v>68</v>
      </c>
      <c r="AH186" s="186">
        <v>202</v>
      </c>
      <c r="AI186" s="186">
        <v>35</v>
      </c>
    </row>
    <row r="187" spans="1:35" ht="15.75" customHeight="1" thickBot="1" x14ac:dyDescent="0.3">
      <c r="A187" s="481"/>
      <c r="B187" s="507"/>
      <c r="C187" s="510"/>
      <c r="D187" s="45" t="s">
        <v>698</v>
      </c>
      <c r="E187" s="46" t="s">
        <v>31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2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66">
        <v>0</v>
      </c>
      <c r="AH187" s="186">
        <v>202</v>
      </c>
      <c r="AI187" s="186">
        <v>35</v>
      </c>
    </row>
    <row r="188" spans="1:35" ht="15.75" hidden="1" customHeight="1" thickBot="1" x14ac:dyDescent="0.3">
      <c r="A188" s="482"/>
      <c r="B188" s="508"/>
      <c r="C188" s="511"/>
      <c r="D188" s="47" t="s">
        <v>698</v>
      </c>
      <c r="E188" s="48" t="s">
        <v>32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75">
        <v>0</v>
      </c>
      <c r="AH188" s="187">
        <v>202</v>
      </c>
      <c r="AI188" s="187">
        <v>35</v>
      </c>
    </row>
    <row r="189" spans="1:35" ht="15" customHeight="1" x14ac:dyDescent="0.25">
      <c r="A189" s="480">
        <v>37</v>
      </c>
      <c r="B189" s="506">
        <v>37</v>
      </c>
      <c r="C189" s="509" t="s">
        <v>21</v>
      </c>
      <c r="D189" s="43" t="s">
        <v>21</v>
      </c>
      <c r="E189" s="44" t="s">
        <v>28</v>
      </c>
      <c r="F189" s="223">
        <v>4</v>
      </c>
      <c r="G189" s="222">
        <v>4</v>
      </c>
      <c r="H189" s="222">
        <v>3</v>
      </c>
      <c r="I189" s="222">
        <v>3</v>
      </c>
      <c r="J189" s="222">
        <v>3</v>
      </c>
      <c r="K189" s="238">
        <v>5</v>
      </c>
      <c r="L189" s="238">
        <v>7</v>
      </c>
      <c r="M189" s="222">
        <v>3</v>
      </c>
      <c r="N189" s="236">
        <v>4</v>
      </c>
      <c r="O189" s="222">
        <v>3</v>
      </c>
      <c r="P189" s="238">
        <v>6</v>
      </c>
      <c r="Q189" s="222">
        <v>3</v>
      </c>
      <c r="R189" s="238">
        <v>6</v>
      </c>
      <c r="S189" s="236">
        <v>5</v>
      </c>
      <c r="T189" s="222">
        <v>4</v>
      </c>
      <c r="U189" s="222">
        <v>3</v>
      </c>
      <c r="V189" s="222">
        <v>3</v>
      </c>
      <c r="W189" s="385">
        <v>2</v>
      </c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4">
        <v>71</v>
      </c>
      <c r="AH189" s="185">
        <v>71</v>
      </c>
      <c r="AI189" s="185">
        <v>42</v>
      </c>
    </row>
    <row r="190" spans="1:35" ht="15" customHeight="1" x14ac:dyDescent="0.25">
      <c r="A190" s="481"/>
      <c r="B190" s="507"/>
      <c r="C190" s="510"/>
      <c r="D190" s="45" t="s">
        <v>21</v>
      </c>
      <c r="E190" s="46" t="s">
        <v>29</v>
      </c>
      <c r="F190" s="224">
        <v>4</v>
      </c>
      <c r="G190" s="225">
        <v>4</v>
      </c>
      <c r="H190" s="225">
        <v>3</v>
      </c>
      <c r="I190" s="239">
        <v>5</v>
      </c>
      <c r="J190" s="225">
        <v>3</v>
      </c>
      <c r="K190" s="237">
        <v>4</v>
      </c>
      <c r="L190" s="235">
        <v>3</v>
      </c>
      <c r="M190" s="225">
        <v>3</v>
      </c>
      <c r="N190" s="237">
        <v>4</v>
      </c>
      <c r="O190" s="225">
        <v>3</v>
      </c>
      <c r="P190" s="237">
        <v>4</v>
      </c>
      <c r="Q190" s="237">
        <v>4</v>
      </c>
      <c r="R190" s="235">
        <v>3</v>
      </c>
      <c r="S190" s="237">
        <v>5</v>
      </c>
      <c r="T190" s="239">
        <v>6</v>
      </c>
      <c r="U190" s="237">
        <v>4</v>
      </c>
      <c r="V190" s="225">
        <v>3</v>
      </c>
      <c r="W190" s="379">
        <v>2</v>
      </c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66">
        <v>67</v>
      </c>
      <c r="AH190" s="186">
        <v>138</v>
      </c>
      <c r="AI190" s="186">
        <v>44</v>
      </c>
    </row>
    <row r="191" spans="1:35" ht="15" customHeight="1" x14ac:dyDescent="0.25">
      <c r="A191" s="481"/>
      <c r="B191" s="507"/>
      <c r="C191" s="510"/>
      <c r="D191" s="45" t="s">
        <v>21</v>
      </c>
      <c r="E191" s="46" t="s">
        <v>30</v>
      </c>
      <c r="F191" s="224">
        <v>4</v>
      </c>
      <c r="G191" s="225">
        <v>4</v>
      </c>
      <c r="H191" s="225">
        <v>3</v>
      </c>
      <c r="I191" s="225">
        <v>3</v>
      </c>
      <c r="J191" s="237">
        <v>4</v>
      </c>
      <c r="K191" s="239">
        <v>6</v>
      </c>
      <c r="L191" s="235">
        <v>3</v>
      </c>
      <c r="M191" s="237">
        <v>4</v>
      </c>
      <c r="N191" s="225">
        <v>3</v>
      </c>
      <c r="O191" s="225">
        <v>3</v>
      </c>
      <c r="P191" s="237">
        <v>4</v>
      </c>
      <c r="Q191" s="237">
        <v>4</v>
      </c>
      <c r="R191" s="235">
        <v>3</v>
      </c>
      <c r="S191" s="235">
        <v>3</v>
      </c>
      <c r="T191" s="237">
        <v>5</v>
      </c>
      <c r="U191" s="225">
        <v>3</v>
      </c>
      <c r="V191" s="225">
        <v>3</v>
      </c>
      <c r="W191" s="377">
        <v>3</v>
      </c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66">
        <v>65</v>
      </c>
      <c r="AH191" s="186">
        <v>203</v>
      </c>
      <c r="AI191" s="186">
        <v>37</v>
      </c>
    </row>
    <row r="192" spans="1:35" ht="15.75" customHeight="1" thickBot="1" x14ac:dyDescent="0.3">
      <c r="A192" s="481"/>
      <c r="B192" s="507"/>
      <c r="C192" s="510"/>
      <c r="D192" s="45" t="s">
        <v>21</v>
      </c>
      <c r="E192" s="46" t="s">
        <v>31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2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66">
        <v>0</v>
      </c>
      <c r="AH192" s="186">
        <v>203</v>
      </c>
      <c r="AI192" s="186">
        <v>37</v>
      </c>
    </row>
    <row r="193" spans="1:35" ht="15.75" hidden="1" customHeight="1" thickBot="1" x14ac:dyDescent="0.3">
      <c r="A193" s="482"/>
      <c r="B193" s="508"/>
      <c r="C193" s="511"/>
      <c r="D193" s="47" t="s">
        <v>21</v>
      </c>
      <c r="E193" s="48" t="s">
        <v>32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75">
        <v>0</v>
      </c>
      <c r="AH193" s="187">
        <v>203</v>
      </c>
      <c r="AI193" s="187">
        <v>37</v>
      </c>
    </row>
    <row r="194" spans="1:35" ht="15" customHeight="1" x14ac:dyDescent="0.25">
      <c r="A194" s="480">
        <v>38</v>
      </c>
      <c r="B194" s="506">
        <v>38</v>
      </c>
      <c r="C194" s="509" t="s">
        <v>695</v>
      </c>
      <c r="D194" s="43" t="s">
        <v>695</v>
      </c>
      <c r="E194" s="44" t="s">
        <v>28</v>
      </c>
      <c r="F194" s="223">
        <v>4</v>
      </c>
      <c r="G194" s="222">
        <v>4</v>
      </c>
      <c r="H194" s="222">
        <v>3</v>
      </c>
      <c r="I194" s="238">
        <v>5</v>
      </c>
      <c r="J194" s="222">
        <v>3</v>
      </c>
      <c r="K194" s="236">
        <v>4</v>
      </c>
      <c r="L194" s="236">
        <v>5</v>
      </c>
      <c r="M194" s="222">
        <v>3</v>
      </c>
      <c r="N194" s="222">
        <v>3</v>
      </c>
      <c r="O194" s="222">
        <v>3</v>
      </c>
      <c r="P194" s="236">
        <v>4</v>
      </c>
      <c r="Q194" s="222">
        <v>3</v>
      </c>
      <c r="R194" s="222">
        <v>4</v>
      </c>
      <c r="S194" s="236">
        <v>5</v>
      </c>
      <c r="T194" s="222">
        <v>4</v>
      </c>
      <c r="U194" s="222">
        <v>3</v>
      </c>
      <c r="V194" s="236">
        <v>4</v>
      </c>
      <c r="W194" s="376">
        <v>3</v>
      </c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4">
        <v>67</v>
      </c>
      <c r="AH194" s="185">
        <v>67</v>
      </c>
      <c r="AI194" s="185">
        <v>34</v>
      </c>
    </row>
    <row r="195" spans="1:35" ht="15" customHeight="1" x14ac:dyDescent="0.25">
      <c r="A195" s="481"/>
      <c r="B195" s="507"/>
      <c r="C195" s="510"/>
      <c r="D195" s="45" t="s">
        <v>695</v>
      </c>
      <c r="E195" s="46" t="s">
        <v>29</v>
      </c>
      <c r="F195" s="224">
        <v>4</v>
      </c>
      <c r="G195" s="225">
        <v>4</v>
      </c>
      <c r="H195" s="225">
        <v>3</v>
      </c>
      <c r="I195" s="239">
        <v>7</v>
      </c>
      <c r="J195" s="225">
        <v>3</v>
      </c>
      <c r="K195" s="225">
        <v>3</v>
      </c>
      <c r="L195" s="225">
        <v>4</v>
      </c>
      <c r="M195" s="225">
        <v>3</v>
      </c>
      <c r="N195" s="225">
        <v>3</v>
      </c>
      <c r="O195" s="237">
        <v>4</v>
      </c>
      <c r="P195" s="225">
        <v>3</v>
      </c>
      <c r="Q195" s="225">
        <v>3</v>
      </c>
      <c r="R195" s="235">
        <v>3</v>
      </c>
      <c r="S195" s="225">
        <v>4</v>
      </c>
      <c r="T195" s="225">
        <v>4</v>
      </c>
      <c r="U195" s="237">
        <v>4</v>
      </c>
      <c r="V195" s="225">
        <v>3</v>
      </c>
      <c r="W195" s="378">
        <v>4</v>
      </c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66">
        <v>66</v>
      </c>
      <c r="AH195" s="186">
        <v>133</v>
      </c>
      <c r="AI195" s="186">
        <v>34</v>
      </c>
    </row>
    <row r="196" spans="1:35" ht="15" customHeight="1" x14ac:dyDescent="0.25">
      <c r="A196" s="481"/>
      <c r="B196" s="507"/>
      <c r="C196" s="510"/>
      <c r="D196" s="45" t="s">
        <v>695</v>
      </c>
      <c r="E196" s="46" t="s">
        <v>30</v>
      </c>
      <c r="F196" s="224">
        <v>4</v>
      </c>
      <c r="G196" s="225">
        <v>4</v>
      </c>
      <c r="H196" s="225">
        <v>3</v>
      </c>
      <c r="I196" s="239">
        <v>7</v>
      </c>
      <c r="J196" s="237">
        <v>4</v>
      </c>
      <c r="K196" s="239">
        <v>6</v>
      </c>
      <c r="L196" s="225">
        <v>4</v>
      </c>
      <c r="M196" s="225">
        <v>3</v>
      </c>
      <c r="N196" s="225">
        <v>3</v>
      </c>
      <c r="O196" s="225">
        <v>3</v>
      </c>
      <c r="P196" s="239">
        <v>5</v>
      </c>
      <c r="Q196" s="225">
        <v>3</v>
      </c>
      <c r="R196" s="225">
        <v>4</v>
      </c>
      <c r="S196" s="225">
        <v>4</v>
      </c>
      <c r="T196" s="237">
        <v>5</v>
      </c>
      <c r="U196" s="237">
        <v>4</v>
      </c>
      <c r="V196" s="225">
        <v>3</v>
      </c>
      <c r="W196" s="377">
        <v>3</v>
      </c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66">
        <v>72</v>
      </c>
      <c r="AH196" s="186">
        <v>205</v>
      </c>
      <c r="AI196" s="186">
        <v>38</v>
      </c>
    </row>
    <row r="197" spans="1:35" ht="15.75" customHeight="1" thickBot="1" x14ac:dyDescent="0.3">
      <c r="A197" s="481"/>
      <c r="B197" s="507"/>
      <c r="C197" s="510"/>
      <c r="D197" s="45" t="s">
        <v>695</v>
      </c>
      <c r="E197" s="46" t="s">
        <v>31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2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66">
        <v>0</v>
      </c>
      <c r="AH197" s="186">
        <v>205</v>
      </c>
      <c r="AI197" s="186">
        <v>38</v>
      </c>
    </row>
    <row r="198" spans="1:35" ht="15.75" hidden="1" customHeight="1" thickBot="1" x14ac:dyDescent="0.3">
      <c r="A198" s="482"/>
      <c r="B198" s="508"/>
      <c r="C198" s="511"/>
      <c r="D198" s="47" t="s">
        <v>695</v>
      </c>
      <c r="E198" s="48" t="s">
        <v>32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75">
        <v>0</v>
      </c>
      <c r="AH198" s="187">
        <v>205</v>
      </c>
      <c r="AI198" s="187">
        <v>38</v>
      </c>
    </row>
    <row r="199" spans="1:35" ht="15" customHeight="1" x14ac:dyDescent="0.25">
      <c r="A199" s="480">
        <v>39</v>
      </c>
      <c r="B199" s="506">
        <v>38</v>
      </c>
      <c r="C199" s="509" t="s">
        <v>689</v>
      </c>
      <c r="D199" s="43" t="s">
        <v>689</v>
      </c>
      <c r="E199" s="44" t="s">
        <v>28</v>
      </c>
      <c r="F199" s="223">
        <v>4</v>
      </c>
      <c r="G199" s="222">
        <v>4</v>
      </c>
      <c r="H199" s="222">
        <v>3</v>
      </c>
      <c r="I199" s="236">
        <v>4</v>
      </c>
      <c r="J199" s="236">
        <v>4</v>
      </c>
      <c r="K199" s="236">
        <v>4</v>
      </c>
      <c r="L199" s="238">
        <v>6</v>
      </c>
      <c r="M199" s="238">
        <v>5</v>
      </c>
      <c r="N199" s="222">
        <v>3</v>
      </c>
      <c r="O199" s="222">
        <v>3</v>
      </c>
      <c r="P199" s="236">
        <v>4</v>
      </c>
      <c r="Q199" s="241">
        <v>2</v>
      </c>
      <c r="R199" s="222">
        <v>4</v>
      </c>
      <c r="S199" s="241">
        <v>3</v>
      </c>
      <c r="T199" s="238">
        <v>6</v>
      </c>
      <c r="U199" s="236">
        <v>4</v>
      </c>
      <c r="V199" s="241">
        <v>2</v>
      </c>
      <c r="W199" s="385">
        <v>2</v>
      </c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4">
        <v>67</v>
      </c>
      <c r="AH199" s="185">
        <v>67</v>
      </c>
      <c r="AI199" s="185">
        <v>34</v>
      </c>
    </row>
    <row r="200" spans="1:35" ht="15" customHeight="1" x14ac:dyDescent="0.25">
      <c r="A200" s="481"/>
      <c r="B200" s="507"/>
      <c r="C200" s="510"/>
      <c r="D200" s="45" t="s">
        <v>689</v>
      </c>
      <c r="E200" s="46" t="s">
        <v>29</v>
      </c>
      <c r="F200" s="224">
        <v>4</v>
      </c>
      <c r="G200" s="225">
        <v>4</v>
      </c>
      <c r="H200" s="225">
        <v>3</v>
      </c>
      <c r="I200" s="239">
        <v>5</v>
      </c>
      <c r="J200" s="225">
        <v>3</v>
      </c>
      <c r="K200" s="237">
        <v>4</v>
      </c>
      <c r="L200" s="225">
        <v>4</v>
      </c>
      <c r="M200" s="237">
        <v>4</v>
      </c>
      <c r="N200" s="225">
        <v>3</v>
      </c>
      <c r="O200" s="225">
        <v>3</v>
      </c>
      <c r="P200" s="225">
        <v>3</v>
      </c>
      <c r="Q200" s="225">
        <v>3</v>
      </c>
      <c r="R200" s="225">
        <v>4</v>
      </c>
      <c r="S200" s="237">
        <v>5</v>
      </c>
      <c r="T200" s="225">
        <v>4</v>
      </c>
      <c r="U200" s="225">
        <v>3</v>
      </c>
      <c r="V200" s="235">
        <v>2</v>
      </c>
      <c r="W200" s="377">
        <v>3</v>
      </c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66">
        <v>64</v>
      </c>
      <c r="AH200" s="186">
        <v>131</v>
      </c>
      <c r="AI200" s="186">
        <v>31</v>
      </c>
    </row>
    <row r="201" spans="1:35" ht="15" customHeight="1" x14ac:dyDescent="0.25">
      <c r="A201" s="481"/>
      <c r="B201" s="507"/>
      <c r="C201" s="510"/>
      <c r="D201" s="45" t="s">
        <v>689</v>
      </c>
      <c r="E201" s="46" t="s">
        <v>30</v>
      </c>
      <c r="F201" s="359">
        <v>5</v>
      </c>
      <c r="G201" s="235">
        <v>3</v>
      </c>
      <c r="H201" s="237">
        <v>4</v>
      </c>
      <c r="I201" s="237">
        <v>4</v>
      </c>
      <c r="J201" s="237">
        <v>4</v>
      </c>
      <c r="K201" s="239">
        <v>7</v>
      </c>
      <c r="L201" s="235">
        <v>3</v>
      </c>
      <c r="M201" s="239">
        <v>5</v>
      </c>
      <c r="N201" s="225">
        <v>3</v>
      </c>
      <c r="O201" s="237">
        <v>4</v>
      </c>
      <c r="P201" s="225">
        <v>3</v>
      </c>
      <c r="Q201" s="237">
        <v>4</v>
      </c>
      <c r="R201" s="237">
        <v>5</v>
      </c>
      <c r="S201" s="237">
        <v>5</v>
      </c>
      <c r="T201" s="225">
        <v>4</v>
      </c>
      <c r="U201" s="225">
        <v>3</v>
      </c>
      <c r="V201" s="239">
        <v>5</v>
      </c>
      <c r="W201" s="377">
        <v>3</v>
      </c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66">
        <v>74</v>
      </c>
      <c r="AH201" s="186">
        <v>205</v>
      </c>
      <c r="AI201" s="186">
        <v>38</v>
      </c>
    </row>
    <row r="202" spans="1:35" ht="15.75" customHeight="1" thickBot="1" x14ac:dyDescent="0.3">
      <c r="A202" s="481"/>
      <c r="B202" s="507"/>
      <c r="C202" s="510"/>
      <c r="D202" s="45" t="s">
        <v>689</v>
      </c>
      <c r="E202" s="46" t="s">
        <v>31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2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66">
        <v>0</v>
      </c>
      <c r="AH202" s="186">
        <v>205</v>
      </c>
      <c r="AI202" s="186">
        <v>38</v>
      </c>
    </row>
    <row r="203" spans="1:35" ht="15.75" hidden="1" customHeight="1" thickBot="1" x14ac:dyDescent="0.3">
      <c r="A203" s="482"/>
      <c r="B203" s="508"/>
      <c r="C203" s="511"/>
      <c r="D203" s="47" t="s">
        <v>689</v>
      </c>
      <c r="E203" s="48" t="s">
        <v>32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75">
        <v>0</v>
      </c>
      <c r="AH203" s="187">
        <v>205</v>
      </c>
      <c r="AI203" s="187">
        <v>38</v>
      </c>
    </row>
    <row r="204" spans="1:35" ht="15" customHeight="1" x14ac:dyDescent="0.25">
      <c r="A204" s="480">
        <v>40</v>
      </c>
      <c r="B204" s="506">
        <v>38</v>
      </c>
      <c r="C204" s="509" t="s">
        <v>443</v>
      </c>
      <c r="D204" s="43" t="s">
        <v>443</v>
      </c>
      <c r="E204" s="44" t="s">
        <v>28</v>
      </c>
      <c r="F204" s="245">
        <v>3</v>
      </c>
      <c r="G204" s="222">
        <v>4</v>
      </c>
      <c r="H204" s="241">
        <v>2</v>
      </c>
      <c r="I204" s="238">
        <v>6</v>
      </c>
      <c r="J204" s="222">
        <v>3</v>
      </c>
      <c r="K204" s="241">
        <v>2</v>
      </c>
      <c r="L204" s="222">
        <v>4</v>
      </c>
      <c r="M204" s="236">
        <v>4</v>
      </c>
      <c r="N204" s="241">
        <v>2</v>
      </c>
      <c r="O204" s="222">
        <v>3</v>
      </c>
      <c r="P204" s="222">
        <v>3</v>
      </c>
      <c r="Q204" s="222">
        <v>3</v>
      </c>
      <c r="R204" s="222">
        <v>4</v>
      </c>
      <c r="S204" s="238">
        <v>6</v>
      </c>
      <c r="T204" s="236">
        <v>5</v>
      </c>
      <c r="U204" s="236">
        <v>4</v>
      </c>
      <c r="V204" s="236">
        <v>4</v>
      </c>
      <c r="W204" s="380">
        <v>4</v>
      </c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4">
        <v>66</v>
      </c>
      <c r="AH204" s="185">
        <v>66</v>
      </c>
      <c r="AI204" s="185">
        <v>30</v>
      </c>
    </row>
    <row r="205" spans="1:35" ht="15" customHeight="1" x14ac:dyDescent="0.25">
      <c r="A205" s="481"/>
      <c r="B205" s="507"/>
      <c r="C205" s="510"/>
      <c r="D205" s="45" t="s">
        <v>443</v>
      </c>
      <c r="E205" s="46" t="s">
        <v>29</v>
      </c>
      <c r="F205" s="240">
        <v>3</v>
      </c>
      <c r="G205" s="225">
        <v>4</v>
      </c>
      <c r="H205" s="237">
        <v>4</v>
      </c>
      <c r="I205" s="239">
        <v>6</v>
      </c>
      <c r="J205" s="225">
        <v>3</v>
      </c>
      <c r="K205" s="239">
        <v>6</v>
      </c>
      <c r="L205" s="235">
        <v>3</v>
      </c>
      <c r="M205" s="239">
        <v>6</v>
      </c>
      <c r="N205" s="225">
        <v>3</v>
      </c>
      <c r="O205" s="225">
        <v>3</v>
      </c>
      <c r="P205" s="225">
        <v>3</v>
      </c>
      <c r="Q205" s="225">
        <v>3</v>
      </c>
      <c r="R205" s="225">
        <v>4</v>
      </c>
      <c r="S205" s="225">
        <v>4</v>
      </c>
      <c r="T205" s="237">
        <v>5</v>
      </c>
      <c r="U205" s="225">
        <v>3</v>
      </c>
      <c r="V205" s="225">
        <v>3</v>
      </c>
      <c r="W205" s="377">
        <v>3</v>
      </c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66">
        <v>69</v>
      </c>
      <c r="AH205" s="186">
        <v>135</v>
      </c>
      <c r="AI205" s="186">
        <v>40</v>
      </c>
    </row>
    <row r="206" spans="1:35" ht="15" customHeight="1" x14ac:dyDescent="0.25">
      <c r="A206" s="481"/>
      <c r="B206" s="507"/>
      <c r="C206" s="510"/>
      <c r="D206" s="45" t="s">
        <v>443</v>
      </c>
      <c r="E206" s="46" t="s">
        <v>30</v>
      </c>
      <c r="F206" s="240">
        <v>3</v>
      </c>
      <c r="G206" s="237">
        <v>5</v>
      </c>
      <c r="H206" s="237">
        <v>4</v>
      </c>
      <c r="I206" s="237">
        <v>4</v>
      </c>
      <c r="J206" s="225">
        <v>3</v>
      </c>
      <c r="K206" s="225">
        <v>3</v>
      </c>
      <c r="L206" s="239">
        <v>6</v>
      </c>
      <c r="M206" s="225">
        <v>3</v>
      </c>
      <c r="N206" s="225">
        <v>3</v>
      </c>
      <c r="O206" s="237">
        <v>4</v>
      </c>
      <c r="P206" s="225">
        <v>3</v>
      </c>
      <c r="Q206" s="225">
        <v>3</v>
      </c>
      <c r="R206" s="237">
        <v>5</v>
      </c>
      <c r="S206" s="237">
        <v>5</v>
      </c>
      <c r="T206" s="237">
        <v>5</v>
      </c>
      <c r="U206" s="237">
        <v>4</v>
      </c>
      <c r="V206" s="237">
        <v>4</v>
      </c>
      <c r="W206" s="377">
        <v>3</v>
      </c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66">
        <v>70</v>
      </c>
      <c r="AH206" s="186">
        <v>205</v>
      </c>
      <c r="AI206" s="186">
        <v>38</v>
      </c>
    </row>
    <row r="207" spans="1:35" ht="15.75" customHeight="1" thickBot="1" x14ac:dyDescent="0.3">
      <c r="A207" s="481"/>
      <c r="B207" s="507"/>
      <c r="C207" s="510"/>
      <c r="D207" s="45" t="s">
        <v>443</v>
      </c>
      <c r="E207" s="46" t="s">
        <v>31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2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66">
        <v>0</v>
      </c>
      <c r="AH207" s="186">
        <v>205</v>
      </c>
      <c r="AI207" s="186">
        <v>38</v>
      </c>
    </row>
    <row r="208" spans="1:35" ht="15.75" hidden="1" customHeight="1" thickBot="1" x14ac:dyDescent="0.3">
      <c r="A208" s="482"/>
      <c r="B208" s="508"/>
      <c r="C208" s="511"/>
      <c r="D208" s="47" t="s">
        <v>443</v>
      </c>
      <c r="E208" s="48" t="s">
        <v>32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75">
        <v>0</v>
      </c>
      <c r="AH208" s="187">
        <v>205</v>
      </c>
      <c r="AI208" s="187">
        <v>38</v>
      </c>
    </row>
    <row r="209" spans="1:35" ht="15" customHeight="1" x14ac:dyDescent="0.25">
      <c r="A209" s="480">
        <v>41</v>
      </c>
      <c r="B209" s="506">
        <v>41</v>
      </c>
      <c r="C209" s="509" t="s">
        <v>353</v>
      </c>
      <c r="D209" s="43" t="s">
        <v>353</v>
      </c>
      <c r="E209" s="44" t="s">
        <v>28</v>
      </c>
      <c r="F209" s="358">
        <v>5</v>
      </c>
      <c r="G209" s="222">
        <v>4</v>
      </c>
      <c r="H209" s="236">
        <v>4</v>
      </c>
      <c r="I209" s="238">
        <v>5</v>
      </c>
      <c r="J209" s="236">
        <v>4</v>
      </c>
      <c r="K209" s="241">
        <v>2</v>
      </c>
      <c r="L209" s="238">
        <v>6</v>
      </c>
      <c r="M209" s="222">
        <v>3</v>
      </c>
      <c r="N209" s="222">
        <v>3</v>
      </c>
      <c r="O209" s="236">
        <v>4</v>
      </c>
      <c r="P209" s="222">
        <v>3</v>
      </c>
      <c r="Q209" s="238">
        <v>5</v>
      </c>
      <c r="R209" s="236">
        <v>5</v>
      </c>
      <c r="S209" s="222">
        <v>4</v>
      </c>
      <c r="T209" s="236">
        <v>5</v>
      </c>
      <c r="U209" s="222">
        <v>3</v>
      </c>
      <c r="V209" s="222">
        <v>3</v>
      </c>
      <c r="W209" s="376">
        <v>3</v>
      </c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4">
        <v>71</v>
      </c>
      <c r="AH209" s="185">
        <v>71</v>
      </c>
      <c r="AI209" s="185">
        <v>42</v>
      </c>
    </row>
    <row r="210" spans="1:35" ht="15" customHeight="1" x14ac:dyDescent="0.25">
      <c r="A210" s="481"/>
      <c r="B210" s="507"/>
      <c r="C210" s="510"/>
      <c r="D210" s="45" t="s">
        <v>353</v>
      </c>
      <c r="E210" s="46" t="s">
        <v>29</v>
      </c>
      <c r="F210" s="224">
        <v>4</v>
      </c>
      <c r="G210" s="235">
        <v>3</v>
      </c>
      <c r="H210" s="237">
        <v>4</v>
      </c>
      <c r="I210" s="237">
        <v>4</v>
      </c>
      <c r="J210" s="237">
        <v>4</v>
      </c>
      <c r="K210" s="225">
        <v>3</v>
      </c>
      <c r="L210" s="225">
        <v>4</v>
      </c>
      <c r="M210" s="225">
        <v>3</v>
      </c>
      <c r="N210" s="237">
        <v>4</v>
      </c>
      <c r="O210" s="225">
        <v>3</v>
      </c>
      <c r="P210" s="235">
        <v>2</v>
      </c>
      <c r="Q210" s="237">
        <v>4</v>
      </c>
      <c r="R210" s="237">
        <v>5</v>
      </c>
      <c r="S210" s="235">
        <v>3</v>
      </c>
      <c r="T210" s="225">
        <v>4</v>
      </c>
      <c r="U210" s="237">
        <v>4</v>
      </c>
      <c r="V210" s="237">
        <v>4</v>
      </c>
      <c r="W210" s="377">
        <v>3</v>
      </c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66">
        <v>65</v>
      </c>
      <c r="AH210" s="186">
        <v>136</v>
      </c>
      <c r="AI210" s="186">
        <v>43</v>
      </c>
    </row>
    <row r="211" spans="1:35" ht="15" customHeight="1" x14ac:dyDescent="0.25">
      <c r="A211" s="481"/>
      <c r="B211" s="507"/>
      <c r="C211" s="510"/>
      <c r="D211" s="45" t="s">
        <v>353</v>
      </c>
      <c r="E211" s="46" t="s">
        <v>30</v>
      </c>
      <c r="F211" s="224">
        <v>4</v>
      </c>
      <c r="G211" s="237">
        <v>5</v>
      </c>
      <c r="H211" s="237">
        <v>4</v>
      </c>
      <c r="I211" s="239">
        <v>5</v>
      </c>
      <c r="J211" s="225">
        <v>3</v>
      </c>
      <c r="K211" s="239">
        <v>5</v>
      </c>
      <c r="L211" s="237">
        <v>5</v>
      </c>
      <c r="M211" s="237">
        <v>4</v>
      </c>
      <c r="N211" s="225">
        <v>3</v>
      </c>
      <c r="O211" s="237">
        <v>4</v>
      </c>
      <c r="P211" s="225">
        <v>3</v>
      </c>
      <c r="Q211" s="225">
        <v>3</v>
      </c>
      <c r="R211" s="237">
        <v>5</v>
      </c>
      <c r="S211" s="237">
        <v>5</v>
      </c>
      <c r="T211" s="235">
        <v>3</v>
      </c>
      <c r="U211" s="225">
        <v>3</v>
      </c>
      <c r="V211" s="225">
        <v>3</v>
      </c>
      <c r="W211" s="377">
        <v>3</v>
      </c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66">
        <v>70</v>
      </c>
      <c r="AH211" s="186">
        <v>206</v>
      </c>
      <c r="AI211" s="186">
        <v>41</v>
      </c>
    </row>
    <row r="212" spans="1:35" ht="15.75" customHeight="1" thickBot="1" x14ac:dyDescent="0.3">
      <c r="A212" s="481"/>
      <c r="B212" s="507"/>
      <c r="C212" s="510"/>
      <c r="D212" s="45" t="s">
        <v>353</v>
      </c>
      <c r="E212" s="46" t="s">
        <v>31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2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66">
        <v>0</v>
      </c>
      <c r="AH212" s="186">
        <v>206</v>
      </c>
      <c r="AI212" s="186">
        <v>41</v>
      </c>
    </row>
    <row r="213" spans="1:35" ht="15.75" hidden="1" customHeight="1" thickBot="1" x14ac:dyDescent="0.3">
      <c r="A213" s="482"/>
      <c r="B213" s="508"/>
      <c r="C213" s="511"/>
      <c r="D213" s="47" t="s">
        <v>353</v>
      </c>
      <c r="E213" s="48" t="s">
        <v>32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75">
        <v>0</v>
      </c>
      <c r="AH213" s="187">
        <v>206</v>
      </c>
      <c r="AI213" s="187">
        <v>41</v>
      </c>
    </row>
    <row r="214" spans="1:35" ht="15" customHeight="1" x14ac:dyDescent="0.25">
      <c r="A214" s="480">
        <v>42</v>
      </c>
      <c r="B214" s="506">
        <v>41</v>
      </c>
      <c r="C214" s="509" t="s">
        <v>437</v>
      </c>
      <c r="D214" s="43" t="s">
        <v>437</v>
      </c>
      <c r="E214" s="44" t="s">
        <v>28</v>
      </c>
      <c r="F214" s="223">
        <v>4</v>
      </c>
      <c r="G214" s="222">
        <v>4</v>
      </c>
      <c r="H214" s="222">
        <v>3</v>
      </c>
      <c r="I214" s="236">
        <v>4</v>
      </c>
      <c r="J214" s="236">
        <v>4</v>
      </c>
      <c r="K214" s="241">
        <v>2</v>
      </c>
      <c r="L214" s="241">
        <v>3</v>
      </c>
      <c r="M214" s="238">
        <v>5</v>
      </c>
      <c r="N214" s="241">
        <v>2</v>
      </c>
      <c r="O214" s="236">
        <v>4</v>
      </c>
      <c r="P214" s="222">
        <v>3</v>
      </c>
      <c r="Q214" s="236">
        <v>4</v>
      </c>
      <c r="R214" s="222">
        <v>4</v>
      </c>
      <c r="S214" s="222">
        <v>4</v>
      </c>
      <c r="T214" s="222">
        <v>4</v>
      </c>
      <c r="U214" s="222">
        <v>3</v>
      </c>
      <c r="V214" s="222">
        <v>3</v>
      </c>
      <c r="W214" s="376">
        <v>3</v>
      </c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4">
        <v>63</v>
      </c>
      <c r="AH214" s="185">
        <v>63</v>
      </c>
      <c r="AI214" s="185">
        <v>17</v>
      </c>
    </row>
    <row r="215" spans="1:35" ht="15" customHeight="1" x14ac:dyDescent="0.25">
      <c r="A215" s="481"/>
      <c r="B215" s="507"/>
      <c r="C215" s="510"/>
      <c r="D215" s="45" t="s">
        <v>437</v>
      </c>
      <c r="E215" s="46" t="s">
        <v>29</v>
      </c>
      <c r="F215" s="359">
        <v>5</v>
      </c>
      <c r="G215" s="225">
        <v>4</v>
      </c>
      <c r="H215" s="225">
        <v>3</v>
      </c>
      <c r="I215" s="239">
        <v>7</v>
      </c>
      <c r="J215" s="225">
        <v>3</v>
      </c>
      <c r="K215" s="225">
        <v>3</v>
      </c>
      <c r="L215" s="235">
        <v>3</v>
      </c>
      <c r="M215" s="237">
        <v>4</v>
      </c>
      <c r="N215" s="225">
        <v>3</v>
      </c>
      <c r="O215" s="237">
        <v>4</v>
      </c>
      <c r="P215" s="237">
        <v>4</v>
      </c>
      <c r="Q215" s="225">
        <v>3</v>
      </c>
      <c r="R215" s="237">
        <v>5</v>
      </c>
      <c r="S215" s="237">
        <v>5</v>
      </c>
      <c r="T215" s="239">
        <v>6</v>
      </c>
      <c r="U215" s="237">
        <v>4</v>
      </c>
      <c r="V215" s="225">
        <v>3</v>
      </c>
      <c r="W215" s="379">
        <v>2</v>
      </c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66">
        <v>71</v>
      </c>
      <c r="AH215" s="186">
        <v>134</v>
      </c>
      <c r="AI215" s="186">
        <v>37</v>
      </c>
    </row>
    <row r="216" spans="1:35" ht="15" customHeight="1" x14ac:dyDescent="0.25">
      <c r="A216" s="481"/>
      <c r="B216" s="507"/>
      <c r="C216" s="510"/>
      <c r="D216" s="45" t="s">
        <v>437</v>
      </c>
      <c r="E216" s="46" t="s">
        <v>30</v>
      </c>
      <c r="F216" s="224">
        <v>4</v>
      </c>
      <c r="G216" s="225">
        <v>4</v>
      </c>
      <c r="H216" s="237">
        <v>4</v>
      </c>
      <c r="I216" s="239">
        <v>5</v>
      </c>
      <c r="J216" s="225">
        <v>3</v>
      </c>
      <c r="K216" s="239">
        <v>7</v>
      </c>
      <c r="L216" s="225">
        <v>4</v>
      </c>
      <c r="M216" s="225">
        <v>3</v>
      </c>
      <c r="N216" s="225">
        <v>3</v>
      </c>
      <c r="O216" s="239">
        <v>5</v>
      </c>
      <c r="P216" s="225">
        <v>3</v>
      </c>
      <c r="Q216" s="225">
        <v>3</v>
      </c>
      <c r="R216" s="237">
        <v>5</v>
      </c>
      <c r="S216" s="237">
        <v>5</v>
      </c>
      <c r="T216" s="225">
        <v>4</v>
      </c>
      <c r="U216" s="237">
        <v>4</v>
      </c>
      <c r="V216" s="225">
        <v>3</v>
      </c>
      <c r="W216" s="377">
        <v>3</v>
      </c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66">
        <v>72</v>
      </c>
      <c r="AH216" s="186">
        <v>206</v>
      </c>
      <c r="AI216" s="186">
        <v>41</v>
      </c>
    </row>
    <row r="217" spans="1:35" ht="15.75" customHeight="1" thickBot="1" x14ac:dyDescent="0.3">
      <c r="A217" s="481"/>
      <c r="B217" s="507"/>
      <c r="C217" s="510"/>
      <c r="D217" s="45" t="s">
        <v>437</v>
      </c>
      <c r="E217" s="46" t="s">
        <v>31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2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66">
        <v>0</v>
      </c>
      <c r="AH217" s="186">
        <v>206</v>
      </c>
      <c r="AI217" s="186">
        <v>41</v>
      </c>
    </row>
    <row r="218" spans="1:35" ht="15.75" hidden="1" customHeight="1" thickBot="1" x14ac:dyDescent="0.3">
      <c r="A218" s="482"/>
      <c r="B218" s="508"/>
      <c r="C218" s="511"/>
      <c r="D218" s="47" t="s">
        <v>437</v>
      </c>
      <c r="E218" s="48" t="s">
        <v>32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75">
        <v>0</v>
      </c>
      <c r="AH218" s="187">
        <v>206</v>
      </c>
      <c r="AI218" s="187">
        <v>41</v>
      </c>
    </row>
    <row r="219" spans="1:35" ht="15" customHeight="1" x14ac:dyDescent="0.25">
      <c r="A219" s="480">
        <v>43</v>
      </c>
      <c r="B219" s="506">
        <v>43</v>
      </c>
      <c r="C219" s="509" t="s">
        <v>409</v>
      </c>
      <c r="D219" s="43" t="s">
        <v>409</v>
      </c>
      <c r="E219" s="44" t="s">
        <v>28</v>
      </c>
      <c r="F219" s="245">
        <v>3</v>
      </c>
      <c r="G219" s="222">
        <v>4</v>
      </c>
      <c r="H219" s="222">
        <v>3</v>
      </c>
      <c r="I219" s="222">
        <v>3</v>
      </c>
      <c r="J219" s="238">
        <v>5</v>
      </c>
      <c r="K219" s="238">
        <v>6</v>
      </c>
      <c r="L219" s="222">
        <v>4</v>
      </c>
      <c r="M219" s="222">
        <v>3</v>
      </c>
      <c r="N219" s="222">
        <v>3</v>
      </c>
      <c r="O219" s="236">
        <v>4</v>
      </c>
      <c r="P219" s="236">
        <v>4</v>
      </c>
      <c r="Q219" s="238">
        <v>5</v>
      </c>
      <c r="R219" s="222">
        <v>4</v>
      </c>
      <c r="S219" s="236">
        <v>5</v>
      </c>
      <c r="T219" s="222">
        <v>4</v>
      </c>
      <c r="U219" s="236">
        <v>4</v>
      </c>
      <c r="V219" s="238">
        <v>5</v>
      </c>
      <c r="W219" s="385">
        <v>2</v>
      </c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4">
        <v>71</v>
      </c>
      <c r="AH219" s="185">
        <v>71</v>
      </c>
      <c r="AI219" s="185">
        <v>42</v>
      </c>
    </row>
    <row r="220" spans="1:35" ht="15" customHeight="1" x14ac:dyDescent="0.25">
      <c r="A220" s="481"/>
      <c r="B220" s="507"/>
      <c r="C220" s="510"/>
      <c r="D220" s="45" t="s">
        <v>409</v>
      </c>
      <c r="E220" s="46" t="s">
        <v>29</v>
      </c>
      <c r="F220" s="224">
        <v>4</v>
      </c>
      <c r="G220" s="237">
        <v>5</v>
      </c>
      <c r="H220" s="239">
        <v>5</v>
      </c>
      <c r="I220" s="239">
        <v>5</v>
      </c>
      <c r="J220" s="225">
        <v>3</v>
      </c>
      <c r="K220" s="225">
        <v>3</v>
      </c>
      <c r="L220" s="225">
        <v>4</v>
      </c>
      <c r="M220" s="225">
        <v>3</v>
      </c>
      <c r="N220" s="235">
        <v>2</v>
      </c>
      <c r="O220" s="239">
        <v>5</v>
      </c>
      <c r="P220" s="225">
        <v>3</v>
      </c>
      <c r="Q220" s="239">
        <v>6</v>
      </c>
      <c r="R220" s="225">
        <v>4</v>
      </c>
      <c r="S220" s="225">
        <v>4</v>
      </c>
      <c r="T220" s="225">
        <v>4</v>
      </c>
      <c r="U220" s="237">
        <v>4</v>
      </c>
      <c r="V220" s="225">
        <v>3</v>
      </c>
      <c r="W220" s="377">
        <v>3</v>
      </c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66">
        <v>70</v>
      </c>
      <c r="AH220" s="186">
        <v>141</v>
      </c>
      <c r="AI220" s="186">
        <v>46</v>
      </c>
    </row>
    <row r="221" spans="1:35" ht="15" customHeight="1" x14ac:dyDescent="0.25">
      <c r="A221" s="481"/>
      <c r="B221" s="507"/>
      <c r="C221" s="510"/>
      <c r="D221" s="45" t="s">
        <v>409</v>
      </c>
      <c r="E221" s="46" t="s">
        <v>30</v>
      </c>
      <c r="F221" s="224">
        <v>4</v>
      </c>
      <c r="G221" s="225">
        <v>4</v>
      </c>
      <c r="H221" s="225">
        <v>3</v>
      </c>
      <c r="I221" s="239">
        <v>5</v>
      </c>
      <c r="J221" s="225">
        <v>3</v>
      </c>
      <c r="K221" s="235">
        <v>2</v>
      </c>
      <c r="L221" s="225">
        <v>4</v>
      </c>
      <c r="M221" s="237">
        <v>4</v>
      </c>
      <c r="N221" s="225">
        <v>3</v>
      </c>
      <c r="O221" s="239">
        <v>5</v>
      </c>
      <c r="P221" s="225">
        <v>3</v>
      </c>
      <c r="Q221" s="239">
        <v>5</v>
      </c>
      <c r="R221" s="225">
        <v>4</v>
      </c>
      <c r="S221" s="225">
        <v>4</v>
      </c>
      <c r="T221" s="237">
        <v>5</v>
      </c>
      <c r="U221" s="239">
        <v>6</v>
      </c>
      <c r="V221" s="237">
        <v>4</v>
      </c>
      <c r="W221" s="379">
        <v>2</v>
      </c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66">
        <v>70</v>
      </c>
      <c r="AH221" s="186">
        <v>211</v>
      </c>
      <c r="AI221" s="186">
        <v>43</v>
      </c>
    </row>
    <row r="222" spans="1:35" ht="15.75" customHeight="1" thickBot="1" x14ac:dyDescent="0.3">
      <c r="A222" s="481"/>
      <c r="B222" s="507"/>
      <c r="C222" s="510"/>
      <c r="D222" s="45" t="s">
        <v>409</v>
      </c>
      <c r="E222" s="46" t="s">
        <v>31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2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66">
        <v>0</v>
      </c>
      <c r="AH222" s="186">
        <v>211</v>
      </c>
      <c r="AI222" s="186">
        <v>43</v>
      </c>
    </row>
    <row r="223" spans="1:35" ht="15.75" hidden="1" customHeight="1" thickBot="1" x14ac:dyDescent="0.3">
      <c r="A223" s="482"/>
      <c r="B223" s="508"/>
      <c r="C223" s="511"/>
      <c r="D223" s="47" t="s">
        <v>409</v>
      </c>
      <c r="E223" s="48" t="s">
        <v>32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75">
        <v>0</v>
      </c>
      <c r="AH223" s="187">
        <v>211</v>
      </c>
      <c r="AI223" s="187">
        <v>43</v>
      </c>
    </row>
    <row r="224" spans="1:35" ht="15" customHeight="1" x14ac:dyDescent="0.25">
      <c r="A224" s="480">
        <v>44</v>
      </c>
      <c r="B224" s="506">
        <v>44</v>
      </c>
      <c r="C224" s="509" t="s">
        <v>592</v>
      </c>
      <c r="D224" s="43" t="s">
        <v>592</v>
      </c>
      <c r="E224" s="44" t="s">
        <v>28</v>
      </c>
      <c r="F224" s="223">
        <v>4</v>
      </c>
      <c r="G224" s="222">
        <v>4</v>
      </c>
      <c r="H224" s="236">
        <v>4</v>
      </c>
      <c r="I224" s="236">
        <v>4</v>
      </c>
      <c r="J224" s="222">
        <v>3</v>
      </c>
      <c r="K224" s="222">
        <v>3</v>
      </c>
      <c r="L224" s="236">
        <v>5</v>
      </c>
      <c r="M224" s="236">
        <v>4</v>
      </c>
      <c r="N224" s="241">
        <v>2</v>
      </c>
      <c r="O224" s="236">
        <v>4</v>
      </c>
      <c r="P224" s="236">
        <v>4</v>
      </c>
      <c r="Q224" s="222">
        <v>3</v>
      </c>
      <c r="R224" s="236">
        <v>5</v>
      </c>
      <c r="S224" s="222">
        <v>4</v>
      </c>
      <c r="T224" s="238">
        <v>6</v>
      </c>
      <c r="U224" s="236">
        <v>4</v>
      </c>
      <c r="V224" s="222">
        <v>3</v>
      </c>
      <c r="W224" s="376">
        <v>3</v>
      </c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4">
        <v>69</v>
      </c>
      <c r="AH224" s="185">
        <v>69</v>
      </c>
      <c r="AI224" s="185">
        <v>38</v>
      </c>
    </row>
    <row r="225" spans="1:35" ht="15" customHeight="1" x14ac:dyDescent="0.25">
      <c r="A225" s="481"/>
      <c r="B225" s="507"/>
      <c r="C225" s="510"/>
      <c r="D225" s="45" t="s">
        <v>592</v>
      </c>
      <c r="E225" s="46" t="s">
        <v>29</v>
      </c>
      <c r="F225" s="224">
        <v>4</v>
      </c>
      <c r="G225" s="225">
        <v>4</v>
      </c>
      <c r="H225" s="237">
        <v>4</v>
      </c>
      <c r="I225" s="239">
        <v>5</v>
      </c>
      <c r="J225" s="225">
        <v>3</v>
      </c>
      <c r="K225" s="237">
        <v>4</v>
      </c>
      <c r="L225" s="239">
        <v>7</v>
      </c>
      <c r="M225" s="237">
        <v>4</v>
      </c>
      <c r="N225" s="225">
        <v>3</v>
      </c>
      <c r="O225" s="237">
        <v>4</v>
      </c>
      <c r="P225" s="237">
        <v>4</v>
      </c>
      <c r="Q225" s="225">
        <v>3</v>
      </c>
      <c r="R225" s="237">
        <v>5</v>
      </c>
      <c r="S225" s="237">
        <v>5</v>
      </c>
      <c r="T225" s="237">
        <v>5</v>
      </c>
      <c r="U225" s="237">
        <v>4</v>
      </c>
      <c r="V225" s="225">
        <v>3</v>
      </c>
      <c r="W225" s="377">
        <v>3</v>
      </c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66">
        <v>74</v>
      </c>
      <c r="AH225" s="186">
        <v>143</v>
      </c>
      <c r="AI225" s="186">
        <v>47</v>
      </c>
    </row>
    <row r="226" spans="1:35" ht="15" customHeight="1" x14ac:dyDescent="0.25">
      <c r="A226" s="481"/>
      <c r="B226" s="507"/>
      <c r="C226" s="510"/>
      <c r="D226" s="45" t="s">
        <v>592</v>
      </c>
      <c r="E226" s="46" t="s">
        <v>30</v>
      </c>
      <c r="F226" s="359">
        <v>5</v>
      </c>
      <c r="G226" s="237">
        <v>5</v>
      </c>
      <c r="H226" s="237">
        <v>4</v>
      </c>
      <c r="I226" s="237">
        <v>4</v>
      </c>
      <c r="J226" s="225">
        <v>3</v>
      </c>
      <c r="K226" s="235">
        <v>2</v>
      </c>
      <c r="L226" s="239">
        <v>6</v>
      </c>
      <c r="M226" s="237">
        <v>4</v>
      </c>
      <c r="N226" s="225">
        <v>3</v>
      </c>
      <c r="O226" s="225">
        <v>3</v>
      </c>
      <c r="P226" s="225">
        <v>3</v>
      </c>
      <c r="Q226" s="225">
        <v>3</v>
      </c>
      <c r="R226" s="237">
        <v>5</v>
      </c>
      <c r="S226" s="225">
        <v>4</v>
      </c>
      <c r="T226" s="239">
        <v>6</v>
      </c>
      <c r="U226" s="225">
        <v>3</v>
      </c>
      <c r="V226" s="225">
        <v>3</v>
      </c>
      <c r="W226" s="377">
        <v>3</v>
      </c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66">
        <v>69</v>
      </c>
      <c r="AH226" s="186">
        <v>212</v>
      </c>
      <c r="AI226" s="186">
        <v>44</v>
      </c>
    </row>
    <row r="227" spans="1:35" ht="15.75" customHeight="1" thickBot="1" x14ac:dyDescent="0.3">
      <c r="A227" s="481"/>
      <c r="B227" s="507"/>
      <c r="C227" s="510"/>
      <c r="D227" s="45" t="s">
        <v>592</v>
      </c>
      <c r="E227" s="46" t="s">
        <v>31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2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66">
        <v>0</v>
      </c>
      <c r="AH227" s="186">
        <v>212</v>
      </c>
      <c r="AI227" s="186">
        <v>44</v>
      </c>
    </row>
    <row r="228" spans="1:35" ht="15.75" hidden="1" customHeight="1" thickBot="1" x14ac:dyDescent="0.3">
      <c r="A228" s="482"/>
      <c r="B228" s="508"/>
      <c r="C228" s="511"/>
      <c r="D228" s="47" t="s">
        <v>592</v>
      </c>
      <c r="E228" s="48" t="s">
        <v>32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75">
        <v>0</v>
      </c>
      <c r="AH228" s="187">
        <v>212</v>
      </c>
      <c r="AI228" s="187">
        <v>44</v>
      </c>
    </row>
    <row r="229" spans="1:35" ht="15" customHeight="1" x14ac:dyDescent="0.25">
      <c r="A229" s="480">
        <v>45</v>
      </c>
      <c r="B229" s="506">
        <v>45</v>
      </c>
      <c r="C229" s="509" t="s">
        <v>365</v>
      </c>
      <c r="D229" s="43" t="s">
        <v>365</v>
      </c>
      <c r="E229" s="44" t="s">
        <v>28</v>
      </c>
      <c r="F229" s="358">
        <v>5</v>
      </c>
      <c r="G229" s="241">
        <v>3</v>
      </c>
      <c r="H229" s="222">
        <v>3</v>
      </c>
      <c r="I229" s="236">
        <v>4</v>
      </c>
      <c r="J229" s="222">
        <v>3</v>
      </c>
      <c r="K229" s="238">
        <v>7</v>
      </c>
      <c r="L229" s="222">
        <v>4</v>
      </c>
      <c r="M229" s="238">
        <v>5</v>
      </c>
      <c r="N229" s="236">
        <v>4</v>
      </c>
      <c r="O229" s="236">
        <v>4</v>
      </c>
      <c r="P229" s="241">
        <v>2</v>
      </c>
      <c r="Q229" s="222">
        <v>3</v>
      </c>
      <c r="R229" s="236">
        <v>5</v>
      </c>
      <c r="S229" s="241">
        <v>3</v>
      </c>
      <c r="T229" s="238">
        <v>6</v>
      </c>
      <c r="U229" s="236">
        <v>4</v>
      </c>
      <c r="V229" s="222">
        <v>3</v>
      </c>
      <c r="W229" s="380">
        <v>4</v>
      </c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4">
        <v>72</v>
      </c>
      <c r="AH229" s="185">
        <v>72</v>
      </c>
      <c r="AI229" s="185">
        <v>46</v>
      </c>
    </row>
    <row r="230" spans="1:35" ht="15" customHeight="1" x14ac:dyDescent="0.25">
      <c r="A230" s="481"/>
      <c r="B230" s="507"/>
      <c r="C230" s="510"/>
      <c r="D230" s="45" t="s">
        <v>365</v>
      </c>
      <c r="E230" s="46" t="s">
        <v>29</v>
      </c>
      <c r="F230" s="224">
        <v>4</v>
      </c>
      <c r="G230" s="225">
        <v>4</v>
      </c>
      <c r="H230" s="237">
        <v>4</v>
      </c>
      <c r="I230" s="239">
        <v>7</v>
      </c>
      <c r="J230" s="225">
        <v>3</v>
      </c>
      <c r="K230" s="237">
        <v>4</v>
      </c>
      <c r="L230" s="237">
        <v>5</v>
      </c>
      <c r="M230" s="237">
        <v>4</v>
      </c>
      <c r="N230" s="225">
        <v>3</v>
      </c>
      <c r="O230" s="225">
        <v>3</v>
      </c>
      <c r="P230" s="225">
        <v>3</v>
      </c>
      <c r="Q230" s="225">
        <v>3</v>
      </c>
      <c r="R230" s="237">
        <v>5</v>
      </c>
      <c r="S230" s="237">
        <v>5</v>
      </c>
      <c r="T230" s="237">
        <v>5</v>
      </c>
      <c r="U230" s="237">
        <v>4</v>
      </c>
      <c r="V230" s="225">
        <v>3</v>
      </c>
      <c r="W230" s="377">
        <v>3</v>
      </c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66">
        <v>72</v>
      </c>
      <c r="AH230" s="186">
        <v>144</v>
      </c>
      <c r="AI230" s="186">
        <v>48</v>
      </c>
    </row>
    <row r="231" spans="1:35" ht="15" customHeight="1" x14ac:dyDescent="0.25">
      <c r="A231" s="481"/>
      <c r="B231" s="507"/>
      <c r="C231" s="510"/>
      <c r="D231" s="45" t="s">
        <v>365</v>
      </c>
      <c r="E231" s="46" t="s">
        <v>30</v>
      </c>
      <c r="F231" s="224">
        <v>4</v>
      </c>
      <c r="G231" s="225">
        <v>4</v>
      </c>
      <c r="H231" s="237">
        <v>4</v>
      </c>
      <c r="I231" s="239">
        <v>5</v>
      </c>
      <c r="J231" s="237">
        <v>4</v>
      </c>
      <c r="K231" s="225">
        <v>3</v>
      </c>
      <c r="L231" s="225">
        <v>4</v>
      </c>
      <c r="M231" s="225">
        <v>3</v>
      </c>
      <c r="N231" s="237">
        <v>4</v>
      </c>
      <c r="O231" s="225">
        <v>3</v>
      </c>
      <c r="P231" s="225">
        <v>3</v>
      </c>
      <c r="Q231" s="225">
        <v>3</v>
      </c>
      <c r="R231" s="237">
        <v>5</v>
      </c>
      <c r="S231" s="237">
        <v>5</v>
      </c>
      <c r="T231" s="239">
        <v>6</v>
      </c>
      <c r="U231" s="225">
        <v>3</v>
      </c>
      <c r="V231" s="237">
        <v>4</v>
      </c>
      <c r="W231" s="377">
        <v>3</v>
      </c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66">
        <v>70</v>
      </c>
      <c r="AH231" s="186">
        <v>214</v>
      </c>
      <c r="AI231" s="186">
        <v>45</v>
      </c>
    </row>
    <row r="232" spans="1:35" ht="15.75" customHeight="1" thickBot="1" x14ac:dyDescent="0.3">
      <c r="A232" s="481"/>
      <c r="B232" s="507"/>
      <c r="C232" s="510"/>
      <c r="D232" s="45" t="s">
        <v>365</v>
      </c>
      <c r="E232" s="46" t="s">
        <v>31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2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66">
        <v>0</v>
      </c>
      <c r="AH232" s="186">
        <v>214</v>
      </c>
      <c r="AI232" s="186">
        <v>45</v>
      </c>
    </row>
    <row r="233" spans="1:35" ht="15.75" hidden="1" customHeight="1" thickBot="1" x14ac:dyDescent="0.3">
      <c r="A233" s="482"/>
      <c r="B233" s="508"/>
      <c r="C233" s="511"/>
      <c r="D233" s="47" t="s">
        <v>365</v>
      </c>
      <c r="E233" s="48" t="s">
        <v>32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75">
        <v>0</v>
      </c>
      <c r="AH233" s="187">
        <v>214</v>
      </c>
      <c r="AI233" s="187">
        <v>45</v>
      </c>
    </row>
    <row r="234" spans="1:35" ht="15" customHeight="1" x14ac:dyDescent="0.25">
      <c r="A234" s="480">
        <v>46</v>
      </c>
      <c r="B234" s="506">
        <v>46</v>
      </c>
      <c r="C234" s="509" t="s">
        <v>576</v>
      </c>
      <c r="D234" s="43" t="s">
        <v>576</v>
      </c>
      <c r="E234" s="44" t="s">
        <v>28</v>
      </c>
      <c r="F234" s="358">
        <v>5</v>
      </c>
      <c r="G234" s="222">
        <v>4</v>
      </c>
      <c r="H234" s="222">
        <v>3</v>
      </c>
      <c r="I234" s="238">
        <v>6</v>
      </c>
      <c r="J234" s="222">
        <v>3</v>
      </c>
      <c r="K234" s="222">
        <v>3</v>
      </c>
      <c r="L234" s="236">
        <v>5</v>
      </c>
      <c r="M234" s="238">
        <v>5</v>
      </c>
      <c r="N234" s="222">
        <v>3</v>
      </c>
      <c r="O234" s="238">
        <v>5</v>
      </c>
      <c r="P234" s="222">
        <v>3</v>
      </c>
      <c r="Q234" s="241">
        <v>2</v>
      </c>
      <c r="R234" s="222">
        <v>4</v>
      </c>
      <c r="S234" s="236">
        <v>5</v>
      </c>
      <c r="T234" s="238">
        <v>6</v>
      </c>
      <c r="U234" s="222">
        <v>3</v>
      </c>
      <c r="V234" s="236">
        <v>4</v>
      </c>
      <c r="W234" s="376">
        <v>3</v>
      </c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4">
        <v>72</v>
      </c>
      <c r="AH234" s="185">
        <v>72</v>
      </c>
      <c r="AI234" s="185">
        <v>46</v>
      </c>
    </row>
    <row r="235" spans="1:35" ht="15" customHeight="1" x14ac:dyDescent="0.25">
      <c r="A235" s="481"/>
      <c r="B235" s="507"/>
      <c r="C235" s="510"/>
      <c r="D235" s="45" t="s">
        <v>576</v>
      </c>
      <c r="E235" s="46" t="s">
        <v>29</v>
      </c>
      <c r="F235" s="224">
        <v>4</v>
      </c>
      <c r="G235" s="237">
        <v>5</v>
      </c>
      <c r="H235" s="225">
        <v>3</v>
      </c>
      <c r="I235" s="239">
        <v>5</v>
      </c>
      <c r="J235" s="239">
        <v>5</v>
      </c>
      <c r="K235" s="235">
        <v>2</v>
      </c>
      <c r="L235" s="225">
        <v>4</v>
      </c>
      <c r="M235" s="237">
        <v>4</v>
      </c>
      <c r="N235" s="235">
        <v>2</v>
      </c>
      <c r="O235" s="225">
        <v>3</v>
      </c>
      <c r="P235" s="225">
        <v>3</v>
      </c>
      <c r="Q235" s="237">
        <v>4</v>
      </c>
      <c r="R235" s="235">
        <v>3</v>
      </c>
      <c r="S235" s="225">
        <v>4</v>
      </c>
      <c r="T235" s="237">
        <v>5</v>
      </c>
      <c r="U235" s="225">
        <v>3</v>
      </c>
      <c r="V235" s="237">
        <v>4</v>
      </c>
      <c r="W235" s="377">
        <v>3</v>
      </c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66">
        <v>66</v>
      </c>
      <c r="AH235" s="186">
        <v>138</v>
      </c>
      <c r="AI235" s="186">
        <v>44</v>
      </c>
    </row>
    <row r="236" spans="1:35" ht="15" customHeight="1" x14ac:dyDescent="0.25">
      <c r="A236" s="481"/>
      <c r="B236" s="507"/>
      <c r="C236" s="510"/>
      <c r="D236" s="45" t="s">
        <v>576</v>
      </c>
      <c r="E236" s="46" t="s">
        <v>30</v>
      </c>
      <c r="F236" s="224">
        <v>4</v>
      </c>
      <c r="G236" s="239">
        <v>8</v>
      </c>
      <c r="H236" s="225">
        <v>3</v>
      </c>
      <c r="I236" s="239">
        <v>6</v>
      </c>
      <c r="J236" s="239">
        <v>5</v>
      </c>
      <c r="K236" s="239">
        <v>5</v>
      </c>
      <c r="L236" s="237">
        <v>5</v>
      </c>
      <c r="M236" s="237">
        <v>4</v>
      </c>
      <c r="N236" s="225">
        <v>3</v>
      </c>
      <c r="O236" s="237">
        <v>4</v>
      </c>
      <c r="P236" s="225">
        <v>3</v>
      </c>
      <c r="Q236" s="225">
        <v>3</v>
      </c>
      <c r="R236" s="235">
        <v>3</v>
      </c>
      <c r="S236" s="239">
        <v>6</v>
      </c>
      <c r="T236" s="237">
        <v>5</v>
      </c>
      <c r="U236" s="239">
        <v>5</v>
      </c>
      <c r="V236" s="225">
        <v>3</v>
      </c>
      <c r="W236" s="379">
        <v>2</v>
      </c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66">
        <v>77</v>
      </c>
      <c r="AH236" s="186">
        <v>215</v>
      </c>
      <c r="AI236" s="186">
        <v>46</v>
      </c>
    </row>
    <row r="237" spans="1:35" ht="15.75" customHeight="1" thickBot="1" x14ac:dyDescent="0.3">
      <c r="A237" s="481"/>
      <c r="B237" s="507"/>
      <c r="C237" s="510"/>
      <c r="D237" s="45" t="s">
        <v>576</v>
      </c>
      <c r="E237" s="46" t="s">
        <v>31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2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66">
        <v>0</v>
      </c>
      <c r="AH237" s="186">
        <v>215</v>
      </c>
      <c r="AI237" s="186">
        <v>46</v>
      </c>
    </row>
    <row r="238" spans="1:35" ht="15.75" hidden="1" customHeight="1" thickBot="1" x14ac:dyDescent="0.3">
      <c r="A238" s="482"/>
      <c r="B238" s="508"/>
      <c r="C238" s="511"/>
      <c r="D238" s="47" t="s">
        <v>576</v>
      </c>
      <c r="E238" s="48" t="s">
        <v>32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75">
        <v>0</v>
      </c>
      <c r="AH238" s="187">
        <v>215</v>
      </c>
      <c r="AI238" s="187">
        <v>46</v>
      </c>
    </row>
    <row r="239" spans="1:35" ht="15" customHeight="1" x14ac:dyDescent="0.25">
      <c r="A239" s="480">
        <v>47</v>
      </c>
      <c r="B239" s="506">
        <v>47</v>
      </c>
      <c r="C239" s="509" t="s">
        <v>207</v>
      </c>
      <c r="D239" s="43" t="s">
        <v>207</v>
      </c>
      <c r="E239" s="44" t="s">
        <v>28</v>
      </c>
      <c r="F239" s="223">
        <v>4</v>
      </c>
      <c r="G239" s="222">
        <v>4</v>
      </c>
      <c r="H239" s="222">
        <v>3</v>
      </c>
      <c r="I239" s="238">
        <v>5</v>
      </c>
      <c r="J239" s="236">
        <v>4</v>
      </c>
      <c r="K239" s="238">
        <v>7</v>
      </c>
      <c r="L239" s="236">
        <v>5</v>
      </c>
      <c r="M239" s="222">
        <v>3</v>
      </c>
      <c r="N239" s="222">
        <v>3</v>
      </c>
      <c r="O239" s="238">
        <v>6</v>
      </c>
      <c r="P239" s="236">
        <v>4</v>
      </c>
      <c r="Q239" s="236">
        <v>4</v>
      </c>
      <c r="R239" s="222">
        <v>4</v>
      </c>
      <c r="S239" s="222">
        <v>4</v>
      </c>
      <c r="T239" s="236">
        <v>5</v>
      </c>
      <c r="U239" s="238">
        <v>5</v>
      </c>
      <c r="V239" s="238">
        <v>6</v>
      </c>
      <c r="W239" s="376">
        <v>3</v>
      </c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4">
        <v>79</v>
      </c>
      <c r="AH239" s="185">
        <v>79</v>
      </c>
      <c r="AI239" s="185">
        <v>55</v>
      </c>
    </row>
    <row r="240" spans="1:35" ht="15" customHeight="1" x14ac:dyDescent="0.25">
      <c r="A240" s="481"/>
      <c r="B240" s="507"/>
      <c r="C240" s="510"/>
      <c r="D240" s="45" t="s">
        <v>207</v>
      </c>
      <c r="E240" s="46" t="s">
        <v>29</v>
      </c>
      <c r="F240" s="224">
        <v>4</v>
      </c>
      <c r="G240" s="225">
        <v>4</v>
      </c>
      <c r="H240" s="225">
        <v>3</v>
      </c>
      <c r="I240" s="239">
        <v>5</v>
      </c>
      <c r="J240" s="225">
        <v>3</v>
      </c>
      <c r="K240" s="225">
        <v>3</v>
      </c>
      <c r="L240" s="237">
        <v>5</v>
      </c>
      <c r="M240" s="225">
        <v>3</v>
      </c>
      <c r="N240" s="225">
        <v>3</v>
      </c>
      <c r="O240" s="225">
        <v>3</v>
      </c>
      <c r="P240" s="225">
        <v>3</v>
      </c>
      <c r="Q240" s="237">
        <v>4</v>
      </c>
      <c r="R240" s="225">
        <v>4</v>
      </c>
      <c r="S240" s="237">
        <v>5</v>
      </c>
      <c r="T240" s="225">
        <v>4</v>
      </c>
      <c r="U240" s="225">
        <v>3</v>
      </c>
      <c r="V240" s="225">
        <v>3</v>
      </c>
      <c r="W240" s="377">
        <v>3</v>
      </c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66">
        <v>65</v>
      </c>
      <c r="AH240" s="186">
        <v>144</v>
      </c>
      <c r="AI240" s="186">
        <v>48</v>
      </c>
    </row>
    <row r="241" spans="1:35" ht="15" customHeight="1" x14ac:dyDescent="0.25">
      <c r="A241" s="481"/>
      <c r="B241" s="507"/>
      <c r="C241" s="510"/>
      <c r="D241" s="45" t="s">
        <v>207</v>
      </c>
      <c r="E241" s="46" t="s">
        <v>30</v>
      </c>
      <c r="F241" s="359">
        <v>5</v>
      </c>
      <c r="G241" s="237">
        <v>5</v>
      </c>
      <c r="H241" s="239">
        <v>5</v>
      </c>
      <c r="I241" s="239">
        <v>5</v>
      </c>
      <c r="J241" s="237">
        <v>4</v>
      </c>
      <c r="K241" s="237">
        <v>4</v>
      </c>
      <c r="L241" s="225">
        <v>4</v>
      </c>
      <c r="M241" s="225">
        <v>3</v>
      </c>
      <c r="N241" s="225">
        <v>3</v>
      </c>
      <c r="O241" s="239">
        <v>5</v>
      </c>
      <c r="P241" s="225">
        <v>3</v>
      </c>
      <c r="Q241" s="225">
        <v>3</v>
      </c>
      <c r="R241" s="237">
        <v>5</v>
      </c>
      <c r="S241" s="225">
        <v>4</v>
      </c>
      <c r="T241" s="237">
        <v>5</v>
      </c>
      <c r="U241" s="237">
        <v>4</v>
      </c>
      <c r="V241" s="225">
        <v>3</v>
      </c>
      <c r="W241" s="377">
        <v>3</v>
      </c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66">
        <v>73</v>
      </c>
      <c r="AH241" s="186">
        <v>217</v>
      </c>
      <c r="AI241" s="186">
        <v>47</v>
      </c>
    </row>
    <row r="242" spans="1:35" ht="15.75" customHeight="1" thickBot="1" x14ac:dyDescent="0.3">
      <c r="A242" s="481"/>
      <c r="B242" s="507"/>
      <c r="C242" s="510"/>
      <c r="D242" s="45" t="s">
        <v>207</v>
      </c>
      <c r="E242" s="46" t="s">
        <v>31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2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66">
        <v>0</v>
      </c>
      <c r="AH242" s="186">
        <v>217</v>
      </c>
      <c r="AI242" s="186">
        <v>47</v>
      </c>
    </row>
    <row r="243" spans="1:35" ht="15.75" hidden="1" customHeight="1" thickBot="1" x14ac:dyDescent="0.3">
      <c r="A243" s="482"/>
      <c r="B243" s="508"/>
      <c r="C243" s="511"/>
      <c r="D243" s="47" t="s">
        <v>207</v>
      </c>
      <c r="E243" s="48" t="s">
        <v>32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75">
        <v>0</v>
      </c>
      <c r="AH243" s="187">
        <v>217</v>
      </c>
      <c r="AI243" s="187">
        <v>47</v>
      </c>
    </row>
    <row r="244" spans="1:35" ht="15" customHeight="1" x14ac:dyDescent="0.25">
      <c r="A244" s="480">
        <v>48</v>
      </c>
      <c r="B244" s="506">
        <v>48</v>
      </c>
      <c r="C244" s="509" t="s">
        <v>690</v>
      </c>
      <c r="D244" s="43" t="s">
        <v>690</v>
      </c>
      <c r="E244" s="44" t="s">
        <v>28</v>
      </c>
      <c r="F244" s="384">
        <v>7</v>
      </c>
      <c r="G244" s="222">
        <v>4</v>
      </c>
      <c r="H244" s="238">
        <v>5</v>
      </c>
      <c r="I244" s="236">
        <v>4</v>
      </c>
      <c r="J244" s="222">
        <v>3</v>
      </c>
      <c r="K244" s="222">
        <v>3</v>
      </c>
      <c r="L244" s="222">
        <v>4</v>
      </c>
      <c r="M244" s="238">
        <v>5</v>
      </c>
      <c r="N244" s="222">
        <v>3</v>
      </c>
      <c r="O244" s="222">
        <v>3</v>
      </c>
      <c r="P244" s="236">
        <v>4</v>
      </c>
      <c r="Q244" s="222">
        <v>3</v>
      </c>
      <c r="R244" s="222">
        <v>4</v>
      </c>
      <c r="S244" s="222">
        <v>4</v>
      </c>
      <c r="T244" s="238">
        <v>6</v>
      </c>
      <c r="U244" s="236">
        <v>4</v>
      </c>
      <c r="V244" s="222">
        <v>3</v>
      </c>
      <c r="W244" s="376">
        <v>3</v>
      </c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4">
        <v>72</v>
      </c>
      <c r="AH244" s="185">
        <v>72</v>
      </c>
      <c r="AI244" s="185">
        <v>46</v>
      </c>
    </row>
    <row r="245" spans="1:35" ht="15" customHeight="1" x14ac:dyDescent="0.25">
      <c r="A245" s="481"/>
      <c r="B245" s="507"/>
      <c r="C245" s="510"/>
      <c r="D245" s="45" t="s">
        <v>690</v>
      </c>
      <c r="E245" s="46" t="s">
        <v>29</v>
      </c>
      <c r="F245" s="360">
        <v>6</v>
      </c>
      <c r="G245" s="225">
        <v>4</v>
      </c>
      <c r="H245" s="237">
        <v>4</v>
      </c>
      <c r="I245" s="239">
        <v>6</v>
      </c>
      <c r="J245" s="237">
        <v>4</v>
      </c>
      <c r="K245" s="239">
        <v>6</v>
      </c>
      <c r="L245" s="237">
        <v>5</v>
      </c>
      <c r="M245" s="225">
        <v>3</v>
      </c>
      <c r="N245" s="225">
        <v>3</v>
      </c>
      <c r="O245" s="237">
        <v>4</v>
      </c>
      <c r="P245" s="225">
        <v>3</v>
      </c>
      <c r="Q245" s="239">
        <v>6</v>
      </c>
      <c r="R245" s="225">
        <v>4</v>
      </c>
      <c r="S245" s="235">
        <v>3</v>
      </c>
      <c r="T245" s="239">
        <v>7</v>
      </c>
      <c r="U245" s="237">
        <v>4</v>
      </c>
      <c r="V245" s="237">
        <v>4</v>
      </c>
      <c r="W245" s="377">
        <v>3</v>
      </c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66">
        <v>79</v>
      </c>
      <c r="AH245" s="186">
        <v>151</v>
      </c>
      <c r="AI245" s="186">
        <v>54</v>
      </c>
    </row>
    <row r="246" spans="1:35" ht="15" customHeight="1" x14ac:dyDescent="0.25">
      <c r="A246" s="481"/>
      <c r="B246" s="507"/>
      <c r="C246" s="510"/>
      <c r="D246" s="45" t="s">
        <v>690</v>
      </c>
      <c r="E246" s="46" t="s">
        <v>30</v>
      </c>
      <c r="F246" s="359">
        <v>5</v>
      </c>
      <c r="G246" s="225">
        <v>4</v>
      </c>
      <c r="H246" s="225">
        <v>3</v>
      </c>
      <c r="I246" s="237">
        <v>4</v>
      </c>
      <c r="J246" s="225">
        <v>3</v>
      </c>
      <c r="K246" s="237">
        <v>4</v>
      </c>
      <c r="L246" s="235">
        <v>3</v>
      </c>
      <c r="M246" s="237">
        <v>4</v>
      </c>
      <c r="N246" s="225">
        <v>3</v>
      </c>
      <c r="O246" s="239">
        <v>5</v>
      </c>
      <c r="P246" s="225">
        <v>3</v>
      </c>
      <c r="Q246" s="237">
        <v>4</v>
      </c>
      <c r="R246" s="225">
        <v>4</v>
      </c>
      <c r="S246" s="225">
        <v>4</v>
      </c>
      <c r="T246" s="239">
        <v>6</v>
      </c>
      <c r="U246" s="225">
        <v>3</v>
      </c>
      <c r="V246" s="225">
        <v>3</v>
      </c>
      <c r="W246" s="379">
        <v>2</v>
      </c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66">
        <v>67</v>
      </c>
      <c r="AH246" s="186">
        <v>218</v>
      </c>
      <c r="AI246" s="186">
        <v>48</v>
      </c>
    </row>
    <row r="247" spans="1:35" ht="15.75" customHeight="1" thickBot="1" x14ac:dyDescent="0.3">
      <c r="A247" s="481"/>
      <c r="B247" s="507"/>
      <c r="C247" s="510"/>
      <c r="D247" s="45" t="s">
        <v>690</v>
      </c>
      <c r="E247" s="46" t="s">
        <v>31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2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66">
        <v>0</v>
      </c>
      <c r="AH247" s="186">
        <v>218</v>
      </c>
      <c r="AI247" s="186">
        <v>48</v>
      </c>
    </row>
    <row r="248" spans="1:35" ht="15.75" hidden="1" customHeight="1" thickBot="1" x14ac:dyDescent="0.3">
      <c r="A248" s="482"/>
      <c r="B248" s="508"/>
      <c r="C248" s="511"/>
      <c r="D248" s="47" t="s">
        <v>690</v>
      </c>
      <c r="E248" s="48" t="s">
        <v>32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75">
        <v>0</v>
      </c>
      <c r="AH248" s="187">
        <v>218</v>
      </c>
      <c r="AI248" s="187">
        <v>48</v>
      </c>
    </row>
    <row r="249" spans="1:35" ht="15" customHeight="1" x14ac:dyDescent="0.25">
      <c r="A249" s="480">
        <v>49</v>
      </c>
      <c r="B249" s="506">
        <v>49</v>
      </c>
      <c r="C249" s="509" t="s">
        <v>694</v>
      </c>
      <c r="D249" s="43" t="s">
        <v>694</v>
      </c>
      <c r="E249" s="44" t="s">
        <v>28</v>
      </c>
      <c r="F249" s="358">
        <v>5</v>
      </c>
      <c r="G249" s="236">
        <v>5</v>
      </c>
      <c r="H249" s="238">
        <v>5</v>
      </c>
      <c r="I249" s="238">
        <v>5</v>
      </c>
      <c r="J249" s="222">
        <v>3</v>
      </c>
      <c r="K249" s="238">
        <v>6</v>
      </c>
      <c r="L249" s="238">
        <v>7</v>
      </c>
      <c r="M249" s="222">
        <v>3</v>
      </c>
      <c r="N249" s="222">
        <v>3</v>
      </c>
      <c r="O249" s="222">
        <v>3</v>
      </c>
      <c r="P249" s="236">
        <v>4</v>
      </c>
      <c r="Q249" s="222">
        <v>3</v>
      </c>
      <c r="R249" s="222">
        <v>4</v>
      </c>
      <c r="S249" s="236">
        <v>5</v>
      </c>
      <c r="T249" s="236">
        <v>5</v>
      </c>
      <c r="U249" s="236">
        <v>4</v>
      </c>
      <c r="V249" s="236">
        <v>4</v>
      </c>
      <c r="W249" s="385">
        <v>2</v>
      </c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4">
        <v>76</v>
      </c>
      <c r="AH249" s="185">
        <v>76</v>
      </c>
      <c r="AI249" s="185">
        <v>52</v>
      </c>
    </row>
    <row r="250" spans="1:35" ht="15" customHeight="1" x14ac:dyDescent="0.25">
      <c r="A250" s="481"/>
      <c r="B250" s="507"/>
      <c r="C250" s="510"/>
      <c r="D250" s="45" t="s">
        <v>694</v>
      </c>
      <c r="E250" s="46" t="s">
        <v>29</v>
      </c>
      <c r="F250" s="224">
        <v>4</v>
      </c>
      <c r="G250" s="225">
        <v>4</v>
      </c>
      <c r="H250" s="237">
        <v>4</v>
      </c>
      <c r="I250" s="239">
        <v>5</v>
      </c>
      <c r="J250" s="237">
        <v>4</v>
      </c>
      <c r="K250" s="237">
        <v>4</v>
      </c>
      <c r="L250" s="225">
        <v>4</v>
      </c>
      <c r="M250" s="239">
        <v>5</v>
      </c>
      <c r="N250" s="225">
        <v>3</v>
      </c>
      <c r="O250" s="237">
        <v>4</v>
      </c>
      <c r="P250" s="225">
        <v>3</v>
      </c>
      <c r="Q250" s="225">
        <v>3</v>
      </c>
      <c r="R250" s="225">
        <v>4</v>
      </c>
      <c r="S250" s="225">
        <v>4</v>
      </c>
      <c r="T250" s="237">
        <v>5</v>
      </c>
      <c r="U250" s="239">
        <v>6</v>
      </c>
      <c r="V250" s="225">
        <v>3</v>
      </c>
      <c r="W250" s="377">
        <v>3</v>
      </c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66">
        <v>72</v>
      </c>
      <c r="AH250" s="186">
        <v>148</v>
      </c>
      <c r="AI250" s="186">
        <v>52</v>
      </c>
    </row>
    <row r="251" spans="1:35" ht="15" customHeight="1" x14ac:dyDescent="0.25">
      <c r="A251" s="481"/>
      <c r="B251" s="507"/>
      <c r="C251" s="510"/>
      <c r="D251" s="45" t="s">
        <v>694</v>
      </c>
      <c r="E251" s="46" t="s">
        <v>30</v>
      </c>
      <c r="F251" s="359">
        <v>5</v>
      </c>
      <c r="G251" s="239">
        <v>6</v>
      </c>
      <c r="H251" s="225">
        <v>3</v>
      </c>
      <c r="I251" s="239">
        <v>5</v>
      </c>
      <c r="J251" s="225">
        <v>3</v>
      </c>
      <c r="K251" s="237">
        <v>4</v>
      </c>
      <c r="L251" s="237">
        <v>5</v>
      </c>
      <c r="M251" s="237">
        <v>4</v>
      </c>
      <c r="N251" s="237">
        <v>4</v>
      </c>
      <c r="O251" s="225">
        <v>3</v>
      </c>
      <c r="P251" s="225">
        <v>3</v>
      </c>
      <c r="Q251" s="225">
        <v>3</v>
      </c>
      <c r="R251" s="225">
        <v>4</v>
      </c>
      <c r="S251" s="237">
        <v>5</v>
      </c>
      <c r="T251" s="237">
        <v>5</v>
      </c>
      <c r="U251" s="237">
        <v>4</v>
      </c>
      <c r="V251" s="237">
        <v>4</v>
      </c>
      <c r="W251" s="379">
        <v>2</v>
      </c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66">
        <v>72</v>
      </c>
      <c r="AH251" s="186">
        <v>220</v>
      </c>
      <c r="AI251" s="186">
        <v>49</v>
      </c>
    </row>
    <row r="252" spans="1:35" ht="15.75" customHeight="1" thickBot="1" x14ac:dyDescent="0.3">
      <c r="A252" s="481"/>
      <c r="B252" s="507"/>
      <c r="C252" s="510"/>
      <c r="D252" s="45" t="s">
        <v>694</v>
      </c>
      <c r="E252" s="46" t="s">
        <v>31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2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66">
        <v>0</v>
      </c>
      <c r="AH252" s="186">
        <v>220</v>
      </c>
      <c r="AI252" s="186">
        <v>49</v>
      </c>
    </row>
    <row r="253" spans="1:35" ht="15.75" hidden="1" customHeight="1" thickBot="1" x14ac:dyDescent="0.3">
      <c r="A253" s="482"/>
      <c r="B253" s="508"/>
      <c r="C253" s="511"/>
      <c r="D253" s="47" t="s">
        <v>694</v>
      </c>
      <c r="E253" s="48" t="s">
        <v>32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75">
        <v>0</v>
      </c>
      <c r="AH253" s="187">
        <v>220</v>
      </c>
      <c r="AI253" s="187">
        <v>49</v>
      </c>
    </row>
    <row r="254" spans="1:35" ht="15" customHeight="1" x14ac:dyDescent="0.25">
      <c r="A254" s="480">
        <v>50</v>
      </c>
      <c r="B254" s="506">
        <v>50</v>
      </c>
      <c r="C254" s="509" t="s">
        <v>584</v>
      </c>
      <c r="D254" s="43" t="s">
        <v>584</v>
      </c>
      <c r="E254" s="44" t="s">
        <v>28</v>
      </c>
      <c r="F254" s="223">
        <v>4</v>
      </c>
      <c r="G254" s="236">
        <v>5</v>
      </c>
      <c r="H254" s="222">
        <v>3</v>
      </c>
      <c r="I254" s="238">
        <v>6</v>
      </c>
      <c r="J254" s="236">
        <v>4</v>
      </c>
      <c r="K254" s="238">
        <v>6</v>
      </c>
      <c r="L254" s="238">
        <v>6</v>
      </c>
      <c r="M254" s="236">
        <v>4</v>
      </c>
      <c r="N254" s="222">
        <v>3</v>
      </c>
      <c r="O254" s="222">
        <v>3</v>
      </c>
      <c r="P254" s="222">
        <v>3</v>
      </c>
      <c r="Q254" s="241">
        <v>2</v>
      </c>
      <c r="R254" s="236">
        <v>5</v>
      </c>
      <c r="S254" s="236">
        <v>5</v>
      </c>
      <c r="T254" s="238">
        <v>7</v>
      </c>
      <c r="U254" s="236">
        <v>4</v>
      </c>
      <c r="V254" s="236">
        <v>4</v>
      </c>
      <c r="W254" s="376">
        <v>3</v>
      </c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4">
        <v>77</v>
      </c>
      <c r="AH254" s="185">
        <v>77</v>
      </c>
      <c r="AI254" s="185">
        <v>54</v>
      </c>
    </row>
    <row r="255" spans="1:35" ht="15" customHeight="1" x14ac:dyDescent="0.25">
      <c r="A255" s="481"/>
      <c r="B255" s="507"/>
      <c r="C255" s="510"/>
      <c r="D255" s="45" t="s">
        <v>584</v>
      </c>
      <c r="E255" s="46" t="s">
        <v>29</v>
      </c>
      <c r="F255" s="224">
        <v>4</v>
      </c>
      <c r="G255" s="225">
        <v>4</v>
      </c>
      <c r="H255" s="225">
        <v>3</v>
      </c>
      <c r="I255" s="239">
        <v>5</v>
      </c>
      <c r="J255" s="239">
        <v>5</v>
      </c>
      <c r="K255" s="225">
        <v>3</v>
      </c>
      <c r="L255" s="225">
        <v>4</v>
      </c>
      <c r="M255" s="237">
        <v>4</v>
      </c>
      <c r="N255" s="235">
        <v>2</v>
      </c>
      <c r="O255" s="225">
        <v>3</v>
      </c>
      <c r="P255" s="237">
        <v>4</v>
      </c>
      <c r="Q255" s="235">
        <v>2</v>
      </c>
      <c r="R255" s="225">
        <v>4</v>
      </c>
      <c r="S255" s="225">
        <v>4</v>
      </c>
      <c r="T255" s="239">
        <v>6</v>
      </c>
      <c r="U255" s="225">
        <v>3</v>
      </c>
      <c r="V255" s="237">
        <v>4</v>
      </c>
      <c r="W255" s="377">
        <v>3</v>
      </c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66">
        <v>67</v>
      </c>
      <c r="AH255" s="186">
        <v>144</v>
      </c>
      <c r="AI255" s="186">
        <v>48</v>
      </c>
    </row>
    <row r="256" spans="1:35" ht="15" customHeight="1" x14ac:dyDescent="0.25">
      <c r="A256" s="481"/>
      <c r="B256" s="507"/>
      <c r="C256" s="510"/>
      <c r="D256" s="45" t="s">
        <v>584</v>
      </c>
      <c r="E256" s="46" t="s">
        <v>30</v>
      </c>
      <c r="F256" s="224">
        <v>4</v>
      </c>
      <c r="G256" s="237">
        <v>5</v>
      </c>
      <c r="H256" s="225">
        <v>3</v>
      </c>
      <c r="I256" s="239">
        <v>8</v>
      </c>
      <c r="J256" s="237">
        <v>4</v>
      </c>
      <c r="K256" s="239">
        <v>7</v>
      </c>
      <c r="L256" s="237">
        <v>5</v>
      </c>
      <c r="M256" s="237">
        <v>4</v>
      </c>
      <c r="N256" s="225">
        <v>3</v>
      </c>
      <c r="O256" s="237">
        <v>4</v>
      </c>
      <c r="P256" s="237">
        <v>4</v>
      </c>
      <c r="Q256" s="225">
        <v>3</v>
      </c>
      <c r="R256" s="225">
        <v>4</v>
      </c>
      <c r="S256" s="237">
        <v>5</v>
      </c>
      <c r="T256" s="239">
        <v>6</v>
      </c>
      <c r="U256" s="237">
        <v>4</v>
      </c>
      <c r="V256" s="225">
        <v>3</v>
      </c>
      <c r="W256" s="378">
        <v>4</v>
      </c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66">
        <v>80</v>
      </c>
      <c r="AH256" s="186">
        <v>224</v>
      </c>
      <c r="AI256" s="186">
        <v>50</v>
      </c>
    </row>
    <row r="257" spans="1:35" ht="15.75" customHeight="1" thickBot="1" x14ac:dyDescent="0.3">
      <c r="A257" s="481"/>
      <c r="B257" s="507"/>
      <c r="C257" s="510"/>
      <c r="D257" s="45" t="s">
        <v>584</v>
      </c>
      <c r="E257" s="46" t="s">
        <v>31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2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66">
        <v>0</v>
      </c>
      <c r="AH257" s="186">
        <v>224</v>
      </c>
      <c r="AI257" s="186">
        <v>50</v>
      </c>
    </row>
    <row r="258" spans="1:35" ht="15.75" hidden="1" customHeight="1" thickBot="1" x14ac:dyDescent="0.3">
      <c r="A258" s="482"/>
      <c r="B258" s="508"/>
      <c r="C258" s="511"/>
      <c r="D258" s="47" t="s">
        <v>584</v>
      </c>
      <c r="E258" s="48" t="s">
        <v>32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75">
        <v>0</v>
      </c>
      <c r="AH258" s="187">
        <v>224</v>
      </c>
      <c r="AI258" s="187">
        <v>50</v>
      </c>
    </row>
    <row r="259" spans="1:35" ht="15" customHeight="1" x14ac:dyDescent="0.25">
      <c r="A259" s="480">
        <v>51</v>
      </c>
      <c r="B259" s="506">
        <v>50</v>
      </c>
      <c r="C259" s="509" t="s">
        <v>700</v>
      </c>
      <c r="D259" s="43" t="s">
        <v>700</v>
      </c>
      <c r="E259" s="44" t="s">
        <v>28</v>
      </c>
      <c r="F259" s="384">
        <v>7</v>
      </c>
      <c r="G259" s="241">
        <v>3</v>
      </c>
      <c r="H259" s="236">
        <v>4</v>
      </c>
      <c r="I259" s="238">
        <v>6</v>
      </c>
      <c r="J259" s="222">
        <v>3</v>
      </c>
      <c r="K259" s="238">
        <v>6</v>
      </c>
      <c r="L259" s="236">
        <v>5</v>
      </c>
      <c r="M259" s="238">
        <v>5</v>
      </c>
      <c r="N259" s="222">
        <v>3</v>
      </c>
      <c r="O259" s="222">
        <v>3</v>
      </c>
      <c r="P259" s="222">
        <v>3</v>
      </c>
      <c r="Q259" s="241">
        <v>2</v>
      </c>
      <c r="R259" s="222">
        <v>4</v>
      </c>
      <c r="S259" s="236">
        <v>5</v>
      </c>
      <c r="T259" s="236">
        <v>5</v>
      </c>
      <c r="U259" s="222">
        <v>3</v>
      </c>
      <c r="V259" s="222">
        <v>3</v>
      </c>
      <c r="W259" s="376">
        <v>3</v>
      </c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4">
        <v>73</v>
      </c>
      <c r="AH259" s="185">
        <v>73</v>
      </c>
      <c r="AI259" s="185">
        <v>50</v>
      </c>
    </row>
    <row r="260" spans="1:35" ht="15" customHeight="1" x14ac:dyDescent="0.25">
      <c r="A260" s="481"/>
      <c r="B260" s="507"/>
      <c r="C260" s="510"/>
      <c r="D260" s="45" t="s">
        <v>700</v>
      </c>
      <c r="E260" s="46" t="s">
        <v>29</v>
      </c>
      <c r="F260" s="360">
        <v>6</v>
      </c>
      <c r="G260" s="239">
        <v>6</v>
      </c>
      <c r="H260" s="237">
        <v>4</v>
      </c>
      <c r="I260" s="239">
        <v>5</v>
      </c>
      <c r="J260" s="225">
        <v>3</v>
      </c>
      <c r="K260" s="237">
        <v>4</v>
      </c>
      <c r="L260" s="237">
        <v>5</v>
      </c>
      <c r="M260" s="237">
        <v>4</v>
      </c>
      <c r="N260" s="225">
        <v>3</v>
      </c>
      <c r="O260" s="237">
        <v>4</v>
      </c>
      <c r="P260" s="225">
        <v>3</v>
      </c>
      <c r="Q260" s="225">
        <v>3</v>
      </c>
      <c r="R260" s="225">
        <v>4</v>
      </c>
      <c r="S260" s="237">
        <v>5</v>
      </c>
      <c r="T260" s="239">
        <v>6</v>
      </c>
      <c r="U260" s="237">
        <v>4</v>
      </c>
      <c r="V260" s="225">
        <v>3</v>
      </c>
      <c r="W260" s="377">
        <v>3</v>
      </c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66">
        <v>75</v>
      </c>
      <c r="AH260" s="186">
        <v>148</v>
      </c>
      <c r="AI260" s="186">
        <v>52</v>
      </c>
    </row>
    <row r="261" spans="1:35" ht="15" customHeight="1" x14ac:dyDescent="0.25">
      <c r="A261" s="481"/>
      <c r="B261" s="507"/>
      <c r="C261" s="510"/>
      <c r="D261" s="45" t="s">
        <v>700</v>
      </c>
      <c r="E261" s="46" t="s">
        <v>30</v>
      </c>
      <c r="F261" s="359">
        <v>5</v>
      </c>
      <c r="G261" s="237">
        <v>5</v>
      </c>
      <c r="H261" s="237">
        <v>4</v>
      </c>
      <c r="I261" s="239">
        <v>5</v>
      </c>
      <c r="J261" s="237">
        <v>4</v>
      </c>
      <c r="K261" s="225">
        <v>3</v>
      </c>
      <c r="L261" s="239">
        <v>6</v>
      </c>
      <c r="M261" s="237">
        <v>4</v>
      </c>
      <c r="N261" s="225">
        <v>3</v>
      </c>
      <c r="O261" s="237">
        <v>4</v>
      </c>
      <c r="P261" s="225">
        <v>3</v>
      </c>
      <c r="Q261" s="237">
        <v>4</v>
      </c>
      <c r="R261" s="237">
        <v>5</v>
      </c>
      <c r="S261" s="237">
        <v>5</v>
      </c>
      <c r="T261" s="239">
        <v>6</v>
      </c>
      <c r="U261" s="239">
        <v>5</v>
      </c>
      <c r="V261" s="225">
        <v>3</v>
      </c>
      <c r="W261" s="379">
        <v>2</v>
      </c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66">
        <v>76</v>
      </c>
      <c r="AH261" s="186">
        <v>224</v>
      </c>
      <c r="AI261" s="186">
        <v>50</v>
      </c>
    </row>
    <row r="262" spans="1:35" ht="15.75" customHeight="1" thickBot="1" x14ac:dyDescent="0.3">
      <c r="A262" s="481"/>
      <c r="B262" s="507"/>
      <c r="C262" s="510"/>
      <c r="D262" s="45" t="s">
        <v>700</v>
      </c>
      <c r="E262" s="46" t="s">
        <v>31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2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66">
        <v>0</v>
      </c>
      <c r="AH262" s="186">
        <v>224</v>
      </c>
      <c r="AI262" s="186">
        <v>50</v>
      </c>
    </row>
    <row r="263" spans="1:35" ht="15.75" hidden="1" customHeight="1" thickBot="1" x14ac:dyDescent="0.3">
      <c r="A263" s="482"/>
      <c r="B263" s="508"/>
      <c r="C263" s="511"/>
      <c r="D263" s="47" t="s">
        <v>700</v>
      </c>
      <c r="E263" s="48" t="s">
        <v>32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75">
        <v>0</v>
      </c>
      <c r="AH263" s="187">
        <v>224</v>
      </c>
      <c r="AI263" s="187">
        <v>50</v>
      </c>
    </row>
    <row r="264" spans="1:35" ht="15" customHeight="1" x14ac:dyDescent="0.25">
      <c r="A264" s="480">
        <v>52</v>
      </c>
      <c r="B264" s="506">
        <v>52</v>
      </c>
      <c r="C264" s="509" t="s">
        <v>535</v>
      </c>
      <c r="D264" s="43" t="s">
        <v>535</v>
      </c>
      <c r="E264" s="44" t="s">
        <v>28</v>
      </c>
      <c r="F264" s="245">
        <v>3</v>
      </c>
      <c r="G264" s="241">
        <v>3</v>
      </c>
      <c r="H264" s="222">
        <v>3</v>
      </c>
      <c r="I264" s="238">
        <v>6</v>
      </c>
      <c r="J264" s="238">
        <v>5</v>
      </c>
      <c r="K264" s="238">
        <v>7</v>
      </c>
      <c r="L264" s="222">
        <v>4</v>
      </c>
      <c r="M264" s="222">
        <v>3</v>
      </c>
      <c r="N264" s="238">
        <v>7</v>
      </c>
      <c r="O264" s="238">
        <v>5</v>
      </c>
      <c r="P264" s="238">
        <v>5</v>
      </c>
      <c r="Q264" s="241">
        <v>2</v>
      </c>
      <c r="R264" s="236">
        <v>5</v>
      </c>
      <c r="S264" s="222">
        <v>4</v>
      </c>
      <c r="T264" s="222">
        <v>4</v>
      </c>
      <c r="U264" s="236">
        <v>4</v>
      </c>
      <c r="V264" s="222">
        <v>3</v>
      </c>
      <c r="W264" s="376">
        <v>3</v>
      </c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4">
        <v>76</v>
      </c>
      <c r="AH264" s="185">
        <v>76</v>
      </c>
      <c r="AI264" s="185">
        <v>52</v>
      </c>
    </row>
    <row r="265" spans="1:35" ht="15" customHeight="1" x14ac:dyDescent="0.25">
      <c r="A265" s="481"/>
      <c r="B265" s="507"/>
      <c r="C265" s="510"/>
      <c r="D265" s="45" t="s">
        <v>535</v>
      </c>
      <c r="E265" s="46" t="s">
        <v>29</v>
      </c>
      <c r="F265" s="224">
        <v>4</v>
      </c>
      <c r="G265" s="237">
        <v>5</v>
      </c>
      <c r="H265" s="225">
        <v>3</v>
      </c>
      <c r="I265" s="239">
        <v>6</v>
      </c>
      <c r="J265" s="225">
        <v>3</v>
      </c>
      <c r="K265" s="235">
        <v>2</v>
      </c>
      <c r="L265" s="225">
        <v>4</v>
      </c>
      <c r="M265" s="237">
        <v>4</v>
      </c>
      <c r="N265" s="225">
        <v>3</v>
      </c>
      <c r="O265" s="225">
        <v>3</v>
      </c>
      <c r="P265" s="225">
        <v>3</v>
      </c>
      <c r="Q265" s="239">
        <v>5</v>
      </c>
      <c r="R265" s="225">
        <v>4</v>
      </c>
      <c r="S265" s="235">
        <v>3</v>
      </c>
      <c r="T265" s="239">
        <v>6</v>
      </c>
      <c r="U265" s="237">
        <v>4</v>
      </c>
      <c r="V265" s="237">
        <v>4</v>
      </c>
      <c r="W265" s="377">
        <v>3</v>
      </c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66">
        <v>69</v>
      </c>
      <c r="AH265" s="186">
        <v>145</v>
      </c>
      <c r="AI265" s="186">
        <v>51</v>
      </c>
    </row>
    <row r="266" spans="1:35" ht="15" customHeight="1" x14ac:dyDescent="0.25">
      <c r="A266" s="481"/>
      <c r="B266" s="507"/>
      <c r="C266" s="510"/>
      <c r="D266" s="45" t="s">
        <v>535</v>
      </c>
      <c r="E266" s="46" t="s">
        <v>30</v>
      </c>
      <c r="F266" s="359">
        <v>5</v>
      </c>
      <c r="G266" s="239">
        <v>8</v>
      </c>
      <c r="H266" s="239">
        <v>6</v>
      </c>
      <c r="I266" s="239">
        <v>5</v>
      </c>
      <c r="J266" s="225">
        <v>3</v>
      </c>
      <c r="K266" s="239">
        <v>5</v>
      </c>
      <c r="L266" s="239">
        <v>6</v>
      </c>
      <c r="M266" s="225">
        <v>3</v>
      </c>
      <c r="N266" s="237">
        <v>4</v>
      </c>
      <c r="O266" s="237">
        <v>4</v>
      </c>
      <c r="P266" s="225">
        <v>3</v>
      </c>
      <c r="Q266" s="239">
        <v>5</v>
      </c>
      <c r="R266" s="239">
        <v>7</v>
      </c>
      <c r="S266" s="239">
        <v>7</v>
      </c>
      <c r="T266" s="225">
        <v>4</v>
      </c>
      <c r="U266" s="237">
        <v>4</v>
      </c>
      <c r="V266" s="239">
        <v>5</v>
      </c>
      <c r="W266" s="378">
        <v>4</v>
      </c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66">
        <v>88</v>
      </c>
      <c r="AH266" s="186">
        <v>233</v>
      </c>
      <c r="AI266" s="186">
        <v>52</v>
      </c>
    </row>
    <row r="267" spans="1:35" ht="15.75" customHeight="1" thickBot="1" x14ac:dyDescent="0.3">
      <c r="A267" s="481"/>
      <c r="B267" s="507"/>
      <c r="C267" s="510"/>
      <c r="D267" s="45" t="s">
        <v>535</v>
      </c>
      <c r="E267" s="46" t="s">
        <v>31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2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66">
        <v>0</v>
      </c>
      <c r="AH267" s="186">
        <v>233</v>
      </c>
      <c r="AI267" s="186">
        <v>52</v>
      </c>
    </row>
    <row r="268" spans="1:35" ht="15.75" hidden="1" customHeight="1" thickBot="1" x14ac:dyDescent="0.3">
      <c r="A268" s="482"/>
      <c r="B268" s="508"/>
      <c r="C268" s="511"/>
      <c r="D268" s="47" t="s">
        <v>535</v>
      </c>
      <c r="E268" s="48" t="s">
        <v>32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75">
        <v>0</v>
      </c>
      <c r="AH268" s="187">
        <v>233</v>
      </c>
      <c r="AI268" s="187">
        <v>52</v>
      </c>
    </row>
    <row r="269" spans="1:35" ht="15" customHeight="1" x14ac:dyDescent="0.25">
      <c r="A269" s="480">
        <v>53</v>
      </c>
      <c r="B269" s="506">
        <v>53</v>
      </c>
      <c r="C269" s="509" t="s">
        <v>696</v>
      </c>
      <c r="D269" s="43" t="s">
        <v>696</v>
      </c>
      <c r="E269" s="44" t="s">
        <v>28</v>
      </c>
      <c r="F269" s="223">
        <v>4</v>
      </c>
      <c r="G269" s="222">
        <v>4</v>
      </c>
      <c r="H269" s="222">
        <v>3</v>
      </c>
      <c r="I269" s="238">
        <v>7</v>
      </c>
      <c r="J269" s="241">
        <v>2</v>
      </c>
      <c r="K269" s="222">
        <v>3</v>
      </c>
      <c r="L269" s="222">
        <v>4</v>
      </c>
      <c r="M269" s="222">
        <v>3</v>
      </c>
      <c r="N269" s="238">
        <v>5</v>
      </c>
      <c r="O269" s="236">
        <v>4</v>
      </c>
      <c r="P269" s="236">
        <v>4</v>
      </c>
      <c r="Q269" s="236">
        <v>4</v>
      </c>
      <c r="R269" s="236">
        <v>5</v>
      </c>
      <c r="S269" s="238">
        <v>6</v>
      </c>
      <c r="T269" s="238">
        <v>6</v>
      </c>
      <c r="U269" s="236">
        <v>4</v>
      </c>
      <c r="V269" s="236">
        <v>4</v>
      </c>
      <c r="W269" s="385">
        <v>2</v>
      </c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4">
        <v>74</v>
      </c>
      <c r="AH269" s="185">
        <v>74</v>
      </c>
      <c r="AI269" s="185">
        <v>51</v>
      </c>
    </row>
    <row r="270" spans="1:35" ht="15" customHeight="1" x14ac:dyDescent="0.25">
      <c r="A270" s="481"/>
      <c r="B270" s="507"/>
      <c r="C270" s="510"/>
      <c r="D270" s="45" t="s">
        <v>696</v>
      </c>
      <c r="E270" s="46" t="s">
        <v>29</v>
      </c>
      <c r="F270" s="359">
        <v>5</v>
      </c>
      <c r="G270" s="239">
        <v>6</v>
      </c>
      <c r="H270" s="239">
        <v>5</v>
      </c>
      <c r="I270" s="239">
        <v>7</v>
      </c>
      <c r="J270" s="237">
        <v>4</v>
      </c>
      <c r="K270" s="239">
        <v>5</v>
      </c>
      <c r="L270" s="225">
        <v>4</v>
      </c>
      <c r="M270" s="237">
        <v>4</v>
      </c>
      <c r="N270" s="225">
        <v>3</v>
      </c>
      <c r="O270" s="225">
        <v>3</v>
      </c>
      <c r="P270" s="237">
        <v>4</v>
      </c>
      <c r="Q270" s="225">
        <v>3</v>
      </c>
      <c r="R270" s="225">
        <v>4</v>
      </c>
      <c r="S270" s="239">
        <v>6</v>
      </c>
      <c r="T270" s="239">
        <v>7</v>
      </c>
      <c r="U270" s="237">
        <v>4</v>
      </c>
      <c r="V270" s="239">
        <v>5</v>
      </c>
      <c r="W270" s="378">
        <v>4</v>
      </c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66">
        <v>83</v>
      </c>
      <c r="AH270" s="186">
        <v>157</v>
      </c>
      <c r="AI270" s="186">
        <v>55</v>
      </c>
    </row>
    <row r="271" spans="1:35" ht="15" customHeight="1" x14ac:dyDescent="0.25">
      <c r="A271" s="481"/>
      <c r="B271" s="507"/>
      <c r="C271" s="510"/>
      <c r="D271" s="45" t="s">
        <v>696</v>
      </c>
      <c r="E271" s="46" t="s">
        <v>30</v>
      </c>
      <c r="F271" s="224">
        <v>4</v>
      </c>
      <c r="G271" s="239">
        <v>6</v>
      </c>
      <c r="H271" s="239">
        <v>5</v>
      </c>
      <c r="I271" s="239">
        <v>7</v>
      </c>
      <c r="J271" s="225">
        <v>3</v>
      </c>
      <c r="K271" s="235">
        <v>2</v>
      </c>
      <c r="L271" s="239">
        <v>7</v>
      </c>
      <c r="M271" s="239">
        <v>5</v>
      </c>
      <c r="N271" s="225">
        <v>3</v>
      </c>
      <c r="O271" s="237">
        <v>4</v>
      </c>
      <c r="P271" s="239">
        <v>5</v>
      </c>
      <c r="Q271" s="239">
        <v>5</v>
      </c>
      <c r="R271" s="237">
        <v>5</v>
      </c>
      <c r="S271" s="237">
        <v>5</v>
      </c>
      <c r="T271" s="239">
        <v>7</v>
      </c>
      <c r="U271" s="225">
        <v>3</v>
      </c>
      <c r="V271" s="239">
        <v>5</v>
      </c>
      <c r="W271" s="377">
        <v>3</v>
      </c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66">
        <v>84</v>
      </c>
      <c r="AH271" s="186">
        <v>241</v>
      </c>
      <c r="AI271" s="186">
        <v>53</v>
      </c>
    </row>
    <row r="272" spans="1:35" ht="15.75" customHeight="1" thickBot="1" x14ac:dyDescent="0.3">
      <c r="A272" s="481"/>
      <c r="B272" s="507"/>
      <c r="C272" s="510"/>
      <c r="D272" s="45" t="s">
        <v>696</v>
      </c>
      <c r="E272" s="46" t="s">
        <v>31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2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66">
        <v>0</v>
      </c>
      <c r="AH272" s="186">
        <v>241</v>
      </c>
      <c r="AI272" s="186">
        <v>53</v>
      </c>
    </row>
    <row r="273" spans="1:35" ht="15.75" hidden="1" customHeight="1" thickBot="1" x14ac:dyDescent="0.3">
      <c r="A273" s="482"/>
      <c r="B273" s="508"/>
      <c r="C273" s="511"/>
      <c r="D273" s="47" t="s">
        <v>696</v>
      </c>
      <c r="E273" s="48" t="s">
        <v>32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75">
        <v>0</v>
      </c>
      <c r="AH273" s="187">
        <v>241</v>
      </c>
      <c r="AI273" s="187">
        <v>53</v>
      </c>
    </row>
    <row r="274" spans="1:35" ht="15" customHeight="1" x14ac:dyDescent="0.25">
      <c r="A274" s="480">
        <v>54</v>
      </c>
      <c r="B274" s="506">
        <v>54</v>
      </c>
      <c r="C274" s="509" t="s">
        <v>697</v>
      </c>
      <c r="D274" s="43" t="s">
        <v>697</v>
      </c>
      <c r="E274" s="44" t="s">
        <v>28</v>
      </c>
      <c r="F274" s="358">
        <v>5</v>
      </c>
      <c r="G274" s="236">
        <v>5</v>
      </c>
      <c r="H274" s="236">
        <v>4</v>
      </c>
      <c r="I274" s="238">
        <v>5</v>
      </c>
      <c r="J274" s="238">
        <v>5</v>
      </c>
      <c r="K274" s="238">
        <v>5</v>
      </c>
      <c r="L274" s="238">
        <v>6</v>
      </c>
      <c r="M274" s="236">
        <v>4</v>
      </c>
      <c r="N274" s="222">
        <v>3</v>
      </c>
      <c r="O274" s="238">
        <v>5</v>
      </c>
      <c r="P274" s="238">
        <v>5</v>
      </c>
      <c r="Q274" s="236">
        <v>4</v>
      </c>
      <c r="R274" s="222">
        <v>4</v>
      </c>
      <c r="S274" s="236">
        <v>5</v>
      </c>
      <c r="T274" s="238">
        <v>6</v>
      </c>
      <c r="U274" s="222">
        <v>3</v>
      </c>
      <c r="V274" s="222">
        <v>3</v>
      </c>
      <c r="W274" s="376">
        <v>3</v>
      </c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4">
        <v>80</v>
      </c>
      <c r="AH274" s="185">
        <v>80</v>
      </c>
      <c r="AI274" s="185">
        <v>56</v>
      </c>
    </row>
    <row r="275" spans="1:35" ht="15" customHeight="1" x14ac:dyDescent="0.25">
      <c r="A275" s="481"/>
      <c r="B275" s="507"/>
      <c r="C275" s="510"/>
      <c r="D275" s="45" t="s">
        <v>697</v>
      </c>
      <c r="E275" s="46" t="s">
        <v>29</v>
      </c>
      <c r="F275" s="359">
        <v>5</v>
      </c>
      <c r="G275" s="225">
        <v>4</v>
      </c>
      <c r="H275" s="237">
        <v>4</v>
      </c>
      <c r="I275" s="239">
        <v>6</v>
      </c>
      <c r="J275" s="225">
        <v>3</v>
      </c>
      <c r="K275" s="237">
        <v>4</v>
      </c>
      <c r="L275" s="237">
        <v>5</v>
      </c>
      <c r="M275" s="237">
        <v>4</v>
      </c>
      <c r="N275" s="225">
        <v>3</v>
      </c>
      <c r="O275" s="237">
        <v>4</v>
      </c>
      <c r="P275" s="225">
        <v>3</v>
      </c>
      <c r="Q275" s="225">
        <v>3</v>
      </c>
      <c r="R275" s="239">
        <v>6</v>
      </c>
      <c r="S275" s="237">
        <v>5</v>
      </c>
      <c r="T275" s="239">
        <v>7</v>
      </c>
      <c r="U275" s="237">
        <v>4</v>
      </c>
      <c r="V275" s="239">
        <v>5</v>
      </c>
      <c r="W275" s="379">
        <v>2</v>
      </c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66">
        <v>77</v>
      </c>
      <c r="AH275" s="186">
        <v>157</v>
      </c>
      <c r="AI275" s="186">
        <v>55</v>
      </c>
    </row>
    <row r="276" spans="1:35" ht="15" customHeight="1" x14ac:dyDescent="0.25">
      <c r="A276" s="481"/>
      <c r="B276" s="507"/>
      <c r="C276" s="510"/>
      <c r="D276" s="45" t="s">
        <v>697</v>
      </c>
      <c r="E276" s="46" t="s">
        <v>30</v>
      </c>
      <c r="F276" s="360">
        <v>6</v>
      </c>
      <c r="G276" s="237">
        <v>5</v>
      </c>
      <c r="H276" s="239">
        <v>5</v>
      </c>
      <c r="I276" s="239">
        <v>6</v>
      </c>
      <c r="J276" s="225">
        <v>3</v>
      </c>
      <c r="K276" s="239">
        <v>7</v>
      </c>
      <c r="L276" s="239">
        <v>6</v>
      </c>
      <c r="M276" s="239">
        <v>5</v>
      </c>
      <c r="N276" s="225">
        <v>3</v>
      </c>
      <c r="O276" s="237">
        <v>4</v>
      </c>
      <c r="P276" s="239">
        <v>5</v>
      </c>
      <c r="Q276" s="239">
        <v>6</v>
      </c>
      <c r="R276" s="237">
        <v>5</v>
      </c>
      <c r="S276" s="237">
        <v>5</v>
      </c>
      <c r="T276" s="239">
        <v>7</v>
      </c>
      <c r="U276" s="237">
        <v>4</v>
      </c>
      <c r="V276" s="237">
        <v>4</v>
      </c>
      <c r="W276" s="377">
        <v>3</v>
      </c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66">
        <v>89</v>
      </c>
      <c r="AH276" s="186">
        <v>246</v>
      </c>
      <c r="AI276" s="186">
        <v>54</v>
      </c>
    </row>
    <row r="277" spans="1:35" ht="15.75" customHeight="1" thickBot="1" x14ac:dyDescent="0.3">
      <c r="A277" s="481"/>
      <c r="B277" s="507"/>
      <c r="C277" s="510"/>
      <c r="D277" s="45" t="s">
        <v>697</v>
      </c>
      <c r="E277" s="46" t="s">
        <v>31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2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66">
        <v>0</v>
      </c>
      <c r="AH277" s="186">
        <v>246</v>
      </c>
      <c r="AI277" s="186">
        <v>54</v>
      </c>
    </row>
    <row r="278" spans="1:35" ht="15.75" hidden="1" customHeight="1" thickBot="1" x14ac:dyDescent="0.3">
      <c r="A278" s="482"/>
      <c r="B278" s="508"/>
      <c r="C278" s="511"/>
      <c r="D278" s="47" t="s">
        <v>697</v>
      </c>
      <c r="E278" s="48" t="s">
        <v>32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75">
        <v>0</v>
      </c>
      <c r="AH278" s="187">
        <v>246</v>
      </c>
      <c r="AI278" s="187">
        <v>54</v>
      </c>
    </row>
    <row r="279" spans="1:35" ht="15" customHeight="1" x14ac:dyDescent="0.25">
      <c r="A279" s="480">
        <v>55</v>
      </c>
      <c r="B279" s="506">
        <v>54</v>
      </c>
      <c r="C279" s="509" t="s">
        <v>699</v>
      </c>
      <c r="D279" s="43" t="s">
        <v>699</v>
      </c>
      <c r="E279" s="44" t="s">
        <v>28</v>
      </c>
      <c r="F279" s="384">
        <v>6</v>
      </c>
      <c r="G279" s="236">
        <v>5</v>
      </c>
      <c r="H279" s="236">
        <v>4</v>
      </c>
      <c r="I279" s="238">
        <v>7</v>
      </c>
      <c r="J279" s="236">
        <v>4</v>
      </c>
      <c r="K279" s="222">
        <v>3</v>
      </c>
      <c r="L279" s="238">
        <v>7</v>
      </c>
      <c r="M279" s="238">
        <v>5</v>
      </c>
      <c r="N279" s="236">
        <v>4</v>
      </c>
      <c r="O279" s="236">
        <v>4</v>
      </c>
      <c r="P279" s="236">
        <v>4</v>
      </c>
      <c r="Q279" s="222">
        <v>3</v>
      </c>
      <c r="R279" s="236">
        <v>5</v>
      </c>
      <c r="S279" s="222">
        <v>4</v>
      </c>
      <c r="T279" s="238">
        <v>6</v>
      </c>
      <c r="U279" s="236">
        <v>4</v>
      </c>
      <c r="V279" s="236">
        <v>4</v>
      </c>
      <c r="W279" s="376">
        <v>3</v>
      </c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4">
        <v>82</v>
      </c>
      <c r="AH279" s="185">
        <v>82</v>
      </c>
      <c r="AI279" s="185">
        <v>58</v>
      </c>
    </row>
    <row r="280" spans="1:35" ht="15" customHeight="1" x14ac:dyDescent="0.25">
      <c r="A280" s="481"/>
      <c r="B280" s="507"/>
      <c r="C280" s="510"/>
      <c r="D280" s="45" t="s">
        <v>699</v>
      </c>
      <c r="E280" s="46" t="s">
        <v>29</v>
      </c>
      <c r="F280" s="359">
        <v>5</v>
      </c>
      <c r="G280" s="239">
        <v>6</v>
      </c>
      <c r="H280" s="237">
        <v>4</v>
      </c>
      <c r="I280" s="237">
        <v>4</v>
      </c>
      <c r="J280" s="237">
        <v>4</v>
      </c>
      <c r="K280" s="239">
        <v>7</v>
      </c>
      <c r="L280" s="237">
        <v>5</v>
      </c>
      <c r="M280" s="239">
        <v>5</v>
      </c>
      <c r="N280" s="225">
        <v>3</v>
      </c>
      <c r="O280" s="237">
        <v>4</v>
      </c>
      <c r="P280" s="225">
        <v>3</v>
      </c>
      <c r="Q280" s="237">
        <v>4</v>
      </c>
      <c r="R280" s="239">
        <v>6</v>
      </c>
      <c r="S280" s="237">
        <v>5</v>
      </c>
      <c r="T280" s="239">
        <v>6</v>
      </c>
      <c r="U280" s="225">
        <v>3</v>
      </c>
      <c r="V280" s="237">
        <v>4</v>
      </c>
      <c r="W280" s="377">
        <v>3</v>
      </c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66">
        <v>81</v>
      </c>
      <c r="AH280" s="186">
        <v>163</v>
      </c>
      <c r="AI280" s="186">
        <v>57</v>
      </c>
    </row>
    <row r="281" spans="1:35" ht="15" customHeight="1" x14ac:dyDescent="0.25">
      <c r="A281" s="481"/>
      <c r="B281" s="507"/>
      <c r="C281" s="510"/>
      <c r="D281" s="45" t="s">
        <v>699</v>
      </c>
      <c r="E281" s="46" t="s">
        <v>30</v>
      </c>
      <c r="F281" s="359">
        <v>5</v>
      </c>
      <c r="G281" s="239">
        <v>6</v>
      </c>
      <c r="H281" s="237">
        <v>4</v>
      </c>
      <c r="I281" s="239">
        <v>6</v>
      </c>
      <c r="J281" s="237">
        <v>4</v>
      </c>
      <c r="K281" s="239">
        <v>6</v>
      </c>
      <c r="L281" s="237">
        <v>5</v>
      </c>
      <c r="M281" s="237">
        <v>4</v>
      </c>
      <c r="N281" s="235">
        <v>2</v>
      </c>
      <c r="O281" s="239">
        <v>5</v>
      </c>
      <c r="P281" s="237">
        <v>4</v>
      </c>
      <c r="Q281" s="239">
        <v>5</v>
      </c>
      <c r="R281" s="237">
        <v>5</v>
      </c>
      <c r="S281" s="239">
        <v>6</v>
      </c>
      <c r="T281" s="225">
        <v>4</v>
      </c>
      <c r="U281" s="237">
        <v>4</v>
      </c>
      <c r="V281" s="237">
        <v>4</v>
      </c>
      <c r="W281" s="378">
        <v>4</v>
      </c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66">
        <v>83</v>
      </c>
      <c r="AH281" s="186">
        <v>246</v>
      </c>
      <c r="AI281" s="186">
        <v>54</v>
      </c>
    </row>
    <row r="282" spans="1:35" ht="15.75" customHeight="1" thickBot="1" x14ac:dyDescent="0.3">
      <c r="A282" s="481"/>
      <c r="B282" s="507"/>
      <c r="C282" s="510"/>
      <c r="D282" s="45" t="s">
        <v>699</v>
      </c>
      <c r="E282" s="46" t="s">
        <v>31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2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66">
        <v>0</v>
      </c>
      <c r="AH282" s="186">
        <v>246</v>
      </c>
      <c r="AI282" s="186">
        <v>54</v>
      </c>
    </row>
    <row r="283" spans="1:35" ht="15.75" hidden="1" customHeight="1" thickBot="1" x14ac:dyDescent="0.3">
      <c r="A283" s="482"/>
      <c r="B283" s="508"/>
      <c r="C283" s="511"/>
      <c r="D283" s="47" t="s">
        <v>699</v>
      </c>
      <c r="E283" s="48" t="s">
        <v>32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75">
        <v>0</v>
      </c>
      <c r="AH283" s="187">
        <v>246</v>
      </c>
      <c r="AI283" s="187">
        <v>54</v>
      </c>
    </row>
    <row r="284" spans="1:35" ht="15" hidden="1" customHeight="1" x14ac:dyDescent="0.25">
      <c r="A284" s="480">
        <v>56</v>
      </c>
      <c r="B284" s="506" t="e">
        <v>#N/A</v>
      </c>
      <c r="C284" s="509" t="e">
        <v>#N/A</v>
      </c>
      <c r="D284" s="43" t="e">
        <v>#N/A</v>
      </c>
      <c r="E284" s="44" t="s">
        <v>28</v>
      </c>
      <c r="F284" s="243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44"/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4">
        <v>0</v>
      </c>
      <c r="AH284" s="185">
        <v>0</v>
      </c>
      <c r="AI284" s="185" t="e">
        <v>#N/A</v>
      </c>
    </row>
    <row r="285" spans="1:35" ht="15" hidden="1" customHeight="1" x14ac:dyDescent="0.25">
      <c r="A285" s="481"/>
      <c r="B285" s="507"/>
      <c r="C285" s="510"/>
      <c r="D285" s="45" t="e">
        <v>#N/A</v>
      </c>
      <c r="E285" s="46" t="s">
        <v>29</v>
      </c>
      <c r="F285" s="230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42"/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66">
        <v>0</v>
      </c>
      <c r="AH285" s="186">
        <v>0</v>
      </c>
      <c r="AI285" s="186" t="e">
        <v>#N/A</v>
      </c>
    </row>
    <row r="286" spans="1:35" ht="15" hidden="1" customHeight="1" x14ac:dyDescent="0.25">
      <c r="A286" s="481"/>
      <c r="B286" s="507"/>
      <c r="C286" s="510"/>
      <c r="D286" s="45" t="e">
        <v>#N/A</v>
      </c>
      <c r="E286" s="46" t="s">
        <v>30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2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66">
        <v>0</v>
      </c>
      <c r="AH286" s="186">
        <v>0</v>
      </c>
      <c r="AI286" s="186" t="e">
        <v>#N/A</v>
      </c>
    </row>
    <row r="287" spans="1:35" ht="15.75" hidden="1" customHeight="1" thickBot="1" x14ac:dyDescent="0.3">
      <c r="A287" s="481"/>
      <c r="B287" s="507"/>
      <c r="C287" s="510"/>
      <c r="D287" s="45" t="e">
        <v>#N/A</v>
      </c>
      <c r="E287" s="46" t="s">
        <v>31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2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66">
        <v>0</v>
      </c>
      <c r="AH287" s="186">
        <v>0</v>
      </c>
      <c r="AI287" s="186" t="e">
        <v>#N/A</v>
      </c>
    </row>
    <row r="288" spans="1:35" ht="15.75" hidden="1" customHeight="1" thickBot="1" x14ac:dyDescent="0.3">
      <c r="A288" s="482"/>
      <c r="B288" s="508"/>
      <c r="C288" s="511"/>
      <c r="D288" s="47" t="e">
        <v>#N/A</v>
      </c>
      <c r="E288" s="48" t="s">
        <v>32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75">
        <v>0</v>
      </c>
      <c r="AH288" s="187">
        <v>0</v>
      </c>
      <c r="AI288" s="187" t="e">
        <v>#N/A</v>
      </c>
    </row>
    <row r="289" spans="1:35" ht="15" hidden="1" customHeight="1" x14ac:dyDescent="0.25">
      <c r="A289" s="480">
        <v>57</v>
      </c>
      <c r="B289" s="506" t="e">
        <v>#N/A</v>
      </c>
      <c r="C289" s="509" t="e">
        <v>#N/A</v>
      </c>
      <c r="D289" s="43" t="e">
        <v>#N/A</v>
      </c>
      <c r="E289" s="44" t="s">
        <v>28</v>
      </c>
      <c r="F289" s="243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44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4">
        <v>0</v>
      </c>
      <c r="AH289" s="185">
        <v>0</v>
      </c>
      <c r="AI289" s="185" t="e">
        <v>#N/A</v>
      </c>
    </row>
    <row r="290" spans="1:35" ht="15" hidden="1" customHeight="1" x14ac:dyDescent="0.25">
      <c r="A290" s="481"/>
      <c r="B290" s="507"/>
      <c r="C290" s="510"/>
      <c r="D290" s="45" t="e">
        <v>#N/A</v>
      </c>
      <c r="E290" s="46" t="s">
        <v>29</v>
      </c>
      <c r="F290" s="230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42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66">
        <v>0</v>
      </c>
      <c r="AH290" s="186">
        <v>0</v>
      </c>
      <c r="AI290" s="186" t="e">
        <v>#N/A</v>
      </c>
    </row>
    <row r="291" spans="1:35" ht="15" hidden="1" customHeight="1" x14ac:dyDescent="0.25">
      <c r="A291" s="481"/>
      <c r="B291" s="507"/>
      <c r="C291" s="510"/>
      <c r="D291" s="45" t="e">
        <v>#N/A</v>
      </c>
      <c r="E291" s="46" t="s">
        <v>30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2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66">
        <v>0</v>
      </c>
      <c r="AH291" s="186">
        <v>0</v>
      </c>
      <c r="AI291" s="186" t="e">
        <v>#N/A</v>
      </c>
    </row>
    <row r="292" spans="1:35" ht="15.75" hidden="1" customHeight="1" thickBot="1" x14ac:dyDescent="0.3">
      <c r="A292" s="481"/>
      <c r="B292" s="507"/>
      <c r="C292" s="510"/>
      <c r="D292" s="45" t="e">
        <v>#N/A</v>
      </c>
      <c r="E292" s="46" t="s">
        <v>31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2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66">
        <v>0</v>
      </c>
      <c r="AH292" s="186">
        <v>0</v>
      </c>
      <c r="AI292" s="186" t="e">
        <v>#N/A</v>
      </c>
    </row>
    <row r="293" spans="1:35" ht="15.75" hidden="1" customHeight="1" thickBot="1" x14ac:dyDescent="0.3">
      <c r="A293" s="482"/>
      <c r="B293" s="508"/>
      <c r="C293" s="511"/>
      <c r="D293" s="47" t="e">
        <v>#N/A</v>
      </c>
      <c r="E293" s="48" t="s">
        <v>32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75">
        <v>0</v>
      </c>
      <c r="AH293" s="187">
        <v>0</v>
      </c>
      <c r="AI293" s="187" t="e">
        <v>#N/A</v>
      </c>
    </row>
    <row r="294" spans="1:35" ht="15" hidden="1" customHeight="1" x14ac:dyDescent="0.25">
      <c r="A294" s="480">
        <v>58</v>
      </c>
      <c r="B294" s="506" t="e">
        <v>#N/A</v>
      </c>
      <c r="C294" s="509" t="e">
        <v>#N/A</v>
      </c>
      <c r="D294" s="43" t="e">
        <v>#N/A</v>
      </c>
      <c r="E294" s="44" t="s">
        <v>28</v>
      </c>
      <c r="F294" s="243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44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4">
        <v>0</v>
      </c>
      <c r="AH294" s="185">
        <v>0</v>
      </c>
      <c r="AI294" s="185" t="e">
        <v>#N/A</v>
      </c>
    </row>
    <row r="295" spans="1:35" ht="15" hidden="1" customHeight="1" x14ac:dyDescent="0.25">
      <c r="A295" s="481"/>
      <c r="B295" s="507"/>
      <c r="C295" s="510"/>
      <c r="D295" s="45" t="e">
        <v>#N/A</v>
      </c>
      <c r="E295" s="46" t="s">
        <v>29</v>
      </c>
      <c r="F295" s="230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42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66">
        <v>0</v>
      </c>
      <c r="AH295" s="186">
        <v>0</v>
      </c>
      <c r="AI295" s="186" t="e">
        <v>#N/A</v>
      </c>
    </row>
    <row r="296" spans="1:35" ht="15" hidden="1" customHeight="1" x14ac:dyDescent="0.25">
      <c r="A296" s="481"/>
      <c r="B296" s="507"/>
      <c r="C296" s="510"/>
      <c r="D296" s="45" t="e">
        <v>#N/A</v>
      </c>
      <c r="E296" s="46" t="s">
        <v>30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2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66">
        <v>0</v>
      </c>
      <c r="AH296" s="186">
        <v>0</v>
      </c>
      <c r="AI296" s="186" t="e">
        <v>#N/A</v>
      </c>
    </row>
    <row r="297" spans="1:35" ht="15.75" hidden="1" customHeight="1" thickBot="1" x14ac:dyDescent="0.3">
      <c r="A297" s="481"/>
      <c r="B297" s="507"/>
      <c r="C297" s="510"/>
      <c r="D297" s="45" t="e">
        <v>#N/A</v>
      </c>
      <c r="E297" s="46" t="s">
        <v>31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2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66">
        <v>0</v>
      </c>
      <c r="AH297" s="186">
        <v>0</v>
      </c>
      <c r="AI297" s="186" t="e">
        <v>#N/A</v>
      </c>
    </row>
    <row r="298" spans="1:35" ht="15.75" hidden="1" customHeight="1" thickBot="1" x14ac:dyDescent="0.3">
      <c r="A298" s="482"/>
      <c r="B298" s="508"/>
      <c r="C298" s="511"/>
      <c r="D298" s="47" t="e">
        <v>#N/A</v>
      </c>
      <c r="E298" s="48" t="s">
        <v>32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75">
        <v>0</v>
      </c>
      <c r="AH298" s="187">
        <v>0</v>
      </c>
      <c r="AI298" s="187" t="e">
        <v>#N/A</v>
      </c>
    </row>
    <row r="299" spans="1:35" ht="15" hidden="1" customHeight="1" x14ac:dyDescent="0.25">
      <c r="A299" s="480">
        <v>59</v>
      </c>
      <c r="B299" s="506" t="e">
        <v>#N/A</v>
      </c>
      <c r="C299" s="509" t="e">
        <v>#N/A</v>
      </c>
      <c r="D299" s="43" t="e">
        <v>#N/A</v>
      </c>
      <c r="E299" s="44" t="s">
        <v>28</v>
      </c>
      <c r="F299" s="243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4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4">
        <v>0</v>
      </c>
      <c r="AH299" s="185">
        <v>0</v>
      </c>
      <c r="AI299" s="185" t="e">
        <v>#N/A</v>
      </c>
    </row>
    <row r="300" spans="1:35" ht="15" hidden="1" customHeight="1" x14ac:dyDescent="0.25">
      <c r="A300" s="481"/>
      <c r="B300" s="507"/>
      <c r="C300" s="510"/>
      <c r="D300" s="45" t="e">
        <v>#N/A</v>
      </c>
      <c r="E300" s="46" t="s">
        <v>29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2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66">
        <v>0</v>
      </c>
      <c r="AH300" s="186">
        <v>0</v>
      </c>
      <c r="AI300" s="186" t="e">
        <v>#N/A</v>
      </c>
    </row>
    <row r="301" spans="1:35" ht="15" hidden="1" customHeight="1" x14ac:dyDescent="0.25">
      <c r="A301" s="481"/>
      <c r="B301" s="507"/>
      <c r="C301" s="510"/>
      <c r="D301" s="45" t="e">
        <v>#N/A</v>
      </c>
      <c r="E301" s="46" t="s">
        <v>30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2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66">
        <v>0</v>
      </c>
      <c r="AH301" s="186">
        <v>0</v>
      </c>
      <c r="AI301" s="186" t="e">
        <v>#N/A</v>
      </c>
    </row>
    <row r="302" spans="1:35" ht="15.75" hidden="1" customHeight="1" thickBot="1" x14ac:dyDescent="0.3">
      <c r="A302" s="481"/>
      <c r="B302" s="507"/>
      <c r="C302" s="510"/>
      <c r="D302" s="45" t="e">
        <v>#N/A</v>
      </c>
      <c r="E302" s="46" t="s">
        <v>31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2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66">
        <v>0</v>
      </c>
      <c r="AH302" s="186">
        <v>0</v>
      </c>
      <c r="AI302" s="186" t="e">
        <v>#N/A</v>
      </c>
    </row>
    <row r="303" spans="1:35" ht="15.75" hidden="1" customHeight="1" thickBot="1" x14ac:dyDescent="0.3">
      <c r="A303" s="482"/>
      <c r="B303" s="508"/>
      <c r="C303" s="511"/>
      <c r="D303" s="47" t="e">
        <v>#N/A</v>
      </c>
      <c r="E303" s="48" t="s">
        <v>32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75">
        <v>0</v>
      </c>
      <c r="AH303" s="187">
        <v>0</v>
      </c>
      <c r="AI303" s="187" t="e">
        <v>#N/A</v>
      </c>
    </row>
    <row r="304" spans="1:35" ht="15" hidden="1" customHeight="1" x14ac:dyDescent="0.25">
      <c r="A304" s="480">
        <v>60</v>
      </c>
      <c r="B304" s="506" t="e">
        <v>#N/A</v>
      </c>
      <c r="C304" s="509" t="e">
        <v>#N/A</v>
      </c>
      <c r="D304" s="43" t="e">
        <v>#N/A</v>
      </c>
      <c r="E304" s="44" t="s">
        <v>28</v>
      </c>
      <c r="F304" s="243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4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4">
        <v>0</v>
      </c>
      <c r="AH304" s="185">
        <v>0</v>
      </c>
      <c r="AI304" s="185" t="e">
        <v>#N/A</v>
      </c>
    </row>
    <row r="305" spans="1:35" ht="15" hidden="1" customHeight="1" x14ac:dyDescent="0.25">
      <c r="A305" s="481"/>
      <c r="B305" s="507"/>
      <c r="C305" s="510"/>
      <c r="D305" s="45" t="e">
        <v>#N/A</v>
      </c>
      <c r="E305" s="46" t="s">
        <v>29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2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66">
        <v>0</v>
      </c>
      <c r="AH305" s="186">
        <v>0</v>
      </c>
      <c r="AI305" s="186" t="e">
        <v>#N/A</v>
      </c>
    </row>
    <row r="306" spans="1:35" ht="15" hidden="1" customHeight="1" x14ac:dyDescent="0.25">
      <c r="A306" s="481"/>
      <c r="B306" s="507"/>
      <c r="C306" s="510"/>
      <c r="D306" s="45" t="e">
        <v>#N/A</v>
      </c>
      <c r="E306" s="46" t="s">
        <v>30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2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66">
        <v>0</v>
      </c>
      <c r="AH306" s="186">
        <v>0</v>
      </c>
      <c r="AI306" s="186" t="e">
        <v>#N/A</v>
      </c>
    </row>
    <row r="307" spans="1:35" ht="15.75" hidden="1" customHeight="1" thickBot="1" x14ac:dyDescent="0.3">
      <c r="A307" s="481"/>
      <c r="B307" s="507"/>
      <c r="C307" s="510"/>
      <c r="D307" s="45" t="e">
        <v>#N/A</v>
      </c>
      <c r="E307" s="46" t="s">
        <v>31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2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66">
        <v>0</v>
      </c>
      <c r="AH307" s="186">
        <v>0</v>
      </c>
      <c r="AI307" s="186" t="e">
        <v>#N/A</v>
      </c>
    </row>
    <row r="308" spans="1:35" ht="15.75" hidden="1" customHeight="1" thickBot="1" x14ac:dyDescent="0.3">
      <c r="A308" s="482"/>
      <c r="B308" s="508"/>
      <c r="C308" s="511"/>
      <c r="D308" s="47" t="e">
        <v>#N/A</v>
      </c>
      <c r="E308" s="48" t="s">
        <v>32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75">
        <v>0</v>
      </c>
      <c r="AH308" s="187">
        <v>0</v>
      </c>
      <c r="AI308" s="187" t="e">
        <v>#N/A</v>
      </c>
    </row>
    <row r="309" spans="1:35" ht="15" hidden="1" customHeight="1" x14ac:dyDescent="0.25">
      <c r="A309" s="480">
        <v>61</v>
      </c>
      <c r="B309" s="506" t="e">
        <v>#N/A</v>
      </c>
      <c r="C309" s="509" t="e">
        <v>#N/A</v>
      </c>
      <c r="D309" s="43" t="e">
        <v>#N/A</v>
      </c>
      <c r="E309" s="44" t="s">
        <v>28</v>
      </c>
      <c r="F309" s="243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4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4">
        <v>0</v>
      </c>
      <c r="AH309" s="185">
        <v>0</v>
      </c>
      <c r="AI309" s="185" t="e">
        <v>#N/A</v>
      </c>
    </row>
    <row r="310" spans="1:35" ht="15" hidden="1" customHeight="1" x14ac:dyDescent="0.25">
      <c r="A310" s="481"/>
      <c r="B310" s="507"/>
      <c r="C310" s="510"/>
      <c r="D310" s="45" t="e">
        <v>#N/A</v>
      </c>
      <c r="E310" s="46" t="s">
        <v>29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2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66">
        <v>0</v>
      </c>
      <c r="AH310" s="186">
        <v>0</v>
      </c>
      <c r="AI310" s="186" t="e">
        <v>#N/A</v>
      </c>
    </row>
    <row r="311" spans="1:35" ht="15" hidden="1" customHeight="1" x14ac:dyDescent="0.25">
      <c r="A311" s="481"/>
      <c r="B311" s="507"/>
      <c r="C311" s="510"/>
      <c r="D311" s="45" t="e">
        <v>#N/A</v>
      </c>
      <c r="E311" s="46" t="s">
        <v>30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2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66">
        <v>0</v>
      </c>
      <c r="AH311" s="186">
        <v>0</v>
      </c>
      <c r="AI311" s="186" t="e">
        <v>#N/A</v>
      </c>
    </row>
    <row r="312" spans="1:35" ht="15.75" hidden="1" customHeight="1" thickBot="1" x14ac:dyDescent="0.3">
      <c r="A312" s="481"/>
      <c r="B312" s="507"/>
      <c r="C312" s="510"/>
      <c r="D312" s="45" t="e">
        <v>#N/A</v>
      </c>
      <c r="E312" s="46" t="s">
        <v>31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2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66">
        <v>0</v>
      </c>
      <c r="AH312" s="186">
        <v>0</v>
      </c>
      <c r="AI312" s="186" t="e">
        <v>#N/A</v>
      </c>
    </row>
    <row r="313" spans="1:35" ht="15.75" hidden="1" customHeight="1" thickBot="1" x14ac:dyDescent="0.3">
      <c r="A313" s="482"/>
      <c r="B313" s="508"/>
      <c r="C313" s="511"/>
      <c r="D313" s="47" t="e">
        <v>#N/A</v>
      </c>
      <c r="E313" s="48" t="s">
        <v>32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75">
        <v>0</v>
      </c>
      <c r="AH313" s="187">
        <v>0</v>
      </c>
      <c r="AI313" s="187" t="e">
        <v>#N/A</v>
      </c>
    </row>
    <row r="314" spans="1:35" ht="15" hidden="1" customHeight="1" x14ac:dyDescent="0.25">
      <c r="A314" s="480">
        <v>62</v>
      </c>
      <c r="B314" s="506" t="e">
        <v>#N/A</v>
      </c>
      <c r="C314" s="509" t="e">
        <v>#N/A</v>
      </c>
      <c r="D314" s="43" t="e">
        <v>#N/A</v>
      </c>
      <c r="E314" s="44" t="s">
        <v>28</v>
      </c>
      <c r="F314" s="243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4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4">
        <v>0</v>
      </c>
      <c r="AH314" s="185">
        <v>0</v>
      </c>
      <c r="AI314" s="185" t="e">
        <v>#N/A</v>
      </c>
    </row>
    <row r="315" spans="1:35" ht="15" hidden="1" customHeight="1" x14ac:dyDescent="0.25">
      <c r="A315" s="481"/>
      <c r="B315" s="507"/>
      <c r="C315" s="510"/>
      <c r="D315" s="45" t="e">
        <v>#N/A</v>
      </c>
      <c r="E315" s="46" t="s">
        <v>29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2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66">
        <v>0</v>
      </c>
      <c r="AH315" s="186">
        <v>0</v>
      </c>
      <c r="AI315" s="186" t="e">
        <v>#N/A</v>
      </c>
    </row>
    <row r="316" spans="1:35" ht="15" hidden="1" customHeight="1" x14ac:dyDescent="0.25">
      <c r="A316" s="481"/>
      <c r="B316" s="507"/>
      <c r="C316" s="510"/>
      <c r="D316" s="45" t="e">
        <v>#N/A</v>
      </c>
      <c r="E316" s="46" t="s">
        <v>30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2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66">
        <v>0</v>
      </c>
      <c r="AH316" s="186">
        <v>0</v>
      </c>
      <c r="AI316" s="186" t="e">
        <v>#N/A</v>
      </c>
    </row>
    <row r="317" spans="1:35" ht="15.75" hidden="1" customHeight="1" thickBot="1" x14ac:dyDescent="0.3">
      <c r="A317" s="481"/>
      <c r="B317" s="507"/>
      <c r="C317" s="510"/>
      <c r="D317" s="45" t="e">
        <v>#N/A</v>
      </c>
      <c r="E317" s="46" t="s">
        <v>31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2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66">
        <v>0</v>
      </c>
      <c r="AH317" s="186">
        <v>0</v>
      </c>
      <c r="AI317" s="186" t="e">
        <v>#N/A</v>
      </c>
    </row>
    <row r="318" spans="1:35" ht="15.75" hidden="1" customHeight="1" thickBot="1" x14ac:dyDescent="0.3">
      <c r="A318" s="482"/>
      <c r="B318" s="508"/>
      <c r="C318" s="511"/>
      <c r="D318" s="47" t="e">
        <v>#N/A</v>
      </c>
      <c r="E318" s="48" t="s">
        <v>32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75">
        <v>0</v>
      </c>
      <c r="AH318" s="187">
        <v>0</v>
      </c>
      <c r="AI318" s="187" t="e">
        <v>#N/A</v>
      </c>
    </row>
    <row r="319" spans="1:35" ht="15" hidden="1" customHeight="1" x14ac:dyDescent="0.25">
      <c r="A319" s="480">
        <v>63</v>
      </c>
      <c r="B319" s="506" t="e">
        <v>#N/A</v>
      </c>
      <c r="C319" s="509" t="e">
        <v>#N/A</v>
      </c>
      <c r="D319" s="43" t="e">
        <v>#N/A</v>
      </c>
      <c r="E319" s="44" t="s">
        <v>28</v>
      </c>
      <c r="F319" s="243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4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4">
        <v>0</v>
      </c>
      <c r="AH319" s="185">
        <v>0</v>
      </c>
      <c r="AI319" s="185" t="e">
        <v>#N/A</v>
      </c>
    </row>
    <row r="320" spans="1:35" ht="15" hidden="1" customHeight="1" x14ac:dyDescent="0.25">
      <c r="A320" s="481"/>
      <c r="B320" s="507"/>
      <c r="C320" s="510"/>
      <c r="D320" s="45" t="e">
        <v>#N/A</v>
      </c>
      <c r="E320" s="46" t="s">
        <v>29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2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66">
        <v>0</v>
      </c>
      <c r="AH320" s="186">
        <v>0</v>
      </c>
      <c r="AI320" s="186" t="e">
        <v>#N/A</v>
      </c>
    </row>
    <row r="321" spans="1:35" ht="15" hidden="1" customHeight="1" x14ac:dyDescent="0.25">
      <c r="A321" s="481"/>
      <c r="B321" s="507"/>
      <c r="C321" s="510"/>
      <c r="D321" s="45" t="e">
        <v>#N/A</v>
      </c>
      <c r="E321" s="46" t="s">
        <v>30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2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66">
        <v>0</v>
      </c>
      <c r="AH321" s="186">
        <v>0</v>
      </c>
      <c r="AI321" s="186" t="e">
        <v>#N/A</v>
      </c>
    </row>
    <row r="322" spans="1:35" ht="15.75" hidden="1" customHeight="1" thickBot="1" x14ac:dyDescent="0.3">
      <c r="A322" s="481"/>
      <c r="B322" s="507"/>
      <c r="C322" s="510"/>
      <c r="D322" s="45" t="e">
        <v>#N/A</v>
      </c>
      <c r="E322" s="46" t="s">
        <v>31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2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66">
        <v>0</v>
      </c>
      <c r="AH322" s="186">
        <v>0</v>
      </c>
      <c r="AI322" s="186" t="e">
        <v>#N/A</v>
      </c>
    </row>
    <row r="323" spans="1:35" ht="15.75" hidden="1" customHeight="1" thickBot="1" x14ac:dyDescent="0.3">
      <c r="A323" s="482"/>
      <c r="B323" s="508"/>
      <c r="C323" s="511"/>
      <c r="D323" s="47" t="e">
        <v>#N/A</v>
      </c>
      <c r="E323" s="48" t="s">
        <v>32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75">
        <v>0</v>
      </c>
      <c r="AH323" s="187">
        <v>0</v>
      </c>
      <c r="AI323" s="187" t="e">
        <v>#N/A</v>
      </c>
    </row>
    <row r="324" spans="1:35" ht="15" hidden="1" customHeight="1" x14ac:dyDescent="0.25">
      <c r="A324" s="480">
        <v>64</v>
      </c>
      <c r="B324" s="506" t="e">
        <v>#N/A</v>
      </c>
      <c r="C324" s="509" t="e">
        <v>#N/A</v>
      </c>
      <c r="D324" s="43" t="e">
        <v>#N/A</v>
      </c>
      <c r="E324" s="44" t="s">
        <v>28</v>
      </c>
      <c r="F324" s="243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4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4">
        <v>0</v>
      </c>
      <c r="AH324" s="185">
        <v>0</v>
      </c>
      <c r="AI324" s="185" t="e">
        <v>#N/A</v>
      </c>
    </row>
    <row r="325" spans="1:35" ht="15" hidden="1" customHeight="1" x14ac:dyDescent="0.25">
      <c r="A325" s="481"/>
      <c r="B325" s="507"/>
      <c r="C325" s="510"/>
      <c r="D325" s="45" t="e">
        <v>#N/A</v>
      </c>
      <c r="E325" s="46" t="s">
        <v>29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2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66">
        <v>0</v>
      </c>
      <c r="AH325" s="186">
        <v>0</v>
      </c>
      <c r="AI325" s="186" t="e">
        <v>#N/A</v>
      </c>
    </row>
    <row r="326" spans="1:35" ht="15" hidden="1" customHeight="1" x14ac:dyDescent="0.25">
      <c r="A326" s="481"/>
      <c r="B326" s="507"/>
      <c r="C326" s="510"/>
      <c r="D326" s="45" t="e">
        <v>#N/A</v>
      </c>
      <c r="E326" s="46" t="s">
        <v>30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2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66">
        <v>0</v>
      </c>
      <c r="AH326" s="186">
        <v>0</v>
      </c>
      <c r="AI326" s="186" t="e">
        <v>#N/A</v>
      </c>
    </row>
    <row r="327" spans="1:35" ht="15.75" hidden="1" customHeight="1" thickBot="1" x14ac:dyDescent="0.3">
      <c r="A327" s="481"/>
      <c r="B327" s="507"/>
      <c r="C327" s="510"/>
      <c r="D327" s="45" t="e">
        <v>#N/A</v>
      </c>
      <c r="E327" s="46" t="s">
        <v>31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2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66">
        <v>0</v>
      </c>
      <c r="AH327" s="186">
        <v>0</v>
      </c>
      <c r="AI327" s="186" t="e">
        <v>#N/A</v>
      </c>
    </row>
    <row r="328" spans="1:35" ht="15.75" hidden="1" customHeight="1" thickBot="1" x14ac:dyDescent="0.3">
      <c r="A328" s="482"/>
      <c r="B328" s="508"/>
      <c r="C328" s="511"/>
      <c r="D328" s="47" t="e">
        <v>#N/A</v>
      </c>
      <c r="E328" s="48" t="s">
        <v>32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75">
        <v>0</v>
      </c>
      <c r="AH328" s="187">
        <v>0</v>
      </c>
      <c r="AI328" s="187" t="e">
        <v>#N/A</v>
      </c>
    </row>
    <row r="329" spans="1:35" ht="15" hidden="1" customHeight="1" x14ac:dyDescent="0.25">
      <c r="A329" s="480">
        <v>65</v>
      </c>
      <c r="B329" s="506" t="e">
        <v>#N/A</v>
      </c>
      <c r="C329" s="509" t="e">
        <v>#N/A</v>
      </c>
      <c r="D329" s="43" t="e">
        <v>#N/A</v>
      </c>
      <c r="E329" s="44" t="s">
        <v>28</v>
      </c>
      <c r="F329" s="243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4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4">
        <v>0</v>
      </c>
      <c r="AH329" s="185">
        <v>0</v>
      </c>
      <c r="AI329" s="185" t="e">
        <v>#N/A</v>
      </c>
    </row>
    <row r="330" spans="1:35" ht="15" hidden="1" customHeight="1" x14ac:dyDescent="0.25">
      <c r="A330" s="481"/>
      <c r="B330" s="507"/>
      <c r="C330" s="510"/>
      <c r="D330" s="45" t="e">
        <v>#N/A</v>
      </c>
      <c r="E330" s="46" t="s">
        <v>29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2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66">
        <v>0</v>
      </c>
      <c r="AH330" s="186">
        <v>0</v>
      </c>
      <c r="AI330" s="186" t="e">
        <v>#N/A</v>
      </c>
    </row>
    <row r="331" spans="1:35" ht="15" hidden="1" customHeight="1" x14ac:dyDescent="0.25">
      <c r="A331" s="481"/>
      <c r="B331" s="507"/>
      <c r="C331" s="510"/>
      <c r="D331" s="45" t="e">
        <v>#N/A</v>
      </c>
      <c r="E331" s="46" t="s">
        <v>30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2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66">
        <v>0</v>
      </c>
      <c r="AH331" s="186">
        <v>0</v>
      </c>
      <c r="AI331" s="186" t="e">
        <v>#N/A</v>
      </c>
    </row>
    <row r="332" spans="1:35" ht="15.75" hidden="1" customHeight="1" thickBot="1" x14ac:dyDescent="0.3">
      <c r="A332" s="481"/>
      <c r="B332" s="507"/>
      <c r="C332" s="510"/>
      <c r="D332" s="45" t="e">
        <v>#N/A</v>
      </c>
      <c r="E332" s="46" t="s">
        <v>31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2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66">
        <v>0</v>
      </c>
      <c r="AH332" s="186">
        <v>0</v>
      </c>
      <c r="AI332" s="186" t="e">
        <v>#N/A</v>
      </c>
    </row>
    <row r="333" spans="1:35" ht="15.75" hidden="1" customHeight="1" thickBot="1" x14ac:dyDescent="0.3">
      <c r="A333" s="482"/>
      <c r="B333" s="508"/>
      <c r="C333" s="511"/>
      <c r="D333" s="47" t="e">
        <v>#N/A</v>
      </c>
      <c r="E333" s="48" t="s">
        <v>32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75">
        <v>0</v>
      </c>
      <c r="AH333" s="187">
        <v>0</v>
      </c>
      <c r="AI333" s="187" t="e">
        <v>#N/A</v>
      </c>
    </row>
    <row r="334" spans="1:35" ht="15" hidden="1" customHeight="1" x14ac:dyDescent="0.25">
      <c r="A334" s="480">
        <v>66</v>
      </c>
      <c r="B334" s="506" t="e">
        <v>#N/A</v>
      </c>
      <c r="C334" s="509" t="e">
        <v>#N/A</v>
      </c>
      <c r="D334" s="43" t="e">
        <v>#N/A</v>
      </c>
      <c r="E334" s="44" t="s">
        <v>28</v>
      </c>
      <c r="F334" s="243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4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4">
        <v>0</v>
      </c>
      <c r="AH334" s="185">
        <v>0</v>
      </c>
      <c r="AI334" s="185" t="e">
        <v>#N/A</v>
      </c>
    </row>
    <row r="335" spans="1:35" ht="15" hidden="1" customHeight="1" x14ac:dyDescent="0.25">
      <c r="A335" s="481"/>
      <c r="B335" s="507"/>
      <c r="C335" s="510"/>
      <c r="D335" s="45" t="e">
        <v>#N/A</v>
      </c>
      <c r="E335" s="46" t="s">
        <v>29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2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66">
        <v>0</v>
      </c>
      <c r="AH335" s="186">
        <v>0</v>
      </c>
      <c r="AI335" s="186" t="e">
        <v>#N/A</v>
      </c>
    </row>
    <row r="336" spans="1:35" ht="15" hidden="1" customHeight="1" x14ac:dyDescent="0.25">
      <c r="A336" s="481"/>
      <c r="B336" s="507"/>
      <c r="C336" s="510"/>
      <c r="D336" s="45" t="e">
        <v>#N/A</v>
      </c>
      <c r="E336" s="46" t="s">
        <v>30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2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66">
        <v>0</v>
      </c>
      <c r="AH336" s="186">
        <v>0</v>
      </c>
      <c r="AI336" s="186" t="e">
        <v>#N/A</v>
      </c>
    </row>
    <row r="337" spans="1:35" ht="15.75" hidden="1" customHeight="1" thickBot="1" x14ac:dyDescent="0.3">
      <c r="A337" s="481"/>
      <c r="B337" s="507"/>
      <c r="C337" s="510"/>
      <c r="D337" s="45" t="e">
        <v>#N/A</v>
      </c>
      <c r="E337" s="46" t="s">
        <v>31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2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66">
        <v>0</v>
      </c>
      <c r="AH337" s="186">
        <v>0</v>
      </c>
      <c r="AI337" s="186" t="e">
        <v>#N/A</v>
      </c>
    </row>
    <row r="338" spans="1:35" ht="15.75" hidden="1" customHeight="1" thickBot="1" x14ac:dyDescent="0.3">
      <c r="A338" s="482"/>
      <c r="B338" s="508"/>
      <c r="C338" s="511"/>
      <c r="D338" s="47" t="e">
        <v>#N/A</v>
      </c>
      <c r="E338" s="48" t="s">
        <v>32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75">
        <v>0</v>
      </c>
      <c r="AH338" s="187">
        <v>0</v>
      </c>
      <c r="AI338" s="187" t="e">
        <v>#N/A</v>
      </c>
    </row>
    <row r="339" spans="1:35" ht="15" hidden="1" customHeight="1" x14ac:dyDescent="0.25">
      <c r="A339" s="480">
        <v>67</v>
      </c>
      <c r="B339" s="506" t="e">
        <v>#N/A</v>
      </c>
      <c r="C339" s="509" t="e">
        <v>#N/A</v>
      </c>
      <c r="D339" s="43" t="e">
        <v>#N/A</v>
      </c>
      <c r="E339" s="44" t="s">
        <v>28</v>
      </c>
      <c r="F339" s="243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4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4">
        <v>0</v>
      </c>
      <c r="AH339" s="185">
        <v>0</v>
      </c>
      <c r="AI339" s="185" t="e">
        <v>#N/A</v>
      </c>
    </row>
    <row r="340" spans="1:35" ht="15" hidden="1" customHeight="1" x14ac:dyDescent="0.25">
      <c r="A340" s="481"/>
      <c r="B340" s="507"/>
      <c r="C340" s="510"/>
      <c r="D340" s="45" t="e">
        <v>#N/A</v>
      </c>
      <c r="E340" s="46" t="s">
        <v>29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2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66">
        <v>0</v>
      </c>
      <c r="AH340" s="186">
        <v>0</v>
      </c>
      <c r="AI340" s="186" t="e">
        <v>#N/A</v>
      </c>
    </row>
    <row r="341" spans="1:35" ht="15" hidden="1" customHeight="1" x14ac:dyDescent="0.25">
      <c r="A341" s="481"/>
      <c r="B341" s="507"/>
      <c r="C341" s="510"/>
      <c r="D341" s="45" t="e">
        <v>#N/A</v>
      </c>
      <c r="E341" s="46" t="s">
        <v>30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2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66">
        <v>0</v>
      </c>
      <c r="AH341" s="186">
        <v>0</v>
      </c>
      <c r="AI341" s="186" t="e">
        <v>#N/A</v>
      </c>
    </row>
    <row r="342" spans="1:35" ht="15.75" hidden="1" customHeight="1" thickBot="1" x14ac:dyDescent="0.3">
      <c r="A342" s="481"/>
      <c r="B342" s="507"/>
      <c r="C342" s="510"/>
      <c r="D342" s="45" t="e">
        <v>#N/A</v>
      </c>
      <c r="E342" s="46" t="s">
        <v>31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2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66">
        <v>0</v>
      </c>
      <c r="AH342" s="186">
        <v>0</v>
      </c>
      <c r="AI342" s="186" t="e">
        <v>#N/A</v>
      </c>
    </row>
    <row r="343" spans="1:35" ht="15.75" hidden="1" customHeight="1" thickBot="1" x14ac:dyDescent="0.3">
      <c r="A343" s="482"/>
      <c r="B343" s="508"/>
      <c r="C343" s="511"/>
      <c r="D343" s="47" t="e">
        <v>#N/A</v>
      </c>
      <c r="E343" s="48" t="s">
        <v>32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75">
        <v>0</v>
      </c>
      <c r="AH343" s="187">
        <v>0</v>
      </c>
      <c r="AI343" s="187" t="e">
        <v>#N/A</v>
      </c>
    </row>
    <row r="344" spans="1:35" ht="15" hidden="1" customHeight="1" x14ac:dyDescent="0.25">
      <c r="A344" s="480">
        <v>68</v>
      </c>
      <c r="B344" s="506" t="e">
        <v>#N/A</v>
      </c>
      <c r="C344" s="509" t="e">
        <v>#N/A</v>
      </c>
      <c r="D344" s="43" t="e">
        <v>#N/A</v>
      </c>
      <c r="E344" s="44" t="s">
        <v>28</v>
      </c>
      <c r="F344" s="243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4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4">
        <v>0</v>
      </c>
      <c r="AH344" s="185">
        <v>0</v>
      </c>
      <c r="AI344" s="185" t="e">
        <v>#N/A</v>
      </c>
    </row>
    <row r="345" spans="1:35" ht="15" hidden="1" customHeight="1" x14ac:dyDescent="0.25">
      <c r="A345" s="481"/>
      <c r="B345" s="507"/>
      <c r="C345" s="510"/>
      <c r="D345" s="45" t="e">
        <v>#N/A</v>
      </c>
      <c r="E345" s="46" t="s">
        <v>29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2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66">
        <v>0</v>
      </c>
      <c r="AH345" s="186">
        <v>0</v>
      </c>
      <c r="AI345" s="186" t="e">
        <v>#N/A</v>
      </c>
    </row>
    <row r="346" spans="1:35" ht="15" hidden="1" customHeight="1" x14ac:dyDescent="0.25">
      <c r="A346" s="481"/>
      <c r="B346" s="507"/>
      <c r="C346" s="510"/>
      <c r="D346" s="45" t="e">
        <v>#N/A</v>
      </c>
      <c r="E346" s="46" t="s">
        <v>30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2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66">
        <v>0</v>
      </c>
      <c r="AH346" s="186">
        <v>0</v>
      </c>
      <c r="AI346" s="186" t="e">
        <v>#N/A</v>
      </c>
    </row>
    <row r="347" spans="1:35" ht="15.75" hidden="1" customHeight="1" thickBot="1" x14ac:dyDescent="0.3">
      <c r="A347" s="481"/>
      <c r="B347" s="507"/>
      <c r="C347" s="510"/>
      <c r="D347" s="45" t="e">
        <v>#N/A</v>
      </c>
      <c r="E347" s="46" t="s">
        <v>31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2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66">
        <v>0</v>
      </c>
      <c r="AH347" s="186">
        <v>0</v>
      </c>
      <c r="AI347" s="186" t="e">
        <v>#N/A</v>
      </c>
    </row>
    <row r="348" spans="1:35" ht="15.75" hidden="1" customHeight="1" thickBot="1" x14ac:dyDescent="0.3">
      <c r="A348" s="482"/>
      <c r="B348" s="508"/>
      <c r="C348" s="511"/>
      <c r="D348" s="47" t="e">
        <v>#N/A</v>
      </c>
      <c r="E348" s="48" t="s">
        <v>32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75">
        <v>0</v>
      </c>
      <c r="AH348" s="187">
        <v>0</v>
      </c>
      <c r="AI348" s="187" t="e">
        <v>#N/A</v>
      </c>
    </row>
    <row r="349" spans="1:35" ht="15" hidden="1" customHeight="1" x14ac:dyDescent="0.25">
      <c r="A349" s="480">
        <v>69</v>
      </c>
      <c r="B349" s="506" t="e">
        <v>#N/A</v>
      </c>
      <c r="C349" s="509" t="e">
        <v>#N/A</v>
      </c>
      <c r="D349" s="43" t="e">
        <v>#N/A</v>
      </c>
      <c r="E349" s="44" t="s">
        <v>28</v>
      </c>
      <c r="F349" s="243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4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4">
        <v>0</v>
      </c>
      <c r="AH349" s="185">
        <v>0</v>
      </c>
      <c r="AI349" s="185" t="e">
        <v>#N/A</v>
      </c>
    </row>
    <row r="350" spans="1:35" ht="15" hidden="1" customHeight="1" x14ac:dyDescent="0.25">
      <c r="A350" s="481"/>
      <c r="B350" s="507"/>
      <c r="C350" s="510"/>
      <c r="D350" s="45" t="e">
        <v>#N/A</v>
      </c>
      <c r="E350" s="46" t="s">
        <v>29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2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66">
        <v>0</v>
      </c>
      <c r="AH350" s="186">
        <v>0</v>
      </c>
      <c r="AI350" s="186" t="e">
        <v>#N/A</v>
      </c>
    </row>
    <row r="351" spans="1:35" ht="15" hidden="1" customHeight="1" x14ac:dyDescent="0.25">
      <c r="A351" s="481"/>
      <c r="B351" s="507"/>
      <c r="C351" s="510"/>
      <c r="D351" s="45" t="e">
        <v>#N/A</v>
      </c>
      <c r="E351" s="46" t="s">
        <v>30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2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66">
        <v>0</v>
      </c>
      <c r="AH351" s="186">
        <v>0</v>
      </c>
      <c r="AI351" s="186" t="e">
        <v>#N/A</v>
      </c>
    </row>
    <row r="352" spans="1:35" ht="15.75" hidden="1" customHeight="1" thickBot="1" x14ac:dyDescent="0.3">
      <c r="A352" s="481"/>
      <c r="B352" s="507"/>
      <c r="C352" s="510"/>
      <c r="D352" s="45" t="e">
        <v>#N/A</v>
      </c>
      <c r="E352" s="46" t="s">
        <v>31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2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66">
        <v>0</v>
      </c>
      <c r="AH352" s="186">
        <v>0</v>
      </c>
      <c r="AI352" s="186" t="e">
        <v>#N/A</v>
      </c>
    </row>
    <row r="353" spans="1:35" ht="15.75" hidden="1" customHeight="1" thickBot="1" x14ac:dyDescent="0.3">
      <c r="A353" s="482"/>
      <c r="B353" s="508"/>
      <c r="C353" s="511"/>
      <c r="D353" s="47" t="e">
        <v>#N/A</v>
      </c>
      <c r="E353" s="48" t="s">
        <v>32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75">
        <v>0</v>
      </c>
      <c r="AH353" s="187">
        <v>0</v>
      </c>
      <c r="AI353" s="187" t="e">
        <v>#N/A</v>
      </c>
    </row>
    <row r="354" spans="1:35" ht="15" hidden="1" customHeight="1" x14ac:dyDescent="0.25">
      <c r="A354" s="480">
        <v>70</v>
      </c>
      <c r="B354" s="506" t="e">
        <v>#N/A</v>
      </c>
      <c r="C354" s="509" t="e">
        <v>#N/A</v>
      </c>
      <c r="D354" s="43" t="e">
        <v>#N/A</v>
      </c>
      <c r="E354" s="44" t="s">
        <v>28</v>
      </c>
      <c r="F354" s="243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4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4">
        <v>0</v>
      </c>
      <c r="AH354" s="185">
        <v>0</v>
      </c>
      <c r="AI354" s="185" t="e">
        <v>#N/A</v>
      </c>
    </row>
    <row r="355" spans="1:35" ht="15" hidden="1" customHeight="1" x14ac:dyDescent="0.25">
      <c r="A355" s="481"/>
      <c r="B355" s="507"/>
      <c r="C355" s="510"/>
      <c r="D355" s="45" t="e">
        <v>#N/A</v>
      </c>
      <c r="E355" s="46" t="s">
        <v>29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2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66">
        <v>0</v>
      </c>
      <c r="AH355" s="186">
        <v>0</v>
      </c>
      <c r="AI355" s="186" t="e">
        <v>#N/A</v>
      </c>
    </row>
    <row r="356" spans="1:35" ht="15" hidden="1" customHeight="1" x14ac:dyDescent="0.25">
      <c r="A356" s="481"/>
      <c r="B356" s="507"/>
      <c r="C356" s="510"/>
      <c r="D356" s="45" t="e">
        <v>#N/A</v>
      </c>
      <c r="E356" s="46" t="s">
        <v>30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2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66">
        <v>0</v>
      </c>
      <c r="AH356" s="186">
        <v>0</v>
      </c>
      <c r="AI356" s="186" t="e">
        <v>#N/A</v>
      </c>
    </row>
    <row r="357" spans="1:35" ht="15.75" hidden="1" customHeight="1" thickBot="1" x14ac:dyDescent="0.3">
      <c r="A357" s="481"/>
      <c r="B357" s="507"/>
      <c r="C357" s="510"/>
      <c r="D357" s="45" t="e">
        <v>#N/A</v>
      </c>
      <c r="E357" s="46" t="s">
        <v>31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2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66">
        <v>0</v>
      </c>
      <c r="AH357" s="186">
        <v>0</v>
      </c>
      <c r="AI357" s="186" t="e">
        <v>#N/A</v>
      </c>
    </row>
    <row r="358" spans="1:35" ht="15.75" hidden="1" customHeight="1" thickBot="1" x14ac:dyDescent="0.3">
      <c r="A358" s="482"/>
      <c r="B358" s="508"/>
      <c r="C358" s="511"/>
      <c r="D358" s="47" t="e">
        <v>#N/A</v>
      </c>
      <c r="E358" s="48" t="s">
        <v>32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75">
        <v>0</v>
      </c>
      <c r="AH358" s="187">
        <v>0</v>
      </c>
      <c r="AI358" s="187" t="e">
        <v>#N/A</v>
      </c>
    </row>
    <row r="359" spans="1:35" ht="15" hidden="1" customHeight="1" x14ac:dyDescent="0.25">
      <c r="A359" s="480">
        <v>71</v>
      </c>
      <c r="B359" s="506" t="e">
        <v>#N/A</v>
      </c>
      <c r="C359" s="509" t="e">
        <v>#N/A</v>
      </c>
      <c r="D359" s="43" t="e">
        <v>#N/A</v>
      </c>
      <c r="E359" s="44" t="s">
        <v>28</v>
      </c>
      <c r="F359" s="243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4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4">
        <v>0</v>
      </c>
      <c r="AH359" s="185">
        <v>0</v>
      </c>
      <c r="AI359" s="185" t="e">
        <v>#N/A</v>
      </c>
    </row>
    <row r="360" spans="1:35" ht="15" hidden="1" customHeight="1" x14ac:dyDescent="0.25">
      <c r="A360" s="481"/>
      <c r="B360" s="507"/>
      <c r="C360" s="510"/>
      <c r="D360" s="45" t="e">
        <v>#N/A</v>
      </c>
      <c r="E360" s="46" t="s">
        <v>29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2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66">
        <v>0</v>
      </c>
      <c r="AH360" s="186">
        <v>0</v>
      </c>
      <c r="AI360" s="186" t="e">
        <v>#N/A</v>
      </c>
    </row>
    <row r="361" spans="1:35" ht="15" hidden="1" customHeight="1" x14ac:dyDescent="0.25">
      <c r="A361" s="481"/>
      <c r="B361" s="507"/>
      <c r="C361" s="510"/>
      <c r="D361" s="45" t="e">
        <v>#N/A</v>
      </c>
      <c r="E361" s="46" t="s">
        <v>30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2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66">
        <v>0</v>
      </c>
      <c r="AH361" s="186">
        <v>0</v>
      </c>
      <c r="AI361" s="186" t="e">
        <v>#N/A</v>
      </c>
    </row>
    <row r="362" spans="1:35" ht="15.75" hidden="1" customHeight="1" thickBot="1" x14ac:dyDescent="0.3">
      <c r="A362" s="481"/>
      <c r="B362" s="507"/>
      <c r="C362" s="510"/>
      <c r="D362" s="45" t="e">
        <v>#N/A</v>
      </c>
      <c r="E362" s="46" t="s">
        <v>31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2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66">
        <v>0</v>
      </c>
      <c r="AH362" s="186">
        <v>0</v>
      </c>
      <c r="AI362" s="186" t="e">
        <v>#N/A</v>
      </c>
    </row>
    <row r="363" spans="1:35" ht="15.75" hidden="1" customHeight="1" thickBot="1" x14ac:dyDescent="0.3">
      <c r="A363" s="482"/>
      <c r="B363" s="508"/>
      <c r="C363" s="511"/>
      <c r="D363" s="47" t="e">
        <v>#N/A</v>
      </c>
      <c r="E363" s="48" t="s">
        <v>32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75">
        <v>0</v>
      </c>
      <c r="AH363" s="187">
        <v>0</v>
      </c>
      <c r="AI363" s="187" t="e">
        <v>#N/A</v>
      </c>
    </row>
    <row r="364" spans="1:35" ht="15" hidden="1" customHeight="1" x14ac:dyDescent="0.25">
      <c r="A364" s="480">
        <v>72</v>
      </c>
      <c r="B364" s="506" t="e">
        <v>#N/A</v>
      </c>
      <c r="C364" s="509" t="e">
        <v>#N/A</v>
      </c>
      <c r="D364" s="43" t="e">
        <v>#N/A</v>
      </c>
      <c r="E364" s="44" t="s">
        <v>28</v>
      </c>
      <c r="F364" s="243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4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4">
        <v>0</v>
      </c>
      <c r="AH364" s="185">
        <v>0</v>
      </c>
      <c r="AI364" s="185" t="e">
        <v>#N/A</v>
      </c>
    </row>
    <row r="365" spans="1:35" ht="15" hidden="1" customHeight="1" x14ac:dyDescent="0.25">
      <c r="A365" s="481"/>
      <c r="B365" s="507"/>
      <c r="C365" s="510"/>
      <c r="D365" s="45" t="e">
        <v>#N/A</v>
      </c>
      <c r="E365" s="46" t="s">
        <v>29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2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66">
        <v>0</v>
      </c>
      <c r="AH365" s="186">
        <v>0</v>
      </c>
      <c r="AI365" s="186" t="e">
        <v>#N/A</v>
      </c>
    </row>
    <row r="366" spans="1:35" ht="15" hidden="1" customHeight="1" x14ac:dyDescent="0.25">
      <c r="A366" s="481"/>
      <c r="B366" s="507"/>
      <c r="C366" s="510"/>
      <c r="D366" s="45" t="e">
        <v>#N/A</v>
      </c>
      <c r="E366" s="46" t="s">
        <v>30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2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66">
        <v>0</v>
      </c>
      <c r="AH366" s="186">
        <v>0</v>
      </c>
      <c r="AI366" s="186" t="e">
        <v>#N/A</v>
      </c>
    </row>
    <row r="367" spans="1:35" ht="15.75" hidden="1" customHeight="1" thickBot="1" x14ac:dyDescent="0.3">
      <c r="A367" s="481"/>
      <c r="B367" s="507"/>
      <c r="C367" s="510"/>
      <c r="D367" s="45" t="e">
        <v>#N/A</v>
      </c>
      <c r="E367" s="46" t="s">
        <v>31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2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66">
        <v>0</v>
      </c>
      <c r="AH367" s="186">
        <v>0</v>
      </c>
      <c r="AI367" s="186" t="e">
        <v>#N/A</v>
      </c>
    </row>
    <row r="368" spans="1:35" ht="15.75" hidden="1" customHeight="1" thickBot="1" x14ac:dyDescent="0.3">
      <c r="A368" s="482"/>
      <c r="B368" s="508"/>
      <c r="C368" s="511"/>
      <c r="D368" s="47" t="e">
        <v>#N/A</v>
      </c>
      <c r="E368" s="48" t="s">
        <v>32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75">
        <v>0</v>
      </c>
      <c r="AH368" s="187">
        <v>0</v>
      </c>
      <c r="AI368" s="187" t="e">
        <v>#N/A</v>
      </c>
    </row>
    <row r="369" spans="1:35" ht="15" hidden="1" customHeight="1" x14ac:dyDescent="0.25">
      <c r="A369" s="480">
        <v>73</v>
      </c>
      <c r="B369" s="506" t="e">
        <v>#N/A</v>
      </c>
      <c r="C369" s="509" t="e">
        <v>#N/A</v>
      </c>
      <c r="D369" s="43" t="e">
        <v>#N/A</v>
      </c>
      <c r="E369" s="44" t="s">
        <v>28</v>
      </c>
      <c r="F369" s="243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4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4">
        <v>0</v>
      </c>
      <c r="AH369" s="185">
        <v>0</v>
      </c>
      <c r="AI369" s="185" t="e">
        <v>#N/A</v>
      </c>
    </row>
    <row r="370" spans="1:35" ht="15" hidden="1" customHeight="1" x14ac:dyDescent="0.25">
      <c r="A370" s="481"/>
      <c r="B370" s="507"/>
      <c r="C370" s="510"/>
      <c r="D370" s="45" t="e">
        <v>#N/A</v>
      </c>
      <c r="E370" s="46" t="s">
        <v>29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2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66">
        <v>0</v>
      </c>
      <c r="AH370" s="186">
        <v>0</v>
      </c>
      <c r="AI370" s="186" t="e">
        <v>#N/A</v>
      </c>
    </row>
    <row r="371" spans="1:35" ht="15" hidden="1" customHeight="1" x14ac:dyDescent="0.25">
      <c r="A371" s="481"/>
      <c r="B371" s="507"/>
      <c r="C371" s="510"/>
      <c r="D371" s="45" t="e">
        <v>#N/A</v>
      </c>
      <c r="E371" s="46" t="s">
        <v>30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2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66">
        <v>0</v>
      </c>
      <c r="AH371" s="186">
        <v>0</v>
      </c>
      <c r="AI371" s="186" t="e">
        <v>#N/A</v>
      </c>
    </row>
    <row r="372" spans="1:35" ht="15.75" hidden="1" customHeight="1" thickBot="1" x14ac:dyDescent="0.3">
      <c r="A372" s="481"/>
      <c r="B372" s="507"/>
      <c r="C372" s="510"/>
      <c r="D372" s="45" t="e">
        <v>#N/A</v>
      </c>
      <c r="E372" s="46" t="s">
        <v>31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2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66">
        <v>0</v>
      </c>
      <c r="AH372" s="186">
        <v>0</v>
      </c>
      <c r="AI372" s="186" t="e">
        <v>#N/A</v>
      </c>
    </row>
    <row r="373" spans="1:35" ht="15.75" hidden="1" customHeight="1" thickBot="1" x14ac:dyDescent="0.3">
      <c r="A373" s="482"/>
      <c r="B373" s="508"/>
      <c r="C373" s="511"/>
      <c r="D373" s="47" t="e">
        <v>#N/A</v>
      </c>
      <c r="E373" s="48" t="s">
        <v>32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75">
        <v>0</v>
      </c>
      <c r="AH373" s="187">
        <v>0</v>
      </c>
      <c r="AI373" s="187" t="e">
        <v>#N/A</v>
      </c>
    </row>
    <row r="374" spans="1:35" ht="15" hidden="1" customHeight="1" x14ac:dyDescent="0.25">
      <c r="A374" s="480">
        <v>74</v>
      </c>
      <c r="B374" s="506" t="e">
        <v>#N/A</v>
      </c>
      <c r="C374" s="509" t="e">
        <v>#N/A</v>
      </c>
      <c r="D374" s="43" t="e">
        <v>#N/A</v>
      </c>
      <c r="E374" s="44" t="s">
        <v>28</v>
      </c>
      <c r="F374" s="243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4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4">
        <v>0</v>
      </c>
      <c r="AH374" s="185">
        <v>0</v>
      </c>
      <c r="AI374" s="185" t="e">
        <v>#N/A</v>
      </c>
    </row>
    <row r="375" spans="1:35" ht="15" hidden="1" customHeight="1" x14ac:dyDescent="0.25">
      <c r="A375" s="481"/>
      <c r="B375" s="507"/>
      <c r="C375" s="510"/>
      <c r="D375" s="45" t="e">
        <v>#N/A</v>
      </c>
      <c r="E375" s="46" t="s">
        <v>29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2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66">
        <v>0</v>
      </c>
      <c r="AH375" s="186">
        <v>0</v>
      </c>
      <c r="AI375" s="186" t="e">
        <v>#N/A</v>
      </c>
    </row>
    <row r="376" spans="1:35" ht="15" hidden="1" customHeight="1" x14ac:dyDescent="0.25">
      <c r="A376" s="481"/>
      <c r="B376" s="507"/>
      <c r="C376" s="510"/>
      <c r="D376" s="45" t="e">
        <v>#N/A</v>
      </c>
      <c r="E376" s="46" t="s">
        <v>30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2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66">
        <v>0</v>
      </c>
      <c r="AH376" s="186">
        <v>0</v>
      </c>
      <c r="AI376" s="186" t="e">
        <v>#N/A</v>
      </c>
    </row>
    <row r="377" spans="1:35" ht="15.75" hidden="1" customHeight="1" thickBot="1" x14ac:dyDescent="0.3">
      <c r="A377" s="481"/>
      <c r="B377" s="507"/>
      <c r="C377" s="510"/>
      <c r="D377" s="45" t="e">
        <v>#N/A</v>
      </c>
      <c r="E377" s="46" t="s">
        <v>31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2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66">
        <v>0</v>
      </c>
      <c r="AH377" s="186">
        <v>0</v>
      </c>
      <c r="AI377" s="186" t="e">
        <v>#N/A</v>
      </c>
    </row>
    <row r="378" spans="1:35" ht="15.75" hidden="1" customHeight="1" thickBot="1" x14ac:dyDescent="0.3">
      <c r="A378" s="482"/>
      <c r="B378" s="508"/>
      <c r="C378" s="511"/>
      <c r="D378" s="47" t="e">
        <v>#N/A</v>
      </c>
      <c r="E378" s="48" t="s">
        <v>32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75">
        <v>0</v>
      </c>
      <c r="AH378" s="187">
        <v>0</v>
      </c>
      <c r="AI378" s="187" t="e">
        <v>#N/A</v>
      </c>
    </row>
    <row r="379" spans="1:35" ht="15" hidden="1" customHeight="1" x14ac:dyDescent="0.25">
      <c r="A379" s="480">
        <v>75</v>
      </c>
      <c r="B379" s="506" t="e">
        <v>#N/A</v>
      </c>
      <c r="C379" s="509" t="e">
        <v>#N/A</v>
      </c>
      <c r="D379" s="43" t="e">
        <v>#N/A</v>
      </c>
      <c r="E379" s="44" t="s">
        <v>28</v>
      </c>
      <c r="F379" s="243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4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4">
        <v>0</v>
      </c>
      <c r="AH379" s="185">
        <v>0</v>
      </c>
      <c r="AI379" s="185" t="e">
        <v>#N/A</v>
      </c>
    </row>
    <row r="380" spans="1:35" ht="15" hidden="1" customHeight="1" x14ac:dyDescent="0.25">
      <c r="A380" s="481"/>
      <c r="B380" s="507"/>
      <c r="C380" s="510"/>
      <c r="D380" s="45" t="e">
        <v>#N/A</v>
      </c>
      <c r="E380" s="46" t="s">
        <v>29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2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66">
        <v>0</v>
      </c>
      <c r="AH380" s="186">
        <v>0</v>
      </c>
      <c r="AI380" s="186" t="e">
        <v>#N/A</v>
      </c>
    </row>
    <row r="381" spans="1:35" ht="15" hidden="1" customHeight="1" x14ac:dyDescent="0.25">
      <c r="A381" s="481"/>
      <c r="B381" s="507"/>
      <c r="C381" s="510"/>
      <c r="D381" s="45" t="e">
        <v>#N/A</v>
      </c>
      <c r="E381" s="46" t="s">
        <v>30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2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66">
        <v>0</v>
      </c>
      <c r="AH381" s="186">
        <v>0</v>
      </c>
      <c r="AI381" s="186" t="e">
        <v>#N/A</v>
      </c>
    </row>
    <row r="382" spans="1:35" ht="15.75" hidden="1" customHeight="1" thickBot="1" x14ac:dyDescent="0.3">
      <c r="A382" s="481"/>
      <c r="B382" s="507"/>
      <c r="C382" s="510"/>
      <c r="D382" s="45" t="e">
        <v>#N/A</v>
      </c>
      <c r="E382" s="46" t="s">
        <v>31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2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66">
        <v>0</v>
      </c>
      <c r="AH382" s="186">
        <v>0</v>
      </c>
      <c r="AI382" s="186" t="e">
        <v>#N/A</v>
      </c>
    </row>
    <row r="383" spans="1:35" ht="15.75" hidden="1" customHeight="1" thickBot="1" x14ac:dyDescent="0.3">
      <c r="A383" s="482"/>
      <c r="B383" s="508"/>
      <c r="C383" s="511"/>
      <c r="D383" s="47" t="e">
        <v>#N/A</v>
      </c>
      <c r="E383" s="48" t="s">
        <v>32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75">
        <v>0</v>
      </c>
      <c r="AH383" s="187">
        <v>0</v>
      </c>
      <c r="AI383" s="187" t="e">
        <v>#N/A</v>
      </c>
    </row>
    <row r="384" spans="1:35" ht="15" hidden="1" customHeight="1" x14ac:dyDescent="0.25">
      <c r="A384" s="480">
        <v>76</v>
      </c>
      <c r="B384" s="506" t="e">
        <v>#N/A</v>
      </c>
      <c r="C384" s="509" t="e">
        <v>#N/A</v>
      </c>
      <c r="D384" s="43" t="e">
        <v>#N/A</v>
      </c>
      <c r="E384" s="44" t="s">
        <v>28</v>
      </c>
      <c r="F384" s="243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4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4">
        <v>0</v>
      </c>
      <c r="AH384" s="185">
        <v>0</v>
      </c>
      <c r="AI384" s="185" t="e">
        <v>#N/A</v>
      </c>
    </row>
    <row r="385" spans="1:35" ht="15" hidden="1" customHeight="1" x14ac:dyDescent="0.25">
      <c r="A385" s="481"/>
      <c r="B385" s="507"/>
      <c r="C385" s="510"/>
      <c r="D385" s="45" t="e">
        <v>#N/A</v>
      </c>
      <c r="E385" s="46" t="s">
        <v>29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2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66">
        <v>0</v>
      </c>
      <c r="AH385" s="186">
        <v>0</v>
      </c>
      <c r="AI385" s="186" t="e">
        <v>#N/A</v>
      </c>
    </row>
    <row r="386" spans="1:35" ht="15" hidden="1" customHeight="1" x14ac:dyDescent="0.25">
      <c r="A386" s="481"/>
      <c r="B386" s="507"/>
      <c r="C386" s="510"/>
      <c r="D386" s="45" t="e">
        <v>#N/A</v>
      </c>
      <c r="E386" s="46" t="s">
        <v>30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2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66">
        <v>0</v>
      </c>
      <c r="AH386" s="186">
        <v>0</v>
      </c>
      <c r="AI386" s="186" t="e">
        <v>#N/A</v>
      </c>
    </row>
    <row r="387" spans="1:35" ht="15.75" hidden="1" customHeight="1" thickBot="1" x14ac:dyDescent="0.3">
      <c r="A387" s="481"/>
      <c r="B387" s="507"/>
      <c r="C387" s="510"/>
      <c r="D387" s="45" t="e">
        <v>#N/A</v>
      </c>
      <c r="E387" s="46" t="s">
        <v>31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2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66">
        <v>0</v>
      </c>
      <c r="AH387" s="186">
        <v>0</v>
      </c>
      <c r="AI387" s="186" t="e">
        <v>#N/A</v>
      </c>
    </row>
    <row r="388" spans="1:35" ht="15.75" hidden="1" customHeight="1" thickBot="1" x14ac:dyDescent="0.3">
      <c r="A388" s="482"/>
      <c r="B388" s="508"/>
      <c r="C388" s="511"/>
      <c r="D388" s="47" t="e">
        <v>#N/A</v>
      </c>
      <c r="E388" s="48" t="s">
        <v>32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75">
        <v>0</v>
      </c>
      <c r="AH388" s="187">
        <v>0</v>
      </c>
      <c r="AI388" s="187" t="e">
        <v>#N/A</v>
      </c>
    </row>
    <row r="389" spans="1:35" ht="15" hidden="1" customHeight="1" x14ac:dyDescent="0.25">
      <c r="A389" s="480">
        <v>77</v>
      </c>
      <c r="B389" s="506" t="e">
        <v>#N/A</v>
      </c>
      <c r="C389" s="509" t="e">
        <v>#N/A</v>
      </c>
      <c r="D389" s="43" t="e">
        <v>#N/A</v>
      </c>
      <c r="E389" s="44" t="s">
        <v>28</v>
      </c>
      <c r="F389" s="243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4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4">
        <v>0</v>
      </c>
      <c r="AH389" s="185">
        <v>0</v>
      </c>
      <c r="AI389" s="185" t="e">
        <v>#N/A</v>
      </c>
    </row>
    <row r="390" spans="1:35" ht="15" hidden="1" customHeight="1" x14ac:dyDescent="0.25">
      <c r="A390" s="481"/>
      <c r="B390" s="507"/>
      <c r="C390" s="510"/>
      <c r="D390" s="45" t="e">
        <v>#N/A</v>
      </c>
      <c r="E390" s="46" t="s">
        <v>29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2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66">
        <v>0</v>
      </c>
      <c r="AH390" s="186">
        <v>0</v>
      </c>
      <c r="AI390" s="186" t="e">
        <v>#N/A</v>
      </c>
    </row>
    <row r="391" spans="1:35" ht="15" hidden="1" customHeight="1" x14ac:dyDescent="0.25">
      <c r="A391" s="481"/>
      <c r="B391" s="507"/>
      <c r="C391" s="510"/>
      <c r="D391" s="45" t="e">
        <v>#N/A</v>
      </c>
      <c r="E391" s="46" t="s">
        <v>30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2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66">
        <v>0</v>
      </c>
      <c r="AH391" s="186">
        <v>0</v>
      </c>
      <c r="AI391" s="186" t="e">
        <v>#N/A</v>
      </c>
    </row>
    <row r="392" spans="1:35" ht="15.75" hidden="1" customHeight="1" thickBot="1" x14ac:dyDescent="0.3">
      <c r="A392" s="481"/>
      <c r="B392" s="507"/>
      <c r="C392" s="510"/>
      <c r="D392" s="45" t="e">
        <v>#N/A</v>
      </c>
      <c r="E392" s="46" t="s">
        <v>31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2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66">
        <v>0</v>
      </c>
      <c r="AH392" s="186">
        <v>0</v>
      </c>
      <c r="AI392" s="186" t="e">
        <v>#N/A</v>
      </c>
    </row>
    <row r="393" spans="1:35" ht="15.75" hidden="1" customHeight="1" thickBot="1" x14ac:dyDescent="0.3">
      <c r="A393" s="482"/>
      <c r="B393" s="508"/>
      <c r="C393" s="511"/>
      <c r="D393" s="47" t="e">
        <v>#N/A</v>
      </c>
      <c r="E393" s="48" t="s">
        <v>32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75">
        <v>0</v>
      </c>
      <c r="AH393" s="187">
        <v>0</v>
      </c>
      <c r="AI393" s="187" t="e">
        <v>#N/A</v>
      </c>
    </row>
    <row r="394" spans="1:35" ht="15" hidden="1" customHeight="1" x14ac:dyDescent="0.25">
      <c r="A394" s="480">
        <v>78</v>
      </c>
      <c r="B394" s="506" t="e">
        <v>#N/A</v>
      </c>
      <c r="C394" s="509" t="e">
        <v>#N/A</v>
      </c>
      <c r="D394" s="43" t="e">
        <v>#N/A</v>
      </c>
      <c r="E394" s="44" t="s">
        <v>28</v>
      </c>
      <c r="F394" s="243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4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4">
        <v>0</v>
      </c>
      <c r="AH394" s="185">
        <v>0</v>
      </c>
      <c r="AI394" s="185" t="e">
        <v>#N/A</v>
      </c>
    </row>
    <row r="395" spans="1:35" ht="15" hidden="1" customHeight="1" x14ac:dyDescent="0.25">
      <c r="A395" s="481"/>
      <c r="B395" s="507"/>
      <c r="C395" s="510"/>
      <c r="D395" s="45" t="e">
        <v>#N/A</v>
      </c>
      <c r="E395" s="46" t="s">
        <v>29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2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66">
        <v>0</v>
      </c>
      <c r="AH395" s="186">
        <v>0</v>
      </c>
      <c r="AI395" s="186" t="e">
        <v>#N/A</v>
      </c>
    </row>
    <row r="396" spans="1:35" ht="15" hidden="1" customHeight="1" x14ac:dyDescent="0.25">
      <c r="A396" s="481"/>
      <c r="B396" s="507"/>
      <c r="C396" s="510"/>
      <c r="D396" s="45" t="e">
        <v>#N/A</v>
      </c>
      <c r="E396" s="46" t="s">
        <v>30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2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66">
        <v>0</v>
      </c>
      <c r="AH396" s="186">
        <v>0</v>
      </c>
      <c r="AI396" s="186" t="e">
        <v>#N/A</v>
      </c>
    </row>
    <row r="397" spans="1:35" ht="15.75" hidden="1" customHeight="1" thickBot="1" x14ac:dyDescent="0.3">
      <c r="A397" s="481"/>
      <c r="B397" s="507"/>
      <c r="C397" s="510"/>
      <c r="D397" s="45" t="e">
        <v>#N/A</v>
      </c>
      <c r="E397" s="46" t="s">
        <v>31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2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66">
        <v>0</v>
      </c>
      <c r="AH397" s="186">
        <v>0</v>
      </c>
      <c r="AI397" s="186" t="e">
        <v>#N/A</v>
      </c>
    </row>
    <row r="398" spans="1:35" ht="15.75" hidden="1" customHeight="1" thickBot="1" x14ac:dyDescent="0.3">
      <c r="A398" s="482"/>
      <c r="B398" s="508"/>
      <c r="C398" s="511"/>
      <c r="D398" s="47" t="e">
        <v>#N/A</v>
      </c>
      <c r="E398" s="48" t="s">
        <v>32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75">
        <v>0</v>
      </c>
      <c r="AH398" s="187">
        <v>0</v>
      </c>
      <c r="AI398" s="187" t="e">
        <v>#N/A</v>
      </c>
    </row>
    <row r="399" spans="1:35" ht="15" hidden="1" customHeight="1" x14ac:dyDescent="0.25">
      <c r="A399" s="480">
        <v>79</v>
      </c>
      <c r="B399" s="506" t="e">
        <v>#N/A</v>
      </c>
      <c r="C399" s="509" t="e">
        <v>#N/A</v>
      </c>
      <c r="D399" s="43" t="e">
        <v>#N/A</v>
      </c>
      <c r="E399" s="44" t="s">
        <v>28</v>
      </c>
      <c r="F399" s="243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4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4">
        <v>0</v>
      </c>
      <c r="AH399" s="185">
        <v>0</v>
      </c>
      <c r="AI399" s="185" t="e">
        <v>#N/A</v>
      </c>
    </row>
    <row r="400" spans="1:35" ht="15" hidden="1" customHeight="1" x14ac:dyDescent="0.25">
      <c r="A400" s="481"/>
      <c r="B400" s="507"/>
      <c r="C400" s="510"/>
      <c r="D400" s="45" t="e">
        <v>#N/A</v>
      </c>
      <c r="E400" s="46" t="s">
        <v>29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2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66">
        <v>0</v>
      </c>
      <c r="AH400" s="186">
        <v>0</v>
      </c>
      <c r="AI400" s="186" t="e">
        <v>#N/A</v>
      </c>
    </row>
    <row r="401" spans="1:35" ht="15" hidden="1" customHeight="1" x14ac:dyDescent="0.25">
      <c r="A401" s="481"/>
      <c r="B401" s="507"/>
      <c r="C401" s="510"/>
      <c r="D401" s="45" t="e">
        <v>#N/A</v>
      </c>
      <c r="E401" s="46" t="s">
        <v>30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2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66">
        <v>0</v>
      </c>
      <c r="AH401" s="186">
        <v>0</v>
      </c>
      <c r="AI401" s="186" t="e">
        <v>#N/A</v>
      </c>
    </row>
    <row r="402" spans="1:35" ht="15.75" hidden="1" customHeight="1" thickBot="1" x14ac:dyDescent="0.3">
      <c r="A402" s="481"/>
      <c r="B402" s="507"/>
      <c r="C402" s="510"/>
      <c r="D402" s="45" t="e">
        <v>#N/A</v>
      </c>
      <c r="E402" s="46" t="s">
        <v>31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2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66">
        <v>0</v>
      </c>
      <c r="AH402" s="186">
        <v>0</v>
      </c>
      <c r="AI402" s="186" t="e">
        <v>#N/A</v>
      </c>
    </row>
    <row r="403" spans="1:35" ht="15.75" hidden="1" customHeight="1" thickBot="1" x14ac:dyDescent="0.3">
      <c r="A403" s="482"/>
      <c r="B403" s="508"/>
      <c r="C403" s="511"/>
      <c r="D403" s="47" t="e">
        <v>#N/A</v>
      </c>
      <c r="E403" s="48" t="s">
        <v>32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75">
        <v>0</v>
      </c>
      <c r="AH403" s="187">
        <v>0</v>
      </c>
      <c r="AI403" s="187" t="e">
        <v>#N/A</v>
      </c>
    </row>
    <row r="404" spans="1:35" ht="15" hidden="1" customHeight="1" x14ac:dyDescent="0.25">
      <c r="A404" s="480">
        <v>80</v>
      </c>
      <c r="B404" s="506" t="e">
        <v>#N/A</v>
      </c>
      <c r="C404" s="509" t="e">
        <v>#N/A</v>
      </c>
      <c r="D404" s="43" t="e">
        <v>#N/A</v>
      </c>
      <c r="E404" s="44" t="s">
        <v>28</v>
      </c>
      <c r="F404" s="243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4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4">
        <v>0</v>
      </c>
      <c r="AH404" s="185">
        <v>0</v>
      </c>
      <c r="AI404" s="185" t="e">
        <v>#N/A</v>
      </c>
    </row>
    <row r="405" spans="1:35" ht="15" hidden="1" customHeight="1" x14ac:dyDescent="0.25">
      <c r="A405" s="481"/>
      <c r="B405" s="507"/>
      <c r="C405" s="510"/>
      <c r="D405" s="45" t="e">
        <v>#N/A</v>
      </c>
      <c r="E405" s="46" t="s">
        <v>29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2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66">
        <v>0</v>
      </c>
      <c r="AH405" s="186">
        <v>0</v>
      </c>
      <c r="AI405" s="186" t="e">
        <v>#N/A</v>
      </c>
    </row>
    <row r="406" spans="1:35" ht="15" hidden="1" customHeight="1" x14ac:dyDescent="0.25">
      <c r="A406" s="481"/>
      <c r="B406" s="507"/>
      <c r="C406" s="510"/>
      <c r="D406" s="45" t="e">
        <v>#N/A</v>
      </c>
      <c r="E406" s="46" t="s">
        <v>30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2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66">
        <v>0</v>
      </c>
      <c r="AH406" s="186">
        <v>0</v>
      </c>
      <c r="AI406" s="186" t="e">
        <v>#N/A</v>
      </c>
    </row>
    <row r="407" spans="1:35" ht="15.75" hidden="1" customHeight="1" thickBot="1" x14ac:dyDescent="0.3">
      <c r="A407" s="481"/>
      <c r="B407" s="507"/>
      <c r="C407" s="510"/>
      <c r="D407" s="45" t="e">
        <v>#N/A</v>
      </c>
      <c r="E407" s="46" t="s">
        <v>31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2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66">
        <v>0</v>
      </c>
      <c r="AH407" s="186">
        <v>0</v>
      </c>
      <c r="AI407" s="186" t="e">
        <v>#N/A</v>
      </c>
    </row>
    <row r="408" spans="1:35" ht="15.75" hidden="1" customHeight="1" thickBot="1" x14ac:dyDescent="0.3">
      <c r="A408" s="482"/>
      <c r="B408" s="508"/>
      <c r="C408" s="511"/>
      <c r="D408" s="47" t="e">
        <v>#N/A</v>
      </c>
      <c r="E408" s="48" t="s">
        <v>32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75">
        <v>0</v>
      </c>
      <c r="AH408" s="187">
        <v>0</v>
      </c>
      <c r="AI408" s="187" t="e">
        <v>#N/A</v>
      </c>
    </row>
    <row r="409" spans="1:35" ht="15" customHeight="1" x14ac:dyDescent="0.25">
      <c r="A409" s="480" t="s">
        <v>36</v>
      </c>
      <c r="B409" s="506" t="s">
        <v>797</v>
      </c>
      <c r="C409" s="509" t="s">
        <v>417</v>
      </c>
      <c r="D409" s="43" t="s">
        <v>417</v>
      </c>
      <c r="E409" s="44" t="s">
        <v>28</v>
      </c>
      <c r="F409" s="358">
        <v>5</v>
      </c>
      <c r="G409" s="241">
        <v>3</v>
      </c>
      <c r="H409" s="238">
        <v>5</v>
      </c>
      <c r="I409" s="238">
        <v>5</v>
      </c>
      <c r="J409" s="222">
        <v>3</v>
      </c>
      <c r="K409" s="238">
        <v>9</v>
      </c>
      <c r="L409" s="236">
        <v>5</v>
      </c>
      <c r="M409" s="238">
        <v>6</v>
      </c>
      <c r="N409" s="222">
        <v>3</v>
      </c>
      <c r="O409" s="236">
        <v>4</v>
      </c>
      <c r="P409" s="222">
        <v>3</v>
      </c>
      <c r="Q409" s="236">
        <v>4</v>
      </c>
      <c r="R409" s="222">
        <v>4</v>
      </c>
      <c r="S409" s="238">
        <v>6</v>
      </c>
      <c r="T409" s="238">
        <v>6</v>
      </c>
      <c r="U409" s="222">
        <v>3</v>
      </c>
      <c r="V409" s="222">
        <v>3</v>
      </c>
      <c r="W409" s="380">
        <v>4</v>
      </c>
      <c r="X409" s="226"/>
      <c r="Y409" s="226"/>
      <c r="Z409" s="226"/>
      <c r="AA409" s="226"/>
      <c r="AB409" s="226"/>
      <c r="AC409" s="226"/>
      <c r="AD409" s="226"/>
      <c r="AE409" s="226"/>
      <c r="AF409" s="227"/>
      <c r="AG409" s="184">
        <v>81</v>
      </c>
      <c r="AH409" s="185">
        <v>81</v>
      </c>
      <c r="AI409" s="185">
        <v>57</v>
      </c>
    </row>
    <row r="410" spans="1:35" ht="15" customHeight="1" x14ac:dyDescent="0.25">
      <c r="A410" s="481"/>
      <c r="B410" s="507"/>
      <c r="C410" s="510"/>
      <c r="D410" s="45" t="s">
        <v>417</v>
      </c>
      <c r="E410" s="46" t="s">
        <v>29</v>
      </c>
      <c r="F410" s="230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42"/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66">
        <v>0</v>
      </c>
      <c r="AH410" s="186">
        <v>81</v>
      </c>
      <c r="AI410" s="186" t="s">
        <v>797</v>
      </c>
    </row>
    <row r="411" spans="1:35" ht="15" customHeight="1" x14ac:dyDescent="0.25">
      <c r="A411" s="481"/>
      <c r="B411" s="507"/>
      <c r="C411" s="510"/>
      <c r="D411" s="45" t="s">
        <v>417</v>
      </c>
      <c r="E411" s="46" t="s">
        <v>30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2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66">
        <v>0</v>
      </c>
      <c r="AH411" s="186">
        <v>81</v>
      </c>
      <c r="AI411" s="186" t="s">
        <v>797</v>
      </c>
    </row>
    <row r="412" spans="1:35" ht="15.75" customHeight="1" thickBot="1" x14ac:dyDescent="0.3">
      <c r="A412" s="481"/>
      <c r="B412" s="507"/>
      <c r="C412" s="510"/>
      <c r="D412" s="45" t="s">
        <v>417</v>
      </c>
      <c r="E412" s="46" t="s">
        <v>31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2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66">
        <v>0</v>
      </c>
      <c r="AH412" s="186">
        <v>81</v>
      </c>
      <c r="AI412" s="186" t="s">
        <v>797</v>
      </c>
    </row>
    <row r="413" spans="1:35" ht="15.75" hidden="1" customHeight="1" thickBot="1" x14ac:dyDescent="0.3">
      <c r="A413" s="482"/>
      <c r="B413" s="508"/>
      <c r="C413" s="511"/>
      <c r="D413" s="47" t="s">
        <v>417</v>
      </c>
      <c r="E413" s="48" t="s">
        <v>32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75">
        <v>0</v>
      </c>
      <c r="AH413" s="187">
        <v>81</v>
      </c>
      <c r="AI413" s="187" t="s">
        <v>797</v>
      </c>
    </row>
    <row r="414" spans="1:35" ht="15" customHeight="1" x14ac:dyDescent="0.25">
      <c r="A414" s="480" t="s">
        <v>37</v>
      </c>
      <c r="B414" s="506" t="s">
        <v>797</v>
      </c>
      <c r="C414" s="509" t="s">
        <v>18</v>
      </c>
      <c r="D414" s="43" t="s">
        <v>18</v>
      </c>
      <c r="E414" s="44" t="s">
        <v>28</v>
      </c>
      <c r="F414" s="358">
        <v>5</v>
      </c>
      <c r="G414" s="222">
        <v>4</v>
      </c>
      <c r="H414" s="236">
        <v>4</v>
      </c>
      <c r="I414" s="236">
        <v>4</v>
      </c>
      <c r="J414" s="238">
        <v>5</v>
      </c>
      <c r="K414" s="222">
        <v>3</v>
      </c>
      <c r="L414" s="222">
        <v>4</v>
      </c>
      <c r="M414" s="222">
        <v>3</v>
      </c>
      <c r="N414" s="241">
        <v>2</v>
      </c>
      <c r="O414" s="236">
        <v>4</v>
      </c>
      <c r="P414" s="222">
        <v>3</v>
      </c>
      <c r="Q414" s="222">
        <v>3</v>
      </c>
      <c r="R414" s="222">
        <v>4</v>
      </c>
      <c r="S414" s="241">
        <v>3</v>
      </c>
      <c r="T414" s="222">
        <v>4</v>
      </c>
      <c r="U414" s="236">
        <v>4</v>
      </c>
      <c r="V414" s="236">
        <v>4</v>
      </c>
      <c r="W414" s="385">
        <v>2</v>
      </c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4">
        <v>65</v>
      </c>
      <c r="AH414" s="185">
        <v>65</v>
      </c>
      <c r="AI414" s="185">
        <v>26</v>
      </c>
    </row>
    <row r="415" spans="1:35" ht="15" customHeight="1" x14ac:dyDescent="0.25">
      <c r="A415" s="481"/>
      <c r="B415" s="507"/>
      <c r="C415" s="510"/>
      <c r="D415" s="45" t="s">
        <v>18</v>
      </c>
      <c r="E415" s="46" t="s">
        <v>29</v>
      </c>
      <c r="F415" s="360">
        <v>6</v>
      </c>
      <c r="G415" s="225">
        <v>4</v>
      </c>
      <c r="H415" s="225">
        <v>3</v>
      </c>
      <c r="I415" s="237">
        <v>4</v>
      </c>
      <c r="J415" s="235">
        <v>2</v>
      </c>
      <c r="K415" s="225">
        <v>3</v>
      </c>
      <c r="L415" s="225">
        <v>4</v>
      </c>
      <c r="M415" s="237">
        <v>4</v>
      </c>
      <c r="N415" s="225">
        <v>3</v>
      </c>
      <c r="O415" s="225">
        <v>3</v>
      </c>
      <c r="P415" s="225">
        <v>3</v>
      </c>
      <c r="Q415" s="237">
        <v>4</v>
      </c>
      <c r="R415" s="237">
        <v>5</v>
      </c>
      <c r="S415" s="235">
        <v>3</v>
      </c>
      <c r="T415" s="225">
        <v>4</v>
      </c>
      <c r="U415" s="235">
        <v>2</v>
      </c>
      <c r="V415" s="237">
        <v>4</v>
      </c>
      <c r="W415" s="379">
        <v>2</v>
      </c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66">
        <v>63</v>
      </c>
      <c r="AH415" s="186">
        <v>128</v>
      </c>
      <c r="AI415" s="186">
        <v>22</v>
      </c>
    </row>
    <row r="416" spans="1:35" ht="15" customHeight="1" x14ac:dyDescent="0.25">
      <c r="A416" s="481"/>
      <c r="B416" s="507"/>
      <c r="C416" s="510"/>
      <c r="D416" s="45" t="s">
        <v>18</v>
      </c>
      <c r="E416" s="46" t="s">
        <v>30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2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66">
        <v>0</v>
      </c>
      <c r="AH416" s="186">
        <v>128</v>
      </c>
      <c r="AI416" s="186" t="s">
        <v>797</v>
      </c>
    </row>
    <row r="417" spans="1:35" ht="15.75" customHeight="1" thickBot="1" x14ac:dyDescent="0.3">
      <c r="A417" s="481"/>
      <c r="B417" s="507"/>
      <c r="C417" s="510"/>
      <c r="D417" s="45" t="s">
        <v>18</v>
      </c>
      <c r="E417" s="46" t="s">
        <v>31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2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66">
        <v>0</v>
      </c>
      <c r="AH417" s="186">
        <v>128</v>
      </c>
      <c r="AI417" s="186" t="s">
        <v>797</v>
      </c>
    </row>
    <row r="418" spans="1:35" ht="15.75" hidden="1" customHeight="1" thickBot="1" x14ac:dyDescent="0.3">
      <c r="A418" s="482"/>
      <c r="B418" s="508"/>
      <c r="C418" s="511"/>
      <c r="D418" s="47" t="s">
        <v>18</v>
      </c>
      <c r="E418" s="48" t="s">
        <v>32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75">
        <v>0</v>
      </c>
      <c r="AH418" s="187">
        <v>128</v>
      </c>
      <c r="AI418" s="187" t="s">
        <v>797</v>
      </c>
    </row>
    <row r="419" spans="1:35" ht="15" customHeight="1" x14ac:dyDescent="0.25">
      <c r="A419" s="480" t="s">
        <v>38</v>
      </c>
      <c r="B419" s="506" t="s">
        <v>797</v>
      </c>
      <c r="C419" s="509" t="s">
        <v>338</v>
      </c>
      <c r="D419" s="43" t="s">
        <v>338</v>
      </c>
      <c r="E419" s="44" t="s">
        <v>28</v>
      </c>
      <c r="F419" s="223">
        <v>4</v>
      </c>
      <c r="G419" s="222">
        <v>4</v>
      </c>
      <c r="H419" s="241">
        <v>2</v>
      </c>
      <c r="I419" s="236">
        <v>4</v>
      </c>
      <c r="J419" s="222">
        <v>3</v>
      </c>
      <c r="K419" s="222">
        <v>3</v>
      </c>
      <c r="L419" s="222">
        <v>4</v>
      </c>
      <c r="M419" s="222">
        <v>3</v>
      </c>
      <c r="N419" s="241">
        <v>2</v>
      </c>
      <c r="O419" s="236">
        <v>4</v>
      </c>
      <c r="P419" s="222">
        <v>3</v>
      </c>
      <c r="Q419" s="222">
        <v>3</v>
      </c>
      <c r="R419" s="222">
        <v>4</v>
      </c>
      <c r="S419" s="222">
        <v>4</v>
      </c>
      <c r="T419" s="222">
        <v>4</v>
      </c>
      <c r="U419" s="222">
        <v>3</v>
      </c>
      <c r="V419" s="236">
        <v>4</v>
      </c>
      <c r="W419" s="376">
        <v>3</v>
      </c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4">
        <v>61</v>
      </c>
      <c r="AH419" s="185">
        <v>61</v>
      </c>
      <c r="AI419" s="185">
        <v>8</v>
      </c>
    </row>
    <row r="420" spans="1:35" ht="15" customHeight="1" x14ac:dyDescent="0.25">
      <c r="A420" s="481"/>
      <c r="B420" s="507"/>
      <c r="C420" s="510"/>
      <c r="D420" s="45" t="s">
        <v>338</v>
      </c>
      <c r="E420" s="46" t="s">
        <v>29</v>
      </c>
      <c r="F420" s="224">
        <v>4</v>
      </c>
      <c r="G420" s="235">
        <v>3</v>
      </c>
      <c r="H420" s="225">
        <v>3</v>
      </c>
      <c r="I420" s="237">
        <v>4</v>
      </c>
      <c r="J420" s="225">
        <v>3</v>
      </c>
      <c r="K420" s="237">
        <v>4</v>
      </c>
      <c r="L420" s="225">
        <v>4</v>
      </c>
      <c r="M420" s="225">
        <v>3</v>
      </c>
      <c r="N420" s="235">
        <v>2</v>
      </c>
      <c r="O420" s="235">
        <v>2</v>
      </c>
      <c r="P420" s="235">
        <v>2</v>
      </c>
      <c r="Q420" s="225">
        <v>3</v>
      </c>
      <c r="R420" s="225">
        <v>4</v>
      </c>
      <c r="S420" s="225">
        <v>4</v>
      </c>
      <c r="T420" s="237">
        <v>5</v>
      </c>
      <c r="U420" s="225">
        <v>3</v>
      </c>
      <c r="V420" s="237">
        <v>4</v>
      </c>
      <c r="W420" s="379">
        <v>2</v>
      </c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66">
        <v>59</v>
      </c>
      <c r="AH420" s="186">
        <v>120</v>
      </c>
      <c r="AI420" s="186">
        <v>11</v>
      </c>
    </row>
    <row r="421" spans="1:35" ht="15" customHeight="1" x14ac:dyDescent="0.25">
      <c r="A421" s="481"/>
      <c r="B421" s="507"/>
      <c r="C421" s="510"/>
      <c r="D421" s="45" t="s">
        <v>338</v>
      </c>
      <c r="E421" s="46" t="s">
        <v>30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2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66">
        <v>0</v>
      </c>
      <c r="AH421" s="186">
        <v>120</v>
      </c>
      <c r="AI421" s="186" t="s">
        <v>797</v>
      </c>
    </row>
    <row r="422" spans="1:35" ht="15.75" customHeight="1" x14ac:dyDescent="0.25">
      <c r="A422" s="481"/>
      <c r="B422" s="507"/>
      <c r="C422" s="510"/>
      <c r="D422" s="45" t="s">
        <v>338</v>
      </c>
      <c r="E422" s="46" t="s">
        <v>31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2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66">
        <v>0</v>
      </c>
      <c r="AH422" s="186">
        <v>120</v>
      </c>
      <c r="AI422" s="186" t="s">
        <v>797</v>
      </c>
    </row>
    <row r="423" spans="1:35" ht="15.75" hidden="1" customHeight="1" thickBot="1" x14ac:dyDescent="0.3">
      <c r="A423" s="482"/>
      <c r="B423" s="508"/>
      <c r="C423" s="511"/>
      <c r="D423" s="47" t="s">
        <v>338</v>
      </c>
      <c r="E423" s="48" t="s">
        <v>32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75">
        <v>0</v>
      </c>
      <c r="AH423" s="187">
        <v>120</v>
      </c>
      <c r="AI423" s="187" t="s">
        <v>797</v>
      </c>
    </row>
    <row r="424" spans="1:35" ht="15" hidden="1" customHeight="1" x14ac:dyDescent="0.25">
      <c r="A424" s="480" t="s">
        <v>39</v>
      </c>
      <c r="B424" s="506" t="e">
        <v>#N/A</v>
      </c>
      <c r="C424" s="509" t="e">
        <v>#N/A</v>
      </c>
      <c r="D424" s="43" t="e">
        <v>#N/A</v>
      </c>
      <c r="E424" s="44" t="s">
        <v>28</v>
      </c>
      <c r="F424" s="243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4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4">
        <v>0</v>
      </c>
      <c r="AH424" s="185">
        <v>0</v>
      </c>
      <c r="AI424" s="185" t="e">
        <v>#N/A</v>
      </c>
    </row>
    <row r="425" spans="1:35" ht="15" hidden="1" customHeight="1" x14ac:dyDescent="0.25">
      <c r="A425" s="481"/>
      <c r="B425" s="507"/>
      <c r="C425" s="510"/>
      <c r="D425" s="45" t="e">
        <v>#N/A</v>
      </c>
      <c r="E425" s="46" t="s">
        <v>29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2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66">
        <v>0</v>
      </c>
      <c r="AH425" s="186">
        <v>0</v>
      </c>
      <c r="AI425" s="186" t="e">
        <v>#N/A</v>
      </c>
    </row>
    <row r="426" spans="1:35" ht="15" hidden="1" customHeight="1" x14ac:dyDescent="0.25">
      <c r="A426" s="481"/>
      <c r="B426" s="507"/>
      <c r="C426" s="510"/>
      <c r="D426" s="45" t="e">
        <v>#N/A</v>
      </c>
      <c r="E426" s="46" t="s">
        <v>30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2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66">
        <v>0</v>
      </c>
      <c r="AH426" s="186">
        <v>0</v>
      </c>
      <c r="AI426" s="186" t="e">
        <v>#N/A</v>
      </c>
    </row>
    <row r="427" spans="1:35" ht="15.75" hidden="1" customHeight="1" thickBot="1" x14ac:dyDescent="0.3">
      <c r="A427" s="481"/>
      <c r="B427" s="507"/>
      <c r="C427" s="510"/>
      <c r="D427" s="45" t="e">
        <v>#N/A</v>
      </c>
      <c r="E427" s="46" t="s">
        <v>31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2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66">
        <v>0</v>
      </c>
      <c r="AH427" s="186">
        <v>0</v>
      </c>
      <c r="AI427" s="186" t="e">
        <v>#N/A</v>
      </c>
    </row>
    <row r="428" spans="1:35" ht="15.75" hidden="1" customHeight="1" thickBot="1" x14ac:dyDescent="0.3">
      <c r="A428" s="482"/>
      <c r="B428" s="508"/>
      <c r="C428" s="511"/>
      <c r="D428" s="47" t="e">
        <v>#N/A</v>
      </c>
      <c r="E428" s="48" t="s">
        <v>32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75">
        <v>0</v>
      </c>
      <c r="AH428" s="187">
        <v>0</v>
      </c>
      <c r="AI428" s="187" t="e">
        <v>#N/A</v>
      </c>
    </row>
    <row r="429" spans="1:35" ht="15" hidden="1" customHeight="1" x14ac:dyDescent="0.25">
      <c r="A429" s="480" t="s">
        <v>40</v>
      </c>
      <c r="B429" s="506" t="e">
        <v>#N/A</v>
      </c>
      <c r="C429" s="509" t="e">
        <v>#N/A</v>
      </c>
      <c r="D429" s="43" t="e">
        <v>#N/A</v>
      </c>
      <c r="E429" s="44" t="s">
        <v>28</v>
      </c>
      <c r="F429" s="243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4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4">
        <v>0</v>
      </c>
      <c r="AH429" s="185">
        <v>0</v>
      </c>
      <c r="AI429" s="185" t="e">
        <v>#N/A</v>
      </c>
    </row>
    <row r="430" spans="1:35" ht="15" hidden="1" customHeight="1" x14ac:dyDescent="0.25">
      <c r="A430" s="481"/>
      <c r="B430" s="507"/>
      <c r="C430" s="510"/>
      <c r="D430" s="45" t="e">
        <v>#N/A</v>
      </c>
      <c r="E430" s="46" t="s">
        <v>29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2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66">
        <v>0</v>
      </c>
      <c r="AH430" s="186">
        <v>0</v>
      </c>
      <c r="AI430" s="186" t="e">
        <v>#N/A</v>
      </c>
    </row>
    <row r="431" spans="1:35" ht="15" hidden="1" customHeight="1" x14ac:dyDescent="0.25">
      <c r="A431" s="481"/>
      <c r="B431" s="507"/>
      <c r="C431" s="510"/>
      <c r="D431" s="45" t="e">
        <v>#N/A</v>
      </c>
      <c r="E431" s="46" t="s">
        <v>30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2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66">
        <v>0</v>
      </c>
      <c r="AH431" s="186">
        <v>0</v>
      </c>
      <c r="AI431" s="186" t="e">
        <v>#N/A</v>
      </c>
    </row>
    <row r="432" spans="1:35" ht="15.75" hidden="1" customHeight="1" thickBot="1" x14ac:dyDescent="0.3">
      <c r="A432" s="481"/>
      <c r="B432" s="507"/>
      <c r="C432" s="510"/>
      <c r="D432" s="45" t="e">
        <v>#N/A</v>
      </c>
      <c r="E432" s="46" t="s">
        <v>31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2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66">
        <v>0</v>
      </c>
      <c r="AH432" s="186">
        <v>0</v>
      </c>
      <c r="AI432" s="186" t="e">
        <v>#N/A</v>
      </c>
    </row>
    <row r="433" spans="1:35" ht="15.75" hidden="1" customHeight="1" thickBot="1" x14ac:dyDescent="0.3">
      <c r="A433" s="482"/>
      <c r="B433" s="508"/>
      <c r="C433" s="511"/>
      <c r="D433" s="47" t="e">
        <v>#N/A</v>
      </c>
      <c r="E433" s="48" t="s">
        <v>32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75">
        <v>0</v>
      </c>
      <c r="AH433" s="187">
        <v>0</v>
      </c>
      <c r="AI433" s="187" t="e">
        <v>#N/A</v>
      </c>
    </row>
    <row r="434" spans="1:35" ht="15" hidden="1" customHeight="1" x14ac:dyDescent="0.25">
      <c r="A434" s="480" t="s">
        <v>41</v>
      </c>
      <c r="B434" s="506" t="e">
        <v>#N/A</v>
      </c>
      <c r="C434" s="509" t="e">
        <v>#N/A</v>
      </c>
      <c r="D434" s="43" t="e">
        <v>#N/A</v>
      </c>
      <c r="E434" s="44" t="s">
        <v>28</v>
      </c>
      <c r="F434" s="243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4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4">
        <v>0</v>
      </c>
      <c r="AH434" s="185">
        <v>0</v>
      </c>
      <c r="AI434" s="185" t="e">
        <v>#N/A</v>
      </c>
    </row>
    <row r="435" spans="1:35" ht="15" hidden="1" customHeight="1" x14ac:dyDescent="0.25">
      <c r="A435" s="481"/>
      <c r="B435" s="507"/>
      <c r="C435" s="510"/>
      <c r="D435" s="45" t="e">
        <v>#N/A</v>
      </c>
      <c r="E435" s="46" t="s">
        <v>29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2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66">
        <v>0</v>
      </c>
      <c r="AH435" s="186">
        <v>0</v>
      </c>
      <c r="AI435" s="186" t="e">
        <v>#N/A</v>
      </c>
    </row>
    <row r="436" spans="1:35" ht="15" hidden="1" customHeight="1" x14ac:dyDescent="0.25">
      <c r="A436" s="481"/>
      <c r="B436" s="507"/>
      <c r="C436" s="510"/>
      <c r="D436" s="45" t="e">
        <v>#N/A</v>
      </c>
      <c r="E436" s="46" t="s">
        <v>30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2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66">
        <v>0</v>
      </c>
      <c r="AH436" s="186">
        <v>0</v>
      </c>
      <c r="AI436" s="186" t="e">
        <v>#N/A</v>
      </c>
    </row>
    <row r="437" spans="1:35" ht="15.75" hidden="1" customHeight="1" thickBot="1" x14ac:dyDescent="0.3">
      <c r="A437" s="481"/>
      <c r="B437" s="507"/>
      <c r="C437" s="510"/>
      <c r="D437" s="45" t="e">
        <v>#N/A</v>
      </c>
      <c r="E437" s="46" t="s">
        <v>31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2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66">
        <v>0</v>
      </c>
      <c r="AH437" s="186">
        <v>0</v>
      </c>
      <c r="AI437" s="186" t="e">
        <v>#N/A</v>
      </c>
    </row>
    <row r="438" spans="1:35" ht="15.75" hidden="1" customHeight="1" thickBot="1" x14ac:dyDescent="0.3">
      <c r="A438" s="482"/>
      <c r="B438" s="508"/>
      <c r="C438" s="511"/>
      <c r="D438" s="47" t="e">
        <v>#N/A</v>
      </c>
      <c r="E438" s="48" t="s">
        <v>32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75">
        <v>0</v>
      </c>
      <c r="AH438" s="187">
        <v>0</v>
      </c>
      <c r="AI438" s="187" t="e">
        <v>#N/A</v>
      </c>
    </row>
    <row r="439" spans="1:35" ht="15" hidden="1" customHeight="1" x14ac:dyDescent="0.25">
      <c r="A439" s="480" t="s">
        <v>42</v>
      </c>
      <c r="B439" s="506" t="e">
        <v>#N/A</v>
      </c>
      <c r="C439" s="509" t="e">
        <v>#N/A</v>
      </c>
      <c r="D439" s="43" t="e">
        <v>#N/A</v>
      </c>
      <c r="E439" s="44" t="s">
        <v>28</v>
      </c>
      <c r="F439" s="243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4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4">
        <v>0</v>
      </c>
      <c r="AH439" s="185">
        <v>0</v>
      </c>
      <c r="AI439" s="185" t="e">
        <v>#N/A</v>
      </c>
    </row>
    <row r="440" spans="1:35" ht="15" hidden="1" customHeight="1" x14ac:dyDescent="0.25">
      <c r="A440" s="481"/>
      <c r="B440" s="507"/>
      <c r="C440" s="510"/>
      <c r="D440" s="45" t="e">
        <v>#N/A</v>
      </c>
      <c r="E440" s="46" t="s">
        <v>29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2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66">
        <v>0</v>
      </c>
      <c r="AH440" s="186">
        <v>0</v>
      </c>
      <c r="AI440" s="186" t="e">
        <v>#N/A</v>
      </c>
    </row>
    <row r="441" spans="1:35" ht="15" hidden="1" customHeight="1" x14ac:dyDescent="0.25">
      <c r="A441" s="481"/>
      <c r="B441" s="507"/>
      <c r="C441" s="510"/>
      <c r="D441" s="45" t="e">
        <v>#N/A</v>
      </c>
      <c r="E441" s="46" t="s">
        <v>30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2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66">
        <v>0</v>
      </c>
      <c r="AH441" s="186">
        <v>0</v>
      </c>
      <c r="AI441" s="186" t="e">
        <v>#N/A</v>
      </c>
    </row>
    <row r="442" spans="1:35" ht="15.75" hidden="1" customHeight="1" thickBot="1" x14ac:dyDescent="0.3">
      <c r="A442" s="481"/>
      <c r="B442" s="507"/>
      <c r="C442" s="510"/>
      <c r="D442" s="45" t="e">
        <v>#N/A</v>
      </c>
      <c r="E442" s="46" t="s">
        <v>31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2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66">
        <v>0</v>
      </c>
      <c r="AH442" s="186">
        <v>0</v>
      </c>
      <c r="AI442" s="186" t="e">
        <v>#N/A</v>
      </c>
    </row>
    <row r="443" spans="1:35" ht="15.75" hidden="1" customHeight="1" thickBot="1" x14ac:dyDescent="0.3">
      <c r="A443" s="482"/>
      <c r="B443" s="508"/>
      <c r="C443" s="511"/>
      <c r="D443" s="47" t="e">
        <v>#N/A</v>
      </c>
      <c r="E443" s="48" t="s">
        <v>32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75">
        <v>0</v>
      </c>
      <c r="AH443" s="187">
        <v>0</v>
      </c>
      <c r="AI443" s="187" t="e">
        <v>#N/A</v>
      </c>
    </row>
    <row r="444" spans="1:35" ht="15" hidden="1" customHeight="1" x14ac:dyDescent="0.25">
      <c r="A444" s="480" t="s">
        <v>43</v>
      </c>
      <c r="B444" s="506" t="e">
        <v>#N/A</v>
      </c>
      <c r="C444" s="509" t="e">
        <v>#N/A</v>
      </c>
      <c r="D444" s="43" t="e">
        <v>#N/A</v>
      </c>
      <c r="E444" s="44" t="s">
        <v>28</v>
      </c>
      <c r="F444" s="243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4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4">
        <v>0</v>
      </c>
      <c r="AH444" s="185">
        <v>0</v>
      </c>
      <c r="AI444" s="185" t="e">
        <v>#N/A</v>
      </c>
    </row>
    <row r="445" spans="1:35" ht="15" hidden="1" customHeight="1" x14ac:dyDescent="0.25">
      <c r="A445" s="481"/>
      <c r="B445" s="507"/>
      <c r="C445" s="510"/>
      <c r="D445" s="45" t="e">
        <v>#N/A</v>
      </c>
      <c r="E445" s="46" t="s">
        <v>29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2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66">
        <v>0</v>
      </c>
      <c r="AH445" s="186">
        <v>0</v>
      </c>
      <c r="AI445" s="186" t="e">
        <v>#N/A</v>
      </c>
    </row>
    <row r="446" spans="1:35" ht="15" hidden="1" customHeight="1" x14ac:dyDescent="0.25">
      <c r="A446" s="481"/>
      <c r="B446" s="507"/>
      <c r="C446" s="510"/>
      <c r="D446" s="45" t="e">
        <v>#N/A</v>
      </c>
      <c r="E446" s="46" t="s">
        <v>30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2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66">
        <v>0</v>
      </c>
      <c r="AH446" s="186">
        <v>0</v>
      </c>
      <c r="AI446" s="186" t="e">
        <v>#N/A</v>
      </c>
    </row>
    <row r="447" spans="1:35" ht="15.75" hidden="1" customHeight="1" x14ac:dyDescent="0.25">
      <c r="A447" s="481"/>
      <c r="B447" s="507"/>
      <c r="C447" s="510"/>
      <c r="D447" s="45" t="e">
        <v>#N/A</v>
      </c>
      <c r="E447" s="46" t="s">
        <v>31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2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66">
        <v>0</v>
      </c>
      <c r="AH447" s="186">
        <v>0</v>
      </c>
      <c r="AI447" s="186" t="e">
        <v>#N/A</v>
      </c>
    </row>
    <row r="448" spans="1:35" ht="15.75" hidden="1" customHeight="1" thickBot="1" x14ac:dyDescent="0.3">
      <c r="A448" s="482"/>
      <c r="B448" s="508"/>
      <c r="C448" s="511"/>
      <c r="D448" s="47" t="e">
        <v>#N/A</v>
      </c>
      <c r="E448" s="48" t="s">
        <v>32</v>
      </c>
      <c r="F448" s="231"/>
      <c r="G448" s="232"/>
      <c r="H448" s="232"/>
      <c r="I448" s="232"/>
      <c r="J448" s="232"/>
      <c r="K448" s="232"/>
      <c r="L448" s="232"/>
      <c r="M448" s="232"/>
      <c r="N448" s="232"/>
      <c r="O448" s="232"/>
      <c r="P448" s="232"/>
      <c r="Q448" s="232"/>
      <c r="R448" s="232"/>
      <c r="S448" s="232"/>
      <c r="T448" s="232"/>
      <c r="U448" s="232"/>
      <c r="V448" s="232"/>
      <c r="W448" s="233"/>
      <c r="X448" s="232"/>
      <c r="Y448" s="232"/>
      <c r="Z448" s="232"/>
      <c r="AA448" s="232"/>
      <c r="AB448" s="232"/>
      <c r="AC448" s="232"/>
      <c r="AD448" s="232"/>
      <c r="AE448" s="232"/>
      <c r="AF448" s="234"/>
      <c r="AG448" s="175">
        <v>0</v>
      </c>
      <c r="AH448" s="187">
        <v>0</v>
      </c>
      <c r="AI448" s="187" t="e">
        <v>#N/A</v>
      </c>
    </row>
    <row r="449" spans="2:35" s="65" customFormat="1" hidden="1" x14ac:dyDescent="0.25">
      <c r="B449" s="251"/>
      <c r="C449" s="251"/>
      <c r="D449" s="252"/>
      <c r="E449" s="253"/>
      <c r="F449" s="355"/>
      <c r="G449" s="355"/>
      <c r="H449" s="355"/>
      <c r="I449" s="355"/>
      <c r="J449" s="355"/>
      <c r="K449" s="355"/>
      <c r="L449" s="355"/>
      <c r="M449" s="355"/>
      <c r="N449" s="355"/>
      <c r="O449" s="355"/>
      <c r="P449" s="355"/>
      <c r="Q449" s="355"/>
      <c r="R449" s="355"/>
      <c r="S449" s="355"/>
      <c r="T449" s="355"/>
      <c r="U449" s="355"/>
      <c r="V449" s="355"/>
      <c r="W449" s="355"/>
      <c r="X449" s="355"/>
      <c r="Y449" s="355"/>
      <c r="Z449" s="356"/>
      <c r="AA449" s="256"/>
      <c r="AB449" s="256"/>
      <c r="AC449" s="256"/>
      <c r="AD449" s="256"/>
      <c r="AE449" s="256"/>
      <c r="AF449" s="257"/>
      <c r="AG449" s="254"/>
      <c r="AH449" s="255"/>
      <c r="AI449" s="255"/>
    </row>
    <row r="450" spans="2:35" s="65" customFormat="1" x14ac:dyDescent="0.25"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7"/>
      <c r="Z450" s="354"/>
      <c r="AA450" s="198"/>
      <c r="AB450" s="198"/>
      <c r="AC450" s="198"/>
      <c r="AD450" s="198"/>
      <c r="AE450" s="198"/>
      <c r="AF450" s="199"/>
      <c r="AH450" s="200"/>
      <c r="AI450" s="200"/>
    </row>
    <row r="451" spans="2:35" s="65" customFormat="1" x14ac:dyDescent="0.25"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7"/>
      <c r="Z451" s="354"/>
      <c r="AA451" s="198"/>
      <c r="AB451" s="198"/>
      <c r="AC451" s="198"/>
      <c r="AD451" s="198"/>
      <c r="AE451" s="198"/>
      <c r="AF451" s="199"/>
      <c r="AH451" s="200"/>
      <c r="AI451" s="200"/>
    </row>
    <row r="452" spans="2:35" s="65" customFormat="1" x14ac:dyDescent="0.25"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7"/>
      <c r="Z452" s="354"/>
      <c r="AA452" s="198"/>
      <c r="AB452" s="198"/>
      <c r="AC452" s="198"/>
      <c r="AD452" s="198"/>
      <c r="AE452" s="198"/>
      <c r="AF452" s="199"/>
      <c r="AH452" s="200"/>
      <c r="AI452" s="200"/>
    </row>
    <row r="453" spans="2:35" s="65" customFormat="1" x14ac:dyDescent="0.25"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7"/>
      <c r="Z453" s="354"/>
      <c r="AA453" s="198"/>
      <c r="AB453" s="198"/>
      <c r="AC453" s="198"/>
      <c r="AD453" s="198"/>
      <c r="AE453" s="198"/>
      <c r="AF453" s="199"/>
      <c r="AH453" s="200"/>
      <c r="AI453" s="200"/>
    </row>
    <row r="454" spans="2:35" s="65" customFormat="1" x14ac:dyDescent="0.25"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7"/>
      <c r="Z454" s="354"/>
      <c r="AA454" s="198"/>
      <c r="AB454" s="198"/>
      <c r="AC454" s="198"/>
      <c r="AD454" s="198"/>
      <c r="AE454" s="198"/>
      <c r="AF454" s="199"/>
      <c r="AH454" s="200"/>
      <c r="AI454" s="200"/>
    </row>
    <row r="455" spans="2:35" s="65" customFormat="1" x14ac:dyDescent="0.25"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7"/>
      <c r="Z455" s="354"/>
      <c r="AA455" s="198"/>
      <c r="AB455" s="198"/>
      <c r="AC455" s="198"/>
      <c r="AD455" s="198"/>
      <c r="AE455" s="198"/>
      <c r="AF455" s="199"/>
      <c r="AH455" s="200"/>
      <c r="AI455" s="200"/>
    </row>
    <row r="456" spans="2:35" s="65" customFormat="1" x14ac:dyDescent="0.25"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7"/>
      <c r="Z456" s="354"/>
      <c r="AA456" s="198"/>
      <c r="AB456" s="198"/>
      <c r="AC456" s="198"/>
      <c r="AD456" s="198"/>
      <c r="AE456" s="198"/>
      <c r="AF456" s="199"/>
      <c r="AH456" s="200"/>
      <c r="AI456" s="200"/>
    </row>
    <row r="457" spans="2:35" s="65" customFormat="1" x14ac:dyDescent="0.25"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7"/>
      <c r="Z457" s="354"/>
      <c r="AA457" s="198"/>
      <c r="AB457" s="198"/>
      <c r="AC457" s="198"/>
      <c r="AD457" s="198"/>
      <c r="AE457" s="198"/>
      <c r="AF457" s="199"/>
      <c r="AH457" s="200"/>
      <c r="AI457" s="200"/>
    </row>
    <row r="458" spans="2:35" s="65" customFormat="1" x14ac:dyDescent="0.25"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7"/>
      <c r="Z458" s="354"/>
      <c r="AA458" s="198"/>
      <c r="AB458" s="198"/>
      <c r="AC458" s="198"/>
      <c r="AD458" s="198"/>
      <c r="AE458" s="198"/>
      <c r="AF458" s="199"/>
      <c r="AH458" s="200"/>
      <c r="AI458" s="200"/>
    </row>
    <row r="459" spans="2:35" s="65" customFormat="1" x14ac:dyDescent="0.25"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7"/>
      <c r="Z459" s="354"/>
      <c r="AA459" s="198"/>
      <c r="AB459" s="198"/>
      <c r="AC459" s="198"/>
      <c r="AD459" s="198"/>
      <c r="AE459" s="198"/>
      <c r="AF459" s="199"/>
      <c r="AH459" s="200"/>
      <c r="AI459" s="200"/>
    </row>
    <row r="460" spans="2:35" s="65" customFormat="1" x14ac:dyDescent="0.25"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7"/>
      <c r="Z460" s="354"/>
      <c r="AA460" s="198"/>
      <c r="AB460" s="198"/>
      <c r="AC460" s="198"/>
      <c r="AD460" s="198"/>
      <c r="AE460" s="198"/>
      <c r="AF460" s="199"/>
      <c r="AH460" s="200"/>
      <c r="AI460" s="200"/>
    </row>
    <row r="461" spans="2:35" s="65" customFormat="1" x14ac:dyDescent="0.25"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7"/>
      <c r="Z461" s="354"/>
      <c r="AA461" s="198"/>
      <c r="AB461" s="198"/>
      <c r="AC461" s="198"/>
      <c r="AD461" s="198"/>
      <c r="AE461" s="198"/>
      <c r="AF461" s="199"/>
      <c r="AH461" s="200"/>
      <c r="AI461" s="200"/>
    </row>
    <row r="462" spans="2:35" s="65" customFormat="1" x14ac:dyDescent="0.25"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7"/>
      <c r="Z462" s="354"/>
      <c r="AA462" s="198"/>
      <c r="AB462" s="198"/>
      <c r="AC462" s="198"/>
      <c r="AD462" s="198"/>
      <c r="AE462" s="198"/>
      <c r="AF462" s="199"/>
      <c r="AH462" s="200"/>
      <c r="AI462" s="200"/>
    </row>
    <row r="463" spans="2:35" s="65" customFormat="1" x14ac:dyDescent="0.25"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7"/>
      <c r="Z463" s="354"/>
      <c r="AA463" s="198"/>
      <c r="AB463" s="198"/>
      <c r="AC463" s="198"/>
      <c r="AD463" s="198"/>
      <c r="AE463" s="198"/>
      <c r="AF463" s="199"/>
      <c r="AH463" s="200"/>
      <c r="AI463" s="200"/>
    </row>
    <row r="464" spans="2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7"/>
      <c r="Z464" s="354"/>
      <c r="AA464" s="198"/>
      <c r="AB464" s="198"/>
      <c r="AC464" s="198"/>
      <c r="AD464" s="198"/>
      <c r="AE464" s="198"/>
      <c r="AF464" s="199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7"/>
      <c r="Z465" s="354"/>
      <c r="AA465" s="198"/>
      <c r="AB465" s="198"/>
      <c r="AC465" s="198"/>
      <c r="AD465" s="198"/>
      <c r="AE465" s="198"/>
      <c r="AF465" s="199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7"/>
      <c r="Z466" s="354"/>
      <c r="AA466" s="198"/>
      <c r="AB466" s="198"/>
      <c r="AC466" s="198"/>
      <c r="AD466" s="198"/>
      <c r="AE466" s="198"/>
      <c r="AF466" s="199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7"/>
      <c r="Z467" s="354"/>
      <c r="AA467" s="198"/>
      <c r="AB467" s="198"/>
      <c r="AC467" s="198"/>
      <c r="AD467" s="198"/>
      <c r="AE467" s="198"/>
      <c r="AF467" s="199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7"/>
      <c r="Z468" s="354"/>
      <c r="AA468" s="198"/>
      <c r="AB468" s="198"/>
      <c r="AC468" s="198"/>
      <c r="AD468" s="198"/>
      <c r="AE468" s="198"/>
      <c r="AF468" s="199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7"/>
      <c r="Z469" s="354"/>
      <c r="AA469" s="198"/>
      <c r="AB469" s="198"/>
      <c r="AC469" s="198"/>
      <c r="AD469" s="198"/>
      <c r="AE469" s="198"/>
      <c r="AF469" s="199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7"/>
      <c r="Z470" s="354"/>
      <c r="AA470" s="198"/>
      <c r="AB470" s="198"/>
      <c r="AC470" s="198"/>
      <c r="AD470" s="198"/>
      <c r="AE470" s="198"/>
      <c r="AF470" s="199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7"/>
      <c r="Z471" s="354"/>
      <c r="AA471" s="198"/>
      <c r="AB471" s="198"/>
      <c r="AC471" s="198"/>
      <c r="AD471" s="198"/>
      <c r="AE471" s="198"/>
      <c r="AF471" s="199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7"/>
      <c r="Z472" s="354"/>
      <c r="AA472" s="198"/>
      <c r="AB472" s="198"/>
      <c r="AC472" s="198"/>
      <c r="AD472" s="198"/>
      <c r="AE472" s="198"/>
      <c r="AF472" s="199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7"/>
      <c r="Z473" s="354"/>
      <c r="AA473" s="198"/>
      <c r="AB473" s="198"/>
      <c r="AC473" s="198"/>
      <c r="AD473" s="198"/>
      <c r="AE473" s="198"/>
      <c r="AF473" s="199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7"/>
      <c r="Z474" s="354"/>
      <c r="AA474" s="198"/>
      <c r="AB474" s="198"/>
      <c r="AC474" s="198"/>
      <c r="AD474" s="198"/>
      <c r="AE474" s="198"/>
      <c r="AF474" s="199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7"/>
      <c r="Z475" s="354"/>
      <c r="AA475" s="198"/>
      <c r="AB475" s="198"/>
      <c r="AC475" s="198"/>
      <c r="AD475" s="198"/>
      <c r="AE475" s="198"/>
      <c r="AF475" s="199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7"/>
      <c r="Z476" s="354"/>
      <c r="AA476" s="198"/>
      <c r="AB476" s="198"/>
      <c r="AC476" s="198"/>
      <c r="AD476" s="198"/>
      <c r="AE476" s="198"/>
      <c r="AF476" s="199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7"/>
      <c r="Z477" s="354"/>
      <c r="AA477" s="198"/>
      <c r="AB477" s="198"/>
      <c r="AC477" s="198"/>
      <c r="AD477" s="198"/>
      <c r="AE477" s="198"/>
      <c r="AF477" s="199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7"/>
      <c r="Z478" s="354"/>
      <c r="AA478" s="198"/>
      <c r="AB478" s="198"/>
      <c r="AC478" s="198"/>
      <c r="AD478" s="198"/>
      <c r="AE478" s="198"/>
      <c r="AF478" s="199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7"/>
      <c r="Z479" s="354"/>
      <c r="AA479" s="198"/>
      <c r="AB479" s="198"/>
      <c r="AC479" s="198"/>
      <c r="AD479" s="198"/>
      <c r="AE479" s="198"/>
      <c r="AF479" s="199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7"/>
      <c r="Z480" s="354"/>
      <c r="AA480" s="198"/>
      <c r="AB480" s="198"/>
      <c r="AC480" s="198"/>
      <c r="AD480" s="198"/>
      <c r="AE480" s="198"/>
      <c r="AF480" s="199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7"/>
      <c r="Z481" s="354"/>
      <c r="AA481" s="198"/>
      <c r="AB481" s="198"/>
      <c r="AC481" s="198"/>
      <c r="AD481" s="198"/>
      <c r="AE481" s="198"/>
      <c r="AF481" s="199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7"/>
      <c r="Z482" s="354"/>
      <c r="AA482" s="198"/>
      <c r="AB482" s="198"/>
      <c r="AC482" s="198"/>
      <c r="AD482" s="198"/>
      <c r="AE482" s="198"/>
      <c r="AF482" s="199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7"/>
      <c r="Z483" s="354"/>
      <c r="AA483" s="198"/>
      <c r="AB483" s="198"/>
      <c r="AC483" s="198"/>
      <c r="AD483" s="198"/>
      <c r="AE483" s="198"/>
      <c r="AF483" s="199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7"/>
      <c r="Z484" s="354"/>
      <c r="AA484" s="198"/>
      <c r="AB484" s="198"/>
      <c r="AC484" s="198"/>
      <c r="AD484" s="198"/>
      <c r="AE484" s="198"/>
      <c r="AF484" s="199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7"/>
      <c r="Z485" s="354"/>
      <c r="AA485" s="198"/>
      <c r="AB485" s="198"/>
      <c r="AC485" s="198"/>
      <c r="AD485" s="198"/>
      <c r="AE485" s="198"/>
      <c r="AF485" s="199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7"/>
      <c r="Z486" s="354"/>
      <c r="AA486" s="198"/>
      <c r="AB486" s="198"/>
      <c r="AC486" s="198"/>
      <c r="AD486" s="198"/>
      <c r="AE486" s="198"/>
      <c r="AF486" s="199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7"/>
      <c r="Z487" s="354"/>
      <c r="AA487" s="198"/>
      <c r="AB487" s="198"/>
      <c r="AC487" s="198"/>
      <c r="AD487" s="198"/>
      <c r="AE487" s="198"/>
      <c r="AF487" s="199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7"/>
      <c r="Z488" s="354"/>
      <c r="AA488" s="198"/>
      <c r="AB488" s="198"/>
      <c r="AC488" s="198"/>
      <c r="AD488" s="198"/>
      <c r="AE488" s="198"/>
      <c r="AF488" s="199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7"/>
      <c r="Z489" s="354"/>
      <c r="AA489" s="198"/>
      <c r="AB489" s="198"/>
      <c r="AC489" s="198"/>
      <c r="AD489" s="198"/>
      <c r="AE489" s="198"/>
      <c r="AF489" s="199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7"/>
      <c r="Z490" s="354"/>
      <c r="AA490" s="198"/>
      <c r="AB490" s="198"/>
      <c r="AC490" s="198"/>
      <c r="AD490" s="198"/>
      <c r="AE490" s="198"/>
      <c r="AF490" s="199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7"/>
      <c r="Z491" s="354"/>
      <c r="AA491" s="198"/>
      <c r="AB491" s="198"/>
      <c r="AC491" s="198"/>
      <c r="AD491" s="198"/>
      <c r="AE491" s="198"/>
      <c r="AF491" s="199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7"/>
      <c r="Z492" s="354"/>
      <c r="AA492" s="198"/>
      <c r="AB492" s="198"/>
      <c r="AC492" s="198"/>
      <c r="AD492" s="198"/>
      <c r="AE492" s="198"/>
      <c r="AF492" s="199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7"/>
      <c r="Z493" s="354"/>
      <c r="AA493" s="198"/>
      <c r="AB493" s="198"/>
      <c r="AC493" s="198"/>
      <c r="AD493" s="198"/>
      <c r="AE493" s="198"/>
      <c r="AF493" s="199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7"/>
      <c r="Z494" s="354"/>
      <c r="AA494" s="198"/>
      <c r="AB494" s="198"/>
      <c r="AC494" s="198"/>
      <c r="AD494" s="198"/>
      <c r="AE494" s="198"/>
      <c r="AF494" s="199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7"/>
      <c r="Z495" s="354"/>
      <c r="AA495" s="198"/>
      <c r="AB495" s="198"/>
      <c r="AC495" s="198"/>
      <c r="AD495" s="198"/>
      <c r="AE495" s="198"/>
      <c r="AF495" s="199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7"/>
      <c r="Z496" s="354"/>
      <c r="AA496" s="198"/>
      <c r="AB496" s="198"/>
      <c r="AC496" s="198"/>
      <c r="AD496" s="198"/>
      <c r="AE496" s="198"/>
      <c r="AF496" s="199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7"/>
      <c r="Z497" s="354"/>
      <c r="AA497" s="198"/>
      <c r="AB497" s="198"/>
      <c r="AC497" s="198"/>
      <c r="AD497" s="198"/>
      <c r="AE497" s="198"/>
      <c r="AF497" s="199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7"/>
      <c r="Z498" s="354"/>
      <c r="AA498" s="198"/>
      <c r="AB498" s="198"/>
      <c r="AC498" s="198"/>
      <c r="AD498" s="198"/>
      <c r="AE498" s="198"/>
      <c r="AF498" s="199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7"/>
      <c r="Z499" s="354"/>
      <c r="AA499" s="198"/>
      <c r="AB499" s="198"/>
      <c r="AC499" s="198"/>
      <c r="AD499" s="198"/>
      <c r="AE499" s="198"/>
      <c r="AF499" s="199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7"/>
      <c r="Z500" s="354"/>
      <c r="AA500" s="198"/>
      <c r="AB500" s="198"/>
      <c r="AC500" s="198"/>
      <c r="AD500" s="198"/>
      <c r="AE500" s="198"/>
      <c r="AF500" s="199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7"/>
      <c r="Z501" s="354"/>
      <c r="AA501" s="198"/>
      <c r="AB501" s="198"/>
      <c r="AC501" s="198"/>
      <c r="AD501" s="198"/>
      <c r="AE501" s="198"/>
      <c r="AF501" s="199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7"/>
      <c r="Z502" s="354"/>
      <c r="AA502" s="198"/>
      <c r="AB502" s="198"/>
      <c r="AC502" s="198"/>
      <c r="AD502" s="198"/>
      <c r="AE502" s="198"/>
      <c r="AF502" s="199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7"/>
      <c r="Z503" s="354"/>
      <c r="AA503" s="198"/>
      <c r="AB503" s="198"/>
      <c r="AC503" s="198"/>
      <c r="AD503" s="198"/>
      <c r="AE503" s="198"/>
      <c r="AF503" s="199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7"/>
      <c r="Z504" s="354"/>
      <c r="AA504" s="198"/>
      <c r="AB504" s="198"/>
      <c r="AC504" s="198"/>
      <c r="AD504" s="198"/>
      <c r="AE504" s="198"/>
      <c r="AF504" s="199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7"/>
      <c r="Z505" s="354"/>
      <c r="AA505" s="198"/>
      <c r="AB505" s="198"/>
      <c r="AC505" s="198"/>
      <c r="AD505" s="198"/>
      <c r="AE505" s="198"/>
      <c r="AF505" s="199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7"/>
      <c r="Z506" s="354"/>
      <c r="AA506" s="198"/>
      <c r="AB506" s="198"/>
      <c r="AC506" s="198"/>
      <c r="AD506" s="198"/>
      <c r="AE506" s="198"/>
      <c r="AF506" s="199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7"/>
      <c r="Z507" s="354"/>
      <c r="AA507" s="198"/>
      <c r="AB507" s="198"/>
      <c r="AC507" s="198"/>
      <c r="AD507" s="198"/>
      <c r="AE507" s="198"/>
      <c r="AF507" s="199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7"/>
      <c r="Z508" s="354"/>
      <c r="AA508" s="198"/>
      <c r="AB508" s="198"/>
      <c r="AC508" s="198"/>
      <c r="AD508" s="198"/>
      <c r="AE508" s="198"/>
      <c r="AF508" s="199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7"/>
      <c r="Z509" s="354"/>
      <c r="AA509" s="198"/>
      <c r="AB509" s="198"/>
      <c r="AC509" s="198"/>
      <c r="AD509" s="198"/>
      <c r="AE509" s="198"/>
      <c r="AF509" s="199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7"/>
      <c r="Z510" s="354"/>
      <c r="AA510" s="198"/>
      <c r="AB510" s="198"/>
      <c r="AC510" s="198"/>
      <c r="AD510" s="198"/>
      <c r="AE510" s="198"/>
      <c r="AF510" s="199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7"/>
      <c r="Z511" s="354"/>
      <c r="AA511" s="198"/>
      <c r="AB511" s="198"/>
      <c r="AC511" s="198"/>
      <c r="AD511" s="198"/>
      <c r="AE511" s="198"/>
      <c r="AF511" s="199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7"/>
      <c r="Z512" s="354"/>
      <c r="AA512" s="198"/>
      <c r="AB512" s="198"/>
      <c r="AC512" s="198"/>
      <c r="AD512" s="198"/>
      <c r="AE512" s="198"/>
      <c r="AF512" s="199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7"/>
      <c r="Z513" s="354"/>
      <c r="AA513" s="198"/>
      <c r="AB513" s="198"/>
      <c r="AC513" s="198"/>
      <c r="AD513" s="198"/>
      <c r="AE513" s="198"/>
      <c r="AF513" s="199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7"/>
      <c r="Z514" s="354"/>
      <c r="AA514" s="198"/>
      <c r="AB514" s="198"/>
      <c r="AC514" s="198"/>
      <c r="AD514" s="198"/>
      <c r="AE514" s="198"/>
      <c r="AF514" s="199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7"/>
      <c r="Z515" s="354"/>
      <c r="AA515" s="198"/>
      <c r="AB515" s="198"/>
      <c r="AC515" s="198"/>
      <c r="AD515" s="198"/>
      <c r="AE515" s="198"/>
      <c r="AF515" s="199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7"/>
      <c r="Z516" s="354"/>
      <c r="AA516" s="198"/>
      <c r="AB516" s="198"/>
      <c r="AC516" s="198"/>
      <c r="AD516" s="198"/>
      <c r="AE516" s="198"/>
      <c r="AF516" s="199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7"/>
      <c r="Z517" s="354"/>
      <c r="AA517" s="198"/>
      <c r="AB517" s="198"/>
      <c r="AC517" s="198"/>
      <c r="AD517" s="198"/>
      <c r="AE517" s="198"/>
      <c r="AF517" s="199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7"/>
      <c r="Z518" s="354"/>
      <c r="AA518" s="198"/>
      <c r="AB518" s="198"/>
      <c r="AC518" s="198"/>
      <c r="AD518" s="198"/>
      <c r="AE518" s="198"/>
      <c r="AF518" s="199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7"/>
      <c r="Z519" s="354"/>
      <c r="AA519" s="198"/>
      <c r="AB519" s="198"/>
      <c r="AC519" s="198"/>
      <c r="AD519" s="198"/>
      <c r="AE519" s="198"/>
      <c r="AF519" s="199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7"/>
      <c r="Z520" s="354"/>
      <c r="AA520" s="198"/>
      <c r="AB520" s="198"/>
      <c r="AC520" s="198"/>
      <c r="AD520" s="198"/>
      <c r="AE520" s="198"/>
      <c r="AF520" s="199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7"/>
      <c r="Z521" s="354"/>
      <c r="AA521" s="198"/>
      <c r="AB521" s="198"/>
      <c r="AC521" s="198"/>
      <c r="AD521" s="198"/>
      <c r="AE521" s="198"/>
      <c r="AF521" s="199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7"/>
      <c r="Z522" s="354"/>
      <c r="AA522" s="198"/>
      <c r="AB522" s="198"/>
      <c r="AC522" s="198"/>
      <c r="AD522" s="198"/>
      <c r="AE522" s="198"/>
      <c r="AF522" s="199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7"/>
      <c r="Z523" s="354"/>
      <c r="AA523" s="198"/>
      <c r="AB523" s="198"/>
      <c r="AC523" s="198"/>
      <c r="AD523" s="198"/>
      <c r="AE523" s="198"/>
      <c r="AF523" s="199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7"/>
      <c r="Z524" s="354"/>
      <c r="AA524" s="198"/>
      <c r="AB524" s="198"/>
      <c r="AC524" s="198"/>
      <c r="AD524" s="198"/>
      <c r="AE524" s="198"/>
      <c r="AF524" s="199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7"/>
      <c r="Z525" s="354"/>
      <c r="AA525" s="198"/>
      <c r="AB525" s="198"/>
      <c r="AC525" s="198"/>
      <c r="AD525" s="198"/>
      <c r="AE525" s="198"/>
      <c r="AF525" s="199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7"/>
      <c r="Z526" s="354"/>
      <c r="AA526" s="198"/>
      <c r="AB526" s="198"/>
      <c r="AC526" s="198"/>
      <c r="AD526" s="198"/>
      <c r="AE526" s="198"/>
      <c r="AF526" s="199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7"/>
      <c r="Z527" s="354"/>
      <c r="AA527" s="198"/>
      <c r="AB527" s="198"/>
      <c r="AC527" s="198"/>
      <c r="AD527" s="198"/>
      <c r="AE527" s="198"/>
      <c r="AF527" s="199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7"/>
      <c r="Z528" s="354"/>
      <c r="AA528" s="198"/>
      <c r="AB528" s="198"/>
      <c r="AC528" s="198"/>
      <c r="AD528" s="198"/>
      <c r="AE528" s="198"/>
      <c r="AF528" s="199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7"/>
      <c r="Z529" s="354"/>
      <c r="AA529" s="198"/>
      <c r="AB529" s="198"/>
      <c r="AC529" s="198"/>
      <c r="AD529" s="198"/>
      <c r="AE529" s="198"/>
      <c r="AF529" s="199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7"/>
      <c r="Z530" s="354"/>
      <c r="AA530" s="198"/>
      <c r="AB530" s="198"/>
      <c r="AC530" s="198"/>
      <c r="AD530" s="198"/>
      <c r="AE530" s="198"/>
      <c r="AF530" s="199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7"/>
      <c r="Z531" s="354"/>
      <c r="AA531" s="198"/>
      <c r="AB531" s="198"/>
      <c r="AC531" s="198"/>
      <c r="AD531" s="198"/>
      <c r="AE531" s="198"/>
      <c r="AF531" s="199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7"/>
      <c r="Z532" s="354"/>
      <c r="AA532" s="198"/>
      <c r="AB532" s="198"/>
      <c r="AC532" s="198"/>
      <c r="AD532" s="198"/>
      <c r="AE532" s="198"/>
      <c r="AF532" s="199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7"/>
      <c r="Z533" s="354"/>
      <c r="AA533" s="198"/>
      <c r="AB533" s="198"/>
      <c r="AC533" s="198"/>
      <c r="AD533" s="198"/>
      <c r="AE533" s="198"/>
      <c r="AF533" s="199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7"/>
      <c r="Z534" s="354"/>
      <c r="AA534" s="198"/>
      <c r="AB534" s="198"/>
      <c r="AC534" s="198"/>
      <c r="AD534" s="198"/>
      <c r="AE534" s="198"/>
      <c r="AF534" s="199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7"/>
      <c r="Z535" s="354"/>
      <c r="AA535" s="198"/>
      <c r="AB535" s="198"/>
      <c r="AC535" s="198"/>
      <c r="AD535" s="198"/>
      <c r="AE535" s="198"/>
      <c r="AF535" s="199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7"/>
      <c r="Z536" s="354"/>
      <c r="AA536" s="198"/>
      <c r="AB536" s="198"/>
      <c r="AC536" s="198"/>
      <c r="AD536" s="198"/>
      <c r="AE536" s="198"/>
      <c r="AF536" s="199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7"/>
      <c r="Z537" s="354"/>
      <c r="AA537" s="198"/>
      <c r="AB537" s="198"/>
      <c r="AC537" s="198"/>
      <c r="AD537" s="198"/>
      <c r="AE537" s="198"/>
      <c r="AF537" s="199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7"/>
      <c r="Z538" s="354"/>
      <c r="AA538" s="198"/>
      <c r="AB538" s="198"/>
      <c r="AC538" s="198"/>
      <c r="AD538" s="198"/>
      <c r="AE538" s="198"/>
      <c r="AF538" s="199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7"/>
      <c r="Z539" s="354"/>
      <c r="AA539" s="198"/>
      <c r="AB539" s="198"/>
      <c r="AC539" s="198"/>
      <c r="AD539" s="198"/>
      <c r="AE539" s="198"/>
      <c r="AF539" s="199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7"/>
      <c r="Z540" s="354"/>
      <c r="AA540" s="198"/>
      <c r="AB540" s="198"/>
      <c r="AC540" s="198"/>
      <c r="AD540" s="198"/>
      <c r="AE540" s="198"/>
      <c r="AF540" s="199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7"/>
      <c r="Z541" s="354"/>
      <c r="AA541" s="198"/>
      <c r="AB541" s="198"/>
      <c r="AC541" s="198"/>
      <c r="AD541" s="198"/>
      <c r="AE541" s="198"/>
      <c r="AF541" s="199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7"/>
      <c r="Z542" s="354"/>
      <c r="AA542" s="198"/>
      <c r="AB542" s="198"/>
      <c r="AC542" s="198"/>
      <c r="AD542" s="198"/>
      <c r="AE542" s="198"/>
      <c r="AF542" s="199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7"/>
      <c r="Z543" s="354"/>
      <c r="AA543" s="198"/>
      <c r="AB543" s="198"/>
      <c r="AC543" s="198"/>
      <c r="AD543" s="198"/>
      <c r="AE543" s="198"/>
      <c r="AF543" s="199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7"/>
      <c r="Z544" s="354"/>
      <c r="AA544" s="198"/>
      <c r="AB544" s="198"/>
      <c r="AC544" s="198"/>
      <c r="AD544" s="198"/>
      <c r="AE544" s="198"/>
      <c r="AF544" s="199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7"/>
      <c r="Z545" s="354"/>
      <c r="AA545" s="198"/>
      <c r="AB545" s="198"/>
      <c r="AC545" s="198"/>
      <c r="AD545" s="198"/>
      <c r="AE545" s="198"/>
      <c r="AF545" s="199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7"/>
      <c r="Z546" s="354"/>
      <c r="AA546" s="198"/>
      <c r="AB546" s="198"/>
      <c r="AC546" s="198"/>
      <c r="AD546" s="198"/>
      <c r="AE546" s="198"/>
      <c r="AF546" s="199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7"/>
      <c r="Z547" s="354"/>
      <c r="AA547" s="198"/>
      <c r="AB547" s="198"/>
      <c r="AC547" s="198"/>
      <c r="AD547" s="198"/>
      <c r="AE547" s="198"/>
      <c r="AF547" s="199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7"/>
      <c r="Z548" s="354"/>
      <c r="AA548" s="198"/>
      <c r="AB548" s="198"/>
      <c r="AC548" s="198"/>
      <c r="AD548" s="198"/>
      <c r="AE548" s="198"/>
      <c r="AF548" s="199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7"/>
      <c r="Z549" s="354"/>
      <c r="AA549" s="198"/>
      <c r="AB549" s="198"/>
      <c r="AC549" s="198"/>
      <c r="AD549" s="198"/>
      <c r="AE549" s="198"/>
      <c r="AF549" s="199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7"/>
      <c r="Z550" s="354"/>
      <c r="AA550" s="198"/>
      <c r="AB550" s="198"/>
      <c r="AC550" s="198"/>
      <c r="AD550" s="198"/>
      <c r="AE550" s="198"/>
      <c r="AF550" s="199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7"/>
      <c r="Z551" s="354"/>
      <c r="AA551" s="198"/>
      <c r="AB551" s="198"/>
      <c r="AC551" s="198"/>
      <c r="AD551" s="198"/>
      <c r="AE551" s="198"/>
      <c r="AF551" s="199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7"/>
      <c r="Z552" s="354"/>
      <c r="AA552" s="198"/>
      <c r="AB552" s="198"/>
      <c r="AC552" s="198"/>
      <c r="AD552" s="198"/>
      <c r="AE552" s="198"/>
      <c r="AF552" s="199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7"/>
      <c r="Z553" s="354"/>
      <c r="AA553" s="198"/>
      <c r="AB553" s="198"/>
      <c r="AC553" s="198"/>
      <c r="AD553" s="198"/>
      <c r="AE553" s="198"/>
      <c r="AF553" s="199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7"/>
      <c r="Z554" s="354"/>
      <c r="AA554" s="198"/>
      <c r="AB554" s="198"/>
      <c r="AC554" s="198"/>
      <c r="AD554" s="198"/>
      <c r="AE554" s="198"/>
      <c r="AF554" s="199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7"/>
      <c r="Z555" s="354"/>
      <c r="AA555" s="198"/>
      <c r="AB555" s="198"/>
      <c r="AC555" s="198"/>
      <c r="AD555" s="198"/>
      <c r="AE555" s="198"/>
      <c r="AF555" s="199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7"/>
      <c r="Z556" s="354"/>
      <c r="AA556" s="198"/>
      <c r="AB556" s="198"/>
      <c r="AC556" s="198"/>
      <c r="AD556" s="198"/>
      <c r="AE556" s="198"/>
      <c r="AF556" s="199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7"/>
      <c r="Z557" s="354"/>
      <c r="AA557" s="198"/>
      <c r="AB557" s="198"/>
      <c r="AC557" s="198"/>
      <c r="AD557" s="198"/>
      <c r="AE557" s="198"/>
      <c r="AF557" s="199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7"/>
      <c r="Z558" s="354"/>
      <c r="AA558" s="198"/>
      <c r="AB558" s="198"/>
      <c r="AC558" s="198"/>
      <c r="AD558" s="198"/>
      <c r="AE558" s="198"/>
      <c r="AF558" s="199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7"/>
      <c r="Z559" s="354"/>
      <c r="AA559" s="198"/>
      <c r="AB559" s="198"/>
      <c r="AC559" s="198"/>
      <c r="AD559" s="198"/>
      <c r="AE559" s="198"/>
      <c r="AF559" s="199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7"/>
      <c r="Z560" s="354"/>
      <c r="AA560" s="198"/>
      <c r="AB560" s="198"/>
      <c r="AC560" s="198"/>
      <c r="AD560" s="198"/>
      <c r="AE560" s="198"/>
      <c r="AF560" s="199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7"/>
      <c r="Z561" s="354"/>
      <c r="AA561" s="198"/>
      <c r="AB561" s="198"/>
      <c r="AC561" s="198"/>
      <c r="AD561" s="198"/>
      <c r="AE561" s="198"/>
      <c r="AF561" s="199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7"/>
      <c r="Z562" s="354"/>
      <c r="AA562" s="198"/>
      <c r="AB562" s="198"/>
      <c r="AC562" s="198"/>
      <c r="AD562" s="198"/>
      <c r="AE562" s="198"/>
      <c r="AF562" s="199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7"/>
      <c r="Z563" s="354"/>
      <c r="AA563" s="198"/>
      <c r="AB563" s="198"/>
      <c r="AC563" s="198"/>
      <c r="AD563" s="198"/>
      <c r="AE563" s="198"/>
      <c r="AF563" s="199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7"/>
      <c r="Z564" s="354"/>
      <c r="AA564" s="198"/>
      <c r="AB564" s="198"/>
      <c r="AC564" s="198"/>
      <c r="AD564" s="198"/>
      <c r="AE564" s="198"/>
      <c r="AF564" s="199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7"/>
      <c r="Z565" s="354"/>
      <c r="AA565" s="198"/>
      <c r="AB565" s="198"/>
      <c r="AC565" s="198"/>
      <c r="AD565" s="198"/>
      <c r="AE565" s="198"/>
      <c r="AF565" s="199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7"/>
      <c r="Z566" s="354"/>
      <c r="AA566" s="198"/>
      <c r="AB566" s="198"/>
      <c r="AC566" s="198"/>
      <c r="AD566" s="198"/>
      <c r="AE566" s="198"/>
      <c r="AF566" s="199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7"/>
      <c r="Z567" s="354"/>
      <c r="AA567" s="198"/>
      <c r="AB567" s="198"/>
      <c r="AC567" s="198"/>
      <c r="AD567" s="198"/>
      <c r="AE567" s="198"/>
      <c r="AF567" s="199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7"/>
      <c r="Z568" s="354"/>
      <c r="AA568" s="198"/>
      <c r="AB568" s="198"/>
      <c r="AC568" s="198"/>
      <c r="AD568" s="198"/>
      <c r="AE568" s="198"/>
      <c r="AF568" s="199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7"/>
      <c r="Z569" s="354"/>
      <c r="AA569" s="198"/>
      <c r="AB569" s="198"/>
      <c r="AC569" s="198"/>
      <c r="AD569" s="198"/>
      <c r="AE569" s="198"/>
      <c r="AF569" s="199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7"/>
      <c r="Z570" s="354"/>
      <c r="AA570" s="198"/>
      <c r="AB570" s="198"/>
      <c r="AC570" s="198"/>
      <c r="AD570" s="198"/>
      <c r="AE570" s="198"/>
      <c r="AF570" s="199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7"/>
      <c r="Z571" s="354"/>
      <c r="AA571" s="198"/>
      <c r="AB571" s="198"/>
      <c r="AC571" s="198"/>
      <c r="AD571" s="198"/>
      <c r="AE571" s="198"/>
      <c r="AF571" s="199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7"/>
      <c r="Z572" s="354"/>
      <c r="AA572" s="198"/>
      <c r="AB572" s="198"/>
      <c r="AC572" s="198"/>
      <c r="AD572" s="198"/>
      <c r="AE572" s="198"/>
      <c r="AF572" s="199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7"/>
      <c r="Z573" s="354"/>
      <c r="AA573" s="198"/>
      <c r="AB573" s="198"/>
      <c r="AC573" s="198"/>
      <c r="AD573" s="198"/>
      <c r="AE573" s="198"/>
      <c r="AF573" s="199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7"/>
      <c r="Z574" s="354"/>
      <c r="AA574" s="198"/>
      <c r="AB574" s="198"/>
      <c r="AC574" s="198"/>
      <c r="AD574" s="198"/>
      <c r="AE574" s="198"/>
      <c r="AF574" s="199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7"/>
      <c r="Z575" s="354"/>
      <c r="AA575" s="198"/>
      <c r="AB575" s="198"/>
      <c r="AC575" s="198"/>
      <c r="AD575" s="198"/>
      <c r="AE575" s="198"/>
      <c r="AF575" s="199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7"/>
      <c r="Z576" s="354"/>
      <c r="AA576" s="198"/>
      <c r="AB576" s="198"/>
      <c r="AC576" s="198"/>
      <c r="AD576" s="198"/>
      <c r="AE576" s="198"/>
      <c r="AF576" s="199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7"/>
      <c r="Z577" s="354"/>
      <c r="AA577" s="198"/>
      <c r="AB577" s="198"/>
      <c r="AC577" s="198"/>
      <c r="AD577" s="198"/>
      <c r="AE577" s="198"/>
      <c r="AF577" s="199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7"/>
      <c r="Z578" s="354"/>
      <c r="AA578" s="198"/>
      <c r="AB578" s="198"/>
      <c r="AC578" s="198"/>
      <c r="AD578" s="198"/>
      <c r="AE578" s="198"/>
      <c r="AF578" s="199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7"/>
      <c r="Z579" s="354"/>
      <c r="AA579" s="198"/>
      <c r="AB579" s="198"/>
      <c r="AC579" s="198"/>
      <c r="AD579" s="198"/>
      <c r="AE579" s="198"/>
      <c r="AF579" s="199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7"/>
      <c r="Z580" s="354"/>
      <c r="AA580" s="198"/>
      <c r="AB580" s="198"/>
      <c r="AC580" s="198"/>
      <c r="AD580" s="198"/>
      <c r="AE580" s="198"/>
      <c r="AF580" s="199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7"/>
      <c r="Z581" s="354"/>
      <c r="AA581" s="198"/>
      <c r="AB581" s="198"/>
      <c r="AC581" s="198"/>
      <c r="AD581" s="198"/>
      <c r="AE581" s="198"/>
      <c r="AF581" s="199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7"/>
      <c r="Z582" s="354"/>
      <c r="AA582" s="198"/>
      <c r="AB582" s="198"/>
      <c r="AC582" s="198"/>
      <c r="AD582" s="198"/>
      <c r="AE582" s="198"/>
      <c r="AF582" s="199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7"/>
      <c r="Z583" s="354"/>
      <c r="AA583" s="198"/>
      <c r="AB583" s="198"/>
      <c r="AC583" s="198"/>
      <c r="AD583" s="198"/>
      <c r="AE583" s="198"/>
      <c r="AF583" s="199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7"/>
      <c r="Z584" s="354"/>
      <c r="AA584" s="198"/>
      <c r="AB584" s="198"/>
      <c r="AC584" s="198"/>
      <c r="AD584" s="198"/>
      <c r="AE584" s="198"/>
      <c r="AF584" s="199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7"/>
      <c r="Z585" s="354"/>
      <c r="AA585" s="198"/>
      <c r="AB585" s="198"/>
      <c r="AC585" s="198"/>
      <c r="AD585" s="198"/>
      <c r="AE585" s="198"/>
      <c r="AF585" s="199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7"/>
      <c r="Z586" s="354"/>
      <c r="AA586" s="198"/>
      <c r="AB586" s="198"/>
      <c r="AC586" s="198"/>
      <c r="AD586" s="198"/>
      <c r="AE586" s="198"/>
      <c r="AF586" s="199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7"/>
      <c r="Z587" s="354"/>
      <c r="AA587" s="198"/>
      <c r="AB587" s="198"/>
      <c r="AC587" s="198"/>
      <c r="AD587" s="198"/>
      <c r="AE587" s="198"/>
      <c r="AF587" s="199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7"/>
      <c r="Z588" s="354"/>
      <c r="AA588" s="198"/>
      <c r="AB588" s="198"/>
      <c r="AC588" s="198"/>
      <c r="AD588" s="198"/>
      <c r="AE588" s="198"/>
      <c r="AF588" s="199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7"/>
      <c r="Z589" s="354"/>
      <c r="AA589" s="198"/>
      <c r="AB589" s="198"/>
      <c r="AC589" s="198"/>
      <c r="AD589" s="198"/>
      <c r="AE589" s="198"/>
      <c r="AF589" s="199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7"/>
      <c r="Z590" s="354"/>
      <c r="AA590" s="198"/>
      <c r="AB590" s="198"/>
      <c r="AC590" s="198"/>
      <c r="AD590" s="198"/>
      <c r="AE590" s="198"/>
      <c r="AF590" s="199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7"/>
      <c r="Z591" s="354"/>
      <c r="AA591" s="198"/>
      <c r="AB591" s="198"/>
      <c r="AC591" s="198"/>
      <c r="AD591" s="198"/>
      <c r="AE591" s="198"/>
      <c r="AF591" s="199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7"/>
      <c r="Z592" s="354"/>
      <c r="AA592" s="198"/>
      <c r="AB592" s="198"/>
      <c r="AC592" s="198"/>
      <c r="AD592" s="198"/>
      <c r="AE592" s="198"/>
      <c r="AF592" s="199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7"/>
      <c r="Z593" s="354"/>
      <c r="AA593" s="198"/>
      <c r="AB593" s="198"/>
      <c r="AC593" s="198"/>
      <c r="AD593" s="198"/>
      <c r="AE593" s="198"/>
      <c r="AF593" s="199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7"/>
      <c r="Z594" s="354"/>
      <c r="AA594" s="198"/>
      <c r="AB594" s="198"/>
      <c r="AC594" s="198"/>
      <c r="AD594" s="198"/>
      <c r="AE594" s="198"/>
      <c r="AF594" s="199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7"/>
      <c r="Z595" s="354"/>
      <c r="AA595" s="198"/>
      <c r="AB595" s="198"/>
      <c r="AC595" s="198"/>
      <c r="AD595" s="198"/>
      <c r="AE595" s="198"/>
      <c r="AF595" s="199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7"/>
      <c r="Z596" s="354"/>
      <c r="AA596" s="198"/>
      <c r="AB596" s="198"/>
      <c r="AC596" s="198"/>
      <c r="AD596" s="198"/>
      <c r="AE596" s="198"/>
      <c r="AF596" s="199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7"/>
      <c r="Z597" s="354"/>
      <c r="AA597" s="198"/>
      <c r="AB597" s="198"/>
      <c r="AC597" s="198"/>
      <c r="AD597" s="198"/>
      <c r="AE597" s="198"/>
      <c r="AF597" s="199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7"/>
      <c r="Z598" s="354"/>
      <c r="AA598" s="198"/>
      <c r="AB598" s="198"/>
      <c r="AC598" s="198"/>
      <c r="AD598" s="198"/>
      <c r="AE598" s="198"/>
      <c r="AF598" s="199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7"/>
      <c r="Z599" s="354"/>
      <c r="AA599" s="198"/>
      <c r="AB599" s="198"/>
      <c r="AC599" s="198"/>
      <c r="AD599" s="198"/>
      <c r="AE599" s="198"/>
      <c r="AF599" s="199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7"/>
      <c r="Z600" s="354"/>
      <c r="AA600" s="198"/>
      <c r="AB600" s="198"/>
      <c r="AC600" s="198"/>
      <c r="AD600" s="198"/>
      <c r="AE600" s="198"/>
      <c r="AF600" s="199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7"/>
      <c r="Z601" s="354"/>
      <c r="AA601" s="198"/>
      <c r="AB601" s="198"/>
      <c r="AC601" s="198"/>
      <c r="AD601" s="198"/>
      <c r="AE601" s="198"/>
      <c r="AF601" s="199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7"/>
      <c r="Z602" s="354"/>
      <c r="AA602" s="198"/>
      <c r="AB602" s="198"/>
      <c r="AC602" s="198"/>
      <c r="AD602" s="198"/>
      <c r="AE602" s="198"/>
      <c r="AF602" s="199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7"/>
      <c r="Z603" s="354"/>
      <c r="AA603" s="198"/>
      <c r="AB603" s="198"/>
      <c r="AC603" s="198"/>
      <c r="AD603" s="198"/>
      <c r="AE603" s="198"/>
      <c r="AF603" s="199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7"/>
      <c r="Z604" s="354"/>
      <c r="AA604" s="198"/>
      <c r="AB604" s="198"/>
      <c r="AC604" s="198"/>
      <c r="AD604" s="198"/>
      <c r="AE604" s="198"/>
      <c r="AF604" s="199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7"/>
      <c r="Z605" s="354"/>
      <c r="AA605" s="198"/>
      <c r="AB605" s="198"/>
      <c r="AC605" s="198"/>
      <c r="AD605" s="198"/>
      <c r="AE605" s="198"/>
      <c r="AF605" s="199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7"/>
      <c r="Z606" s="354"/>
      <c r="AA606" s="198"/>
      <c r="AB606" s="198"/>
      <c r="AC606" s="198"/>
      <c r="AD606" s="198"/>
      <c r="AE606" s="198"/>
      <c r="AF606" s="199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7"/>
      <c r="Z607" s="354"/>
      <c r="AA607" s="198"/>
      <c r="AB607" s="198"/>
      <c r="AC607" s="198"/>
      <c r="AD607" s="198"/>
      <c r="AE607" s="198"/>
      <c r="AF607" s="199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7"/>
      <c r="Z608" s="354"/>
      <c r="AA608" s="198"/>
      <c r="AB608" s="198"/>
      <c r="AC608" s="198"/>
      <c r="AD608" s="198"/>
      <c r="AE608" s="198"/>
      <c r="AF608" s="199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7"/>
      <c r="Z609" s="354"/>
      <c r="AA609" s="198"/>
      <c r="AB609" s="198"/>
      <c r="AC609" s="198"/>
      <c r="AD609" s="198"/>
      <c r="AE609" s="198"/>
      <c r="AF609" s="199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7"/>
      <c r="Z610" s="354"/>
      <c r="AA610" s="198"/>
      <c r="AB610" s="198"/>
      <c r="AC610" s="198"/>
      <c r="AD610" s="198"/>
      <c r="AE610" s="198"/>
      <c r="AF610" s="199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7"/>
      <c r="Z611" s="354"/>
      <c r="AA611" s="198"/>
      <c r="AB611" s="198"/>
      <c r="AC611" s="198"/>
      <c r="AD611" s="198"/>
      <c r="AE611" s="198"/>
      <c r="AF611" s="199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7"/>
      <c r="Z612" s="354"/>
      <c r="AA612" s="198"/>
      <c r="AB612" s="198"/>
      <c r="AC612" s="198"/>
      <c r="AD612" s="198"/>
      <c r="AE612" s="198"/>
      <c r="AF612" s="199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7"/>
      <c r="Z613" s="354"/>
      <c r="AA613" s="198"/>
      <c r="AB613" s="198"/>
      <c r="AC613" s="198"/>
      <c r="AD613" s="198"/>
      <c r="AE613" s="198"/>
      <c r="AF613" s="199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7"/>
      <c r="Z614" s="354"/>
      <c r="AA614" s="198"/>
      <c r="AB614" s="198"/>
      <c r="AC614" s="198"/>
      <c r="AD614" s="198"/>
      <c r="AE614" s="198"/>
      <c r="AF614" s="199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7"/>
      <c r="Z615" s="354"/>
      <c r="AA615" s="198"/>
      <c r="AB615" s="198"/>
      <c r="AC615" s="198"/>
      <c r="AD615" s="198"/>
      <c r="AE615" s="198"/>
      <c r="AF615" s="199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7"/>
      <c r="Z616" s="354"/>
      <c r="AA616" s="198"/>
      <c r="AB616" s="198"/>
      <c r="AC616" s="198"/>
      <c r="AD616" s="198"/>
      <c r="AE616" s="198"/>
      <c r="AF616" s="199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7"/>
      <c r="Z617" s="354"/>
      <c r="AA617" s="198"/>
      <c r="AB617" s="198"/>
      <c r="AC617" s="198"/>
      <c r="AD617" s="198"/>
      <c r="AE617" s="198"/>
      <c r="AF617" s="199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7"/>
      <c r="Z618" s="354"/>
      <c r="AA618" s="198"/>
      <c r="AB618" s="198"/>
      <c r="AC618" s="198"/>
      <c r="AD618" s="198"/>
      <c r="AE618" s="198"/>
      <c r="AF618" s="199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7"/>
      <c r="Z619" s="354"/>
      <c r="AA619" s="198"/>
      <c r="AB619" s="198"/>
      <c r="AC619" s="198"/>
      <c r="AD619" s="198"/>
      <c r="AE619" s="198"/>
      <c r="AF619" s="199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7"/>
      <c r="Z620" s="354"/>
      <c r="AA620" s="198"/>
      <c r="AB620" s="198"/>
      <c r="AC620" s="198"/>
      <c r="AD620" s="198"/>
      <c r="AE620" s="198"/>
      <c r="AF620" s="199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7"/>
      <c r="Z621" s="354"/>
      <c r="AA621" s="198"/>
      <c r="AB621" s="198"/>
      <c r="AC621" s="198"/>
      <c r="AD621" s="198"/>
      <c r="AE621" s="198"/>
      <c r="AF621" s="199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7"/>
      <c r="Z622" s="354"/>
      <c r="AA622" s="198"/>
      <c r="AB622" s="198"/>
      <c r="AC622" s="198"/>
      <c r="AD622" s="198"/>
      <c r="AE622" s="198"/>
      <c r="AF622" s="199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7"/>
      <c r="Z623" s="354"/>
      <c r="AA623" s="198"/>
      <c r="AB623" s="198"/>
      <c r="AC623" s="198"/>
      <c r="AD623" s="198"/>
      <c r="AE623" s="198"/>
      <c r="AF623" s="199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7"/>
      <c r="Z624" s="354"/>
      <c r="AA624" s="198"/>
      <c r="AB624" s="198"/>
      <c r="AC624" s="198"/>
      <c r="AD624" s="198"/>
      <c r="AE624" s="198"/>
      <c r="AF624" s="199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7"/>
      <c r="Z625" s="354"/>
      <c r="AA625" s="198"/>
      <c r="AB625" s="198"/>
      <c r="AC625" s="198"/>
      <c r="AD625" s="198"/>
      <c r="AE625" s="198"/>
      <c r="AF625" s="199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7"/>
      <c r="Z626" s="354"/>
      <c r="AA626" s="198"/>
      <c r="AB626" s="198"/>
      <c r="AC626" s="198"/>
      <c r="AD626" s="198"/>
      <c r="AE626" s="198"/>
      <c r="AF626" s="199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7"/>
      <c r="Z627" s="354"/>
      <c r="AA627" s="198"/>
      <c r="AB627" s="198"/>
      <c r="AC627" s="198"/>
      <c r="AD627" s="198"/>
      <c r="AE627" s="198"/>
      <c r="AF627" s="199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7"/>
      <c r="Z628" s="354"/>
      <c r="AA628" s="198"/>
      <c r="AB628" s="198"/>
      <c r="AC628" s="198"/>
      <c r="AD628" s="198"/>
      <c r="AE628" s="198"/>
      <c r="AF628" s="199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7"/>
      <c r="Z629" s="354"/>
      <c r="AA629" s="198"/>
      <c r="AB629" s="198"/>
      <c r="AC629" s="198"/>
      <c r="AD629" s="198"/>
      <c r="AE629" s="198"/>
      <c r="AF629" s="199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7"/>
      <c r="Z630" s="354"/>
      <c r="AA630" s="198"/>
      <c r="AB630" s="198"/>
      <c r="AC630" s="198"/>
      <c r="AD630" s="198"/>
      <c r="AE630" s="198"/>
      <c r="AF630" s="199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7"/>
      <c r="Z631" s="354"/>
      <c r="AA631" s="198"/>
      <c r="AB631" s="198"/>
      <c r="AC631" s="198"/>
      <c r="AD631" s="198"/>
      <c r="AE631" s="198"/>
      <c r="AF631" s="199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7"/>
      <c r="Z632" s="354"/>
      <c r="AA632" s="198"/>
      <c r="AB632" s="198"/>
      <c r="AC632" s="198"/>
      <c r="AD632" s="198"/>
      <c r="AE632" s="198"/>
      <c r="AF632" s="199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7"/>
      <c r="Z633" s="354"/>
      <c r="AA633" s="198"/>
      <c r="AB633" s="198"/>
      <c r="AC633" s="198"/>
      <c r="AD633" s="198"/>
      <c r="AE633" s="198"/>
      <c r="AF633" s="199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7"/>
      <c r="Z634" s="354"/>
      <c r="AA634" s="198"/>
      <c r="AB634" s="198"/>
      <c r="AC634" s="198"/>
      <c r="AD634" s="198"/>
      <c r="AE634" s="198"/>
      <c r="AF634" s="199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7"/>
      <c r="Z635" s="354"/>
      <c r="AA635" s="198"/>
      <c r="AB635" s="198"/>
      <c r="AC635" s="198"/>
      <c r="AD635" s="198"/>
      <c r="AE635" s="198"/>
      <c r="AF635" s="199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7"/>
      <c r="Z636" s="354"/>
      <c r="AA636" s="198"/>
      <c r="AB636" s="198"/>
      <c r="AC636" s="198"/>
      <c r="AD636" s="198"/>
      <c r="AE636" s="198"/>
      <c r="AF636" s="199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7"/>
      <c r="Z637" s="354"/>
      <c r="AA637" s="198"/>
      <c r="AB637" s="198"/>
      <c r="AC637" s="198"/>
      <c r="AD637" s="198"/>
      <c r="AE637" s="198"/>
      <c r="AF637" s="199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7"/>
      <c r="Z638" s="354"/>
      <c r="AA638" s="198"/>
      <c r="AB638" s="198"/>
      <c r="AC638" s="198"/>
      <c r="AD638" s="198"/>
      <c r="AE638" s="198"/>
      <c r="AF638" s="199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7"/>
      <c r="Z639" s="354"/>
      <c r="AA639" s="198"/>
      <c r="AB639" s="198"/>
      <c r="AC639" s="198"/>
      <c r="AD639" s="198"/>
      <c r="AE639" s="198"/>
      <c r="AF639" s="199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7"/>
      <c r="Z640" s="354"/>
      <c r="AA640" s="198"/>
      <c r="AB640" s="198"/>
      <c r="AC640" s="198"/>
      <c r="AD640" s="198"/>
      <c r="AE640" s="198"/>
      <c r="AF640" s="199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7"/>
      <c r="Z641" s="354"/>
      <c r="AA641" s="198"/>
      <c r="AB641" s="198"/>
      <c r="AC641" s="198"/>
      <c r="AD641" s="198"/>
      <c r="AE641" s="198"/>
      <c r="AF641" s="199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7"/>
      <c r="Z642" s="354"/>
      <c r="AA642" s="198"/>
      <c r="AB642" s="198"/>
      <c r="AC642" s="198"/>
      <c r="AD642" s="198"/>
      <c r="AE642" s="198"/>
      <c r="AF642" s="199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7"/>
      <c r="Z643" s="354"/>
      <c r="AA643" s="198"/>
      <c r="AB643" s="198"/>
      <c r="AC643" s="198"/>
      <c r="AD643" s="198"/>
      <c r="AE643" s="198"/>
      <c r="AF643" s="199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7"/>
      <c r="Z644" s="354"/>
      <c r="AA644" s="198"/>
      <c r="AB644" s="198"/>
      <c r="AC644" s="198"/>
      <c r="AD644" s="198"/>
      <c r="AE644" s="198"/>
      <c r="AF644" s="199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7"/>
      <c r="Z645" s="354"/>
      <c r="AA645" s="198"/>
      <c r="AB645" s="198"/>
      <c r="AC645" s="198"/>
      <c r="AD645" s="198"/>
      <c r="AE645" s="198"/>
      <c r="AF645" s="199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7"/>
      <c r="Z646" s="354"/>
      <c r="AA646" s="198"/>
      <c r="AB646" s="198"/>
      <c r="AC646" s="198"/>
      <c r="AD646" s="198"/>
      <c r="AE646" s="198"/>
      <c r="AF646" s="199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7"/>
      <c r="Z647" s="354"/>
      <c r="AA647" s="198"/>
      <c r="AB647" s="198"/>
      <c r="AC647" s="198"/>
      <c r="AD647" s="198"/>
      <c r="AE647" s="198"/>
      <c r="AF647" s="199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7"/>
      <c r="Z648" s="354"/>
      <c r="AA648" s="198"/>
      <c r="AB648" s="198"/>
      <c r="AC648" s="198"/>
      <c r="AD648" s="198"/>
      <c r="AE648" s="198"/>
      <c r="AF648" s="199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7"/>
      <c r="Z649" s="354"/>
      <c r="AA649" s="198"/>
      <c r="AB649" s="198"/>
      <c r="AC649" s="198"/>
      <c r="AD649" s="198"/>
      <c r="AE649" s="198"/>
      <c r="AF649" s="199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7"/>
      <c r="Z650" s="354"/>
      <c r="AA650" s="198"/>
      <c r="AB650" s="198"/>
      <c r="AC650" s="198"/>
      <c r="AD650" s="198"/>
      <c r="AE650" s="198"/>
      <c r="AF650" s="199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7"/>
      <c r="Z651" s="354"/>
      <c r="AA651" s="198"/>
      <c r="AB651" s="198"/>
      <c r="AC651" s="198"/>
      <c r="AD651" s="198"/>
      <c r="AE651" s="198"/>
      <c r="AF651" s="199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7"/>
      <c r="Z652" s="354"/>
      <c r="AA652" s="198"/>
      <c r="AB652" s="198"/>
      <c r="AC652" s="198"/>
      <c r="AD652" s="198"/>
      <c r="AE652" s="198"/>
      <c r="AF652" s="199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7"/>
      <c r="Z653" s="354"/>
      <c r="AA653" s="198"/>
      <c r="AB653" s="198"/>
      <c r="AC653" s="198"/>
      <c r="AD653" s="198"/>
      <c r="AE653" s="198"/>
      <c r="AF653" s="199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7"/>
      <c r="Z654" s="354"/>
      <c r="AA654" s="198"/>
      <c r="AB654" s="198"/>
      <c r="AC654" s="198"/>
      <c r="AD654" s="198"/>
      <c r="AE654" s="198"/>
      <c r="AF654" s="199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7"/>
      <c r="Z655" s="354"/>
      <c r="AA655" s="198"/>
      <c r="AB655" s="198"/>
      <c r="AC655" s="198"/>
      <c r="AD655" s="198"/>
      <c r="AE655" s="198"/>
      <c r="AF655" s="199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7"/>
      <c r="Z656" s="354"/>
      <c r="AA656" s="198"/>
      <c r="AB656" s="198"/>
      <c r="AC656" s="198"/>
      <c r="AD656" s="198"/>
      <c r="AE656" s="198"/>
      <c r="AF656" s="199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7"/>
      <c r="Z657" s="354"/>
      <c r="AA657" s="198"/>
      <c r="AB657" s="198"/>
      <c r="AC657" s="198"/>
      <c r="AD657" s="198"/>
      <c r="AE657" s="198"/>
      <c r="AF657" s="199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7"/>
      <c r="Z658" s="354"/>
      <c r="AA658" s="198"/>
      <c r="AB658" s="198"/>
      <c r="AC658" s="198"/>
      <c r="AD658" s="198"/>
      <c r="AE658" s="198"/>
      <c r="AF658" s="199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7"/>
      <c r="Z659" s="354"/>
      <c r="AA659" s="198"/>
      <c r="AB659" s="198"/>
      <c r="AC659" s="198"/>
      <c r="AD659" s="198"/>
      <c r="AE659" s="198"/>
      <c r="AF659" s="199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7"/>
      <c r="Z660" s="354"/>
      <c r="AA660" s="198"/>
      <c r="AB660" s="198"/>
      <c r="AC660" s="198"/>
      <c r="AD660" s="198"/>
      <c r="AE660" s="198"/>
      <c r="AF660" s="199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7"/>
      <c r="Z661" s="354"/>
      <c r="AA661" s="198"/>
      <c r="AB661" s="198"/>
      <c r="AC661" s="198"/>
      <c r="AD661" s="198"/>
      <c r="AE661" s="198"/>
      <c r="AF661" s="199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7"/>
      <c r="Z662" s="354"/>
      <c r="AA662" s="198"/>
      <c r="AB662" s="198"/>
      <c r="AC662" s="198"/>
      <c r="AD662" s="198"/>
      <c r="AE662" s="198"/>
      <c r="AF662" s="199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7"/>
      <c r="Z663" s="354"/>
      <c r="AA663" s="198"/>
      <c r="AB663" s="198"/>
      <c r="AC663" s="198"/>
      <c r="AD663" s="198"/>
      <c r="AE663" s="198"/>
      <c r="AF663" s="199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7"/>
      <c r="Z664" s="354"/>
      <c r="AA664" s="198"/>
      <c r="AB664" s="198"/>
      <c r="AC664" s="198"/>
      <c r="AD664" s="198"/>
      <c r="AE664" s="198"/>
      <c r="AF664" s="199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7"/>
      <c r="Z665" s="354"/>
      <c r="AA665" s="198"/>
      <c r="AB665" s="198"/>
      <c r="AC665" s="198"/>
      <c r="AD665" s="198"/>
      <c r="AE665" s="198"/>
      <c r="AF665" s="199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7"/>
      <c r="Z666" s="354"/>
      <c r="AA666" s="198"/>
      <c r="AB666" s="198"/>
      <c r="AC666" s="198"/>
      <c r="AD666" s="198"/>
      <c r="AE666" s="198"/>
      <c r="AF666" s="199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7"/>
      <c r="Z667" s="354"/>
      <c r="AA667" s="198"/>
      <c r="AB667" s="198"/>
      <c r="AC667" s="198"/>
      <c r="AD667" s="198"/>
      <c r="AE667" s="198"/>
      <c r="AF667" s="199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7"/>
      <c r="Z668" s="354"/>
      <c r="AA668" s="198"/>
      <c r="AB668" s="198"/>
      <c r="AC668" s="198"/>
      <c r="AD668" s="198"/>
      <c r="AE668" s="198"/>
      <c r="AF668" s="199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7"/>
      <c r="Z669" s="354"/>
      <c r="AA669" s="198"/>
      <c r="AB669" s="198"/>
      <c r="AC669" s="198"/>
      <c r="AD669" s="198"/>
      <c r="AE669" s="198"/>
      <c r="AF669" s="199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7"/>
      <c r="Z670" s="354"/>
      <c r="AA670" s="198"/>
      <c r="AB670" s="198"/>
      <c r="AC670" s="198"/>
      <c r="AD670" s="198"/>
      <c r="AE670" s="198"/>
      <c r="AF670" s="199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7"/>
      <c r="Z671" s="354"/>
      <c r="AA671" s="198"/>
      <c r="AB671" s="198"/>
      <c r="AC671" s="198"/>
      <c r="AD671" s="198"/>
      <c r="AE671" s="198"/>
      <c r="AF671" s="199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7"/>
      <c r="Z672" s="354"/>
      <c r="AA672" s="198"/>
      <c r="AB672" s="198"/>
      <c r="AC672" s="198"/>
      <c r="AD672" s="198"/>
      <c r="AE672" s="198"/>
      <c r="AF672" s="199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7"/>
      <c r="Z673" s="354"/>
      <c r="AA673" s="198"/>
      <c r="AB673" s="198"/>
      <c r="AC673" s="198"/>
      <c r="AD673" s="198"/>
      <c r="AE673" s="198"/>
      <c r="AF673" s="199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7"/>
      <c r="Z674" s="354"/>
      <c r="AA674" s="198"/>
      <c r="AB674" s="198"/>
      <c r="AC674" s="198"/>
      <c r="AD674" s="198"/>
      <c r="AE674" s="198"/>
      <c r="AF674" s="199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7"/>
      <c r="Z675" s="354"/>
      <c r="AA675" s="198"/>
      <c r="AB675" s="198"/>
      <c r="AC675" s="198"/>
      <c r="AD675" s="198"/>
      <c r="AE675" s="198"/>
      <c r="AF675" s="199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7"/>
      <c r="Z676" s="354"/>
      <c r="AA676" s="198"/>
      <c r="AB676" s="198"/>
      <c r="AC676" s="198"/>
      <c r="AD676" s="198"/>
      <c r="AE676" s="198"/>
      <c r="AF676" s="199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7"/>
      <c r="Z677" s="354"/>
      <c r="AA677" s="198"/>
      <c r="AB677" s="198"/>
      <c r="AC677" s="198"/>
      <c r="AD677" s="198"/>
      <c r="AE677" s="198"/>
      <c r="AF677" s="199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7"/>
      <c r="Z678" s="354"/>
      <c r="AA678" s="198"/>
      <c r="AB678" s="198"/>
      <c r="AC678" s="198"/>
      <c r="AD678" s="198"/>
      <c r="AE678" s="198"/>
      <c r="AF678" s="199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7"/>
      <c r="Z679" s="354"/>
      <c r="AA679" s="198"/>
      <c r="AB679" s="198"/>
      <c r="AC679" s="198"/>
      <c r="AD679" s="198"/>
      <c r="AE679" s="198"/>
      <c r="AF679" s="199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7"/>
      <c r="Z680" s="354"/>
      <c r="AA680" s="198"/>
      <c r="AB680" s="198"/>
      <c r="AC680" s="198"/>
      <c r="AD680" s="198"/>
      <c r="AE680" s="198"/>
      <c r="AF680" s="199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7"/>
      <c r="Z681" s="354"/>
      <c r="AA681" s="198"/>
      <c r="AB681" s="198"/>
      <c r="AC681" s="198"/>
      <c r="AD681" s="198"/>
      <c r="AE681" s="198"/>
      <c r="AF681" s="199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7"/>
      <c r="Z682" s="354"/>
      <c r="AA682" s="198"/>
      <c r="AB682" s="198"/>
      <c r="AC682" s="198"/>
      <c r="AD682" s="198"/>
      <c r="AE682" s="198"/>
      <c r="AF682" s="199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7"/>
      <c r="Z683" s="354"/>
      <c r="AA683" s="198"/>
      <c r="AB683" s="198"/>
      <c r="AC683" s="198"/>
      <c r="AD683" s="198"/>
      <c r="AE683" s="198"/>
      <c r="AF683" s="199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7"/>
      <c r="Z684" s="354"/>
      <c r="AA684" s="198"/>
      <c r="AB684" s="198"/>
      <c r="AC684" s="198"/>
      <c r="AD684" s="198"/>
      <c r="AE684" s="198"/>
      <c r="AF684" s="199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7"/>
      <c r="Z685" s="354"/>
      <c r="AA685" s="198"/>
      <c r="AB685" s="198"/>
      <c r="AC685" s="198"/>
      <c r="AD685" s="198"/>
      <c r="AE685" s="198"/>
      <c r="AF685" s="199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7"/>
      <c r="Z686" s="354"/>
      <c r="AA686" s="198"/>
      <c r="AB686" s="198"/>
      <c r="AC686" s="198"/>
      <c r="AD686" s="198"/>
      <c r="AE686" s="198"/>
      <c r="AF686" s="199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7"/>
      <c r="Z687" s="354"/>
      <c r="AA687" s="198"/>
      <c r="AB687" s="198"/>
      <c r="AC687" s="198"/>
      <c r="AD687" s="198"/>
      <c r="AE687" s="198"/>
      <c r="AF687" s="199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7"/>
      <c r="Z688" s="354"/>
      <c r="AA688" s="198"/>
      <c r="AB688" s="198"/>
      <c r="AC688" s="198"/>
      <c r="AD688" s="198"/>
      <c r="AE688" s="198"/>
      <c r="AF688" s="199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7"/>
      <c r="Z689" s="354"/>
      <c r="AA689" s="198"/>
      <c r="AB689" s="198"/>
      <c r="AC689" s="198"/>
      <c r="AD689" s="198"/>
      <c r="AE689" s="198"/>
      <c r="AF689" s="199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7"/>
      <c r="Z690" s="354"/>
      <c r="AA690" s="198"/>
      <c r="AB690" s="198"/>
      <c r="AC690" s="198"/>
      <c r="AD690" s="198"/>
      <c r="AE690" s="198"/>
      <c r="AF690" s="199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7"/>
      <c r="Z691" s="354"/>
      <c r="AA691" s="198"/>
      <c r="AB691" s="198"/>
      <c r="AC691" s="198"/>
      <c r="AD691" s="198"/>
      <c r="AE691" s="198"/>
      <c r="AF691" s="199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7"/>
      <c r="Z692" s="354"/>
      <c r="AA692" s="198"/>
      <c r="AB692" s="198"/>
      <c r="AC692" s="198"/>
      <c r="AD692" s="198"/>
      <c r="AE692" s="198"/>
      <c r="AF692" s="199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7"/>
      <c r="Z693" s="354"/>
      <c r="AA693" s="198"/>
      <c r="AB693" s="198"/>
      <c r="AC693" s="198"/>
      <c r="AD693" s="198"/>
      <c r="AE693" s="198"/>
      <c r="AF693" s="199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7"/>
      <c r="Z694" s="354"/>
      <c r="AA694" s="198"/>
      <c r="AB694" s="198"/>
      <c r="AC694" s="198"/>
      <c r="AD694" s="198"/>
      <c r="AE694" s="198"/>
      <c r="AF694" s="199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7"/>
      <c r="Z695" s="354"/>
      <c r="AA695" s="198"/>
      <c r="AB695" s="198"/>
      <c r="AC695" s="198"/>
      <c r="AD695" s="198"/>
      <c r="AE695" s="198"/>
      <c r="AF695" s="199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7"/>
      <c r="Z696" s="354"/>
      <c r="AA696" s="198"/>
      <c r="AB696" s="198"/>
      <c r="AC696" s="198"/>
      <c r="AD696" s="198"/>
      <c r="AE696" s="198"/>
      <c r="AF696" s="199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7"/>
      <c r="Z697" s="354"/>
      <c r="AA697" s="198"/>
      <c r="AB697" s="198"/>
      <c r="AC697" s="198"/>
      <c r="AD697" s="198"/>
      <c r="AE697" s="198"/>
      <c r="AF697" s="199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7"/>
      <c r="Z698" s="354"/>
      <c r="AA698" s="198"/>
      <c r="AB698" s="198"/>
      <c r="AC698" s="198"/>
      <c r="AD698" s="198"/>
      <c r="AE698" s="198"/>
      <c r="AF698" s="199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7"/>
      <c r="Z699" s="354"/>
      <c r="AA699" s="198"/>
      <c r="AB699" s="198"/>
      <c r="AC699" s="198"/>
      <c r="AD699" s="198"/>
      <c r="AE699" s="198"/>
      <c r="AF699" s="199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7"/>
      <c r="Z700" s="354"/>
      <c r="AA700" s="198"/>
      <c r="AB700" s="198"/>
      <c r="AC700" s="198"/>
      <c r="AD700" s="198"/>
      <c r="AE700" s="198"/>
      <c r="AF700" s="199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7"/>
      <c r="Z701" s="354"/>
      <c r="AA701" s="198"/>
      <c r="AB701" s="198"/>
      <c r="AC701" s="198"/>
      <c r="AD701" s="198"/>
      <c r="AE701" s="198"/>
      <c r="AF701" s="199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7"/>
      <c r="Z702" s="354"/>
      <c r="AA702" s="198"/>
      <c r="AB702" s="198"/>
      <c r="AC702" s="198"/>
      <c r="AD702" s="198"/>
      <c r="AE702" s="198"/>
      <c r="AF702" s="199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7"/>
      <c r="Z703" s="354"/>
      <c r="AA703" s="198"/>
      <c r="AB703" s="198"/>
      <c r="AC703" s="198"/>
      <c r="AD703" s="198"/>
      <c r="AE703" s="198"/>
      <c r="AF703" s="199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7"/>
      <c r="Z704" s="354"/>
      <c r="AA704" s="198"/>
      <c r="AB704" s="198"/>
      <c r="AC704" s="198"/>
      <c r="AD704" s="198"/>
      <c r="AE704" s="198"/>
      <c r="AF704" s="199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7"/>
      <c r="Z705" s="354"/>
      <c r="AA705" s="198"/>
      <c r="AB705" s="198"/>
      <c r="AC705" s="198"/>
      <c r="AD705" s="198"/>
      <c r="AE705" s="198"/>
      <c r="AF705" s="199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7"/>
      <c r="Z706" s="354"/>
      <c r="AA706" s="198"/>
      <c r="AB706" s="198"/>
      <c r="AC706" s="198"/>
      <c r="AD706" s="198"/>
      <c r="AE706" s="198"/>
      <c r="AF706" s="199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7"/>
      <c r="Z707" s="354"/>
      <c r="AA707" s="198"/>
      <c r="AB707" s="198"/>
      <c r="AC707" s="198"/>
      <c r="AD707" s="198"/>
      <c r="AE707" s="198"/>
      <c r="AF707" s="199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7"/>
      <c r="Z708" s="354"/>
      <c r="AA708" s="198"/>
      <c r="AB708" s="198"/>
      <c r="AC708" s="198"/>
      <c r="AD708" s="198"/>
      <c r="AE708" s="198"/>
      <c r="AF708" s="199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7"/>
      <c r="Z709" s="354"/>
      <c r="AA709" s="198"/>
      <c r="AB709" s="198"/>
      <c r="AC709" s="198"/>
      <c r="AD709" s="198"/>
      <c r="AE709" s="198"/>
      <c r="AF709" s="199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7"/>
      <c r="Z710" s="354"/>
      <c r="AA710" s="198"/>
      <c r="AB710" s="198"/>
      <c r="AC710" s="198"/>
      <c r="AD710" s="198"/>
      <c r="AE710" s="198"/>
      <c r="AF710" s="199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7"/>
      <c r="Z711" s="354"/>
      <c r="AA711" s="198"/>
      <c r="AB711" s="198"/>
      <c r="AC711" s="198"/>
      <c r="AD711" s="198"/>
      <c r="AE711" s="198"/>
      <c r="AF711" s="199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7"/>
      <c r="Z712" s="354"/>
      <c r="AA712" s="198"/>
      <c r="AB712" s="198"/>
      <c r="AC712" s="198"/>
      <c r="AD712" s="198"/>
      <c r="AE712" s="198"/>
      <c r="AF712" s="199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7"/>
      <c r="Z713" s="354"/>
      <c r="AA713" s="198"/>
      <c r="AB713" s="198"/>
      <c r="AC713" s="198"/>
      <c r="AD713" s="198"/>
      <c r="AE713" s="198"/>
      <c r="AF713" s="199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7"/>
      <c r="Z714" s="354"/>
      <c r="AA714" s="198"/>
      <c r="AB714" s="198"/>
      <c r="AC714" s="198"/>
      <c r="AD714" s="198"/>
      <c r="AE714" s="198"/>
      <c r="AF714" s="199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7"/>
      <c r="Z715" s="354"/>
      <c r="AA715" s="198"/>
      <c r="AB715" s="198"/>
      <c r="AC715" s="198"/>
      <c r="AD715" s="198"/>
      <c r="AE715" s="198"/>
      <c r="AF715" s="199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7"/>
      <c r="Z716" s="354"/>
      <c r="AA716" s="198"/>
      <c r="AB716" s="198"/>
      <c r="AC716" s="198"/>
      <c r="AD716" s="198"/>
      <c r="AE716" s="198"/>
      <c r="AF716" s="199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7"/>
      <c r="Z717" s="354"/>
      <c r="AA717" s="198"/>
      <c r="AB717" s="198"/>
      <c r="AC717" s="198"/>
      <c r="AD717" s="198"/>
      <c r="AE717" s="198"/>
      <c r="AF717" s="199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7"/>
      <c r="Z718" s="354"/>
      <c r="AA718" s="198"/>
      <c r="AB718" s="198"/>
      <c r="AC718" s="198"/>
      <c r="AD718" s="198"/>
      <c r="AE718" s="198"/>
      <c r="AF718" s="199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7"/>
      <c r="Z719" s="354"/>
      <c r="AA719" s="198"/>
      <c r="AB719" s="198"/>
      <c r="AC719" s="198"/>
      <c r="AD719" s="198"/>
      <c r="AE719" s="198"/>
      <c r="AF719" s="199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7"/>
      <c r="Z720" s="354"/>
      <c r="AA720" s="198"/>
      <c r="AB720" s="198"/>
      <c r="AC720" s="198"/>
      <c r="AD720" s="198"/>
      <c r="AE720" s="198"/>
      <c r="AF720" s="199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7"/>
      <c r="Z721" s="354"/>
      <c r="AA721" s="198"/>
      <c r="AB721" s="198"/>
      <c r="AC721" s="198"/>
      <c r="AD721" s="198"/>
      <c r="AE721" s="198"/>
      <c r="AF721" s="199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7"/>
      <c r="Z722" s="354"/>
      <c r="AA722" s="198"/>
      <c r="AB722" s="198"/>
      <c r="AC722" s="198"/>
      <c r="AD722" s="198"/>
      <c r="AE722" s="198"/>
      <c r="AF722" s="199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7"/>
      <c r="Z723" s="354"/>
      <c r="AA723" s="198"/>
      <c r="AB723" s="198"/>
      <c r="AC723" s="198"/>
      <c r="AD723" s="198"/>
      <c r="AE723" s="198"/>
      <c r="AF723" s="199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7"/>
      <c r="Z724" s="354"/>
      <c r="AA724" s="198"/>
      <c r="AB724" s="198"/>
      <c r="AC724" s="198"/>
      <c r="AD724" s="198"/>
      <c r="AE724" s="198"/>
      <c r="AF724" s="199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7"/>
      <c r="Z725" s="354"/>
      <c r="AA725" s="198"/>
      <c r="AB725" s="198"/>
      <c r="AC725" s="198"/>
      <c r="AD725" s="198"/>
      <c r="AE725" s="198"/>
      <c r="AF725" s="199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7"/>
      <c r="Z726" s="354"/>
      <c r="AA726" s="198"/>
      <c r="AB726" s="198"/>
      <c r="AC726" s="198"/>
      <c r="AD726" s="198"/>
      <c r="AE726" s="198"/>
      <c r="AF726" s="199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7"/>
      <c r="Z727" s="354"/>
      <c r="AA727" s="198"/>
      <c r="AB727" s="198"/>
      <c r="AC727" s="198"/>
      <c r="AD727" s="198"/>
      <c r="AE727" s="198"/>
      <c r="AF727" s="199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7"/>
      <c r="Z728" s="354"/>
      <c r="AA728" s="198"/>
      <c r="AB728" s="198"/>
      <c r="AC728" s="198"/>
      <c r="AD728" s="198"/>
      <c r="AE728" s="198"/>
      <c r="AF728" s="199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7"/>
      <c r="Z729" s="354"/>
      <c r="AA729" s="198"/>
      <c r="AB729" s="198"/>
      <c r="AC729" s="198"/>
      <c r="AD729" s="198"/>
      <c r="AE729" s="198"/>
      <c r="AF729" s="199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7"/>
      <c r="Z730" s="354"/>
      <c r="AA730" s="198"/>
      <c r="AB730" s="198"/>
      <c r="AC730" s="198"/>
      <c r="AD730" s="198"/>
      <c r="AE730" s="198"/>
      <c r="AF730" s="199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7"/>
      <c r="Z731" s="354"/>
      <c r="AA731" s="198"/>
      <c r="AB731" s="198"/>
      <c r="AC731" s="198"/>
      <c r="AD731" s="198"/>
      <c r="AE731" s="198"/>
      <c r="AF731" s="199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7"/>
      <c r="Z732" s="354"/>
      <c r="AA732" s="198"/>
      <c r="AB732" s="198"/>
      <c r="AC732" s="198"/>
      <c r="AD732" s="198"/>
      <c r="AE732" s="198"/>
      <c r="AF732" s="199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7"/>
      <c r="Z733" s="354"/>
      <c r="AA733" s="198"/>
      <c r="AB733" s="198"/>
      <c r="AC733" s="198"/>
      <c r="AD733" s="198"/>
      <c r="AE733" s="198"/>
      <c r="AF733" s="199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7"/>
      <c r="Z734" s="354"/>
      <c r="AA734" s="198"/>
      <c r="AB734" s="198"/>
      <c r="AC734" s="198"/>
      <c r="AD734" s="198"/>
      <c r="AE734" s="198"/>
      <c r="AF734" s="199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7"/>
      <c r="Z735" s="354"/>
      <c r="AA735" s="198"/>
      <c r="AB735" s="198"/>
      <c r="AC735" s="198"/>
      <c r="AD735" s="198"/>
      <c r="AE735" s="198"/>
      <c r="AF735" s="199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7"/>
      <c r="Z736" s="354"/>
      <c r="AA736" s="198"/>
      <c r="AB736" s="198"/>
      <c r="AC736" s="198"/>
      <c r="AD736" s="198"/>
      <c r="AE736" s="198"/>
      <c r="AF736" s="199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7"/>
      <c r="Z737" s="354"/>
      <c r="AA737" s="198"/>
      <c r="AB737" s="198"/>
      <c r="AC737" s="198"/>
      <c r="AD737" s="198"/>
      <c r="AE737" s="198"/>
      <c r="AF737" s="199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7"/>
      <c r="Z738" s="354"/>
      <c r="AA738" s="198"/>
      <c r="AB738" s="198"/>
      <c r="AC738" s="198"/>
      <c r="AD738" s="198"/>
      <c r="AE738" s="198"/>
      <c r="AF738" s="199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7"/>
      <c r="Z739" s="354"/>
      <c r="AA739" s="198"/>
      <c r="AB739" s="198"/>
      <c r="AC739" s="198"/>
      <c r="AD739" s="198"/>
      <c r="AE739" s="198"/>
      <c r="AF739" s="199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7"/>
      <c r="Z740" s="354"/>
      <c r="AA740" s="198"/>
      <c r="AB740" s="198"/>
      <c r="AC740" s="198"/>
      <c r="AD740" s="198"/>
      <c r="AE740" s="198"/>
      <c r="AF740" s="199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7"/>
      <c r="Z741" s="354"/>
      <c r="AA741" s="198"/>
      <c r="AB741" s="198"/>
      <c r="AC741" s="198"/>
      <c r="AD741" s="198"/>
      <c r="AE741" s="198"/>
      <c r="AF741" s="199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7"/>
      <c r="Z742" s="354"/>
      <c r="AA742" s="198"/>
      <c r="AB742" s="198"/>
      <c r="AC742" s="198"/>
      <c r="AD742" s="198"/>
      <c r="AE742" s="198"/>
      <c r="AF742" s="199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7"/>
      <c r="Z743" s="354"/>
      <c r="AA743" s="198"/>
      <c r="AB743" s="198"/>
      <c r="AC743" s="198"/>
      <c r="AD743" s="198"/>
      <c r="AE743" s="198"/>
      <c r="AF743" s="199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7"/>
      <c r="Z744" s="354"/>
      <c r="AA744" s="198"/>
      <c r="AB744" s="198"/>
      <c r="AC744" s="198"/>
      <c r="AD744" s="198"/>
      <c r="AE744" s="198"/>
      <c r="AF744" s="199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7"/>
      <c r="Z745" s="354"/>
      <c r="AA745" s="198"/>
      <c r="AB745" s="198"/>
      <c r="AC745" s="198"/>
      <c r="AD745" s="198"/>
      <c r="AE745" s="198"/>
      <c r="AF745" s="199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7"/>
      <c r="Z746" s="354"/>
      <c r="AA746" s="198"/>
      <c r="AB746" s="198"/>
      <c r="AC746" s="198"/>
      <c r="AD746" s="198"/>
      <c r="AE746" s="198"/>
      <c r="AF746" s="199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7"/>
      <c r="Z747" s="354"/>
      <c r="AA747" s="198"/>
      <c r="AB747" s="198"/>
      <c r="AC747" s="198"/>
      <c r="AD747" s="198"/>
      <c r="AE747" s="198"/>
      <c r="AF747" s="199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7"/>
      <c r="Z748" s="354"/>
      <c r="AA748" s="198"/>
      <c r="AB748" s="198"/>
      <c r="AC748" s="198"/>
      <c r="AD748" s="198"/>
      <c r="AE748" s="198"/>
      <c r="AF748" s="199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7"/>
      <c r="Z749" s="354"/>
      <c r="AA749" s="198"/>
      <c r="AB749" s="198"/>
      <c r="AC749" s="198"/>
      <c r="AD749" s="198"/>
      <c r="AE749" s="198"/>
      <c r="AF749" s="199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7"/>
      <c r="Z750" s="354"/>
      <c r="AA750" s="198"/>
      <c r="AB750" s="198"/>
      <c r="AC750" s="198"/>
      <c r="AD750" s="198"/>
      <c r="AE750" s="198"/>
      <c r="AF750" s="199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7"/>
      <c r="Z751" s="354"/>
      <c r="AA751" s="198"/>
      <c r="AB751" s="198"/>
      <c r="AC751" s="198"/>
      <c r="AD751" s="198"/>
      <c r="AE751" s="198"/>
      <c r="AF751" s="199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7"/>
      <c r="Z752" s="354"/>
      <c r="AA752" s="198"/>
      <c r="AB752" s="198"/>
      <c r="AC752" s="198"/>
      <c r="AD752" s="198"/>
      <c r="AE752" s="198"/>
      <c r="AF752" s="199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7"/>
      <c r="Z753" s="354"/>
      <c r="AA753" s="198"/>
      <c r="AB753" s="198"/>
      <c r="AC753" s="198"/>
      <c r="AD753" s="198"/>
      <c r="AE753" s="198"/>
      <c r="AF753" s="199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7"/>
      <c r="Z754" s="354"/>
      <c r="AA754" s="198"/>
      <c r="AB754" s="198"/>
      <c r="AC754" s="198"/>
      <c r="AD754" s="198"/>
      <c r="AE754" s="198"/>
      <c r="AF754" s="199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7"/>
      <c r="Z755" s="354"/>
      <c r="AA755" s="198"/>
      <c r="AB755" s="198"/>
      <c r="AC755" s="198"/>
      <c r="AD755" s="198"/>
      <c r="AE755" s="198"/>
      <c r="AF755" s="199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7"/>
      <c r="Z756" s="354"/>
      <c r="AA756" s="198"/>
      <c r="AB756" s="198"/>
      <c r="AC756" s="198"/>
      <c r="AD756" s="198"/>
      <c r="AE756" s="198"/>
      <c r="AF756" s="199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7"/>
      <c r="Z757" s="354"/>
      <c r="AA757" s="198"/>
      <c r="AB757" s="198"/>
      <c r="AC757" s="198"/>
      <c r="AD757" s="198"/>
      <c r="AE757" s="198"/>
      <c r="AF757" s="199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7"/>
      <c r="Z758" s="354"/>
      <c r="AA758" s="198"/>
      <c r="AB758" s="198"/>
      <c r="AC758" s="198"/>
      <c r="AD758" s="198"/>
      <c r="AE758" s="198"/>
      <c r="AF758" s="199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7"/>
      <c r="Z759" s="354"/>
      <c r="AA759" s="198"/>
      <c r="AB759" s="198"/>
      <c r="AC759" s="198"/>
      <c r="AD759" s="198"/>
      <c r="AE759" s="198"/>
      <c r="AF759" s="199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7"/>
      <c r="Z760" s="354"/>
      <c r="AA760" s="198"/>
      <c r="AB760" s="198"/>
      <c r="AC760" s="198"/>
      <c r="AD760" s="198"/>
      <c r="AE760" s="198"/>
      <c r="AF760" s="199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7"/>
      <c r="Z761" s="354"/>
      <c r="AA761" s="198"/>
      <c r="AB761" s="198"/>
      <c r="AC761" s="198"/>
      <c r="AD761" s="198"/>
      <c r="AE761" s="198"/>
      <c r="AF761" s="199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7"/>
      <c r="Z762" s="354"/>
      <c r="AA762" s="198"/>
      <c r="AB762" s="198"/>
      <c r="AC762" s="198"/>
      <c r="AD762" s="198"/>
      <c r="AE762" s="198"/>
      <c r="AF762" s="199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7"/>
      <c r="Z763" s="354"/>
      <c r="AA763" s="198"/>
      <c r="AB763" s="198"/>
      <c r="AC763" s="198"/>
      <c r="AD763" s="198"/>
      <c r="AE763" s="198"/>
      <c r="AF763" s="199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7"/>
      <c r="Z764" s="354"/>
      <c r="AA764" s="198"/>
      <c r="AB764" s="198"/>
      <c r="AC764" s="198"/>
      <c r="AD764" s="198"/>
      <c r="AE764" s="198"/>
      <c r="AF764" s="199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7"/>
      <c r="Z765" s="354"/>
      <c r="AA765" s="198"/>
      <c r="AB765" s="198"/>
      <c r="AC765" s="198"/>
      <c r="AD765" s="198"/>
      <c r="AE765" s="198"/>
      <c r="AF765" s="199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7"/>
      <c r="Z766" s="354"/>
      <c r="AA766" s="198"/>
      <c r="AB766" s="198"/>
      <c r="AC766" s="198"/>
      <c r="AD766" s="198"/>
      <c r="AE766" s="198"/>
      <c r="AF766" s="199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7"/>
      <c r="Z767" s="354"/>
      <c r="AA767" s="198"/>
      <c r="AB767" s="198"/>
      <c r="AC767" s="198"/>
      <c r="AD767" s="198"/>
      <c r="AE767" s="198"/>
      <c r="AF767" s="199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7"/>
      <c r="Z768" s="354"/>
      <c r="AA768" s="198"/>
      <c r="AB768" s="198"/>
      <c r="AC768" s="198"/>
      <c r="AD768" s="198"/>
      <c r="AE768" s="198"/>
      <c r="AF768" s="199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7"/>
      <c r="Z769" s="354"/>
      <c r="AA769" s="198"/>
      <c r="AB769" s="198"/>
      <c r="AC769" s="198"/>
      <c r="AD769" s="198"/>
      <c r="AE769" s="198"/>
      <c r="AF769" s="199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7"/>
      <c r="Z770" s="354"/>
      <c r="AA770" s="198"/>
      <c r="AB770" s="198"/>
      <c r="AC770" s="198"/>
      <c r="AD770" s="198"/>
      <c r="AE770" s="198"/>
      <c r="AF770" s="199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7"/>
      <c r="Z771" s="354"/>
      <c r="AA771" s="198"/>
      <c r="AB771" s="198"/>
      <c r="AC771" s="198"/>
      <c r="AD771" s="198"/>
      <c r="AE771" s="198"/>
      <c r="AF771" s="199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7"/>
      <c r="Z772" s="354"/>
      <c r="AA772" s="198"/>
      <c r="AB772" s="198"/>
      <c r="AC772" s="198"/>
      <c r="AD772" s="198"/>
      <c r="AE772" s="198"/>
      <c r="AF772" s="199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7"/>
      <c r="Z773" s="354"/>
      <c r="AA773" s="198"/>
      <c r="AB773" s="198"/>
      <c r="AC773" s="198"/>
      <c r="AD773" s="198"/>
      <c r="AE773" s="198"/>
      <c r="AF773" s="199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7"/>
      <c r="Z774" s="354"/>
      <c r="AA774" s="198"/>
      <c r="AB774" s="198"/>
      <c r="AC774" s="198"/>
      <c r="AD774" s="198"/>
      <c r="AE774" s="198"/>
      <c r="AF774" s="199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7"/>
      <c r="Z775" s="354"/>
      <c r="AA775" s="198"/>
      <c r="AB775" s="198"/>
      <c r="AC775" s="198"/>
      <c r="AD775" s="198"/>
      <c r="AE775" s="198"/>
      <c r="AF775" s="199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7"/>
      <c r="Z776" s="354"/>
      <c r="AA776" s="198"/>
      <c r="AB776" s="198"/>
      <c r="AC776" s="198"/>
      <c r="AD776" s="198"/>
      <c r="AE776" s="198"/>
      <c r="AF776" s="199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7"/>
      <c r="Z777" s="354"/>
      <c r="AA777" s="198"/>
      <c r="AB777" s="198"/>
      <c r="AC777" s="198"/>
      <c r="AD777" s="198"/>
      <c r="AE777" s="198"/>
      <c r="AF777" s="199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7"/>
      <c r="Z778" s="354"/>
      <c r="AA778" s="198"/>
      <c r="AB778" s="198"/>
      <c r="AC778" s="198"/>
      <c r="AD778" s="198"/>
      <c r="AE778" s="198"/>
      <c r="AF778" s="199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7"/>
      <c r="Z779" s="354"/>
      <c r="AA779" s="198"/>
      <c r="AB779" s="198"/>
      <c r="AC779" s="198"/>
      <c r="AD779" s="198"/>
      <c r="AE779" s="198"/>
      <c r="AF779" s="199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7"/>
      <c r="Z780" s="354"/>
      <c r="AA780" s="198"/>
      <c r="AB780" s="198"/>
      <c r="AC780" s="198"/>
      <c r="AD780" s="198"/>
      <c r="AE780" s="198"/>
      <c r="AF780" s="199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7"/>
      <c r="Z781" s="354"/>
      <c r="AA781" s="198"/>
      <c r="AB781" s="198"/>
      <c r="AC781" s="198"/>
      <c r="AD781" s="198"/>
      <c r="AE781" s="198"/>
      <c r="AF781" s="199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7"/>
      <c r="Z782" s="354"/>
      <c r="AA782" s="198"/>
      <c r="AB782" s="198"/>
      <c r="AC782" s="198"/>
      <c r="AD782" s="198"/>
      <c r="AE782" s="198"/>
      <c r="AF782" s="199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7"/>
      <c r="Z783" s="354"/>
      <c r="AA783" s="198"/>
      <c r="AB783" s="198"/>
      <c r="AC783" s="198"/>
      <c r="AD783" s="198"/>
      <c r="AE783" s="198"/>
      <c r="AF783" s="199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7"/>
      <c r="Z784" s="354"/>
      <c r="AA784" s="198"/>
      <c r="AB784" s="198"/>
      <c r="AC784" s="198"/>
      <c r="AD784" s="198"/>
      <c r="AE784" s="198"/>
      <c r="AF784" s="199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7"/>
      <c r="Z785" s="354"/>
      <c r="AA785" s="198"/>
      <c r="AB785" s="198"/>
      <c r="AC785" s="198"/>
      <c r="AD785" s="198"/>
      <c r="AE785" s="198"/>
      <c r="AF785" s="199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7"/>
      <c r="Z786" s="354"/>
      <c r="AA786" s="198"/>
      <c r="AB786" s="198"/>
      <c r="AC786" s="198"/>
      <c r="AD786" s="198"/>
      <c r="AE786" s="198"/>
      <c r="AF786" s="199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7"/>
      <c r="Z787" s="354"/>
      <c r="AA787" s="198"/>
      <c r="AB787" s="198"/>
      <c r="AC787" s="198"/>
      <c r="AD787" s="198"/>
      <c r="AE787" s="198"/>
      <c r="AF787" s="199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7"/>
      <c r="Z788" s="354"/>
      <c r="AA788" s="198"/>
      <c r="AB788" s="198"/>
      <c r="AC788" s="198"/>
      <c r="AD788" s="198"/>
      <c r="AE788" s="198"/>
      <c r="AF788" s="199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7"/>
      <c r="Z789" s="354"/>
      <c r="AA789" s="198"/>
      <c r="AB789" s="198"/>
      <c r="AC789" s="198"/>
      <c r="AD789" s="198"/>
      <c r="AE789" s="198"/>
      <c r="AF789" s="199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7"/>
      <c r="Z790" s="354"/>
      <c r="AA790" s="198"/>
      <c r="AB790" s="198"/>
      <c r="AC790" s="198"/>
      <c r="AD790" s="198"/>
      <c r="AE790" s="198"/>
      <c r="AF790" s="199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7"/>
      <c r="Z791" s="354"/>
      <c r="AA791" s="198"/>
      <c r="AB791" s="198"/>
      <c r="AC791" s="198"/>
      <c r="AD791" s="198"/>
      <c r="AE791" s="198"/>
      <c r="AF791" s="199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7"/>
      <c r="Z792" s="354"/>
      <c r="AA792" s="198"/>
      <c r="AB792" s="198"/>
      <c r="AC792" s="198"/>
      <c r="AD792" s="198"/>
      <c r="AE792" s="198"/>
      <c r="AF792" s="199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7"/>
      <c r="Z793" s="354"/>
      <c r="AA793" s="198"/>
      <c r="AB793" s="198"/>
      <c r="AC793" s="198"/>
      <c r="AD793" s="198"/>
      <c r="AE793" s="198"/>
      <c r="AF793" s="199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7"/>
      <c r="Z794" s="354"/>
      <c r="AA794" s="198"/>
      <c r="AB794" s="198"/>
      <c r="AC794" s="198"/>
      <c r="AD794" s="198"/>
      <c r="AE794" s="198"/>
      <c r="AF794" s="199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7"/>
      <c r="Z795" s="354"/>
      <c r="AA795" s="198"/>
      <c r="AB795" s="198"/>
      <c r="AC795" s="198"/>
      <c r="AD795" s="198"/>
      <c r="AE795" s="198"/>
      <c r="AF795" s="199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7"/>
      <c r="Z796" s="354"/>
      <c r="AA796" s="198"/>
      <c r="AB796" s="198"/>
      <c r="AC796" s="198"/>
      <c r="AD796" s="198"/>
      <c r="AE796" s="198"/>
      <c r="AF796" s="199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7"/>
      <c r="Z797" s="354"/>
      <c r="AA797" s="198"/>
      <c r="AB797" s="198"/>
      <c r="AC797" s="198"/>
      <c r="AD797" s="198"/>
      <c r="AE797" s="198"/>
      <c r="AF797" s="199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7"/>
      <c r="Z798" s="354"/>
      <c r="AA798" s="198"/>
      <c r="AB798" s="198"/>
      <c r="AC798" s="198"/>
      <c r="AD798" s="198"/>
      <c r="AE798" s="198"/>
      <c r="AF798" s="199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7"/>
      <c r="Z799" s="354"/>
      <c r="AA799" s="198"/>
      <c r="AB799" s="198"/>
      <c r="AC799" s="198"/>
      <c r="AD799" s="198"/>
      <c r="AE799" s="198"/>
      <c r="AF799" s="199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7"/>
      <c r="Z800" s="354"/>
      <c r="AA800" s="198"/>
      <c r="AB800" s="198"/>
      <c r="AC800" s="198"/>
      <c r="AD800" s="198"/>
      <c r="AE800" s="198"/>
      <c r="AF800" s="199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7"/>
      <c r="Z801" s="354"/>
      <c r="AA801" s="198"/>
      <c r="AB801" s="198"/>
      <c r="AC801" s="198"/>
      <c r="AD801" s="198"/>
      <c r="AE801" s="198"/>
      <c r="AF801" s="199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7"/>
      <c r="Z802" s="354"/>
      <c r="AA802" s="198"/>
      <c r="AB802" s="198"/>
      <c r="AC802" s="198"/>
      <c r="AD802" s="198"/>
      <c r="AE802" s="198"/>
      <c r="AF802" s="199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7"/>
      <c r="Z803" s="354"/>
      <c r="AA803" s="198"/>
      <c r="AB803" s="198"/>
      <c r="AC803" s="198"/>
      <c r="AD803" s="198"/>
      <c r="AE803" s="198"/>
      <c r="AF803" s="199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7"/>
      <c r="Z804" s="354"/>
      <c r="AA804" s="198"/>
      <c r="AB804" s="198"/>
      <c r="AC804" s="198"/>
      <c r="AD804" s="198"/>
      <c r="AE804" s="198"/>
      <c r="AF804" s="199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7"/>
      <c r="Z805" s="354"/>
      <c r="AA805" s="198"/>
      <c r="AB805" s="198"/>
      <c r="AC805" s="198"/>
      <c r="AD805" s="198"/>
      <c r="AE805" s="198"/>
      <c r="AF805" s="199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7"/>
      <c r="Z806" s="354"/>
      <c r="AA806" s="198"/>
      <c r="AB806" s="198"/>
      <c r="AC806" s="198"/>
      <c r="AD806" s="198"/>
      <c r="AE806" s="198"/>
      <c r="AF806" s="199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7"/>
      <c r="Z807" s="354"/>
      <c r="AA807" s="198"/>
      <c r="AB807" s="198"/>
      <c r="AC807" s="198"/>
      <c r="AD807" s="198"/>
      <c r="AE807" s="198"/>
      <c r="AF807" s="199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7"/>
      <c r="Z808" s="354"/>
      <c r="AA808" s="198"/>
      <c r="AB808" s="198"/>
      <c r="AC808" s="198"/>
      <c r="AD808" s="198"/>
      <c r="AE808" s="198"/>
      <c r="AF808" s="199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7"/>
      <c r="Z809" s="354"/>
      <c r="AA809" s="198"/>
      <c r="AB809" s="198"/>
      <c r="AC809" s="198"/>
      <c r="AD809" s="198"/>
      <c r="AE809" s="198"/>
      <c r="AF809" s="199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7"/>
      <c r="Z810" s="354"/>
      <c r="AA810" s="198"/>
      <c r="AB810" s="198"/>
      <c r="AC810" s="198"/>
      <c r="AD810" s="198"/>
      <c r="AE810" s="198"/>
      <c r="AF810" s="199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7"/>
      <c r="Z811" s="354"/>
      <c r="AA811" s="198"/>
      <c r="AB811" s="198"/>
      <c r="AC811" s="198"/>
      <c r="AD811" s="198"/>
      <c r="AE811" s="198"/>
      <c r="AF811" s="199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7"/>
      <c r="Z812" s="354"/>
      <c r="AA812" s="198"/>
      <c r="AB812" s="198"/>
      <c r="AC812" s="198"/>
      <c r="AD812" s="198"/>
      <c r="AE812" s="198"/>
      <c r="AF812" s="199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7"/>
      <c r="Z813" s="354"/>
      <c r="AA813" s="198"/>
      <c r="AB813" s="198"/>
      <c r="AC813" s="198"/>
      <c r="AD813" s="198"/>
      <c r="AE813" s="198"/>
      <c r="AF813" s="199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7"/>
      <c r="Z814" s="354"/>
      <c r="AA814" s="198"/>
      <c r="AB814" s="198"/>
      <c r="AC814" s="198"/>
      <c r="AD814" s="198"/>
      <c r="AE814" s="198"/>
      <c r="AF814" s="199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7"/>
      <c r="Z815" s="354"/>
      <c r="AA815" s="198"/>
      <c r="AB815" s="198"/>
      <c r="AC815" s="198"/>
      <c r="AD815" s="198"/>
      <c r="AE815" s="198"/>
      <c r="AF815" s="199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7"/>
      <c r="Z816" s="354"/>
      <c r="AA816" s="198"/>
      <c r="AB816" s="198"/>
      <c r="AC816" s="198"/>
      <c r="AD816" s="198"/>
      <c r="AE816" s="198"/>
      <c r="AF816" s="199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7"/>
      <c r="Z817" s="354"/>
      <c r="AA817" s="198"/>
      <c r="AB817" s="198"/>
      <c r="AC817" s="198"/>
      <c r="AD817" s="198"/>
      <c r="AE817" s="198"/>
      <c r="AF817" s="199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7"/>
      <c r="Z818" s="354"/>
      <c r="AA818" s="198"/>
      <c r="AB818" s="198"/>
      <c r="AC818" s="198"/>
      <c r="AD818" s="198"/>
      <c r="AE818" s="198"/>
      <c r="AF818" s="199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7"/>
      <c r="Z819" s="354"/>
      <c r="AA819" s="198"/>
      <c r="AB819" s="198"/>
      <c r="AC819" s="198"/>
      <c r="AD819" s="198"/>
      <c r="AE819" s="198"/>
      <c r="AF819" s="199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7"/>
      <c r="Z820" s="354"/>
      <c r="AA820" s="198"/>
      <c r="AB820" s="198"/>
      <c r="AC820" s="198"/>
      <c r="AD820" s="198"/>
      <c r="AE820" s="198"/>
      <c r="AF820" s="199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7"/>
      <c r="Z821" s="354"/>
      <c r="AA821" s="198"/>
      <c r="AB821" s="198"/>
      <c r="AC821" s="198"/>
      <c r="AD821" s="198"/>
      <c r="AE821" s="198"/>
      <c r="AF821" s="199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7"/>
      <c r="Z822" s="354"/>
      <c r="AA822" s="198"/>
      <c r="AB822" s="198"/>
      <c r="AC822" s="198"/>
      <c r="AD822" s="198"/>
      <c r="AE822" s="198"/>
      <c r="AF822" s="199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7"/>
      <c r="Z823" s="354"/>
      <c r="AA823" s="198"/>
      <c r="AB823" s="198"/>
      <c r="AC823" s="198"/>
      <c r="AD823" s="198"/>
      <c r="AE823" s="198"/>
      <c r="AF823" s="199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7"/>
      <c r="Z824" s="354"/>
      <c r="AA824" s="198"/>
      <c r="AB824" s="198"/>
      <c r="AC824" s="198"/>
      <c r="AD824" s="198"/>
      <c r="AE824" s="198"/>
      <c r="AF824" s="199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7"/>
      <c r="Z825" s="354"/>
      <c r="AA825" s="198"/>
      <c r="AB825" s="198"/>
      <c r="AC825" s="198"/>
      <c r="AD825" s="198"/>
      <c r="AE825" s="198"/>
      <c r="AF825" s="199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7"/>
      <c r="Z826" s="354"/>
      <c r="AA826" s="198"/>
      <c r="AB826" s="198"/>
      <c r="AC826" s="198"/>
      <c r="AD826" s="198"/>
      <c r="AE826" s="198"/>
      <c r="AF826" s="199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7"/>
      <c r="Z827" s="354"/>
      <c r="AA827" s="198"/>
      <c r="AB827" s="198"/>
      <c r="AC827" s="198"/>
      <c r="AD827" s="198"/>
      <c r="AE827" s="198"/>
      <c r="AF827" s="199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7"/>
      <c r="Z828" s="354"/>
      <c r="AA828" s="198"/>
      <c r="AB828" s="198"/>
      <c r="AC828" s="198"/>
      <c r="AD828" s="198"/>
      <c r="AE828" s="198"/>
      <c r="AF828" s="199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7"/>
      <c r="Z829" s="354"/>
      <c r="AA829" s="198"/>
      <c r="AB829" s="198"/>
      <c r="AC829" s="198"/>
      <c r="AD829" s="198"/>
      <c r="AE829" s="198"/>
      <c r="AF829" s="199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7"/>
      <c r="Z830" s="354"/>
      <c r="AA830" s="198"/>
      <c r="AB830" s="198"/>
      <c r="AC830" s="198"/>
      <c r="AD830" s="198"/>
      <c r="AE830" s="198"/>
      <c r="AF830" s="199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7"/>
      <c r="Z831" s="354"/>
      <c r="AA831" s="198"/>
      <c r="AB831" s="198"/>
      <c r="AC831" s="198"/>
      <c r="AD831" s="198"/>
      <c r="AE831" s="198"/>
      <c r="AF831" s="199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7"/>
      <c r="Z832" s="354"/>
      <c r="AA832" s="198"/>
      <c r="AB832" s="198"/>
      <c r="AC832" s="198"/>
      <c r="AD832" s="198"/>
      <c r="AE832" s="198"/>
      <c r="AF832" s="199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7"/>
      <c r="Z833" s="354"/>
      <c r="AA833" s="198"/>
      <c r="AB833" s="198"/>
      <c r="AC833" s="198"/>
      <c r="AD833" s="198"/>
      <c r="AE833" s="198"/>
      <c r="AF833" s="199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7"/>
      <c r="Z834" s="354"/>
      <c r="AA834" s="198"/>
      <c r="AB834" s="198"/>
      <c r="AC834" s="198"/>
      <c r="AD834" s="198"/>
      <c r="AE834" s="198"/>
      <c r="AF834" s="199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7"/>
      <c r="Z835" s="354"/>
      <c r="AA835" s="198"/>
      <c r="AB835" s="198"/>
      <c r="AC835" s="198"/>
      <c r="AD835" s="198"/>
      <c r="AE835" s="198"/>
      <c r="AF835" s="199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7"/>
      <c r="Z836" s="354"/>
      <c r="AA836" s="198"/>
      <c r="AB836" s="198"/>
      <c r="AC836" s="198"/>
      <c r="AD836" s="198"/>
      <c r="AE836" s="198"/>
      <c r="AF836" s="199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7"/>
      <c r="Z837" s="354"/>
      <c r="AA837" s="198"/>
      <c r="AB837" s="198"/>
      <c r="AC837" s="198"/>
      <c r="AD837" s="198"/>
      <c r="AE837" s="198"/>
      <c r="AF837" s="199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7"/>
      <c r="Z838" s="354"/>
      <c r="AA838" s="198"/>
      <c r="AB838" s="198"/>
      <c r="AC838" s="198"/>
      <c r="AD838" s="198"/>
      <c r="AE838" s="198"/>
      <c r="AF838" s="199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7"/>
      <c r="Z839" s="354"/>
      <c r="AA839" s="198"/>
      <c r="AB839" s="198"/>
      <c r="AC839" s="198"/>
      <c r="AD839" s="198"/>
      <c r="AE839" s="198"/>
      <c r="AF839" s="199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7"/>
      <c r="Z840" s="354"/>
      <c r="AA840" s="198"/>
      <c r="AB840" s="198"/>
      <c r="AC840" s="198"/>
      <c r="AD840" s="198"/>
      <c r="AE840" s="198"/>
      <c r="AF840" s="199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7"/>
      <c r="Z841" s="354"/>
      <c r="AA841" s="198"/>
      <c r="AB841" s="198"/>
      <c r="AC841" s="198"/>
      <c r="AD841" s="198"/>
      <c r="AE841" s="198"/>
      <c r="AF841" s="199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7"/>
      <c r="Z842" s="354"/>
      <c r="AA842" s="198"/>
      <c r="AB842" s="198"/>
      <c r="AC842" s="198"/>
      <c r="AD842" s="198"/>
      <c r="AE842" s="198"/>
      <c r="AF842" s="199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7"/>
      <c r="Z843" s="354"/>
      <c r="AA843" s="198"/>
      <c r="AB843" s="198"/>
      <c r="AC843" s="198"/>
      <c r="AD843" s="198"/>
      <c r="AE843" s="198"/>
      <c r="AF843" s="199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7"/>
      <c r="Z844" s="354"/>
      <c r="AA844" s="198"/>
      <c r="AB844" s="198"/>
      <c r="AC844" s="198"/>
      <c r="AD844" s="198"/>
      <c r="AE844" s="198"/>
      <c r="AF844" s="199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7"/>
      <c r="Z845" s="354"/>
      <c r="AA845" s="198"/>
      <c r="AB845" s="198"/>
      <c r="AC845" s="198"/>
      <c r="AD845" s="198"/>
      <c r="AE845" s="198"/>
      <c r="AF845" s="199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7"/>
      <c r="Z846" s="354"/>
      <c r="AA846" s="198"/>
      <c r="AB846" s="198"/>
      <c r="AC846" s="198"/>
      <c r="AD846" s="198"/>
      <c r="AE846" s="198"/>
      <c r="AF846" s="199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7"/>
      <c r="Z847" s="354"/>
      <c r="AA847" s="198"/>
      <c r="AB847" s="198"/>
      <c r="AC847" s="198"/>
      <c r="AD847" s="198"/>
      <c r="AE847" s="198"/>
      <c r="AF847" s="199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7"/>
      <c r="Z848" s="354"/>
      <c r="AA848" s="198"/>
      <c r="AB848" s="198"/>
      <c r="AC848" s="198"/>
      <c r="AD848" s="198"/>
      <c r="AE848" s="198"/>
      <c r="AF848" s="199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7"/>
      <c r="Z849" s="354"/>
      <c r="AA849" s="198"/>
      <c r="AB849" s="198"/>
      <c r="AC849" s="198"/>
      <c r="AD849" s="198"/>
      <c r="AE849" s="198"/>
      <c r="AF849" s="199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7"/>
      <c r="Z850" s="354"/>
      <c r="AA850" s="198"/>
      <c r="AB850" s="198"/>
      <c r="AC850" s="198"/>
      <c r="AD850" s="198"/>
      <c r="AE850" s="198"/>
      <c r="AF850" s="199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7"/>
      <c r="Z851" s="354"/>
      <c r="AA851" s="198"/>
      <c r="AB851" s="198"/>
      <c r="AC851" s="198"/>
      <c r="AD851" s="198"/>
      <c r="AE851" s="198"/>
      <c r="AF851" s="199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7"/>
      <c r="Z852" s="354"/>
      <c r="AA852" s="198"/>
      <c r="AB852" s="198"/>
      <c r="AC852" s="198"/>
      <c r="AD852" s="198"/>
      <c r="AE852" s="198"/>
      <c r="AF852" s="199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7"/>
      <c r="Z853" s="354"/>
      <c r="AA853" s="198"/>
      <c r="AB853" s="198"/>
      <c r="AC853" s="198"/>
      <c r="AD853" s="198"/>
      <c r="AE853" s="198"/>
      <c r="AF853" s="199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7"/>
      <c r="Z854" s="354"/>
      <c r="AA854" s="198"/>
      <c r="AB854" s="198"/>
      <c r="AC854" s="198"/>
      <c r="AD854" s="198"/>
      <c r="AE854" s="198"/>
      <c r="AF854" s="199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7"/>
      <c r="Z855" s="354"/>
      <c r="AA855" s="198"/>
      <c r="AB855" s="198"/>
      <c r="AC855" s="198"/>
      <c r="AD855" s="198"/>
      <c r="AE855" s="198"/>
      <c r="AF855" s="199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7"/>
      <c r="Z856" s="354"/>
      <c r="AA856" s="198"/>
      <c r="AB856" s="198"/>
      <c r="AC856" s="198"/>
      <c r="AD856" s="198"/>
      <c r="AE856" s="198"/>
      <c r="AF856" s="199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7"/>
      <c r="Z857" s="354"/>
      <c r="AA857" s="198"/>
      <c r="AB857" s="198"/>
      <c r="AC857" s="198"/>
      <c r="AD857" s="198"/>
      <c r="AE857" s="198"/>
      <c r="AF857" s="199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7"/>
      <c r="Z858" s="354"/>
      <c r="AA858" s="198"/>
      <c r="AB858" s="198"/>
      <c r="AC858" s="198"/>
      <c r="AD858" s="198"/>
      <c r="AE858" s="198"/>
      <c r="AF858" s="199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7"/>
      <c r="Z859" s="354"/>
      <c r="AA859" s="198"/>
      <c r="AB859" s="198"/>
      <c r="AC859" s="198"/>
      <c r="AD859" s="198"/>
      <c r="AE859" s="198"/>
      <c r="AF859" s="199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7"/>
      <c r="Z860" s="354"/>
      <c r="AA860" s="198"/>
      <c r="AB860" s="198"/>
      <c r="AC860" s="198"/>
      <c r="AD860" s="198"/>
      <c r="AE860" s="198"/>
      <c r="AF860" s="199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7"/>
      <c r="Z861" s="354"/>
      <c r="AA861" s="198"/>
      <c r="AB861" s="198"/>
      <c r="AC861" s="198"/>
      <c r="AD861" s="198"/>
      <c r="AE861" s="198"/>
      <c r="AF861" s="199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7"/>
      <c r="Z862" s="354"/>
      <c r="AA862" s="198"/>
      <c r="AB862" s="198"/>
      <c r="AC862" s="198"/>
      <c r="AD862" s="198"/>
      <c r="AE862" s="198"/>
      <c r="AF862" s="199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7"/>
      <c r="Z863" s="354"/>
      <c r="AA863" s="198"/>
      <c r="AB863" s="198"/>
      <c r="AC863" s="198"/>
      <c r="AD863" s="198"/>
      <c r="AE863" s="198"/>
      <c r="AF863" s="199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7"/>
      <c r="Z864" s="354"/>
      <c r="AA864" s="198"/>
      <c r="AB864" s="198"/>
      <c r="AC864" s="198"/>
      <c r="AD864" s="198"/>
      <c r="AE864" s="198"/>
      <c r="AF864" s="199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7"/>
      <c r="Z865" s="354"/>
      <c r="AA865" s="198"/>
      <c r="AB865" s="198"/>
      <c r="AC865" s="198"/>
      <c r="AD865" s="198"/>
      <c r="AE865" s="198"/>
      <c r="AF865" s="199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7"/>
      <c r="Z866" s="354"/>
      <c r="AA866" s="198"/>
      <c r="AB866" s="198"/>
      <c r="AC866" s="198"/>
      <c r="AD866" s="198"/>
      <c r="AE866" s="198"/>
      <c r="AF866" s="199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7"/>
      <c r="Z867" s="354"/>
      <c r="AA867" s="198"/>
      <c r="AB867" s="198"/>
      <c r="AC867" s="198"/>
      <c r="AD867" s="198"/>
      <c r="AE867" s="198"/>
      <c r="AF867" s="199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7"/>
      <c r="Z868" s="354"/>
      <c r="AA868" s="198"/>
      <c r="AB868" s="198"/>
      <c r="AC868" s="198"/>
      <c r="AD868" s="198"/>
      <c r="AE868" s="198"/>
      <c r="AF868" s="199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7"/>
      <c r="Z869" s="354"/>
      <c r="AA869" s="198"/>
      <c r="AB869" s="198"/>
      <c r="AC869" s="198"/>
      <c r="AD869" s="198"/>
      <c r="AE869" s="198"/>
      <c r="AF869" s="199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7"/>
      <c r="Z870" s="354"/>
      <c r="AA870" s="198"/>
      <c r="AB870" s="198"/>
      <c r="AC870" s="198"/>
      <c r="AD870" s="198"/>
      <c r="AE870" s="198"/>
      <c r="AF870" s="199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7"/>
      <c r="Z871" s="354"/>
      <c r="AA871" s="198"/>
      <c r="AB871" s="198"/>
      <c r="AC871" s="198"/>
      <c r="AD871" s="198"/>
      <c r="AE871" s="198"/>
      <c r="AF871" s="199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7"/>
      <c r="Z872" s="354"/>
      <c r="AA872" s="198"/>
      <c r="AB872" s="198"/>
      <c r="AC872" s="198"/>
      <c r="AD872" s="198"/>
      <c r="AE872" s="198"/>
      <c r="AF872" s="199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7"/>
      <c r="Z873" s="354"/>
      <c r="AA873" s="198"/>
      <c r="AB873" s="198"/>
      <c r="AC873" s="198"/>
      <c r="AD873" s="198"/>
      <c r="AE873" s="198"/>
      <c r="AF873" s="199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7"/>
      <c r="Z874" s="354"/>
      <c r="AA874" s="198"/>
      <c r="AB874" s="198"/>
      <c r="AC874" s="198"/>
      <c r="AD874" s="198"/>
      <c r="AE874" s="198"/>
      <c r="AF874" s="199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7"/>
      <c r="Z875" s="354"/>
      <c r="AA875" s="198"/>
      <c r="AB875" s="198"/>
      <c r="AC875" s="198"/>
      <c r="AD875" s="198"/>
      <c r="AE875" s="198"/>
      <c r="AF875" s="199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7"/>
      <c r="Z876" s="354"/>
      <c r="AA876" s="198"/>
      <c r="AB876" s="198"/>
      <c r="AC876" s="198"/>
      <c r="AD876" s="198"/>
      <c r="AE876" s="198"/>
      <c r="AF876" s="199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7"/>
      <c r="Z877" s="354"/>
      <c r="AA877" s="198"/>
      <c r="AB877" s="198"/>
      <c r="AC877" s="198"/>
      <c r="AD877" s="198"/>
      <c r="AE877" s="198"/>
      <c r="AF877" s="199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7"/>
      <c r="Z878" s="354"/>
      <c r="AA878" s="198"/>
      <c r="AB878" s="198"/>
      <c r="AC878" s="198"/>
      <c r="AD878" s="198"/>
      <c r="AE878" s="198"/>
      <c r="AF878" s="199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7"/>
      <c r="Z879" s="354"/>
      <c r="AA879" s="198"/>
      <c r="AB879" s="198"/>
      <c r="AC879" s="198"/>
      <c r="AD879" s="198"/>
      <c r="AE879" s="198"/>
      <c r="AF879" s="199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7"/>
      <c r="Z880" s="354"/>
      <c r="AA880" s="198"/>
      <c r="AB880" s="198"/>
      <c r="AC880" s="198"/>
      <c r="AD880" s="198"/>
      <c r="AE880" s="198"/>
      <c r="AF880" s="199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7"/>
      <c r="Z881" s="354"/>
      <c r="AA881" s="198"/>
      <c r="AB881" s="198"/>
      <c r="AC881" s="198"/>
      <c r="AD881" s="198"/>
      <c r="AE881" s="198"/>
      <c r="AF881" s="199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7"/>
      <c r="Z882" s="354"/>
      <c r="AA882" s="198"/>
      <c r="AB882" s="198"/>
      <c r="AC882" s="198"/>
      <c r="AD882" s="198"/>
      <c r="AE882" s="198"/>
      <c r="AF882" s="199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7"/>
      <c r="Z883" s="354"/>
      <c r="AA883" s="198"/>
      <c r="AB883" s="198"/>
      <c r="AC883" s="198"/>
      <c r="AD883" s="198"/>
      <c r="AE883" s="198"/>
      <c r="AF883" s="199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7"/>
      <c r="Z884" s="354"/>
      <c r="AA884" s="198"/>
      <c r="AB884" s="198"/>
      <c r="AC884" s="198"/>
      <c r="AD884" s="198"/>
      <c r="AE884" s="198"/>
      <c r="AF884" s="199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7"/>
      <c r="Z885" s="354"/>
      <c r="AA885" s="198"/>
      <c r="AB885" s="198"/>
      <c r="AC885" s="198"/>
      <c r="AD885" s="198"/>
      <c r="AE885" s="198"/>
      <c r="AF885" s="199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7"/>
      <c r="Z886" s="354"/>
      <c r="AA886" s="198"/>
      <c r="AB886" s="198"/>
      <c r="AC886" s="198"/>
      <c r="AD886" s="198"/>
      <c r="AE886" s="198"/>
      <c r="AF886" s="199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7"/>
      <c r="Z887" s="354"/>
      <c r="AA887" s="198"/>
      <c r="AB887" s="198"/>
      <c r="AC887" s="198"/>
      <c r="AD887" s="198"/>
      <c r="AE887" s="198"/>
      <c r="AF887" s="199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7"/>
      <c r="Z888" s="354"/>
      <c r="AA888" s="198"/>
      <c r="AB888" s="198"/>
      <c r="AC888" s="198"/>
      <c r="AD888" s="198"/>
      <c r="AE888" s="198"/>
      <c r="AF888" s="199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7"/>
      <c r="Z889" s="354"/>
      <c r="AA889" s="198"/>
      <c r="AB889" s="198"/>
      <c r="AC889" s="198"/>
      <c r="AD889" s="198"/>
      <c r="AE889" s="198"/>
      <c r="AF889" s="199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7"/>
      <c r="Z890" s="354"/>
      <c r="AA890" s="198"/>
      <c r="AB890" s="198"/>
      <c r="AC890" s="198"/>
      <c r="AD890" s="198"/>
      <c r="AE890" s="198"/>
      <c r="AF890" s="199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7"/>
      <c r="Z891" s="354"/>
      <c r="AA891" s="198"/>
      <c r="AB891" s="198"/>
      <c r="AC891" s="198"/>
      <c r="AD891" s="198"/>
      <c r="AE891" s="198"/>
      <c r="AF891" s="199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7"/>
      <c r="Z892" s="354"/>
      <c r="AA892" s="198"/>
      <c r="AB892" s="198"/>
      <c r="AC892" s="198"/>
      <c r="AD892" s="198"/>
      <c r="AE892" s="198"/>
      <c r="AF892" s="199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7"/>
      <c r="Z893" s="354"/>
      <c r="AA893" s="198"/>
      <c r="AB893" s="198"/>
      <c r="AC893" s="198"/>
      <c r="AD893" s="198"/>
      <c r="AE893" s="198"/>
      <c r="AF893" s="199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7"/>
      <c r="Z894" s="354"/>
      <c r="AA894" s="198"/>
      <c r="AB894" s="198"/>
      <c r="AC894" s="198"/>
      <c r="AD894" s="198"/>
      <c r="AE894" s="198"/>
      <c r="AF894" s="199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7"/>
      <c r="Z895" s="354"/>
      <c r="AA895" s="198"/>
      <c r="AB895" s="198"/>
      <c r="AC895" s="198"/>
      <c r="AD895" s="198"/>
      <c r="AE895" s="198"/>
      <c r="AF895" s="199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7"/>
      <c r="Z896" s="354"/>
      <c r="AA896" s="198"/>
      <c r="AB896" s="198"/>
      <c r="AC896" s="198"/>
      <c r="AD896" s="198"/>
      <c r="AE896" s="198"/>
      <c r="AF896" s="199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7"/>
      <c r="Z897" s="354"/>
      <c r="AA897" s="198"/>
      <c r="AB897" s="198"/>
      <c r="AC897" s="198"/>
      <c r="AD897" s="198"/>
      <c r="AE897" s="198"/>
      <c r="AF897" s="199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7"/>
      <c r="Z898" s="354"/>
      <c r="AA898" s="198"/>
      <c r="AB898" s="198"/>
      <c r="AC898" s="198"/>
      <c r="AD898" s="198"/>
      <c r="AE898" s="198"/>
      <c r="AF898" s="199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7"/>
      <c r="Z899" s="354"/>
      <c r="AA899" s="198"/>
      <c r="AB899" s="198"/>
      <c r="AC899" s="198"/>
      <c r="AD899" s="198"/>
      <c r="AE899" s="198"/>
      <c r="AF899" s="199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7"/>
      <c r="Z900" s="354"/>
      <c r="AA900" s="198"/>
      <c r="AB900" s="198"/>
      <c r="AC900" s="198"/>
      <c r="AD900" s="198"/>
      <c r="AE900" s="198"/>
      <c r="AF900" s="199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7"/>
      <c r="Z901" s="354"/>
      <c r="AA901" s="198"/>
      <c r="AB901" s="198"/>
      <c r="AC901" s="198"/>
      <c r="AD901" s="198"/>
      <c r="AE901" s="198"/>
      <c r="AF901" s="199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7"/>
      <c r="Z902" s="354"/>
      <c r="AA902" s="198"/>
      <c r="AB902" s="198"/>
      <c r="AC902" s="198"/>
      <c r="AD902" s="198"/>
      <c r="AE902" s="198"/>
      <c r="AF902" s="199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7"/>
      <c r="Z903" s="354"/>
      <c r="AA903" s="198"/>
      <c r="AB903" s="198"/>
      <c r="AC903" s="198"/>
      <c r="AD903" s="198"/>
      <c r="AE903" s="198"/>
      <c r="AF903" s="199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7"/>
      <c r="Z904" s="354"/>
      <c r="AA904" s="198"/>
      <c r="AB904" s="198"/>
      <c r="AC904" s="198"/>
      <c r="AD904" s="198"/>
      <c r="AE904" s="198"/>
      <c r="AF904" s="199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7"/>
      <c r="Z905" s="354"/>
      <c r="AA905" s="198"/>
      <c r="AB905" s="198"/>
      <c r="AC905" s="198"/>
      <c r="AD905" s="198"/>
      <c r="AE905" s="198"/>
      <c r="AF905" s="199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7"/>
      <c r="Z906" s="354"/>
      <c r="AA906" s="198"/>
      <c r="AB906" s="198"/>
      <c r="AC906" s="198"/>
      <c r="AD906" s="198"/>
      <c r="AE906" s="198"/>
      <c r="AF906" s="199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7"/>
      <c r="Z907" s="354"/>
      <c r="AA907" s="198"/>
      <c r="AB907" s="198"/>
      <c r="AC907" s="198"/>
      <c r="AD907" s="198"/>
      <c r="AE907" s="198"/>
      <c r="AF907" s="199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7"/>
      <c r="Z908" s="354"/>
      <c r="AA908" s="198"/>
      <c r="AB908" s="198"/>
      <c r="AC908" s="198"/>
      <c r="AD908" s="198"/>
      <c r="AE908" s="198"/>
      <c r="AF908" s="199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7"/>
      <c r="Z909" s="354"/>
      <c r="AA909" s="198"/>
      <c r="AB909" s="198"/>
      <c r="AC909" s="198"/>
      <c r="AD909" s="198"/>
      <c r="AE909" s="198"/>
      <c r="AF909" s="199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7"/>
      <c r="Z910" s="354"/>
      <c r="AA910" s="198"/>
      <c r="AB910" s="198"/>
      <c r="AC910" s="198"/>
      <c r="AD910" s="198"/>
      <c r="AE910" s="198"/>
      <c r="AF910" s="199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7"/>
      <c r="Z911" s="354"/>
      <c r="AA911" s="198"/>
      <c r="AB911" s="198"/>
      <c r="AC911" s="198"/>
      <c r="AD911" s="198"/>
      <c r="AE911" s="198"/>
      <c r="AF911" s="199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7"/>
      <c r="Z912" s="354"/>
      <c r="AA912" s="198"/>
      <c r="AB912" s="198"/>
      <c r="AC912" s="198"/>
      <c r="AD912" s="198"/>
      <c r="AE912" s="198"/>
      <c r="AF912" s="199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7"/>
      <c r="Z913" s="354"/>
      <c r="AA913" s="198"/>
      <c r="AB913" s="198"/>
      <c r="AC913" s="198"/>
      <c r="AD913" s="198"/>
      <c r="AE913" s="198"/>
      <c r="AF913" s="199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7"/>
      <c r="Z914" s="354"/>
      <c r="AA914" s="198"/>
      <c r="AB914" s="198"/>
      <c r="AC914" s="198"/>
      <c r="AD914" s="198"/>
      <c r="AE914" s="198"/>
      <c r="AF914" s="199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7"/>
      <c r="Z915" s="354"/>
      <c r="AA915" s="198"/>
      <c r="AB915" s="198"/>
      <c r="AC915" s="198"/>
      <c r="AD915" s="198"/>
      <c r="AE915" s="198"/>
      <c r="AF915" s="199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7"/>
      <c r="Z916" s="354"/>
      <c r="AA916" s="198"/>
      <c r="AB916" s="198"/>
      <c r="AC916" s="198"/>
      <c r="AD916" s="198"/>
      <c r="AE916" s="198"/>
      <c r="AF916" s="199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7"/>
      <c r="Z917" s="354"/>
      <c r="AA917" s="198"/>
      <c r="AB917" s="198"/>
      <c r="AC917" s="198"/>
      <c r="AD917" s="198"/>
      <c r="AE917" s="198"/>
      <c r="AF917" s="199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7"/>
      <c r="Z918" s="354"/>
      <c r="AA918" s="198"/>
      <c r="AB918" s="198"/>
      <c r="AC918" s="198"/>
      <c r="AD918" s="198"/>
      <c r="AE918" s="198"/>
      <c r="AF918" s="199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7"/>
      <c r="Z919" s="354"/>
      <c r="AA919" s="198"/>
      <c r="AB919" s="198"/>
      <c r="AC919" s="198"/>
      <c r="AD919" s="198"/>
      <c r="AE919" s="198"/>
      <c r="AF919" s="199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7"/>
      <c r="Z920" s="354"/>
      <c r="AA920" s="198"/>
      <c r="AB920" s="198"/>
      <c r="AC920" s="198"/>
      <c r="AD920" s="198"/>
      <c r="AE920" s="198"/>
      <c r="AF920" s="199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7"/>
      <c r="Z921" s="354"/>
      <c r="AA921" s="198"/>
      <c r="AB921" s="198"/>
      <c r="AC921" s="198"/>
      <c r="AD921" s="198"/>
      <c r="AE921" s="198"/>
      <c r="AF921" s="199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7"/>
      <c r="Z922" s="354"/>
      <c r="AA922" s="198"/>
      <c r="AB922" s="198"/>
      <c r="AC922" s="198"/>
      <c r="AD922" s="198"/>
      <c r="AE922" s="198"/>
      <c r="AF922" s="199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7"/>
      <c r="Z923" s="354"/>
      <c r="AA923" s="198"/>
      <c r="AB923" s="198"/>
      <c r="AC923" s="198"/>
      <c r="AD923" s="198"/>
      <c r="AE923" s="198"/>
      <c r="AF923" s="199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7"/>
      <c r="Z924" s="354"/>
      <c r="AA924" s="198"/>
      <c r="AB924" s="198"/>
      <c r="AC924" s="198"/>
      <c r="AD924" s="198"/>
      <c r="AE924" s="198"/>
      <c r="AF924" s="199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7"/>
      <c r="Z925" s="354"/>
      <c r="AA925" s="198"/>
      <c r="AB925" s="198"/>
      <c r="AC925" s="198"/>
      <c r="AD925" s="198"/>
      <c r="AE925" s="198"/>
      <c r="AF925" s="199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7"/>
      <c r="Z926" s="354"/>
      <c r="AA926" s="198"/>
      <c r="AB926" s="198"/>
      <c r="AC926" s="198"/>
      <c r="AD926" s="198"/>
      <c r="AE926" s="198"/>
      <c r="AF926" s="199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7"/>
      <c r="Z927" s="354"/>
      <c r="AA927" s="198"/>
      <c r="AB927" s="198"/>
      <c r="AC927" s="198"/>
      <c r="AD927" s="198"/>
      <c r="AE927" s="198"/>
      <c r="AF927" s="199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7"/>
      <c r="Z928" s="354"/>
      <c r="AA928" s="198"/>
      <c r="AB928" s="198"/>
      <c r="AC928" s="198"/>
      <c r="AD928" s="198"/>
      <c r="AE928" s="198"/>
      <c r="AF928" s="199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7"/>
      <c r="Z929" s="354"/>
      <c r="AA929" s="198"/>
      <c r="AB929" s="198"/>
      <c r="AC929" s="198"/>
      <c r="AD929" s="198"/>
      <c r="AE929" s="198"/>
      <c r="AF929" s="199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7"/>
      <c r="Z930" s="354"/>
      <c r="AA930" s="198"/>
      <c r="AB930" s="198"/>
      <c r="AC930" s="198"/>
      <c r="AD930" s="198"/>
      <c r="AE930" s="198"/>
      <c r="AF930" s="199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7"/>
      <c r="Z931" s="354"/>
      <c r="AA931" s="198"/>
      <c r="AB931" s="198"/>
      <c r="AC931" s="198"/>
      <c r="AD931" s="198"/>
      <c r="AE931" s="198"/>
      <c r="AF931" s="199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7"/>
      <c r="Z932" s="354"/>
      <c r="AA932" s="198"/>
      <c r="AB932" s="198"/>
      <c r="AC932" s="198"/>
      <c r="AD932" s="198"/>
      <c r="AE932" s="198"/>
      <c r="AF932" s="199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7"/>
      <c r="Z933" s="354"/>
      <c r="AA933" s="198"/>
      <c r="AB933" s="198"/>
      <c r="AC933" s="198"/>
      <c r="AD933" s="198"/>
      <c r="AE933" s="198"/>
      <c r="AF933" s="199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7"/>
      <c r="Z934" s="354"/>
      <c r="AA934" s="198"/>
      <c r="AB934" s="198"/>
      <c r="AC934" s="198"/>
      <c r="AD934" s="198"/>
      <c r="AE934" s="198"/>
      <c r="AF934" s="199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7"/>
      <c r="Z935" s="354"/>
      <c r="AA935" s="198"/>
      <c r="AB935" s="198"/>
      <c r="AC935" s="198"/>
      <c r="AD935" s="198"/>
      <c r="AE935" s="198"/>
      <c r="AF935" s="199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7"/>
      <c r="Z936" s="354"/>
      <c r="AA936" s="198"/>
      <c r="AB936" s="198"/>
      <c r="AC936" s="198"/>
      <c r="AD936" s="198"/>
      <c r="AE936" s="198"/>
      <c r="AF936" s="199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7"/>
      <c r="Z937" s="354"/>
      <c r="AA937" s="198"/>
      <c r="AB937" s="198"/>
      <c r="AC937" s="198"/>
      <c r="AD937" s="198"/>
      <c r="AE937" s="198"/>
      <c r="AF937" s="199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7"/>
      <c r="Z938" s="354"/>
      <c r="AA938" s="198"/>
      <c r="AB938" s="198"/>
      <c r="AC938" s="198"/>
      <c r="AD938" s="198"/>
      <c r="AE938" s="198"/>
      <c r="AF938" s="199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7"/>
      <c r="Z939" s="354"/>
      <c r="AA939" s="198"/>
      <c r="AB939" s="198"/>
      <c r="AC939" s="198"/>
      <c r="AD939" s="198"/>
      <c r="AE939" s="198"/>
      <c r="AF939" s="199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7"/>
      <c r="Z940" s="354"/>
      <c r="AA940" s="198"/>
      <c r="AB940" s="198"/>
      <c r="AC940" s="198"/>
      <c r="AD940" s="198"/>
      <c r="AE940" s="198"/>
      <c r="AF940" s="199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7"/>
      <c r="Z941" s="354"/>
      <c r="AA941" s="198"/>
      <c r="AB941" s="198"/>
      <c r="AC941" s="198"/>
      <c r="AD941" s="198"/>
      <c r="AE941" s="198"/>
      <c r="AF941" s="199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7"/>
      <c r="Z942" s="354"/>
      <c r="AA942" s="198"/>
      <c r="AB942" s="198"/>
      <c r="AC942" s="198"/>
      <c r="AD942" s="198"/>
      <c r="AE942" s="198"/>
      <c r="AF942" s="199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7"/>
      <c r="Z943" s="354"/>
      <c r="AA943" s="198"/>
      <c r="AB943" s="198"/>
      <c r="AC943" s="198"/>
      <c r="AD943" s="198"/>
      <c r="AE943" s="198"/>
      <c r="AF943" s="199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7"/>
      <c r="Z944" s="354"/>
      <c r="AA944" s="198"/>
      <c r="AB944" s="198"/>
      <c r="AC944" s="198"/>
      <c r="AD944" s="198"/>
      <c r="AE944" s="198"/>
      <c r="AF944" s="199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7"/>
      <c r="Z945" s="354"/>
      <c r="AA945" s="198"/>
      <c r="AB945" s="198"/>
      <c r="AC945" s="198"/>
      <c r="AD945" s="198"/>
      <c r="AE945" s="198"/>
      <c r="AF945" s="199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7"/>
      <c r="Z946" s="354"/>
      <c r="AA946" s="198"/>
      <c r="AB946" s="198"/>
      <c r="AC946" s="198"/>
      <c r="AD946" s="198"/>
      <c r="AE946" s="198"/>
      <c r="AF946" s="199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7"/>
      <c r="Z947" s="354"/>
      <c r="AA947" s="198"/>
      <c r="AB947" s="198"/>
      <c r="AC947" s="198"/>
      <c r="AD947" s="198"/>
      <c r="AE947" s="198"/>
      <c r="AF947" s="199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7"/>
      <c r="Z948" s="354"/>
      <c r="AA948" s="198"/>
      <c r="AB948" s="198"/>
      <c r="AC948" s="198"/>
      <c r="AD948" s="198"/>
      <c r="AE948" s="198"/>
      <c r="AF948" s="199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7"/>
      <c r="Z949" s="354"/>
      <c r="AA949" s="198"/>
      <c r="AB949" s="198"/>
      <c r="AC949" s="198"/>
      <c r="AD949" s="198"/>
      <c r="AE949" s="198"/>
      <c r="AF949" s="199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7"/>
      <c r="Z950" s="354"/>
      <c r="AA950" s="198"/>
      <c r="AB950" s="198"/>
      <c r="AC950" s="198"/>
      <c r="AD950" s="198"/>
      <c r="AE950" s="198"/>
      <c r="AF950" s="199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7"/>
      <c r="Z951" s="354"/>
      <c r="AA951" s="198"/>
      <c r="AB951" s="198"/>
      <c r="AC951" s="198"/>
      <c r="AD951" s="198"/>
      <c r="AE951" s="198"/>
      <c r="AF951" s="199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7"/>
      <c r="Z952" s="354"/>
      <c r="AA952" s="198"/>
      <c r="AB952" s="198"/>
      <c r="AC952" s="198"/>
      <c r="AD952" s="198"/>
      <c r="AE952" s="198"/>
      <c r="AF952" s="199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7"/>
      <c r="Z953" s="354"/>
      <c r="AA953" s="198"/>
      <c r="AB953" s="198"/>
      <c r="AC953" s="198"/>
      <c r="AD953" s="198"/>
      <c r="AE953" s="198"/>
      <c r="AF953" s="199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7"/>
      <c r="Z954" s="354"/>
      <c r="AA954" s="198"/>
      <c r="AB954" s="198"/>
      <c r="AC954" s="198"/>
      <c r="AD954" s="198"/>
      <c r="AE954" s="198"/>
      <c r="AF954" s="199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7"/>
      <c r="Z955" s="354"/>
      <c r="AA955" s="198"/>
      <c r="AB955" s="198"/>
      <c r="AC955" s="198"/>
      <c r="AD955" s="198"/>
      <c r="AE955" s="198"/>
      <c r="AF955" s="199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7"/>
      <c r="Z956" s="354"/>
      <c r="AA956" s="198"/>
      <c r="AB956" s="198"/>
      <c r="AC956" s="198"/>
      <c r="AD956" s="198"/>
      <c r="AE956" s="198"/>
      <c r="AF956" s="199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7"/>
      <c r="Z957" s="354"/>
      <c r="AA957" s="198"/>
      <c r="AB957" s="198"/>
      <c r="AC957" s="198"/>
      <c r="AD957" s="198"/>
      <c r="AE957" s="198"/>
      <c r="AF957" s="199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7"/>
      <c r="Z958" s="354"/>
      <c r="AA958" s="198"/>
      <c r="AB958" s="198"/>
      <c r="AC958" s="198"/>
      <c r="AD958" s="198"/>
      <c r="AE958" s="198"/>
      <c r="AF958" s="199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7"/>
      <c r="Z959" s="354"/>
      <c r="AA959" s="198"/>
      <c r="AB959" s="198"/>
      <c r="AC959" s="198"/>
      <c r="AD959" s="198"/>
      <c r="AE959" s="198"/>
      <c r="AF959" s="199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7"/>
      <c r="Z960" s="354"/>
      <c r="AA960" s="198"/>
      <c r="AB960" s="198"/>
      <c r="AC960" s="198"/>
      <c r="AD960" s="198"/>
      <c r="AE960" s="198"/>
      <c r="AF960" s="199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7"/>
      <c r="Z961" s="354"/>
      <c r="AA961" s="198"/>
      <c r="AB961" s="198"/>
      <c r="AC961" s="198"/>
      <c r="AD961" s="198"/>
      <c r="AE961" s="198"/>
      <c r="AF961" s="199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7"/>
      <c r="Z962" s="354"/>
      <c r="AA962" s="198"/>
      <c r="AB962" s="198"/>
      <c r="AC962" s="198"/>
      <c r="AD962" s="198"/>
      <c r="AE962" s="198"/>
      <c r="AF962" s="199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7"/>
      <c r="Z963" s="354"/>
      <c r="AA963" s="198"/>
      <c r="AB963" s="198"/>
      <c r="AC963" s="198"/>
      <c r="AD963" s="198"/>
      <c r="AE963" s="198"/>
      <c r="AF963" s="199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7"/>
      <c r="Z964" s="354"/>
      <c r="AA964" s="198"/>
      <c r="AB964" s="198"/>
      <c r="AC964" s="198"/>
      <c r="AD964" s="198"/>
      <c r="AE964" s="198"/>
      <c r="AF964" s="199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7"/>
      <c r="Z965" s="354"/>
      <c r="AA965" s="198"/>
      <c r="AB965" s="198"/>
      <c r="AC965" s="198"/>
      <c r="AD965" s="198"/>
      <c r="AE965" s="198"/>
      <c r="AF965" s="199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7"/>
      <c r="Z966" s="354"/>
      <c r="AA966" s="198"/>
      <c r="AB966" s="198"/>
      <c r="AC966" s="198"/>
      <c r="AD966" s="198"/>
      <c r="AE966" s="198"/>
      <c r="AF966" s="199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7"/>
      <c r="Z967" s="354"/>
      <c r="AA967" s="198"/>
      <c r="AB967" s="198"/>
      <c r="AC967" s="198"/>
      <c r="AD967" s="198"/>
      <c r="AE967" s="198"/>
      <c r="AF967" s="199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7"/>
      <c r="Z968" s="354"/>
      <c r="AA968" s="198"/>
      <c r="AB968" s="198"/>
      <c r="AC968" s="198"/>
      <c r="AD968" s="198"/>
      <c r="AE968" s="198"/>
      <c r="AF968" s="199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7"/>
      <c r="Z969" s="354"/>
      <c r="AA969" s="198"/>
      <c r="AB969" s="198"/>
      <c r="AC969" s="198"/>
      <c r="AD969" s="198"/>
      <c r="AE969" s="198"/>
      <c r="AF969" s="199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7"/>
      <c r="Z970" s="354"/>
      <c r="AA970" s="198"/>
      <c r="AB970" s="198"/>
      <c r="AC970" s="198"/>
      <c r="AD970" s="198"/>
      <c r="AE970" s="198"/>
      <c r="AF970" s="199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7"/>
      <c r="Z971" s="354"/>
      <c r="AA971" s="198"/>
      <c r="AB971" s="198"/>
      <c r="AC971" s="198"/>
      <c r="AD971" s="198"/>
      <c r="AE971" s="198"/>
      <c r="AF971" s="199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7"/>
      <c r="Z972" s="354"/>
      <c r="AA972" s="198"/>
      <c r="AB972" s="198"/>
      <c r="AC972" s="198"/>
      <c r="AD972" s="198"/>
      <c r="AE972" s="198"/>
      <c r="AF972" s="199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7"/>
      <c r="Z973" s="354"/>
      <c r="AA973" s="198"/>
      <c r="AB973" s="198"/>
      <c r="AC973" s="198"/>
      <c r="AD973" s="198"/>
      <c r="AE973" s="198"/>
      <c r="AF973" s="199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7"/>
      <c r="Z974" s="354"/>
      <c r="AA974" s="198"/>
      <c r="AB974" s="198"/>
      <c r="AC974" s="198"/>
      <c r="AD974" s="198"/>
      <c r="AE974" s="198"/>
      <c r="AF974" s="199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7"/>
      <c r="Z975" s="354"/>
      <c r="AA975" s="198"/>
      <c r="AB975" s="198"/>
      <c r="AC975" s="198"/>
      <c r="AD975" s="198"/>
      <c r="AE975" s="198"/>
      <c r="AF975" s="199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7"/>
      <c r="Z976" s="354"/>
      <c r="AA976" s="198"/>
      <c r="AB976" s="198"/>
      <c r="AC976" s="198"/>
      <c r="AD976" s="198"/>
      <c r="AE976" s="198"/>
      <c r="AF976" s="199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7"/>
      <c r="Z977" s="354"/>
      <c r="AA977" s="198"/>
      <c r="AB977" s="198"/>
      <c r="AC977" s="198"/>
      <c r="AD977" s="198"/>
      <c r="AE977" s="198"/>
      <c r="AF977" s="199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7"/>
      <c r="Z978" s="354"/>
      <c r="AA978" s="198"/>
      <c r="AB978" s="198"/>
      <c r="AC978" s="198"/>
      <c r="AD978" s="198"/>
      <c r="AE978" s="198"/>
      <c r="AF978" s="199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7"/>
      <c r="Z979" s="354"/>
      <c r="AA979" s="198"/>
      <c r="AB979" s="198"/>
      <c r="AC979" s="198"/>
      <c r="AD979" s="198"/>
      <c r="AE979" s="198"/>
      <c r="AF979" s="199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7"/>
      <c r="Z980" s="354"/>
      <c r="AA980" s="198"/>
      <c r="AB980" s="198"/>
      <c r="AC980" s="198"/>
      <c r="AD980" s="198"/>
      <c r="AE980" s="198"/>
      <c r="AF980" s="199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7"/>
      <c r="Z981" s="354"/>
      <c r="AA981" s="198"/>
      <c r="AB981" s="198"/>
      <c r="AC981" s="198"/>
      <c r="AD981" s="198"/>
      <c r="AE981" s="198"/>
      <c r="AF981" s="199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7"/>
      <c r="Z982" s="354"/>
      <c r="AA982" s="198"/>
      <c r="AB982" s="198"/>
      <c r="AC982" s="198"/>
      <c r="AD982" s="198"/>
      <c r="AE982" s="198"/>
      <c r="AF982" s="199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7"/>
      <c r="Z983" s="354"/>
      <c r="AA983" s="198"/>
      <c r="AB983" s="198"/>
      <c r="AC983" s="198"/>
      <c r="AD983" s="198"/>
      <c r="AE983" s="198"/>
      <c r="AF983" s="199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7"/>
      <c r="Z984" s="354"/>
      <c r="AA984" s="198"/>
      <c r="AB984" s="198"/>
      <c r="AC984" s="198"/>
      <c r="AD984" s="198"/>
      <c r="AE984" s="198"/>
      <c r="AF984" s="199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7"/>
      <c r="Z985" s="354"/>
      <c r="AA985" s="198"/>
      <c r="AB985" s="198"/>
      <c r="AC985" s="198"/>
      <c r="AD985" s="198"/>
      <c r="AE985" s="198"/>
      <c r="AF985" s="199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7"/>
      <c r="Z986" s="354"/>
      <c r="AA986" s="198"/>
      <c r="AB986" s="198"/>
      <c r="AC986" s="198"/>
      <c r="AD986" s="198"/>
      <c r="AE986" s="198"/>
      <c r="AF986" s="199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7"/>
      <c r="Z987" s="354"/>
      <c r="AA987" s="198"/>
      <c r="AB987" s="198"/>
      <c r="AC987" s="198"/>
      <c r="AD987" s="198"/>
      <c r="AE987" s="198"/>
      <c r="AF987" s="199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7"/>
      <c r="Z988" s="354"/>
      <c r="AA988" s="198"/>
      <c r="AB988" s="198"/>
      <c r="AC988" s="198"/>
      <c r="AD988" s="198"/>
      <c r="AE988" s="198"/>
      <c r="AF988" s="199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7"/>
      <c r="Z989" s="354"/>
      <c r="AA989" s="198"/>
      <c r="AB989" s="198"/>
      <c r="AC989" s="198"/>
      <c r="AD989" s="198"/>
      <c r="AE989" s="198"/>
      <c r="AF989" s="199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7"/>
      <c r="Z990" s="354"/>
      <c r="AA990" s="198"/>
      <c r="AB990" s="198"/>
      <c r="AC990" s="198"/>
      <c r="AD990" s="198"/>
      <c r="AE990" s="198"/>
      <c r="AF990" s="199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7"/>
      <c r="Z991" s="354"/>
      <c r="AA991" s="198"/>
      <c r="AB991" s="198"/>
      <c r="AC991" s="198"/>
      <c r="AD991" s="198"/>
      <c r="AE991" s="198"/>
      <c r="AF991" s="199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7"/>
      <c r="Z992" s="354"/>
      <c r="AA992" s="198"/>
      <c r="AB992" s="198"/>
      <c r="AC992" s="198"/>
      <c r="AD992" s="198"/>
      <c r="AE992" s="198"/>
      <c r="AF992" s="199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7"/>
      <c r="Z993" s="354"/>
      <c r="AA993" s="198"/>
      <c r="AB993" s="198"/>
      <c r="AC993" s="198"/>
      <c r="AD993" s="198"/>
      <c r="AE993" s="198"/>
      <c r="AF993" s="199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7"/>
      <c r="Z994" s="354"/>
      <c r="AA994" s="198"/>
      <c r="AB994" s="198"/>
      <c r="AC994" s="198"/>
      <c r="AD994" s="198"/>
      <c r="AE994" s="198"/>
      <c r="AF994" s="199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7"/>
      <c r="Z995" s="354"/>
      <c r="AA995" s="198"/>
      <c r="AB995" s="198"/>
      <c r="AC995" s="198"/>
      <c r="AD995" s="198"/>
      <c r="AE995" s="198"/>
      <c r="AF995" s="199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7"/>
      <c r="Z996" s="354"/>
      <c r="AA996" s="198"/>
      <c r="AB996" s="198"/>
      <c r="AC996" s="198"/>
      <c r="AD996" s="198"/>
      <c r="AE996" s="198"/>
      <c r="AF996" s="199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7"/>
      <c r="Z997" s="354"/>
      <c r="AA997" s="198"/>
      <c r="AB997" s="198"/>
      <c r="AC997" s="198"/>
      <c r="AD997" s="198"/>
      <c r="AE997" s="198"/>
      <c r="AF997" s="199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7"/>
      <c r="Z998" s="354"/>
      <c r="AA998" s="198"/>
      <c r="AB998" s="198"/>
      <c r="AC998" s="198"/>
      <c r="AD998" s="198"/>
      <c r="AE998" s="198"/>
      <c r="AF998" s="199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7"/>
      <c r="Z999" s="354"/>
      <c r="AA999" s="198"/>
      <c r="AB999" s="198"/>
      <c r="AC999" s="198"/>
      <c r="AD999" s="198"/>
      <c r="AE999" s="198"/>
      <c r="AF999" s="199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7"/>
      <c r="Z1000" s="354"/>
      <c r="AA1000" s="198"/>
      <c r="AB1000" s="198"/>
      <c r="AC1000" s="198"/>
      <c r="AD1000" s="198"/>
      <c r="AE1000" s="198"/>
      <c r="AF1000" s="199"/>
      <c r="AH1000" s="200"/>
      <c r="AI1000" s="200"/>
    </row>
  </sheetData>
  <sheetProtection password="DF65" sheet="1" objects="1" scenarios="1"/>
  <mergeCells count="274">
    <mergeCell ref="AI1:AI7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19:A323"/>
    <mergeCell ref="B319:B323"/>
    <mergeCell ref="C319:C323"/>
    <mergeCell ref="A324:A328"/>
    <mergeCell ref="B324:B328"/>
    <mergeCell ref="C324:C328"/>
    <mergeCell ref="A309:A313"/>
    <mergeCell ref="A419:A423"/>
    <mergeCell ref="B419:B423"/>
    <mergeCell ref="C419:C423"/>
    <mergeCell ref="A314:A318"/>
    <mergeCell ref="B314:B318"/>
    <mergeCell ref="C314:C318"/>
    <mergeCell ref="B309:B313"/>
    <mergeCell ref="C309:C313"/>
    <mergeCell ref="C359:C363"/>
    <mergeCell ref="A364:A368"/>
    <mergeCell ref="A399:A403"/>
    <mergeCell ref="B399:B403"/>
    <mergeCell ref="C399:C403"/>
    <mergeCell ref="A389:A393"/>
    <mergeCell ref="B389:B393"/>
    <mergeCell ref="C389:C393"/>
    <mergeCell ref="A394:A398"/>
    <mergeCell ref="A424:A428"/>
    <mergeCell ref="B424:B428"/>
    <mergeCell ref="C424:C428"/>
    <mergeCell ref="A374:A378"/>
    <mergeCell ref="B374:B378"/>
    <mergeCell ref="C374:C378"/>
    <mergeCell ref="A414:A418"/>
    <mergeCell ref="B414:B418"/>
    <mergeCell ref="C414:C418"/>
    <mergeCell ref="A379:A383"/>
    <mergeCell ref="B379:B383"/>
    <mergeCell ref="C379:C383"/>
    <mergeCell ref="A384:A388"/>
    <mergeCell ref="A409:A413"/>
    <mergeCell ref="B409:B413"/>
    <mergeCell ref="C409:C413"/>
    <mergeCell ref="A404:A408"/>
    <mergeCell ref="B404:B408"/>
    <mergeCell ref="C404:C408"/>
    <mergeCell ref="B394:B398"/>
    <mergeCell ref="C394:C39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164:A168"/>
    <mergeCell ref="B164:B168"/>
    <mergeCell ref="C164:C168"/>
    <mergeCell ref="A264:A268"/>
    <mergeCell ref="B264:B268"/>
    <mergeCell ref="C264:C268"/>
    <mergeCell ref="A244:A248"/>
    <mergeCell ref="B244:B248"/>
    <mergeCell ref="C244:C248"/>
    <mergeCell ref="A234:A238"/>
    <mergeCell ref="B204:B208"/>
    <mergeCell ref="C204:C208"/>
    <mergeCell ref="A209:A213"/>
    <mergeCell ref="B209:B213"/>
    <mergeCell ref="C209:C213"/>
    <mergeCell ref="A194:A198"/>
    <mergeCell ref="B194:B198"/>
    <mergeCell ref="C194:C198"/>
    <mergeCell ref="A199:A203"/>
    <mergeCell ref="B199:B203"/>
    <mergeCell ref="C199:C203"/>
    <mergeCell ref="A184:A188"/>
    <mergeCell ref="B184:B188"/>
    <mergeCell ref="C184:C188"/>
    <mergeCell ref="A154:A158"/>
    <mergeCell ref="B154:B158"/>
    <mergeCell ref="C154:C158"/>
    <mergeCell ref="A159:A163"/>
    <mergeCell ref="B159:B163"/>
    <mergeCell ref="C159:C163"/>
    <mergeCell ref="A144:A148"/>
    <mergeCell ref="B144:B148"/>
    <mergeCell ref="C144:C148"/>
    <mergeCell ref="A149:A153"/>
    <mergeCell ref="B149:B153"/>
    <mergeCell ref="C149:C153"/>
    <mergeCell ref="A134:A138"/>
    <mergeCell ref="B134:B138"/>
    <mergeCell ref="C134:C138"/>
    <mergeCell ref="A139:A143"/>
    <mergeCell ref="B139:B143"/>
    <mergeCell ref="C139:C143"/>
    <mergeCell ref="A124:A128"/>
    <mergeCell ref="B124:B128"/>
    <mergeCell ref="C124:C128"/>
    <mergeCell ref="A129:A133"/>
    <mergeCell ref="B129:B133"/>
    <mergeCell ref="C129:C133"/>
    <mergeCell ref="A114:A118"/>
    <mergeCell ref="B114:B118"/>
    <mergeCell ref="C114:C118"/>
    <mergeCell ref="A119:A123"/>
    <mergeCell ref="B119:B123"/>
    <mergeCell ref="C119:C123"/>
    <mergeCell ref="A104:A108"/>
    <mergeCell ref="B104:B108"/>
    <mergeCell ref="C104:C108"/>
    <mergeCell ref="A109:A113"/>
    <mergeCell ref="B109:B113"/>
    <mergeCell ref="C109:C113"/>
    <mergeCell ref="A94:A98"/>
    <mergeCell ref="B94:B98"/>
    <mergeCell ref="C94:C98"/>
    <mergeCell ref="A99:A103"/>
    <mergeCell ref="B99:B103"/>
    <mergeCell ref="C99:C103"/>
    <mergeCell ref="A84:A88"/>
    <mergeCell ref="B84:B88"/>
    <mergeCell ref="C84:C88"/>
    <mergeCell ref="A89:A93"/>
    <mergeCell ref="B89:B93"/>
    <mergeCell ref="C89:C93"/>
    <mergeCell ref="A74:A78"/>
    <mergeCell ref="B74:B78"/>
    <mergeCell ref="C74:C78"/>
    <mergeCell ref="A79:A83"/>
    <mergeCell ref="B79:B83"/>
    <mergeCell ref="C79:C83"/>
    <mergeCell ref="A64:A68"/>
    <mergeCell ref="B64:B68"/>
    <mergeCell ref="C64:C68"/>
    <mergeCell ref="A69:A73"/>
    <mergeCell ref="B69:B73"/>
    <mergeCell ref="C69:C73"/>
    <mergeCell ref="A54:A58"/>
    <mergeCell ref="B54:B58"/>
    <mergeCell ref="C54:C58"/>
    <mergeCell ref="A59:A63"/>
    <mergeCell ref="B59:B63"/>
    <mergeCell ref="C59:C63"/>
    <mergeCell ref="A44:A48"/>
    <mergeCell ref="B44:B48"/>
    <mergeCell ref="C44:C48"/>
    <mergeCell ref="A49:A53"/>
    <mergeCell ref="B49:B53"/>
    <mergeCell ref="C49:C53"/>
    <mergeCell ref="A34:A38"/>
    <mergeCell ref="B34:B38"/>
    <mergeCell ref="C34:C38"/>
    <mergeCell ref="A39:A43"/>
    <mergeCell ref="B39:B43"/>
    <mergeCell ref="C39:C43"/>
    <mergeCell ref="B19:B23"/>
    <mergeCell ref="C19:C23"/>
    <mergeCell ref="A24:A28"/>
    <mergeCell ref="B24:B28"/>
    <mergeCell ref="C24:C28"/>
    <mergeCell ref="A29:A33"/>
    <mergeCell ref="B29:B33"/>
    <mergeCell ref="C29:C33"/>
    <mergeCell ref="A19:A23"/>
    <mergeCell ref="A9:A13"/>
    <mergeCell ref="B9:B13"/>
    <mergeCell ref="C9:C13"/>
    <mergeCell ref="A14:A18"/>
    <mergeCell ref="B14:B18"/>
    <mergeCell ref="C14:C18"/>
    <mergeCell ref="B234:B238"/>
    <mergeCell ref="C234:C238"/>
    <mergeCell ref="A239:A243"/>
    <mergeCell ref="B239:B243"/>
    <mergeCell ref="C239:C243"/>
    <mergeCell ref="A224:A228"/>
    <mergeCell ref="B224:B228"/>
    <mergeCell ref="C224:C228"/>
    <mergeCell ref="A229:A233"/>
    <mergeCell ref="B229:B233"/>
    <mergeCell ref="C229:C233"/>
    <mergeCell ref="A214:A218"/>
    <mergeCell ref="B214:B218"/>
    <mergeCell ref="C214:C218"/>
    <mergeCell ref="A219:A223"/>
    <mergeCell ref="B219:B223"/>
    <mergeCell ref="C219:C223"/>
    <mergeCell ref="A204:A208"/>
    <mergeCell ref="A189:A193"/>
    <mergeCell ref="B189:B193"/>
    <mergeCell ref="C189:C193"/>
    <mergeCell ref="A349:A353"/>
    <mergeCell ref="B349:B353"/>
    <mergeCell ref="C349:C353"/>
    <mergeCell ref="A169:A173"/>
    <mergeCell ref="B169:B173"/>
    <mergeCell ref="C169:C173"/>
    <mergeCell ref="A174:A178"/>
    <mergeCell ref="B174:B178"/>
    <mergeCell ref="C174:C178"/>
    <mergeCell ref="A179:A183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429:C433"/>
    <mergeCell ref="C334:C338"/>
    <mergeCell ref="A369:A373"/>
    <mergeCell ref="B369:B373"/>
    <mergeCell ref="C369:C373"/>
    <mergeCell ref="A249:A253"/>
    <mergeCell ref="B249:B253"/>
    <mergeCell ref="C249:C253"/>
    <mergeCell ref="A254:A258"/>
    <mergeCell ref="B254:B258"/>
    <mergeCell ref="C254:C258"/>
    <mergeCell ref="A259:A263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B179:B183"/>
    <mergeCell ref="C179:C183"/>
    <mergeCell ref="B384:B388"/>
    <mergeCell ref="C384:C388"/>
    <mergeCell ref="C434:C438"/>
    <mergeCell ref="A429:A433"/>
    <mergeCell ref="B429:B433"/>
    <mergeCell ref="B444:B448"/>
    <mergeCell ref="C444:C448"/>
    <mergeCell ref="B364:B368"/>
    <mergeCell ref="C364:C368"/>
    <mergeCell ref="B259:B263"/>
    <mergeCell ref="C259:C263"/>
    <mergeCell ref="A444:A448"/>
    <mergeCell ref="A434:A438"/>
    <mergeCell ref="B434:B438"/>
    <mergeCell ref="A439:A443"/>
    <mergeCell ref="B439:B443"/>
    <mergeCell ref="C439:C443"/>
    <mergeCell ref="A354:A358"/>
    <mergeCell ref="B354:B358"/>
    <mergeCell ref="C354:C358"/>
    <mergeCell ref="A359:A363"/>
    <mergeCell ref="B359:B363"/>
  </mergeCells>
  <conditionalFormatting sqref="B9:E448">
    <cfRule type="expression" dxfId="43" priority="3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6</vt:i4>
      </vt:variant>
    </vt:vector>
  </HeadingPairs>
  <TitlesOfParts>
    <vt:vector size="20" baseType="lpstr">
      <vt:lpstr>Info</vt:lpstr>
      <vt:lpstr>Notable</vt:lpstr>
      <vt:lpstr>Tournament-Statistic</vt:lpstr>
      <vt:lpstr>Hole-Statistic</vt:lpstr>
      <vt:lpstr>Round-Statistic</vt:lpstr>
      <vt:lpstr>Player-Statistic</vt:lpstr>
      <vt:lpstr>Player vs. Player</vt:lpstr>
      <vt:lpstr>Scores Women</vt:lpstr>
      <vt:lpstr>Scores Men</vt:lpstr>
      <vt:lpstr>Data</vt:lpstr>
      <vt:lpstr>Specials</vt:lpstr>
      <vt:lpstr>Parameter</vt:lpstr>
      <vt:lpstr>Development</vt:lpstr>
      <vt:lpstr>Skill-O-Meter</vt:lpstr>
      <vt:lpstr>'Skill-O-Meter'!_2012_06_03_jsessionid_5zac1bh5qwea1y002x31rtogu</vt:lpstr>
      <vt:lpstr>Notable!Gender</vt:lpstr>
      <vt:lpstr>'Round-Statistic'!Gender</vt:lpstr>
      <vt:lpstr>Specials!Gender</vt:lpstr>
      <vt:lpstr>Gender</vt:lpstr>
      <vt:lpstr>'Player vs. Player'!Gender_Player1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Familie</dc:creator>
  <cp:lastModifiedBy>Klima, Christian</cp:lastModifiedBy>
  <dcterms:created xsi:type="dcterms:W3CDTF">2012-09-12T05:57:23Z</dcterms:created>
  <dcterms:modified xsi:type="dcterms:W3CDTF">2015-10-09T08:43:26Z</dcterms:modified>
</cp:coreProperties>
</file>